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snocua_contaduria_gov_co/Documents/SNOCUA/CGN/2026/Series históricas/Serie histórica 2026/"/>
    </mc:Choice>
  </mc:AlternateContent>
  <xr:revisionPtr revIDLastSave="336" documentId="13_ncr:1_{0A87F13A-2D64-BF47-9D01-652ED98680C2}" xr6:coauthVersionLast="47" xr6:coauthVersionMax="47" xr10:uidLastSave="{4094247C-8A95-4697-A762-1DC159076AAD}"/>
  <bookViews>
    <workbookView xWindow="-120" yWindow="-120" windowWidth="38640" windowHeight="21240" activeTab="3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PÚBLICO" sheetId="17" r:id="rId4"/>
    <sheet name="PÚBLICO (VA)" sheetId="29" r:id="rId5"/>
    <sheet name="NACIONAL" sheetId="23" r:id="rId6"/>
    <sheet name="NACIONAL (VA)" sheetId="30" r:id="rId7"/>
    <sheet name="To do" sheetId="28" state="hidden" r:id="rId8"/>
    <sheet name="SERIES HISTÓRICAS 2007-2019" sheetId="1" state="hidden" r:id="rId9"/>
    <sheet name="SERIES HISTÓRICAS 2007-2019 (2" sheetId="6" state="hidden" r:id="rId10"/>
    <sheet name="TERRITORIAL" sheetId="24" r:id="rId11"/>
    <sheet name="TERRITORIAL (VA)" sheetId="31" r:id="rId12"/>
    <sheet name="Hoja7" sheetId="10" state="hidden" r:id="rId13"/>
    <sheet name="ACTIVOS2" sheetId="13" state="hidden" r:id="rId14"/>
    <sheet name="Hoja8" sheetId="12" state="hidden" r:id="rId15"/>
    <sheet name="PASIVOS2" sheetId="15" state="hidden" r:id="rId16"/>
    <sheet name="Hoja2 (4)" sheetId="20" state="hidden" r:id="rId17"/>
    <sheet name="Hoja8 (2)" sheetId="14" state="hidden" r:id="rId18"/>
    <sheet name="PATRIMONIO 1" sheetId="16" state="hidden" r:id="rId19"/>
    <sheet name="Gráfica EC" sheetId="21" state="hidden" r:id="rId20"/>
  </sheets>
  <externalReferences>
    <externalReference r:id="rId21"/>
  </externalReferences>
  <definedNames>
    <definedName name="_xlnm._FilterDatabase" localSheetId="1" hidden="1">Hoja1!$A$1:$E$378</definedName>
    <definedName name="_xlnm._FilterDatabase" localSheetId="5" hidden="1">NACIONAL!$A$3:$T$603</definedName>
    <definedName name="_xlnm._FilterDatabase" localSheetId="6" hidden="1">'NACIONAL (VA)'!$A$1:$R$600</definedName>
    <definedName name="_xlnm._FilterDatabase" localSheetId="3" hidden="1">PÚBLICO!$A$3:$U$625</definedName>
    <definedName name="_xlnm._FilterDatabase" localSheetId="0" hidden="1">'Público (2)'!$A$15:$F$5226</definedName>
    <definedName name="_xlnm._FilterDatabase" localSheetId="4" hidden="1">'PÚBLICO (VA)'!$A$1:$S$625</definedName>
    <definedName name="_xlnm._FilterDatabase" localSheetId="8" hidden="1">'SERIES HISTÓRICAS 2007-2019'!$A$4:$AM$381</definedName>
    <definedName name="_xlnm._FilterDatabase" localSheetId="9" hidden="1">'SERIES HISTÓRICAS 2007-2019 (2'!$A$3:$N$6</definedName>
    <definedName name="_xlnm._FilterDatabase" localSheetId="10" hidden="1">TERRITORIAL!$A$3:$T$599</definedName>
    <definedName name="_xlnm._FilterDatabase" localSheetId="11" hidden="1">'TERRITORIAL (VA)'!$A$1:$R$595</definedName>
    <definedName name="_xlnm.Print_Area" localSheetId="5">NACIONAL!$A$3:$N$374</definedName>
    <definedName name="_xlnm.Print_Area" localSheetId="6">'NACIONAL (VA)'!$A$1:$L$373</definedName>
    <definedName name="_xlnm.Print_Area" localSheetId="3">PÚBLICO!$A$3:$N$396</definedName>
    <definedName name="_xlnm.Print_Area" localSheetId="4">'PÚBLICO (VA)'!$A$1:$M$396</definedName>
    <definedName name="_xlnm.Print_Area" localSheetId="8">'SERIES HISTÓRICAS 2007-2019'!$A$1:$AM$381</definedName>
    <definedName name="_xlnm.Print_Area" localSheetId="9">'SERIES HISTÓRICAS 2007-2019 (2'!$A$1:$M$6</definedName>
    <definedName name="_xlnm.Print_Area" localSheetId="10">TERRITORIAL!$A$3:$N$369</definedName>
    <definedName name="_xlnm.Print_Area" localSheetId="11">'TERRITORIAL (VA)'!$A$1:$L$367</definedName>
    <definedName name="_xlnm.Print_Titles" localSheetId="5">NACIONAL!#REF!</definedName>
    <definedName name="_xlnm.Print_Titles" localSheetId="6">'NACIONAL (VA)'!#REF!</definedName>
    <definedName name="_xlnm.Print_Titles" localSheetId="3">PÚBLICO!#REF!</definedName>
    <definedName name="_xlnm.Print_Titles" localSheetId="4">'PÚBLICO (VA)'!#REF!</definedName>
    <definedName name="_xlnm.Print_Titles" localSheetId="8">'SERIES HISTÓRICAS 2007-2019'!$3:$4</definedName>
    <definedName name="_xlnm.Print_Titles" localSheetId="9">'SERIES HISTÓRICAS 2007-2019 (2'!#REF!</definedName>
    <definedName name="_xlnm.Print_Titles" localSheetId="10">TERRITORIAL!$3:$3</definedName>
    <definedName name="_xlnm.Print_Titles" localSheetId="11">'TERRITORIAL (VA)'!$3:$3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4" i="24" l="1"/>
  <c r="P223" i="24"/>
  <c r="P136" i="24"/>
  <c r="O327" i="23" l="1"/>
  <c r="O314" i="23"/>
  <c r="O309" i="23"/>
  <c r="G4" i="23"/>
  <c r="O281" i="17" l="1"/>
  <c r="N280" i="17"/>
  <c r="N326" i="17" l="1"/>
  <c r="O326" i="17"/>
  <c r="B2" i="21" l="1"/>
  <c r="B3" i="21"/>
  <c r="B4" i="21"/>
  <c r="P6" i="6" l="1"/>
  <c r="O6" i="6" l="1"/>
  <c r="AL6" i="1" l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 s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 s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 s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 s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 s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 s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 s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 s="1"/>
  <c r="AL336" i="1"/>
  <c r="AM336" i="1" s="1"/>
  <c r="AL337" i="1"/>
  <c r="AM337" i="1" s="1"/>
  <c r="AL338" i="1"/>
  <c r="AM338" i="1" s="1"/>
  <c r="AL339" i="1"/>
  <c r="AM339" i="1" s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 s="1"/>
  <c r="AL352" i="1"/>
  <c r="AM352" i="1" s="1"/>
  <c r="AL353" i="1"/>
  <c r="AM353" i="1" s="1"/>
  <c r="AL354" i="1"/>
  <c r="AM354" i="1" s="1"/>
  <c r="AL355" i="1"/>
  <c r="AM355" i="1" s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 s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L5" i="1"/>
  <c r="AM5" i="1" s="1"/>
  <c r="AI6" i="1" l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J265" i="1" s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H6" i="2" s="1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H5" i="2" s="1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4" i="2"/>
  <c r="F1735" i="2" s="1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E17" i="2" s="1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H9" i="2"/>
  <c r="H8" i="2"/>
  <c r="H7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Castellanos</author>
  </authors>
  <commentList>
    <comment ref="S223" authorId="0" shapeId="0" xr:uid="{3F22215A-BAA8-5B46-97F5-341443CC01D8}">
      <text>
        <r>
          <rPr>
            <b/>
            <sz val="9"/>
            <color indexed="81"/>
            <rFont val="Tahoma"/>
            <family val="2"/>
          </rPr>
          <t>Johanna Castellanos:</t>
        </r>
        <r>
          <rPr>
            <sz val="9"/>
            <color indexed="81"/>
            <rFont val="Tahoma"/>
            <family val="2"/>
          </rPr>
          <t xml:space="preserve">
en el reporte está negativo, se verifica que en el estado financiero está positivo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Castellanos</author>
  </authors>
  <commentList>
    <comment ref="R223" authorId="0" shapeId="0" xr:uid="{6F3A99EA-6C90-2E4E-ADE5-BA1D4D463C62}">
      <text>
        <r>
          <rPr>
            <b/>
            <sz val="9"/>
            <color indexed="81"/>
            <rFont val="Tahoma"/>
            <family val="2"/>
          </rPr>
          <t>Johanna Castellanos:</t>
        </r>
        <r>
          <rPr>
            <sz val="9"/>
            <color indexed="81"/>
            <rFont val="Tahoma"/>
            <family val="2"/>
          </rPr>
          <t xml:space="preserve">
en el reporte está negativo, se verifica que en el estado financiero está positivo</t>
        </r>
      </text>
    </comment>
  </commentList>
</comments>
</file>

<file path=xl/sharedStrings.xml><?xml version="1.0" encoding="utf-8"?>
<sst xmlns="http://schemas.openxmlformats.org/spreadsheetml/2006/main" count="33205" uniqueCount="7833">
  <si>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</si>
  <si>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</si>
  <si>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</si>
  <si>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</si>
  <si>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</si>
  <si>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</si>
  <si>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</si>
  <si>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</si>
  <si>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</si>
  <si>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</si>
  <si>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</si>
  <si>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</si>
  <si>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</si>
  <si>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</si>
  <si>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</si>
  <si>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</si>
  <si>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</si>
  <si>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</si>
  <si>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</si>
  <si>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</si>
  <si>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</si>
  <si>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</si>
  <si>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</si>
  <si>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</si>
  <si>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</si>
  <si>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</si>
  <si>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</si>
  <si>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</si>
  <si>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</si>
  <si>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</si>
  <si>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</si>
  <si>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</si>
  <si>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</si>
  <si>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</si>
  <si>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</si>
  <si>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</si>
  <si>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</si>
  <si>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</si>
  <si>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</si>
  <si>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</si>
  <si>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</si>
  <si>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</si>
  <si>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</si>
  <si>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</si>
  <si>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</si>
  <si>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</si>
  <si>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</si>
  <si>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</si>
  <si>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</si>
  <si>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</si>
  <si>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</si>
  <si>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</si>
  <si>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</si>
  <si>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</si>
  <si>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</si>
  <si>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</si>
  <si>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</si>
  <si>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</si>
  <si>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</si>
  <si>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</si>
  <si>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</si>
  <si>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</si>
  <si>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</si>
  <si>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</si>
  <si>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</si>
  <si>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</si>
  <si>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</si>
  <si>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</si>
  <si>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</si>
  <si>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</si>
  <si>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</si>
  <si>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</si>
  <si>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</si>
  <si>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</si>
  <si>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</si>
  <si>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</si>
  <si>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</si>
  <si>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</si>
  <si>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</si>
  <si>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</si>
  <si>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</si>
  <si>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</si>
  <si>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</si>
  <si>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</si>
  <si>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</si>
  <si>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</si>
  <si>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</si>
  <si>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</si>
  <si>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</si>
  <si>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</si>
  <si>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</si>
  <si>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</si>
  <si>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</si>
  <si>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</si>
  <si>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</si>
  <si>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</si>
  <si>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</si>
  <si>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</si>
  <si>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</si>
  <si>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</si>
  <si>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</si>
  <si>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</si>
  <si>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</si>
  <si>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</si>
  <si>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</si>
  <si>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</si>
  <si>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</si>
  <si>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</si>
  <si>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</si>
  <si>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</si>
  <si>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</si>
  <si>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</si>
  <si>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</si>
  <si>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</si>
  <si>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</si>
  <si>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</si>
  <si>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</si>
  <si>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</si>
  <si>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</si>
  <si>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</si>
  <si>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</si>
  <si>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</si>
  <si>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</si>
  <si>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</si>
  <si>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</si>
  <si>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</si>
  <si>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</si>
  <si>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</si>
  <si>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</si>
  <si>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</si>
  <si>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</si>
  <si>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</si>
  <si>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</si>
  <si>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</si>
  <si>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</si>
  <si>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</si>
  <si>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</si>
  <si>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</si>
  <si>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</si>
  <si>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</si>
  <si>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</si>
  <si>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</si>
  <si>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</si>
  <si>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</si>
  <si>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</si>
  <si>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</si>
  <si>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</si>
  <si>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</si>
  <si>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</si>
  <si>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</si>
  <si>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</si>
  <si>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</si>
  <si>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</si>
  <si>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</si>
  <si>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</si>
  <si>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</si>
  <si>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</si>
  <si>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</si>
  <si>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</si>
  <si>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</si>
  <si>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</si>
  <si>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</si>
  <si>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</si>
  <si>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</si>
  <si>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</si>
  <si>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</si>
  <si>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</si>
  <si>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</si>
  <si>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</si>
  <si>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</si>
  <si>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</si>
  <si>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</si>
  <si>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</si>
  <si>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</si>
  <si>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</si>
  <si>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</si>
  <si>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</si>
  <si>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</si>
  <si>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</si>
  <si>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</si>
  <si>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</si>
  <si>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</si>
  <si>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</si>
  <si>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</si>
  <si>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</si>
  <si>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</si>
  <si>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</si>
  <si>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</si>
  <si>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</si>
  <si>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</si>
  <si>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</si>
  <si>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</si>
  <si>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</si>
  <si>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</si>
  <si>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</si>
  <si>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</si>
  <si>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</si>
  <si>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</si>
  <si>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</si>
  <si>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</si>
  <si>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</si>
  <si>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</si>
  <si>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</si>
  <si>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</si>
  <si>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</si>
  <si>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</si>
  <si>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</si>
  <si>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</si>
  <si>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</si>
  <si>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</si>
  <si>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</si>
  <si>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</si>
  <si>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</si>
  <si>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</si>
  <si>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</si>
  <si>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</si>
  <si>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</si>
  <si>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</si>
  <si>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</si>
  <si>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</si>
  <si>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</si>
  <si>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</si>
  <si>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</si>
  <si>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</si>
  <si>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</si>
  <si>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</si>
  <si>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</si>
  <si>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</si>
  <si>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</si>
  <si>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</si>
  <si>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</si>
  <si>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</si>
  <si>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</si>
  <si>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</si>
  <si>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</si>
  <si>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</si>
  <si>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</si>
  <si>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</si>
  <si>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</si>
  <si>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</si>
  <si>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</si>
  <si>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</si>
  <si>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</si>
  <si>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</si>
  <si>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</si>
  <si>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</si>
  <si>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</si>
  <si>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</si>
  <si>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</si>
  <si>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</si>
  <si>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</si>
  <si>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</si>
  <si>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</si>
  <si>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</si>
  <si>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</si>
  <si>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</si>
  <si>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</si>
  <si>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</si>
  <si>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</si>
  <si>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</si>
  <si>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</si>
  <si>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</si>
  <si>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</si>
  <si>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</si>
  <si>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</si>
  <si>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</si>
  <si>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</si>
  <si>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</si>
  <si>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</si>
  <si>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</si>
  <si>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</si>
  <si>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</si>
  <si>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</si>
  <si>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</si>
  <si>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</si>
  <si>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</si>
  <si>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</si>
  <si>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</si>
  <si>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</si>
  <si>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</si>
  <si>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</si>
  <si>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</si>
  <si>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</si>
  <si>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</si>
  <si>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</si>
  <si>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</si>
  <si>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</si>
  <si>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</si>
  <si>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</si>
  <si>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</si>
  <si>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</si>
  <si>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</si>
  <si>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</si>
  <si>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</si>
  <si>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</si>
  <si>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</si>
  <si>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</si>
  <si>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</si>
  <si>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</si>
  <si>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</si>
  <si>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</si>
  <si>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</si>
  <si>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</si>
  <si>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</si>
  <si>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</si>
  <si>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</si>
  <si>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</si>
  <si>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</si>
  <si>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</si>
  <si>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</si>
  <si>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</si>
  <si>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</si>
  <si>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</si>
  <si>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</si>
  <si>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</si>
  <si>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</si>
  <si>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</si>
  <si>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</si>
  <si>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</si>
  <si>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</si>
  <si>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</si>
  <si>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</si>
  <si>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</si>
  <si>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</si>
  <si>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</si>
  <si>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</si>
  <si>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</si>
  <si>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</si>
  <si>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</si>
  <si>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</si>
  <si>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</si>
  <si>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</si>
  <si>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</si>
  <si>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</si>
  <si>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</si>
  <si>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</si>
  <si>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</si>
  <si>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</si>
  <si>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</si>
  <si>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</si>
  <si>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</si>
  <si>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</si>
  <si>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</si>
  <si>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</si>
  <si>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</si>
  <si>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</si>
  <si>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</si>
  <si>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</si>
  <si>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</si>
  <si>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</si>
  <si>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</si>
  <si>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</si>
  <si>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</si>
  <si>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</si>
  <si>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</si>
  <si>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</si>
  <si>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</si>
  <si>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</si>
  <si>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</si>
  <si>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</si>
  <si>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</si>
  <si>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</si>
  <si>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</si>
  <si>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</si>
  <si>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</si>
  <si>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</si>
  <si>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</si>
  <si>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</si>
  <si>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</si>
  <si>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</si>
  <si>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</si>
  <si>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</si>
  <si>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</si>
  <si>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</si>
  <si>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</si>
  <si>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</si>
  <si>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</si>
  <si>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</si>
  <si>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</si>
  <si>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</si>
  <si>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</si>
  <si>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</si>
  <si>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</si>
  <si>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</si>
  <si>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</si>
  <si>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</si>
  <si>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</si>
  <si>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</si>
  <si>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</si>
  <si>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</si>
  <si>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</si>
  <si>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</si>
  <si>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</si>
  <si>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</si>
  <si>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</si>
  <si>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</si>
  <si>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</si>
  <si>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</si>
  <si>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</si>
  <si>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</si>
  <si>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</si>
  <si>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</si>
  <si>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</si>
  <si>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</si>
  <si>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</si>
  <si>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</si>
  <si>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</si>
  <si>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</si>
  <si>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</si>
  <si>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</si>
  <si>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</si>
  <si>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</si>
  <si>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</si>
  <si>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</si>
  <si>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</si>
  <si>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</si>
  <si>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</si>
  <si>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</si>
  <si>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</si>
  <si>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</si>
  <si>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</si>
  <si>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</si>
  <si>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</si>
  <si>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</si>
  <si>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</si>
  <si>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</si>
  <si>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</si>
  <si>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</si>
  <si>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</si>
  <si>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</si>
  <si>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</si>
  <si>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</si>
  <si>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</si>
  <si>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</si>
  <si>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</si>
  <si>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</si>
  <si>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</si>
  <si>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</si>
  <si>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</si>
  <si>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</si>
  <si>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</si>
  <si>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</si>
  <si>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</si>
  <si>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</si>
  <si>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</si>
  <si>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</si>
  <si>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</si>
  <si>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</si>
  <si>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</si>
  <si>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</si>
  <si>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</si>
  <si>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</si>
  <si>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</si>
  <si>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</si>
  <si>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</si>
  <si>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</si>
  <si>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</si>
  <si>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</si>
  <si>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</si>
  <si>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</si>
  <si>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</si>
  <si>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</si>
  <si>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</si>
  <si>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</si>
  <si>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</si>
  <si>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</si>
  <si>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</si>
  <si>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</si>
  <si>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</si>
  <si>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</si>
  <si>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</si>
  <si>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</si>
  <si>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</si>
  <si>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</si>
  <si>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</si>
  <si>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</si>
  <si>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</si>
  <si>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</si>
  <si>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</si>
  <si>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</si>
  <si>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</si>
  <si>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</si>
  <si>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</si>
  <si>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</si>
  <si>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</si>
  <si>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</si>
  <si>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</si>
  <si>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</si>
  <si>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</si>
  <si>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</si>
  <si>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</si>
  <si>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</si>
  <si>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</si>
  <si>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</si>
  <si>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</si>
  <si>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</si>
  <si>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</si>
  <si>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</si>
  <si>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</si>
  <si>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</si>
  <si>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</si>
  <si>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</si>
  <si>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</si>
  <si>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</si>
  <si>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</si>
  <si>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</si>
  <si>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</si>
  <si>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</si>
  <si>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</si>
  <si>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</si>
  <si>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</si>
  <si>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</si>
  <si>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</si>
  <si>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</si>
  <si>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</si>
  <si>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</si>
  <si>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</si>
  <si>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</si>
  <si>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</si>
  <si>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</si>
  <si>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</si>
  <si>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</si>
  <si>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</si>
  <si>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</si>
  <si>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</si>
  <si>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</si>
  <si>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</si>
  <si>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</si>
  <si>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</si>
  <si>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</si>
  <si>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</si>
  <si>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</si>
  <si>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</si>
  <si>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</si>
  <si>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</si>
  <si>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</si>
  <si>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</si>
  <si>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</si>
  <si>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</si>
  <si>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</si>
  <si>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</si>
  <si>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</si>
  <si>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</si>
  <si>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</si>
  <si>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</si>
  <si>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</si>
  <si>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</si>
  <si>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</si>
  <si>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</si>
  <si>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</si>
  <si>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</si>
  <si>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</si>
  <si>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</si>
  <si>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</si>
  <si>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</si>
  <si>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</si>
  <si>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</si>
  <si>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</si>
  <si>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</si>
  <si>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</si>
  <si>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</si>
  <si>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</si>
  <si>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</si>
  <si>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</si>
  <si>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</si>
  <si>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</si>
  <si>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</si>
  <si>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</si>
  <si>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</si>
  <si>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</si>
  <si>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</si>
  <si>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</si>
  <si>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</si>
  <si>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</si>
  <si>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</si>
  <si>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</si>
  <si>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</si>
  <si>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</si>
  <si>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</si>
  <si>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</si>
  <si>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</si>
  <si>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</si>
  <si>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</si>
  <si>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</si>
  <si>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</si>
  <si>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</si>
  <si>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</si>
  <si>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</si>
  <si>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</si>
  <si>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</si>
  <si>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</si>
  <si>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</si>
  <si>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</si>
  <si>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</si>
  <si>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</si>
  <si>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</si>
  <si>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</si>
  <si>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</si>
  <si>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</si>
  <si>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</si>
  <si>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</si>
  <si>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</si>
  <si>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</si>
  <si>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</si>
  <si>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</si>
  <si>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</si>
  <si>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</si>
  <si>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</si>
  <si>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</si>
  <si>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</si>
  <si>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</si>
  <si>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</si>
  <si>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</si>
  <si>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</si>
  <si>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</si>
  <si>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</si>
  <si>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</si>
  <si>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</si>
  <si>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</si>
  <si>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</si>
  <si>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</si>
  <si>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</si>
  <si>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</si>
  <si>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</si>
  <si>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</si>
  <si>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</si>
  <si>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</si>
  <si>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</si>
  <si>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</si>
  <si>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</si>
  <si>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</si>
  <si>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</si>
  <si>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</si>
  <si>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</si>
  <si>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</si>
  <si>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</si>
  <si>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</si>
  <si>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</si>
  <si>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</si>
  <si>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</si>
  <si>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</si>
  <si>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</si>
  <si>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</si>
  <si>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</si>
  <si>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</si>
  <si>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</si>
  <si>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</si>
  <si>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</si>
  <si>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</si>
  <si>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</si>
  <si>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</si>
  <si>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</si>
  <si>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</si>
  <si>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</si>
  <si>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</si>
  <si>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</si>
  <si>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</si>
  <si>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</si>
  <si>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</si>
  <si>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</si>
  <si>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</si>
  <si>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</si>
  <si>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</si>
  <si>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</si>
  <si>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</si>
  <si>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</si>
  <si>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</si>
  <si>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</si>
  <si>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</si>
  <si>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</si>
  <si>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</si>
  <si>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</si>
  <si>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</si>
  <si>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</si>
  <si>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</si>
  <si>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</si>
  <si>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</si>
  <si>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</si>
  <si>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</si>
  <si>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</si>
  <si>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</si>
  <si>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</si>
  <si>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</si>
  <si>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</si>
  <si>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</si>
  <si>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</si>
  <si>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</si>
  <si>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</si>
  <si>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</si>
  <si>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</si>
  <si>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</si>
  <si>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</si>
  <si>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</si>
  <si>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</si>
  <si>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</si>
  <si>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</si>
  <si>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</si>
  <si>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</si>
  <si>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</si>
  <si>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</si>
  <si>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</si>
  <si>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</si>
  <si>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</si>
  <si>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</si>
  <si>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</si>
  <si>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</si>
  <si>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</si>
  <si>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</si>
  <si>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</si>
  <si>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</si>
  <si>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</si>
  <si>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</si>
  <si>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</si>
  <si>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</si>
  <si>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</si>
  <si>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</si>
  <si>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</si>
  <si>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</si>
  <si>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</si>
  <si>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</si>
  <si>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</si>
  <si>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</si>
  <si>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</si>
  <si>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</si>
  <si>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</si>
  <si>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</si>
  <si>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</si>
  <si>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</si>
  <si>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</si>
  <si>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</si>
  <si>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</si>
  <si>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</si>
  <si>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</si>
  <si>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</si>
  <si>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</si>
  <si>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</si>
  <si>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</si>
  <si>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</si>
  <si>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</si>
  <si>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</si>
  <si>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</si>
  <si>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</si>
  <si>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</si>
  <si>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</si>
  <si>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</si>
  <si>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</si>
  <si>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</si>
  <si>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</si>
  <si>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</si>
  <si>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</si>
  <si>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</si>
  <si>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</si>
  <si>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</si>
  <si>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</si>
  <si>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</si>
  <si>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</si>
  <si>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</si>
  <si>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</si>
  <si>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</si>
  <si>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</si>
  <si>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</si>
  <si>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</si>
  <si>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</si>
  <si>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</si>
  <si>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</si>
  <si>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</si>
  <si>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</si>
  <si>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</si>
  <si>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</si>
  <si>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</si>
  <si>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</si>
  <si>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</si>
  <si>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</si>
  <si>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</si>
  <si>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</si>
  <si>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</si>
  <si>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</si>
  <si>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</si>
  <si>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</si>
  <si>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</si>
  <si>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</si>
  <si>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</si>
  <si>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</si>
  <si>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</si>
  <si>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</si>
  <si>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</si>
  <si>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</si>
  <si>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</si>
  <si>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</si>
  <si>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</si>
  <si>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</si>
  <si>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</si>
  <si>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</si>
  <si>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</si>
  <si>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</si>
  <si>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</si>
  <si>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</si>
  <si>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</si>
  <si>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</si>
  <si>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</si>
  <si>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</si>
  <si>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</si>
  <si>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</si>
  <si>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</si>
  <si>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</si>
  <si>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</si>
  <si>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</si>
  <si>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</si>
  <si>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</si>
  <si>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</si>
  <si>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</si>
  <si>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</si>
  <si>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</si>
  <si>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</si>
  <si>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</si>
  <si>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</si>
  <si>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</si>
  <si>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</si>
  <si>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</si>
  <si>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</si>
  <si>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</si>
  <si>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</si>
  <si>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</si>
  <si>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</si>
  <si>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</si>
  <si>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</si>
  <si>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</si>
  <si>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</si>
  <si>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</si>
  <si>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</si>
  <si>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</si>
  <si>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</si>
  <si>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</si>
  <si>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</si>
  <si>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</si>
  <si>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</si>
  <si>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</si>
  <si>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</si>
  <si>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</si>
  <si>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</si>
  <si>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</si>
  <si>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</si>
  <si>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</si>
  <si>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</si>
  <si>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</si>
  <si>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</si>
  <si>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</si>
  <si>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</si>
  <si>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</si>
  <si>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</si>
  <si>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</si>
  <si>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</si>
  <si>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</si>
  <si>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</si>
  <si>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</si>
  <si>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</si>
  <si>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</si>
  <si>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</si>
  <si>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</si>
  <si>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</si>
  <si>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</si>
  <si>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</si>
  <si>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</si>
  <si>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</si>
  <si>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</si>
  <si>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</si>
  <si>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</si>
  <si>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</si>
  <si>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</si>
  <si>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</si>
  <si>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</si>
  <si>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</si>
  <si>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</si>
  <si>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</si>
  <si>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</si>
  <si>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</si>
  <si>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</si>
  <si>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</si>
  <si>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</si>
  <si>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</si>
  <si>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</si>
  <si>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</si>
  <si>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</si>
  <si>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</si>
  <si>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</si>
  <si>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</si>
  <si>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</si>
  <si>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</si>
  <si>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</si>
  <si>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</si>
  <si>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</si>
  <si>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</si>
  <si>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</si>
  <si>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</si>
  <si>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</si>
  <si>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</si>
  <si>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</si>
  <si>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</si>
  <si>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</si>
  <si>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</si>
  <si>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</si>
  <si>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</si>
  <si>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</si>
  <si>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</si>
  <si>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</si>
  <si>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</si>
  <si>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</si>
  <si>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</si>
  <si>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</si>
  <si>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</si>
  <si>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</si>
  <si>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</si>
  <si>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</si>
  <si>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</si>
  <si>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</si>
  <si>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</si>
  <si>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</si>
  <si>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</si>
  <si>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</si>
  <si>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</si>
  <si>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</si>
  <si>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</si>
  <si>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</si>
  <si>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</si>
  <si>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</si>
  <si>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</si>
  <si>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</si>
  <si>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</si>
  <si>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</si>
  <si>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</si>
  <si>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</si>
  <si>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</si>
  <si>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</si>
  <si>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</si>
  <si>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</si>
  <si>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</si>
  <si>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</si>
  <si>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</si>
  <si>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</si>
  <si>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</si>
  <si>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</si>
  <si>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</si>
  <si>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</si>
  <si>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</si>
  <si>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</si>
  <si>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</si>
  <si>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</si>
  <si>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</si>
  <si>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</si>
  <si>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</si>
  <si>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</si>
  <si>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</si>
  <si>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</si>
  <si>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</si>
  <si>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</si>
  <si>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</si>
  <si>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</si>
  <si>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</si>
  <si>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</si>
  <si>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</si>
  <si>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</si>
  <si>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</si>
  <si>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</si>
  <si>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</si>
  <si>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</si>
  <si>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</si>
  <si>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</si>
  <si>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</si>
  <si>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</si>
  <si>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</si>
  <si>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</si>
  <si>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</si>
  <si>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</si>
  <si>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</si>
  <si>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</si>
  <si>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</si>
  <si>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</si>
  <si>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</si>
  <si>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</si>
  <si>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</si>
  <si>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</si>
  <si>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</si>
  <si>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</si>
  <si>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</si>
  <si>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</si>
  <si>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</si>
  <si>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</si>
  <si>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</si>
  <si>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</si>
  <si>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</si>
  <si>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</si>
  <si>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</si>
  <si>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</si>
  <si>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</si>
  <si>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</si>
  <si>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</si>
  <si>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</si>
  <si>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</si>
  <si>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</si>
  <si>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</si>
  <si>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</si>
  <si>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</si>
  <si>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</si>
  <si>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</si>
  <si>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</si>
  <si>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</si>
  <si>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</si>
  <si>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</si>
  <si>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</si>
  <si>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</si>
  <si>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</si>
  <si>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</si>
  <si>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</si>
  <si>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</si>
  <si>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</si>
  <si>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</si>
  <si>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</si>
  <si>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</si>
  <si>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</si>
  <si>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</si>
  <si>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</si>
  <si>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</si>
  <si>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</si>
  <si>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</si>
  <si>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</si>
  <si>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</si>
  <si>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</si>
  <si>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</si>
  <si>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</si>
  <si>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</si>
  <si>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</si>
  <si>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</si>
  <si>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</si>
  <si>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</si>
  <si>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</si>
  <si>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</si>
  <si>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</si>
  <si>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</si>
  <si>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</si>
  <si>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</si>
  <si>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</si>
  <si>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</si>
  <si>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</si>
  <si>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</si>
  <si>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</si>
  <si>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</si>
  <si>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</si>
  <si>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</si>
  <si>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</si>
  <si>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</si>
  <si>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</si>
  <si>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</si>
  <si>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</si>
  <si>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</si>
  <si>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</si>
  <si>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</si>
  <si>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</si>
  <si>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</si>
  <si>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</si>
  <si>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</si>
  <si>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</si>
  <si>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</si>
  <si>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</si>
  <si>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</si>
  <si>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</si>
  <si>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</si>
  <si>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</si>
  <si>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</si>
  <si>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</si>
  <si>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</si>
  <si>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</si>
  <si>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</si>
  <si>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</si>
  <si>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</si>
  <si>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</si>
  <si>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</si>
  <si>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</si>
  <si>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</si>
  <si>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</si>
  <si>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</si>
  <si>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</si>
  <si>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</si>
  <si>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</si>
  <si>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</si>
  <si>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</si>
  <si>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</si>
  <si>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</si>
  <si>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</si>
  <si>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</si>
  <si>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</si>
  <si>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</si>
  <si>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</si>
  <si>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</si>
  <si>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</si>
  <si>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</si>
  <si>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</si>
  <si>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</si>
  <si>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</si>
  <si>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</si>
  <si>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</si>
  <si>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</si>
  <si>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</si>
  <si>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</si>
  <si>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</si>
  <si>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</si>
  <si>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</si>
  <si>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</si>
  <si>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</si>
  <si>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</si>
  <si>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</si>
  <si>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</si>
  <si>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</si>
  <si>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</si>
  <si>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</si>
  <si>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</si>
  <si>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</si>
  <si>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</si>
  <si>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</si>
  <si>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</si>
  <si>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</si>
  <si>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</si>
  <si>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</si>
  <si>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</si>
  <si>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</si>
  <si>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</si>
  <si>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</si>
  <si>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</si>
  <si>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</si>
  <si>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</si>
  <si>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</si>
  <si>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</si>
  <si>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</si>
  <si>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</si>
  <si>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</si>
  <si>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</si>
  <si>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</si>
  <si>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</si>
  <si>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</si>
  <si>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</si>
  <si>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</si>
  <si>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</si>
  <si>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</si>
  <si>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</si>
  <si>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</si>
  <si>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</si>
  <si>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</si>
  <si>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</si>
  <si>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</si>
  <si>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</si>
  <si>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</si>
  <si>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</si>
  <si>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</si>
  <si>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</si>
  <si>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</si>
  <si>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</si>
  <si>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</si>
  <si>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</si>
  <si>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</si>
  <si>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</si>
  <si>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</si>
  <si>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</si>
  <si>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</si>
  <si>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</si>
  <si>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</si>
  <si>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</si>
  <si>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</si>
  <si>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</si>
  <si>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</si>
  <si>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</si>
  <si>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</si>
  <si>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</si>
  <si>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</si>
  <si>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</si>
  <si>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</si>
  <si>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</si>
  <si>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</si>
  <si>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</si>
  <si>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</si>
  <si>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</si>
  <si>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</si>
  <si>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</si>
  <si>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</si>
  <si>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</si>
  <si>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</si>
  <si>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</si>
  <si>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</si>
  <si>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</si>
  <si>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</si>
  <si>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</si>
  <si>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</si>
  <si>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</si>
  <si>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</si>
  <si>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</si>
  <si>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</si>
  <si>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</si>
  <si>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</si>
  <si>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</si>
  <si>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</si>
  <si>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</si>
  <si>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</si>
  <si>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</si>
  <si>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</si>
  <si>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</si>
  <si>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</si>
  <si>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</si>
  <si>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</si>
  <si>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</si>
  <si>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</si>
  <si>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</si>
  <si>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</si>
  <si>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</si>
  <si>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</si>
  <si>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</si>
  <si>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</si>
  <si>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</si>
  <si>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</si>
  <si>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</si>
  <si>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</si>
  <si>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</si>
  <si>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</si>
  <si>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</si>
  <si>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</si>
  <si>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</si>
  <si>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</si>
  <si>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</si>
  <si>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</si>
  <si>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</si>
  <si>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</si>
  <si>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</si>
  <si>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</si>
  <si>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</si>
  <si>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</si>
  <si>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</si>
  <si>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</si>
  <si>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</si>
  <si>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</si>
  <si>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</si>
  <si>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</si>
  <si>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</si>
  <si>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</si>
  <si>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</si>
  <si>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</si>
  <si>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</si>
  <si>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</si>
  <si>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</si>
  <si>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</si>
  <si>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</si>
  <si>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</si>
  <si>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</si>
  <si>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</si>
  <si>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</si>
  <si>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</si>
  <si>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</si>
  <si>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</si>
  <si>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</si>
  <si>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</si>
  <si>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</si>
  <si>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</si>
  <si>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</si>
  <si>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</si>
  <si>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</si>
  <si>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</si>
  <si>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</si>
  <si>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</si>
  <si>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</si>
  <si>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</si>
  <si>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</si>
  <si>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</si>
  <si>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</si>
  <si>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</si>
  <si>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</si>
  <si>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</si>
  <si>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</si>
  <si>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</si>
  <si>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</si>
  <si>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</si>
  <si>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</si>
  <si>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</si>
  <si>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</si>
  <si>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</si>
  <si>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</si>
  <si>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</si>
  <si>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</si>
  <si>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</si>
  <si>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</si>
  <si>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</si>
  <si>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</si>
  <si>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</si>
  <si>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</si>
  <si>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</si>
  <si>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</si>
  <si>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</si>
  <si>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</si>
  <si>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</si>
  <si>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</si>
  <si>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</si>
  <si>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</si>
  <si>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</si>
  <si>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</si>
  <si>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</si>
  <si>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</si>
  <si>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</si>
  <si>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</si>
  <si>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</si>
  <si>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</si>
  <si>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</si>
  <si>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</si>
  <si>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</si>
  <si>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</si>
  <si>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</si>
  <si>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</si>
  <si>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</si>
  <si>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</si>
  <si>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</si>
  <si>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</si>
  <si>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</si>
  <si>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</si>
  <si>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</si>
  <si>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</si>
  <si>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</si>
  <si>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</si>
  <si>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</si>
  <si>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</si>
  <si>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</si>
  <si>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</si>
  <si>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</si>
  <si>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</si>
  <si>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</si>
  <si>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</si>
  <si>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</si>
  <si>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</si>
  <si>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</si>
  <si>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</si>
  <si>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</si>
  <si>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</si>
  <si>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</si>
  <si>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</si>
  <si>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</si>
  <si>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</si>
  <si>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</si>
  <si>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</si>
  <si>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</si>
  <si>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</si>
  <si>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</si>
  <si>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</si>
  <si>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</si>
  <si>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</si>
  <si>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</si>
  <si>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</si>
  <si>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</si>
  <si>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</si>
  <si>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</si>
  <si>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</si>
  <si>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</si>
  <si>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</si>
  <si>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</si>
  <si>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</si>
  <si>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</si>
  <si>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</si>
  <si>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</si>
  <si>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</si>
  <si>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</si>
  <si>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</si>
  <si>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</si>
  <si>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</si>
  <si>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</si>
  <si>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</si>
  <si>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</si>
  <si>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</si>
  <si>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</si>
  <si>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</si>
  <si>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</si>
  <si>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</si>
  <si>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</si>
  <si>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</si>
  <si>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</si>
  <si>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</si>
  <si>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</si>
  <si>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</si>
  <si>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</si>
  <si>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</si>
  <si>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</si>
  <si>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</si>
  <si>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</si>
  <si>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</si>
  <si>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</si>
  <si>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</si>
  <si>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</si>
  <si>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</si>
  <si>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</si>
  <si>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</si>
  <si>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</si>
  <si>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</si>
  <si>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</si>
  <si>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</si>
  <si>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</si>
  <si>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</si>
  <si>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</si>
  <si>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</si>
  <si>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</si>
  <si>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</si>
  <si>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</si>
  <si>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</si>
  <si>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</si>
  <si>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</si>
  <si>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</si>
  <si>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</si>
  <si>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</si>
  <si>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</si>
  <si>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</si>
  <si>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</si>
  <si>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</si>
  <si>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</si>
  <si>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</si>
  <si>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</si>
  <si>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</si>
  <si>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</si>
  <si>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</si>
  <si>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</si>
  <si>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</si>
  <si>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</si>
  <si>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</si>
  <si>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</si>
  <si>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</si>
  <si>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</si>
  <si>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</si>
  <si>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</si>
  <si>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</si>
  <si>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</si>
  <si>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</si>
  <si>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</si>
  <si>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</si>
  <si>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</si>
  <si>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</si>
  <si>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</si>
  <si>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</si>
  <si>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</si>
  <si>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</si>
  <si>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</si>
  <si>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</si>
  <si>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</si>
  <si>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</si>
  <si>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</si>
  <si>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</si>
  <si>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</si>
  <si>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</si>
  <si>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</si>
  <si>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</si>
  <si>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</si>
  <si>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</si>
  <si>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</si>
  <si>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</si>
  <si>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</si>
  <si>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</si>
  <si>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</si>
  <si>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</si>
  <si>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</si>
  <si>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</si>
  <si>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</si>
  <si>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</si>
  <si>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</si>
  <si>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</si>
  <si>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</si>
  <si>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</si>
  <si>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</si>
  <si>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</si>
  <si>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</si>
  <si>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</si>
  <si>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</si>
  <si>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</si>
  <si>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</si>
  <si>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</si>
  <si>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</si>
  <si>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</si>
  <si>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</si>
  <si>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</si>
  <si>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</si>
  <si>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</si>
  <si>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</si>
  <si>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</si>
  <si>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</si>
  <si>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</si>
  <si>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</si>
  <si>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</si>
  <si>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</si>
  <si>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</si>
  <si>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</si>
  <si>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</si>
  <si>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</si>
  <si>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</si>
  <si>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</si>
  <si>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</si>
  <si>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</si>
  <si>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</si>
  <si>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</si>
  <si>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</si>
  <si>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</si>
  <si>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</si>
  <si>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</si>
  <si>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</si>
  <si>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</si>
  <si>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</si>
  <si>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</si>
  <si>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</si>
  <si>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</si>
  <si>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</si>
  <si>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</si>
  <si>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</si>
  <si>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</si>
  <si>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</si>
  <si>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</si>
  <si>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</si>
  <si>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</si>
  <si>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</si>
  <si>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</si>
  <si>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</si>
  <si>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</si>
  <si>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</si>
  <si>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</si>
  <si>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</si>
  <si>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</si>
  <si>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</si>
  <si>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</si>
  <si>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</si>
  <si>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</si>
  <si>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</si>
  <si>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</si>
  <si>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</si>
  <si>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</si>
  <si>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</si>
  <si>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</si>
  <si>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</si>
  <si>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</si>
  <si>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</si>
  <si>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</si>
  <si>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</si>
  <si>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</si>
  <si>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</si>
  <si>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</si>
  <si>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</si>
  <si>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</si>
  <si>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</si>
  <si>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</si>
  <si>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</si>
  <si>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</si>
  <si>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</si>
  <si>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</si>
  <si>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</si>
  <si>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</si>
  <si>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</si>
  <si>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</si>
  <si>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</si>
  <si>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</si>
  <si>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</si>
  <si>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</si>
  <si>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</si>
  <si>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</si>
  <si>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</si>
  <si>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</si>
  <si>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</si>
  <si>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</si>
  <si>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</si>
  <si>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</si>
  <si>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</si>
  <si>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</si>
  <si>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</si>
  <si>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</si>
  <si>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</si>
  <si>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</si>
  <si>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</si>
  <si>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</si>
  <si>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</si>
  <si>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</si>
  <si>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</si>
  <si>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</si>
  <si>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</si>
  <si>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</si>
  <si>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</si>
  <si>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</si>
  <si>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</si>
  <si>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</si>
  <si>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</si>
  <si>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</si>
  <si>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</si>
  <si>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</si>
  <si>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</si>
  <si>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</si>
  <si>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</si>
  <si>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</si>
  <si>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</si>
  <si>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</si>
  <si>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</si>
  <si>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</si>
  <si>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</si>
  <si>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</si>
  <si>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</si>
  <si>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</si>
  <si>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</si>
  <si>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</si>
  <si>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</si>
  <si>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</si>
  <si>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</si>
  <si>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</si>
  <si>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</si>
  <si>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</si>
  <si>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</si>
  <si>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</si>
  <si>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</si>
  <si>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</si>
  <si>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</si>
  <si>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</si>
  <si>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</si>
  <si>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</si>
  <si>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</si>
  <si>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</si>
  <si>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</si>
  <si>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</si>
  <si>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</si>
  <si>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</si>
  <si>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</si>
  <si>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</si>
  <si>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</si>
  <si>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</si>
  <si>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</si>
  <si>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</si>
  <si>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</si>
  <si>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</si>
  <si>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</si>
  <si>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</si>
  <si>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</si>
  <si>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</si>
  <si>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</si>
  <si>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</si>
  <si>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</si>
  <si>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</si>
  <si>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</si>
  <si>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</si>
  <si>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</si>
  <si>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</si>
  <si>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</si>
  <si>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</si>
  <si>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</si>
  <si>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</si>
  <si>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</si>
  <si>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</si>
  <si>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</si>
  <si>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</si>
  <si>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</si>
  <si>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</si>
  <si>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</si>
  <si>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</si>
  <si>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</si>
  <si>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</si>
  <si>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</si>
  <si>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</si>
  <si>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</si>
  <si>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</si>
  <si>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</si>
  <si>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</si>
  <si>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</si>
  <si>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</si>
  <si>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</si>
  <si>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</si>
  <si>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</si>
  <si>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</si>
  <si>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</si>
  <si>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</si>
  <si>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</si>
  <si>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</si>
  <si>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</si>
  <si>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</si>
  <si>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</si>
  <si>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</si>
  <si>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</si>
  <si>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</si>
  <si>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</si>
  <si>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</si>
  <si>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</si>
  <si>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</si>
  <si>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</si>
  <si>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</si>
  <si>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</si>
  <si>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</si>
  <si>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</si>
  <si>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</si>
  <si>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</si>
  <si>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</si>
  <si>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</si>
  <si>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</si>
  <si>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</si>
  <si>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</si>
  <si>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</si>
  <si>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</si>
  <si>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</si>
  <si>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</si>
  <si>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</si>
  <si>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</si>
  <si>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</si>
  <si>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</si>
  <si>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</si>
  <si>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</si>
  <si>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</si>
  <si>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</si>
  <si>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</si>
  <si>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</si>
  <si>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</si>
  <si>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</si>
  <si>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</si>
  <si>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</si>
  <si>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</si>
  <si>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</si>
  <si>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</si>
  <si>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</si>
  <si>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</si>
  <si>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</si>
  <si>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</si>
  <si>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</si>
  <si>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</si>
  <si>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</si>
  <si>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</si>
  <si>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</si>
  <si>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</si>
  <si>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</si>
  <si>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</si>
  <si>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</si>
  <si>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</si>
  <si>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</si>
  <si>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</si>
  <si>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</si>
  <si>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</si>
  <si>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</si>
  <si>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</si>
  <si>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</si>
  <si>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</si>
  <si>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</si>
  <si>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</si>
  <si>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</si>
  <si>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</si>
  <si>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</si>
  <si>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</si>
  <si>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</si>
  <si>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</si>
  <si>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</si>
  <si>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</si>
  <si>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</si>
  <si>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</si>
  <si>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</si>
  <si>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</si>
  <si>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</si>
  <si>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</si>
  <si>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</si>
  <si>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</si>
  <si>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</si>
  <si>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</si>
  <si>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</si>
  <si>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</si>
  <si>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</si>
  <si>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</si>
  <si>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</si>
  <si>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</si>
  <si>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</si>
  <si>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</si>
  <si>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</si>
  <si>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</si>
  <si>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</si>
  <si>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</si>
  <si>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</si>
  <si>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</si>
  <si>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</si>
  <si>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</si>
  <si>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</si>
  <si>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</si>
  <si>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</si>
  <si>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</si>
  <si>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</si>
  <si>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</si>
  <si>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</si>
  <si>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</si>
  <si>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</si>
  <si>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</si>
  <si>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</si>
  <si>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</si>
  <si>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</si>
  <si>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</si>
  <si>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</si>
  <si>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</si>
  <si>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</si>
  <si>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</si>
  <si>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</si>
  <si>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</si>
  <si>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</si>
  <si>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</si>
  <si>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</si>
  <si>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</si>
  <si>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</si>
  <si>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</si>
  <si>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</si>
  <si>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</si>
  <si>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</si>
  <si>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</si>
  <si>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</si>
  <si>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</si>
  <si>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</si>
  <si>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</si>
  <si>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</si>
  <si>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</si>
  <si>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</si>
  <si>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</si>
  <si>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</si>
  <si>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</si>
  <si>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</si>
  <si>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</si>
  <si>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</si>
  <si>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</si>
  <si>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</si>
  <si>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</si>
  <si>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</si>
  <si>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</si>
  <si>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</si>
  <si>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</si>
  <si>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</si>
  <si>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</si>
  <si>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</si>
  <si>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</si>
  <si>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</si>
  <si>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</si>
  <si>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</si>
  <si>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</si>
  <si>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</si>
  <si>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</si>
  <si>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</si>
  <si>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</si>
  <si>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</si>
  <si>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</si>
  <si>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</si>
  <si>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</si>
  <si>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</si>
  <si>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</si>
  <si>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</si>
  <si>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</si>
  <si>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</si>
  <si>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</si>
  <si>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</si>
  <si>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</si>
  <si>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</si>
  <si>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</si>
  <si>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</si>
  <si>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</si>
  <si>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</si>
  <si>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</si>
  <si>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</si>
  <si>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</si>
  <si>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</si>
  <si>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</si>
  <si>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</si>
  <si>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</si>
  <si>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</si>
  <si>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</si>
  <si>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</si>
  <si>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</si>
  <si>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</si>
  <si>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</si>
  <si>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</si>
  <si>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</si>
  <si>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</si>
  <si>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</si>
  <si>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</si>
  <si>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</si>
  <si>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</si>
  <si>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</si>
  <si>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</si>
  <si>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</si>
  <si>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</si>
  <si>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</si>
  <si>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</si>
  <si>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</si>
  <si>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</si>
  <si>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</si>
  <si>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</si>
  <si>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</si>
  <si>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</si>
  <si>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</si>
  <si>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</si>
  <si>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</si>
  <si>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</si>
  <si>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</si>
  <si>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</si>
  <si>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</si>
  <si>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</si>
  <si>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</si>
  <si>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</si>
  <si>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</si>
  <si>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</si>
  <si>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</si>
  <si>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</si>
  <si>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</si>
  <si>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</si>
  <si>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</si>
  <si>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</si>
  <si>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</si>
  <si>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</si>
  <si>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</si>
  <si>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</si>
  <si>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</si>
  <si>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</si>
  <si>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</si>
  <si>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</si>
  <si>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</si>
  <si>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</si>
  <si>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</si>
  <si>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</si>
  <si>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</si>
  <si>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</si>
  <si>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</si>
  <si>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</si>
  <si>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</si>
  <si>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</si>
  <si>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</si>
  <si>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</si>
  <si>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</si>
  <si>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</si>
  <si>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</si>
  <si>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</si>
  <si>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</si>
  <si>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</si>
  <si>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</si>
  <si>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</si>
  <si>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</si>
  <si>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</si>
  <si>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</si>
  <si>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</si>
  <si>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</si>
  <si>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</si>
  <si>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</si>
  <si>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</si>
  <si>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</si>
  <si>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</si>
  <si>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</si>
  <si>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</si>
  <si>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</si>
  <si>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</si>
  <si>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</si>
  <si>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</si>
  <si>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</si>
  <si>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</si>
  <si>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</si>
  <si>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</si>
  <si>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</si>
  <si>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</si>
  <si>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</si>
  <si>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</si>
  <si>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</si>
  <si>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</si>
  <si>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</si>
  <si>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</si>
  <si>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</si>
  <si>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</si>
  <si>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</si>
  <si>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</si>
  <si>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</si>
  <si>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</si>
  <si>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</si>
  <si>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</si>
  <si>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</si>
  <si>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</si>
  <si>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</si>
  <si>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</si>
  <si>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</si>
  <si>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</si>
  <si>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</si>
  <si>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</si>
  <si>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</si>
  <si>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</si>
  <si>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</si>
  <si>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</si>
  <si>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</si>
  <si>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</si>
  <si>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</si>
  <si>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</si>
  <si>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</si>
  <si>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</si>
  <si>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</si>
  <si>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</si>
  <si>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</si>
  <si>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</si>
  <si>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</si>
  <si>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</si>
  <si>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</si>
  <si>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</si>
  <si>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</si>
  <si>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</si>
  <si>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</si>
  <si>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</si>
  <si>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</si>
  <si>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</si>
  <si>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</si>
  <si>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</si>
  <si>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</si>
  <si>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</si>
  <si>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</si>
  <si>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</si>
  <si>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</si>
  <si>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</si>
  <si>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</si>
  <si>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</si>
  <si>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</si>
  <si>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</si>
  <si>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</si>
  <si>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</si>
  <si>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</si>
  <si>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</si>
  <si>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</si>
  <si>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</si>
  <si>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</si>
  <si>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</si>
  <si>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</si>
  <si>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</si>
  <si>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</si>
  <si>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</si>
  <si>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</si>
  <si>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</si>
  <si>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</si>
  <si>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</si>
  <si>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</si>
  <si>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</si>
  <si>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</si>
  <si>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</si>
  <si>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</si>
  <si>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</si>
  <si>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</si>
  <si>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</si>
  <si>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</si>
  <si>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</si>
  <si>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</si>
  <si>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</si>
  <si>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</si>
  <si>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</si>
  <si>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</si>
  <si>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</si>
  <si>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</si>
  <si>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</si>
  <si>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</si>
  <si>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</si>
  <si>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</si>
  <si>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</si>
  <si>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</si>
  <si>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</si>
  <si>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</si>
  <si>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</si>
  <si>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</si>
  <si>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</si>
  <si>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</si>
  <si>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</si>
  <si>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</si>
  <si>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</si>
  <si>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</si>
  <si>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</si>
  <si>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</si>
  <si>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</si>
  <si>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</si>
  <si>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</si>
  <si>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</si>
  <si>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</si>
  <si>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</si>
  <si>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</si>
  <si>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</si>
  <si>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</si>
  <si>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</si>
  <si>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</si>
  <si>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</si>
  <si>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</si>
  <si>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</si>
  <si>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</si>
  <si>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</si>
  <si>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</si>
  <si>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</si>
  <si>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</si>
  <si>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</si>
  <si>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</si>
  <si>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</si>
  <si>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</si>
  <si>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</si>
  <si>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</si>
  <si>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</si>
  <si>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</si>
  <si>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</si>
  <si>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</si>
  <si>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</si>
  <si>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</si>
  <si>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</si>
  <si>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</si>
  <si>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</si>
  <si>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</si>
  <si>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</si>
  <si>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</si>
  <si>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</si>
  <si>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</si>
  <si>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</si>
  <si>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</si>
  <si>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</si>
  <si>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</si>
  <si>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</si>
  <si>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</si>
  <si>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</si>
  <si>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</si>
  <si>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</si>
  <si>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</si>
  <si>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</si>
  <si>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</si>
  <si>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</si>
  <si>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</si>
  <si>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</si>
  <si>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</si>
  <si>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</si>
  <si>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</si>
  <si>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</si>
  <si>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</si>
  <si>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</si>
  <si>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</si>
  <si>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</si>
  <si>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</si>
  <si>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</si>
  <si>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</si>
  <si>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</si>
  <si>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</si>
  <si>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</si>
  <si>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</si>
  <si>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</si>
  <si>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</si>
  <si>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</si>
  <si>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</si>
  <si>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</si>
  <si>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</si>
  <si>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</si>
  <si>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</si>
  <si>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</si>
  <si>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</si>
  <si>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</si>
  <si>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</si>
  <si>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</si>
  <si>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</si>
  <si>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</si>
  <si>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</si>
  <si>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</si>
  <si>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</si>
  <si>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</si>
  <si>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</si>
  <si>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</si>
  <si>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</si>
  <si>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</si>
  <si>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</si>
  <si>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</si>
  <si>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</si>
  <si>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</si>
  <si>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</si>
  <si>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</si>
  <si>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</si>
  <si>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</si>
  <si>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</si>
  <si>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</si>
  <si>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</si>
  <si>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</si>
  <si>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</si>
  <si>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</si>
  <si>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</si>
  <si>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</si>
  <si>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</si>
  <si>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</si>
  <si>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</si>
  <si>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</si>
  <si>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</si>
  <si>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</si>
  <si>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</si>
  <si>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</si>
  <si>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</si>
  <si>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</si>
  <si>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</si>
  <si>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</si>
  <si>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</si>
  <si>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</si>
  <si>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</si>
  <si>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</si>
  <si>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</si>
  <si>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</si>
  <si>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</si>
  <si>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</si>
  <si>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</si>
  <si>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</si>
  <si>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</si>
  <si>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</si>
  <si>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</si>
  <si>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</si>
  <si>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</si>
  <si>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</si>
  <si>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</si>
  <si>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</si>
  <si>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</si>
  <si>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</si>
  <si>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</si>
  <si>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</si>
  <si>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</si>
  <si>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</si>
  <si>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</si>
  <si>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</si>
  <si>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</si>
  <si>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</si>
  <si>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</si>
  <si>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</si>
  <si>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</si>
  <si>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</si>
  <si>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</si>
  <si>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</si>
  <si>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</si>
  <si>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</si>
  <si>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</si>
  <si>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</si>
  <si>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</si>
  <si>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</si>
  <si>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</si>
  <si>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</si>
  <si>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</si>
  <si>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</si>
  <si>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</si>
  <si>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</si>
  <si>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</si>
  <si>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</si>
  <si>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</si>
  <si>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</si>
  <si>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</si>
  <si>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</si>
  <si>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</si>
  <si>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</si>
  <si>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</si>
  <si>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</si>
  <si>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</si>
  <si>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</si>
  <si>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</si>
  <si>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</si>
  <si>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</si>
  <si>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</si>
  <si>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</si>
  <si>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</si>
  <si>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</si>
  <si>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</si>
  <si>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</si>
  <si>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</si>
  <si>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</si>
  <si>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</si>
  <si>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</si>
  <si>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</si>
  <si>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</si>
  <si>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</si>
  <si>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</si>
  <si>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</si>
  <si>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</si>
  <si>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</si>
  <si>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</si>
  <si>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</si>
  <si>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</si>
  <si>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</si>
  <si>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</si>
  <si>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</si>
  <si>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</si>
  <si>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</si>
  <si>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</si>
  <si>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</si>
  <si>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</si>
  <si>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</si>
  <si>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</si>
  <si>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</si>
  <si>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</si>
  <si>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</si>
  <si>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</si>
  <si>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</si>
  <si>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</si>
  <si>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</si>
  <si>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</si>
  <si>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</si>
  <si>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</si>
  <si>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</si>
  <si>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</si>
  <si>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</si>
  <si>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</si>
  <si>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</si>
  <si>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</si>
  <si>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</si>
  <si>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</si>
  <si>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</si>
  <si>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</si>
  <si>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</si>
  <si>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</si>
  <si>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</si>
  <si>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</si>
  <si>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</si>
  <si>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</si>
  <si>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</si>
  <si>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</si>
  <si>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</si>
  <si>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</si>
  <si>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</si>
  <si>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</si>
  <si>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</si>
  <si>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</si>
  <si>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</si>
  <si>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</si>
  <si>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</si>
  <si>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</si>
  <si>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</si>
  <si>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</si>
  <si>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</si>
  <si>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</si>
  <si>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</si>
  <si>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</si>
  <si>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</si>
  <si>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</si>
  <si>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</si>
  <si>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</si>
  <si>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</si>
  <si>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</si>
  <si>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</si>
  <si>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</si>
  <si>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</si>
  <si>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</si>
  <si>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</si>
  <si>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</si>
  <si>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</si>
  <si>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</si>
  <si>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</si>
  <si>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</si>
  <si>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</si>
  <si>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</si>
  <si>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</si>
  <si>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</si>
  <si>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</si>
  <si>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</si>
  <si>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</si>
  <si>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</si>
  <si>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</si>
  <si>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</si>
  <si>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</si>
  <si>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</si>
  <si>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</si>
  <si>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</si>
  <si>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</si>
  <si>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</si>
  <si>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</si>
  <si>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</si>
  <si>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</si>
  <si>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</si>
  <si>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</si>
  <si>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</si>
  <si>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</si>
  <si>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</si>
  <si>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</si>
  <si>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</si>
  <si>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</si>
  <si>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</si>
  <si>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</si>
  <si>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</si>
  <si>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</si>
  <si>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</si>
  <si>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</si>
  <si>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</si>
  <si>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</si>
  <si>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</si>
  <si>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</si>
  <si>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</si>
  <si>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</si>
  <si>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</si>
  <si>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</si>
  <si>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</si>
  <si>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</si>
  <si>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</si>
  <si>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</si>
  <si>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</si>
  <si>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</si>
  <si>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</si>
  <si>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</si>
  <si>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</si>
  <si>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</si>
  <si>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</si>
  <si>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</si>
  <si>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</si>
  <si>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</si>
  <si>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</si>
  <si>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</si>
  <si>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</si>
  <si>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</si>
  <si>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</si>
  <si>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</si>
  <si>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</si>
  <si>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</si>
  <si>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</si>
  <si>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</si>
  <si>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</si>
  <si>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</si>
  <si>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</si>
  <si>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</si>
  <si>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</si>
  <si>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</si>
  <si>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</si>
  <si>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</si>
  <si>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</si>
  <si>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</si>
  <si>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</si>
  <si>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</si>
  <si>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</si>
  <si>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</si>
  <si>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</si>
  <si>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</si>
  <si>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</si>
  <si>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</si>
  <si>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</si>
  <si>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</si>
  <si>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</si>
  <si>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</si>
  <si>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</si>
  <si>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</si>
  <si>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</si>
  <si>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</si>
  <si>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</si>
  <si>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</si>
  <si>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</si>
  <si>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</si>
  <si>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</si>
  <si>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</si>
  <si>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</si>
  <si>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</si>
  <si>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</si>
  <si>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</si>
  <si>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</si>
  <si>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</si>
  <si>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</si>
  <si>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</si>
  <si>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</si>
  <si>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</si>
  <si>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</si>
  <si>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</si>
  <si>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</si>
  <si>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</si>
  <si>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</si>
  <si>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</si>
  <si>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</si>
  <si>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</si>
  <si>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</si>
  <si>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</si>
  <si>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</si>
  <si>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</si>
  <si>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</si>
  <si>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</si>
  <si>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</si>
  <si>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</si>
  <si>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</si>
  <si>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</si>
  <si>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</si>
  <si>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</si>
  <si>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</si>
  <si>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</si>
  <si>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</si>
  <si>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</si>
  <si>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</si>
  <si>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</si>
  <si>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</si>
  <si>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</si>
  <si>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</si>
  <si>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</si>
  <si>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</si>
  <si>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</si>
  <si>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</si>
  <si>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</si>
  <si>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</si>
  <si>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</si>
  <si>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</si>
  <si>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</si>
  <si>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</si>
  <si>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</si>
  <si>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</si>
  <si>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</si>
  <si>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</si>
  <si>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</si>
  <si>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</si>
  <si>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</si>
  <si>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</si>
  <si>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</si>
  <si>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</si>
  <si>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</si>
  <si>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</si>
  <si>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</si>
  <si>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</si>
  <si>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</si>
  <si>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</si>
  <si>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</si>
  <si>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</si>
  <si>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</si>
  <si>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</si>
  <si>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</si>
  <si>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</si>
  <si>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</si>
  <si>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</si>
  <si>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</si>
  <si>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</si>
  <si>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</si>
  <si>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</si>
  <si>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</si>
  <si>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</si>
  <si>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</si>
  <si>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</si>
  <si>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</si>
  <si>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</si>
  <si>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</si>
  <si>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</si>
  <si>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</si>
  <si>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</si>
  <si>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</si>
  <si>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</si>
  <si>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</si>
  <si>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</si>
  <si>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</si>
  <si>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</si>
  <si>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</si>
  <si>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</si>
  <si>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</si>
  <si>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</si>
  <si>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</si>
  <si>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</si>
  <si>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</si>
  <si>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</si>
  <si>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</si>
  <si>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</si>
  <si>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</si>
  <si>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</si>
  <si>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</si>
  <si>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</si>
  <si>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</si>
  <si>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</si>
  <si>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</si>
  <si>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</si>
  <si>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</si>
  <si>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</si>
  <si>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</si>
  <si>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</si>
  <si>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</si>
  <si>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</si>
  <si>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</si>
  <si>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</si>
  <si>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</si>
  <si>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</si>
  <si>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</si>
  <si>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</si>
  <si>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</si>
  <si>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</si>
  <si>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</si>
  <si>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</si>
  <si>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</si>
  <si>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</si>
  <si>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</si>
  <si>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</si>
  <si>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</si>
  <si>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</si>
  <si>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</si>
  <si>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</si>
  <si>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</si>
  <si>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</si>
  <si>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</si>
  <si>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</si>
  <si>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</si>
  <si>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</si>
  <si>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</si>
  <si>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</si>
  <si>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</si>
  <si>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</si>
  <si>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</si>
  <si>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</si>
  <si>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</si>
  <si>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</si>
  <si>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</si>
  <si>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</si>
  <si>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</si>
  <si>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</si>
  <si>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</si>
  <si>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</si>
  <si>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</si>
  <si>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</si>
  <si>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</si>
  <si>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</si>
  <si>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</si>
  <si>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</si>
  <si>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</si>
  <si>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</si>
  <si>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</si>
  <si>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</si>
  <si>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</si>
  <si>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</si>
  <si>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</si>
  <si>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</si>
  <si>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</si>
  <si>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</si>
  <si>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</si>
  <si>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</si>
  <si>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</si>
  <si>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</si>
  <si>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</si>
  <si>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</si>
  <si>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</si>
  <si>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</si>
  <si>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</si>
  <si>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</si>
  <si>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</si>
  <si>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</si>
  <si>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</si>
  <si>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</si>
  <si>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</si>
  <si>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</si>
  <si>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</si>
  <si>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</si>
  <si>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</si>
  <si>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</si>
  <si>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</si>
  <si>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</si>
  <si>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</si>
  <si>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</si>
  <si>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</si>
  <si>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</si>
  <si>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</si>
  <si>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</si>
  <si>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</si>
  <si>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</si>
  <si>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</si>
  <si>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</si>
  <si>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</si>
  <si>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</si>
  <si>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</si>
  <si>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</si>
  <si>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</si>
  <si>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</si>
  <si>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</si>
  <si>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</si>
  <si>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</si>
  <si>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</si>
  <si>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</si>
  <si>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</si>
  <si>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</si>
  <si>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</si>
  <si>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</si>
  <si>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</si>
  <si>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</si>
  <si>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</si>
  <si>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</si>
  <si>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</si>
  <si>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</si>
  <si>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</si>
  <si>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</si>
  <si>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</si>
  <si>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</si>
  <si>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</si>
  <si>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</si>
  <si>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</si>
  <si>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</si>
  <si>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</si>
  <si>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</si>
  <si>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</si>
  <si>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</si>
  <si>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</si>
  <si>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</si>
  <si>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</si>
  <si>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</si>
  <si>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</si>
  <si>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</si>
  <si>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</si>
  <si>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</si>
  <si>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</si>
  <si>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</si>
  <si>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</si>
  <si>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</si>
  <si>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</si>
  <si>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</si>
  <si>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</si>
  <si>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</si>
  <si>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</si>
  <si>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</si>
  <si>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</si>
  <si>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</si>
  <si>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</si>
  <si>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</si>
  <si>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</si>
  <si>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</si>
  <si>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</si>
  <si>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</si>
  <si>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</si>
  <si>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</si>
  <si>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</si>
  <si>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</si>
  <si>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</si>
  <si>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</si>
  <si>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</si>
  <si>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</si>
  <si>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</si>
  <si>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</si>
  <si>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</si>
  <si>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</si>
  <si>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</si>
  <si>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</si>
  <si>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</si>
  <si>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</si>
  <si>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</si>
  <si>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</si>
  <si>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</si>
  <si>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</si>
  <si>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</si>
  <si>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</si>
  <si>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</si>
  <si>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</si>
  <si>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</si>
  <si>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</si>
  <si>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</si>
  <si>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</si>
  <si>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</si>
  <si>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</si>
  <si>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</si>
  <si>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</si>
  <si>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</si>
  <si>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</si>
  <si>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</si>
  <si>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</si>
  <si>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</si>
  <si>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</si>
  <si>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</si>
  <si>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</si>
  <si>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</si>
  <si>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</si>
  <si>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</si>
  <si>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</si>
  <si>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</si>
  <si>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</si>
  <si>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</si>
  <si>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</si>
  <si>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</si>
  <si>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</si>
  <si>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</si>
  <si>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</si>
  <si>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</si>
  <si>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</si>
  <si>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</si>
  <si>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</si>
  <si>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</si>
  <si>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</si>
  <si>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</si>
  <si>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</si>
  <si>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</si>
  <si>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</si>
  <si>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</si>
  <si>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</si>
  <si>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</si>
  <si>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</si>
  <si>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</si>
  <si>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</si>
  <si>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</si>
  <si>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</si>
  <si>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</si>
  <si>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</si>
  <si>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</si>
  <si>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</si>
  <si>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</si>
  <si>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</si>
  <si>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</si>
  <si>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</si>
  <si>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</si>
  <si>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</si>
  <si>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</si>
  <si>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</si>
  <si>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</si>
  <si>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</si>
  <si>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</si>
  <si>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</si>
  <si>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</si>
  <si>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</si>
  <si>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</si>
  <si>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</si>
  <si>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</si>
  <si>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</si>
  <si>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</si>
  <si>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</si>
  <si>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</si>
  <si>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</si>
  <si>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</si>
  <si>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</si>
  <si>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</si>
  <si>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</si>
  <si>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</si>
  <si>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</si>
  <si>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</si>
  <si>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</si>
  <si>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</si>
  <si>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</si>
  <si>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</si>
  <si>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</si>
  <si>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</si>
  <si>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</si>
  <si>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</si>
  <si>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</si>
  <si>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</si>
  <si>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</si>
  <si>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</si>
  <si>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</si>
  <si>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</si>
  <si>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</si>
  <si>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</si>
  <si>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</si>
  <si>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</si>
  <si>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</si>
  <si>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</si>
  <si>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</si>
  <si>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</si>
  <si>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</si>
  <si>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</si>
  <si>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</si>
  <si>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</si>
  <si>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</si>
  <si>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</si>
  <si>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</si>
  <si>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</si>
  <si>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</si>
  <si>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</si>
  <si>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</si>
  <si>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</si>
  <si>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</si>
  <si>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</si>
  <si>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</si>
  <si>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</si>
  <si>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</si>
  <si>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</si>
  <si>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</si>
  <si>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</si>
  <si>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</si>
  <si>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</si>
  <si>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</si>
  <si>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</si>
  <si>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</si>
  <si>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</si>
  <si>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</si>
  <si>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</si>
  <si>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</si>
  <si>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</si>
  <si>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</si>
  <si>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</si>
  <si>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</si>
  <si>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</si>
  <si>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</si>
  <si>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</si>
  <si>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</si>
  <si>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</si>
  <si>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</si>
  <si>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</si>
  <si>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</si>
  <si>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</si>
  <si>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</si>
  <si>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</si>
  <si>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</si>
  <si>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</si>
  <si>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</si>
  <si>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</si>
  <si>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</si>
  <si>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</si>
  <si>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</si>
  <si>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</si>
  <si>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</si>
  <si>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</si>
  <si>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</si>
  <si>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</si>
  <si>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</si>
  <si>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</si>
  <si>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</si>
  <si>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</si>
  <si>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</si>
  <si>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</si>
  <si>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</si>
  <si>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</si>
  <si>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</si>
  <si>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</si>
  <si>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</si>
  <si>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</si>
  <si>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</si>
  <si>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</si>
  <si>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</si>
  <si>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</si>
  <si>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</si>
  <si>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</si>
  <si>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</si>
  <si>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</si>
  <si>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</si>
  <si>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</si>
  <si>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</si>
  <si>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</si>
  <si>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</si>
  <si>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</si>
  <si>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</si>
  <si>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</si>
  <si>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</si>
  <si>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</si>
  <si>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</si>
  <si>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</si>
  <si>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</si>
  <si>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</si>
  <si>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</si>
  <si>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</si>
  <si>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</si>
  <si>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</si>
  <si>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</si>
  <si>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</si>
  <si>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</si>
  <si>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</si>
  <si>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</si>
  <si>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</si>
  <si>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</si>
  <si>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</si>
  <si>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</si>
  <si>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</si>
  <si>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</si>
  <si>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</si>
  <si>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</si>
  <si>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</si>
  <si>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</si>
  <si>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</si>
  <si>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</si>
  <si>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</si>
  <si>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</si>
  <si>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</si>
  <si>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</si>
  <si>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</si>
  <si>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</si>
  <si>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</si>
  <si>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</si>
  <si>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</si>
  <si>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</si>
  <si>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</si>
  <si>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</si>
  <si>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</si>
  <si>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</si>
  <si>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</si>
  <si>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</si>
  <si>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</si>
  <si>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</si>
  <si>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</si>
  <si>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</si>
  <si>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</si>
  <si>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</si>
  <si>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</si>
  <si>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</si>
  <si>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</si>
  <si>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</si>
  <si>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</si>
  <si>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</si>
  <si>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</si>
  <si>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</si>
  <si>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</si>
  <si>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</si>
  <si>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</si>
  <si>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</si>
  <si>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</si>
  <si>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</si>
  <si>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</si>
  <si>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</si>
  <si>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</si>
  <si>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</si>
  <si>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</si>
  <si>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</si>
  <si>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</si>
  <si>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</si>
  <si>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</si>
  <si>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</si>
  <si>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</si>
  <si>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</si>
  <si>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</si>
  <si>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</si>
  <si>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</si>
  <si>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</si>
  <si>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</si>
  <si>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</si>
  <si>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</si>
  <si>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</si>
  <si>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</si>
  <si>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</si>
  <si>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</si>
  <si>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</si>
  <si>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</si>
  <si>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</si>
  <si>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</si>
  <si>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</si>
  <si>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</si>
  <si>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</si>
  <si>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</si>
  <si>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</si>
  <si>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</si>
  <si>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</si>
  <si>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</si>
  <si>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</si>
  <si>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</si>
  <si>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</si>
  <si>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</si>
  <si>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</si>
  <si>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</si>
  <si>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</si>
  <si>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</si>
  <si>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</si>
  <si>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</si>
  <si>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</si>
  <si>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</si>
  <si>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</si>
  <si>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</si>
  <si>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</si>
  <si>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</si>
  <si>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</si>
  <si>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</si>
  <si>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</si>
  <si>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</si>
  <si>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</si>
  <si>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</si>
  <si>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</si>
  <si>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</si>
  <si>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</si>
  <si>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</si>
  <si>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</si>
  <si>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</si>
  <si>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</si>
  <si>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</si>
  <si>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</si>
  <si>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</si>
  <si>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</si>
  <si>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</si>
  <si>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</si>
  <si>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</si>
  <si>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</si>
  <si>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</si>
  <si>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</si>
  <si>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</si>
  <si>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</si>
  <si>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</si>
  <si>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</si>
  <si>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</si>
  <si>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</si>
  <si>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</si>
  <si>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</si>
  <si>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</si>
  <si>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</si>
  <si>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</si>
  <si>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</si>
  <si>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</si>
  <si>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</si>
  <si>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</si>
  <si>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</si>
  <si>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</si>
  <si>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</si>
  <si>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</si>
  <si>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</si>
  <si>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</si>
  <si>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</si>
  <si>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</si>
  <si>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</si>
  <si>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</si>
  <si>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</si>
  <si>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</si>
  <si>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</si>
  <si>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</si>
  <si>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</si>
  <si>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</si>
  <si>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</si>
  <si>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</si>
  <si>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</si>
  <si>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</si>
  <si>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</si>
  <si>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</si>
  <si>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</si>
  <si>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</si>
  <si>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</si>
  <si>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</si>
  <si>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</si>
  <si>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</si>
  <si>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</si>
  <si>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</si>
  <si>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</si>
  <si>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</si>
  <si>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</si>
  <si>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</si>
  <si>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</si>
  <si>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</si>
  <si>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</si>
  <si>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</si>
  <si>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</si>
  <si>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</si>
  <si>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</si>
  <si>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</si>
  <si>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</si>
  <si>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</si>
  <si>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</si>
  <si>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</si>
  <si>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</si>
  <si>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</si>
  <si>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</si>
  <si>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</si>
  <si>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</si>
  <si>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</si>
  <si>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</si>
  <si>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</si>
  <si>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</si>
  <si>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</si>
  <si>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</si>
  <si>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</si>
  <si>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</si>
  <si>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</si>
  <si>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</si>
  <si>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</si>
  <si>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</si>
  <si>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</si>
  <si>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</si>
  <si>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</si>
  <si>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</si>
  <si>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</si>
  <si>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</si>
  <si>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</si>
  <si>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</si>
  <si>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</si>
  <si>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</si>
  <si>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</si>
  <si>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</si>
  <si>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</si>
  <si>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</si>
  <si>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</si>
  <si>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</si>
  <si>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</si>
  <si>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</si>
  <si>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</si>
  <si>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</si>
  <si>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</si>
  <si>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</si>
  <si>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</si>
  <si>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</si>
  <si>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</si>
  <si>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</si>
  <si>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</si>
  <si>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</si>
  <si>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</si>
  <si>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</si>
  <si>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</si>
  <si>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</si>
  <si>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</si>
  <si>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</si>
  <si>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</si>
  <si>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</si>
  <si>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</si>
  <si>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</si>
  <si>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</si>
  <si>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</si>
  <si>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</si>
  <si>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</si>
  <si>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</si>
  <si>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</si>
  <si>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</si>
  <si>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</si>
  <si>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</si>
  <si>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</si>
  <si>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</si>
  <si>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</si>
  <si>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</si>
  <si>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</si>
  <si>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</si>
  <si>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</si>
  <si>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</si>
  <si>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</si>
  <si>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</si>
  <si>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</si>
  <si>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</si>
  <si>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</si>
  <si>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</si>
  <si>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</si>
  <si>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</si>
  <si>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</si>
  <si>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</si>
  <si>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</si>
  <si>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</si>
  <si>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</si>
  <si>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</si>
  <si>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</si>
  <si>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</si>
  <si>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</si>
  <si>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</si>
  <si>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</si>
  <si>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</si>
  <si>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</si>
  <si>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</si>
  <si>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</si>
  <si>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</si>
  <si>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</si>
  <si>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</si>
  <si>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</si>
  <si>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</si>
  <si>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</si>
  <si>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</si>
  <si>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</si>
  <si>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</si>
  <si>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</si>
  <si>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</si>
  <si>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</si>
  <si>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</si>
  <si>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</si>
  <si>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</si>
  <si>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</si>
  <si>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</si>
  <si>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</si>
  <si>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</si>
  <si>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</si>
  <si>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</si>
  <si>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</si>
  <si>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</si>
  <si>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</si>
  <si>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</si>
  <si>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</si>
  <si>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</si>
  <si>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</si>
  <si>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</si>
  <si>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</si>
  <si>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</si>
  <si>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</si>
  <si>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</si>
  <si>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</si>
  <si>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</si>
  <si>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</si>
  <si>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</si>
  <si>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</si>
  <si>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</si>
  <si>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</si>
  <si>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</si>
  <si>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</si>
  <si>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</si>
  <si>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</si>
  <si>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</si>
  <si>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</si>
  <si>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</si>
  <si>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</si>
  <si>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</si>
  <si>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</si>
  <si>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</si>
  <si>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</si>
  <si>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</si>
  <si>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</si>
  <si>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</si>
  <si>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</si>
  <si>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</si>
  <si>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</si>
  <si>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</si>
  <si>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</si>
  <si>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</si>
  <si>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</si>
  <si>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</si>
  <si>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</si>
  <si>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</si>
  <si>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</si>
  <si>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</si>
  <si>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</si>
  <si>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</si>
  <si>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</si>
  <si>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</si>
  <si>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</si>
  <si>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</si>
  <si>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</si>
  <si>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</si>
  <si>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</si>
  <si>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</si>
  <si>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</si>
  <si>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</si>
  <si>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</si>
  <si>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</si>
  <si>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</si>
  <si>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</si>
  <si>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</si>
  <si>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</si>
  <si>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</si>
  <si>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</si>
  <si>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</si>
  <si>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</si>
  <si>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</si>
  <si>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</si>
  <si>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</si>
  <si>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</si>
  <si>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</si>
  <si>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</si>
  <si>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</si>
  <si>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</si>
  <si>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</si>
  <si>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</si>
  <si>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</si>
  <si>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</si>
  <si>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</si>
  <si>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</si>
  <si>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</si>
  <si>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</si>
  <si>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</si>
  <si>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</si>
  <si>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</si>
  <si>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</si>
  <si>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</si>
  <si>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</si>
  <si>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</si>
  <si>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</si>
  <si>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</si>
  <si>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</si>
  <si>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</si>
  <si>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</si>
  <si>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</si>
  <si>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</si>
  <si>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</si>
  <si>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</si>
  <si>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</si>
  <si>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</si>
  <si>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</si>
  <si>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</si>
  <si>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</si>
  <si>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</si>
  <si>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</si>
  <si>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</si>
  <si>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</si>
  <si>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</si>
  <si>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</si>
  <si>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</si>
  <si>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</si>
  <si>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</si>
  <si>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</si>
  <si>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</si>
  <si>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</si>
  <si>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</si>
  <si>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</si>
  <si>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</si>
  <si>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</si>
  <si>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</si>
  <si>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</si>
  <si>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</si>
  <si>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</si>
  <si>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</si>
  <si>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</si>
  <si>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</si>
  <si>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</si>
  <si>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</si>
  <si>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</si>
  <si>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</si>
  <si>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</si>
  <si>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</si>
  <si>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</si>
  <si>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</si>
  <si>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</si>
  <si>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</si>
  <si>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</si>
  <si>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</si>
  <si>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</si>
  <si>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</si>
  <si>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</si>
  <si>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</si>
  <si>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</si>
  <si>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</si>
  <si>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</si>
  <si>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</si>
  <si>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</si>
  <si>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</si>
  <si>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</si>
  <si>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</si>
  <si>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</si>
  <si>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</si>
  <si>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</si>
  <si>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</si>
  <si>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</si>
  <si>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</si>
  <si>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</si>
  <si>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</si>
  <si>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</si>
  <si>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</si>
  <si>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</si>
  <si>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</si>
  <si>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</si>
  <si>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</si>
  <si>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</si>
  <si>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</si>
  <si>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</si>
  <si>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</si>
  <si>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</si>
  <si>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</si>
  <si>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</si>
  <si>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</si>
  <si>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</si>
  <si>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</si>
  <si>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</si>
  <si>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</si>
  <si>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</si>
  <si>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</si>
  <si>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</si>
  <si>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</si>
  <si>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</si>
  <si>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</si>
  <si>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</si>
  <si>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</si>
  <si>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</si>
  <si>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</si>
  <si>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</si>
  <si>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</si>
  <si>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</si>
  <si>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</si>
  <si>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</si>
  <si>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</si>
  <si>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</si>
  <si>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</si>
  <si>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</si>
  <si>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</si>
  <si>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</si>
  <si>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</si>
  <si>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</si>
  <si>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</si>
  <si>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</si>
  <si>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</si>
  <si>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</si>
  <si>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</si>
  <si>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</si>
  <si>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</si>
  <si>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</si>
  <si>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</si>
  <si>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</si>
  <si>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</si>
  <si>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</si>
  <si>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</si>
  <si>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</si>
  <si>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</si>
  <si>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</si>
  <si>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</si>
  <si>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</si>
  <si>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</si>
  <si>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</si>
  <si>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</si>
  <si>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</si>
  <si>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</si>
  <si>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</si>
  <si>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</si>
  <si>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</si>
  <si>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</si>
  <si>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</si>
  <si>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</si>
  <si>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</si>
  <si>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</si>
  <si>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</si>
  <si>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</si>
  <si>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</si>
  <si>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</si>
  <si>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</si>
  <si>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</si>
  <si>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</si>
  <si>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</si>
  <si>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</si>
  <si>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</si>
  <si>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</si>
  <si>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</si>
  <si>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</si>
  <si>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</si>
  <si>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</si>
  <si>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</si>
  <si>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</si>
  <si>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</si>
  <si>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</si>
  <si>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</si>
  <si>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</si>
  <si>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</si>
  <si>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</si>
  <si>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</si>
  <si>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</si>
  <si>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</si>
  <si>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</si>
  <si>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</si>
  <si>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</si>
  <si>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</si>
  <si>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</si>
  <si>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</si>
  <si>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</si>
  <si>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</si>
  <si>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</si>
  <si>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</si>
  <si>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</si>
  <si>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</si>
  <si>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</si>
  <si>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</si>
  <si>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</si>
  <si>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</si>
  <si>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</si>
  <si>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</si>
  <si>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</si>
  <si>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</si>
  <si>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</si>
  <si>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</si>
  <si>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</si>
  <si>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</si>
  <si>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</si>
  <si>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</si>
  <si>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</si>
  <si>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</si>
  <si>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</si>
  <si>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</si>
  <si>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</si>
  <si>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</si>
  <si>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</si>
  <si>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</si>
  <si>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</si>
  <si>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</si>
  <si>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</si>
  <si>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</si>
  <si>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</si>
  <si>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</si>
  <si>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</si>
  <si>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</si>
  <si>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</si>
  <si>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</si>
  <si>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</si>
  <si>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</si>
  <si>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</si>
  <si>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</si>
  <si>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</si>
  <si>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</si>
  <si>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</si>
  <si>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</si>
  <si>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</si>
  <si>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</si>
  <si>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</si>
  <si>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</si>
  <si>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</si>
  <si>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</si>
  <si>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</si>
  <si>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</si>
  <si>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</si>
  <si>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</si>
  <si>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</si>
  <si>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</si>
  <si>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</si>
  <si>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</si>
  <si>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</si>
  <si>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</si>
  <si>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</si>
  <si>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</si>
  <si>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</si>
  <si>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</si>
  <si>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</si>
  <si>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</si>
  <si>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</si>
  <si>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</si>
  <si>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</si>
  <si>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</si>
  <si>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</si>
  <si>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</si>
  <si>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</si>
  <si>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</si>
  <si>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</si>
  <si>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</si>
  <si>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</si>
  <si>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</si>
  <si>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</si>
  <si>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</si>
  <si>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</si>
  <si>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</si>
  <si>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</si>
  <si>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</si>
  <si>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</si>
  <si>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</si>
  <si>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</si>
  <si>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</si>
  <si>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</si>
  <si>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</si>
  <si>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</si>
  <si>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</si>
  <si>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</si>
  <si>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</si>
  <si>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</si>
  <si>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</si>
  <si>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</si>
  <si>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</si>
  <si>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</si>
  <si>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</si>
  <si>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</si>
  <si>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</si>
  <si>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</si>
  <si>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</si>
  <si>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</si>
  <si>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</si>
  <si>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</si>
  <si>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</si>
  <si>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</si>
  <si>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</si>
  <si>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</si>
  <si>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</si>
  <si>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</si>
  <si>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</si>
  <si>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</si>
  <si>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</si>
  <si>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</si>
  <si>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</si>
  <si>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</si>
  <si>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</si>
  <si>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</si>
  <si>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</si>
  <si>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</si>
  <si>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</si>
  <si>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</si>
  <si>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</si>
  <si>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</si>
  <si>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</si>
  <si>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</si>
  <si>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</si>
  <si>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</si>
  <si>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</si>
  <si>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</si>
  <si>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</si>
  <si>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</si>
  <si>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</si>
  <si>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</si>
  <si>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</si>
  <si>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</si>
  <si>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</si>
  <si>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</si>
  <si>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</si>
  <si>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</si>
  <si>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</si>
  <si>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</si>
  <si>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</si>
  <si>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</si>
  <si>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</si>
  <si>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</si>
  <si>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</si>
  <si>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</si>
  <si>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</si>
  <si>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</si>
  <si>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</si>
  <si>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</si>
  <si>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</si>
  <si>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</si>
  <si>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</si>
  <si>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</si>
  <si>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</si>
  <si>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</si>
  <si>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</si>
  <si>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</si>
  <si>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</si>
  <si>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</si>
  <si>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</si>
  <si>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</si>
  <si>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</si>
  <si>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</si>
  <si>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</si>
  <si>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</si>
  <si>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</si>
  <si>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</si>
  <si>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</si>
  <si>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</si>
  <si>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</si>
  <si>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</si>
  <si>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</si>
  <si>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</si>
  <si>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</si>
  <si>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</si>
  <si>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</si>
  <si>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</si>
  <si>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</si>
  <si>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</si>
  <si>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</si>
  <si>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</si>
  <si>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</si>
  <si>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</si>
  <si>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</si>
  <si>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</si>
  <si>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</si>
  <si>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</si>
  <si>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</si>
  <si>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</si>
  <si>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</si>
  <si>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</si>
  <si>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</si>
  <si>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</si>
  <si>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</si>
  <si>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</si>
  <si>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</si>
  <si>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</si>
  <si>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</si>
  <si>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</si>
  <si>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</si>
  <si>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</si>
  <si>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</si>
  <si>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</si>
  <si>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</si>
  <si>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</si>
  <si>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</si>
  <si>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</si>
  <si>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</si>
  <si>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</si>
  <si>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</si>
  <si>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</si>
  <si>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</si>
  <si>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</si>
  <si>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</si>
  <si>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</si>
  <si>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</si>
  <si>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</si>
  <si>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</si>
  <si>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</si>
  <si>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</si>
  <si>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</si>
  <si>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</si>
  <si>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</si>
  <si>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</si>
  <si>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</si>
  <si>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</si>
  <si>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</si>
  <si>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</si>
  <si>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</si>
  <si>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</si>
  <si>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</si>
  <si>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</si>
  <si>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</si>
  <si>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</si>
  <si>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</si>
  <si>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</si>
  <si>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</si>
  <si>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</si>
  <si>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</si>
  <si>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</si>
  <si>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</si>
  <si>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</si>
  <si>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</si>
  <si>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</si>
  <si>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</si>
  <si>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</si>
  <si>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</si>
  <si>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</si>
  <si>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</si>
  <si>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</si>
  <si>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</si>
  <si>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</si>
  <si>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</si>
  <si>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</si>
  <si>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</si>
  <si>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</si>
  <si>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</si>
  <si>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</si>
  <si>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</si>
  <si>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</si>
  <si>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</si>
  <si>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</si>
  <si>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</si>
  <si>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</si>
  <si>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</si>
  <si>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</si>
  <si>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</si>
  <si>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</si>
  <si>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</si>
  <si>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</si>
  <si>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</si>
  <si>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</si>
  <si>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</si>
  <si>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</si>
  <si>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</si>
  <si>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</si>
  <si>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</si>
  <si>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</si>
  <si>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</si>
  <si>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</si>
  <si>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</si>
  <si>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</si>
  <si>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</si>
  <si>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</si>
  <si>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</si>
  <si>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</si>
  <si>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</si>
  <si>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</si>
  <si>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</si>
  <si>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</si>
  <si>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</si>
  <si>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</si>
  <si>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</si>
  <si>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</si>
  <si>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</si>
  <si>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</si>
  <si>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</si>
  <si>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</si>
  <si>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</si>
  <si>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</si>
  <si>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</si>
  <si>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</si>
  <si>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</si>
  <si>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</si>
  <si>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</si>
  <si>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</si>
  <si>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</si>
  <si>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</si>
  <si>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</si>
  <si>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</si>
  <si>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</si>
  <si>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</si>
  <si>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</si>
  <si>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</si>
  <si>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</si>
  <si>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</si>
  <si>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</si>
  <si>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</si>
  <si>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</si>
  <si>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</si>
  <si>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</si>
  <si>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</si>
  <si>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</si>
  <si>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</si>
  <si>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</si>
  <si>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</si>
  <si>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</si>
  <si>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</si>
  <si>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</si>
  <si>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</si>
  <si>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</si>
  <si>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</si>
  <si>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</si>
  <si>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</si>
  <si>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</si>
  <si>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</si>
  <si>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</si>
  <si>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</si>
  <si>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</si>
  <si>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</si>
  <si>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</si>
  <si>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</si>
  <si>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</si>
  <si>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</si>
  <si>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</si>
  <si>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</si>
  <si>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</si>
  <si>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</si>
  <si>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</si>
  <si>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</si>
  <si>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</si>
  <si>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</si>
  <si>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</si>
  <si>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</si>
  <si>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</si>
  <si>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</si>
  <si>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</si>
  <si>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</si>
  <si>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</si>
  <si>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</si>
  <si>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</si>
  <si>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</si>
  <si>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</si>
  <si>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</si>
  <si>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</si>
  <si>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</si>
  <si>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</si>
  <si>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</si>
  <si>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</si>
  <si>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</si>
  <si>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</si>
  <si>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</si>
  <si>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</si>
  <si>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</si>
  <si>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</si>
  <si>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</si>
  <si>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</si>
  <si>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</si>
  <si>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</si>
  <si>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</si>
  <si>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</si>
  <si>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</si>
  <si>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</si>
  <si>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</si>
  <si>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</si>
  <si>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</si>
  <si>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</si>
  <si>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</si>
  <si>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</si>
  <si>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</si>
  <si>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</si>
  <si>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</si>
  <si>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</si>
  <si>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</si>
  <si>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</si>
  <si>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</si>
  <si>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</si>
  <si>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</si>
  <si>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</si>
  <si>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</si>
  <si>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</si>
  <si>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</si>
  <si>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</si>
  <si>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</si>
  <si>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</si>
  <si>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</si>
  <si>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</si>
  <si>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</si>
  <si>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</si>
  <si>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</si>
  <si>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</si>
  <si>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</si>
  <si>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</si>
  <si>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</si>
  <si>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</si>
  <si>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</si>
  <si>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</si>
  <si>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</si>
  <si>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</si>
  <si>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</si>
  <si>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</si>
  <si>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</si>
  <si>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</si>
  <si>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</si>
  <si>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</si>
  <si>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</si>
  <si>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</si>
  <si>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</si>
  <si>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</si>
  <si>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</si>
  <si>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</si>
  <si>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</si>
  <si>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</si>
  <si>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</si>
  <si>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</si>
  <si>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</si>
  <si>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</si>
  <si>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</si>
  <si>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</si>
  <si>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</si>
  <si>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</si>
  <si>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</si>
  <si>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</si>
  <si>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</si>
  <si>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</si>
  <si>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</si>
  <si>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</si>
  <si>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</si>
  <si>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</si>
  <si>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</si>
  <si>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</si>
  <si>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</si>
  <si>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</si>
  <si>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</si>
  <si>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</si>
  <si>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</si>
  <si>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</si>
  <si>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</si>
  <si>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</si>
  <si>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</si>
  <si>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</si>
  <si>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</si>
  <si>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</si>
  <si>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</si>
  <si>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</si>
  <si>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</si>
  <si>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</si>
  <si>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</si>
  <si>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</si>
  <si>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</si>
  <si>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</si>
  <si>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</si>
  <si>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</si>
  <si>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</si>
  <si>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</si>
  <si>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</si>
  <si>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</si>
  <si>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</si>
  <si>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</si>
  <si>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</si>
  <si>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</si>
  <si>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</si>
  <si>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</si>
  <si>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</si>
  <si>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</si>
  <si>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</si>
  <si>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</si>
  <si>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</si>
  <si>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</si>
  <si>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</si>
  <si>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</si>
  <si>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</si>
  <si>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</si>
  <si>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</si>
  <si>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</si>
  <si>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</si>
  <si>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</si>
  <si>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</si>
  <si>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</si>
  <si>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</si>
  <si>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</si>
  <si>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</si>
  <si>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</si>
  <si>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</si>
  <si>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</si>
  <si>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</si>
  <si>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</si>
  <si>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</si>
  <si>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</si>
  <si>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</si>
  <si>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</si>
  <si>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</si>
  <si>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</si>
  <si>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</si>
  <si>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</si>
  <si>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</si>
  <si>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</si>
  <si>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</si>
  <si>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</si>
  <si>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</si>
  <si>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</si>
  <si>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</si>
  <si>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</si>
  <si>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</si>
  <si>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</si>
  <si>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</si>
  <si>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</si>
  <si>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</si>
  <si>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</si>
  <si>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</si>
  <si>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</si>
  <si>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</si>
  <si>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</si>
  <si>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</si>
  <si>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</si>
  <si>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</si>
  <si>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</si>
  <si>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</si>
  <si>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</si>
  <si>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</si>
  <si>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</si>
  <si>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</si>
  <si>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</si>
  <si>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</si>
  <si>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</si>
  <si>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</si>
  <si>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</si>
  <si>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</si>
  <si>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</si>
  <si>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</si>
  <si>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</si>
  <si>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</si>
  <si>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</si>
  <si>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</si>
  <si>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</si>
  <si>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</si>
  <si>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</si>
  <si>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</si>
  <si>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</si>
  <si>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</si>
  <si>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</si>
  <si>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</si>
  <si>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</si>
  <si>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</si>
  <si>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</si>
  <si>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</si>
  <si>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</si>
  <si>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</si>
  <si>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</si>
  <si>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</si>
  <si>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</si>
  <si>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</si>
  <si>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</si>
  <si>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</si>
  <si>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</si>
  <si>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</si>
  <si>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</si>
  <si>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</si>
  <si>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</si>
  <si>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</si>
  <si>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</si>
  <si>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</si>
  <si>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</si>
  <si>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</si>
  <si>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</si>
  <si>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</si>
  <si>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</si>
  <si>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</si>
  <si>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</si>
  <si>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</si>
  <si>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</si>
  <si>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</si>
  <si>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</si>
  <si>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</si>
  <si>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</si>
  <si>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</si>
  <si>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</si>
  <si>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</si>
  <si>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</si>
  <si>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</si>
  <si>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</si>
  <si>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</si>
  <si>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</si>
  <si>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</si>
  <si>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</si>
  <si>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</si>
  <si>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</si>
  <si>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</si>
  <si>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</si>
  <si>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</si>
  <si>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</si>
  <si>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</si>
  <si>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</si>
  <si>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</si>
  <si>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</si>
  <si>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</si>
  <si>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</si>
  <si>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</si>
  <si>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</si>
  <si>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</si>
  <si>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</si>
  <si>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</si>
  <si>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</si>
  <si>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</si>
  <si>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</si>
  <si>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</si>
  <si>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</si>
  <si>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</si>
  <si>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</si>
  <si>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</si>
  <si>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</si>
  <si>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</si>
  <si>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</si>
  <si>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</si>
  <si>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</si>
  <si>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</si>
  <si>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</si>
  <si>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</si>
  <si>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</si>
  <si>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</si>
  <si>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</si>
  <si>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</si>
  <si>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</si>
  <si>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</si>
  <si>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</si>
  <si>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</si>
  <si>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</si>
  <si>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</si>
  <si>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</si>
  <si>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</si>
  <si>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</si>
  <si>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</si>
  <si>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</si>
  <si>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</si>
  <si>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</si>
  <si>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</si>
  <si>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</si>
  <si>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</si>
  <si>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</si>
  <si>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</si>
  <si>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</si>
  <si>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</si>
  <si>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</si>
  <si>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</si>
  <si>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</si>
  <si>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</si>
  <si>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</si>
  <si>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</si>
  <si>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</si>
  <si>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</si>
  <si>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</si>
  <si>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</si>
  <si>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</si>
  <si>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</si>
  <si>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</si>
  <si>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</si>
  <si>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</si>
  <si>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</si>
  <si>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</si>
  <si>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</si>
  <si>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</si>
  <si>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</si>
  <si>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</si>
  <si>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</si>
  <si>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</si>
  <si>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</si>
  <si>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</si>
  <si>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</si>
  <si>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</si>
  <si>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</si>
  <si>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</si>
  <si>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</si>
  <si>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</si>
  <si>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</si>
  <si>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</si>
  <si>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</si>
  <si>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</si>
  <si>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</si>
  <si>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</si>
  <si>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</si>
  <si>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</si>
  <si>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</si>
  <si>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</si>
  <si>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</si>
  <si>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</si>
  <si>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</si>
  <si>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</si>
  <si>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</si>
  <si>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</si>
  <si>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</si>
  <si>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</si>
  <si>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</si>
  <si>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</si>
  <si>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</si>
  <si>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</si>
  <si>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</si>
  <si>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</si>
  <si>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</si>
  <si>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</si>
  <si>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</si>
  <si>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</si>
  <si>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</si>
  <si>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</si>
  <si>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</si>
  <si>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</si>
  <si>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</si>
  <si>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</si>
  <si>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</si>
  <si>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</si>
  <si>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</si>
  <si>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</si>
  <si>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</si>
  <si>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</si>
  <si>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</si>
  <si>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</si>
  <si>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</si>
  <si>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</si>
  <si>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</si>
  <si>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</si>
  <si>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</si>
  <si>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</si>
  <si>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</si>
  <si>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</si>
  <si>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</si>
  <si>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</si>
  <si>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</si>
  <si>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</si>
  <si>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</si>
  <si>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</si>
  <si>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</si>
  <si>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</si>
  <si>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</si>
  <si>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</si>
  <si>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</si>
  <si>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</si>
  <si>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</si>
  <si>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</si>
  <si>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</si>
  <si>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</si>
  <si>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</si>
  <si>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</si>
  <si>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</si>
  <si>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</si>
  <si>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</si>
  <si>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</si>
  <si>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</si>
  <si>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</si>
  <si>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</si>
  <si>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</si>
  <si>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</si>
  <si>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</si>
  <si>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</si>
  <si>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</si>
  <si>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</si>
  <si>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</si>
  <si>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</si>
  <si>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</si>
  <si>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</si>
  <si>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</si>
  <si>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</si>
  <si>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</si>
  <si>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</si>
  <si>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</si>
  <si>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</si>
  <si>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</si>
  <si>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</si>
  <si>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</si>
  <si>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</si>
  <si>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</si>
  <si>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</si>
  <si>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</si>
  <si>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</si>
  <si>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</si>
  <si>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</si>
  <si>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</si>
  <si>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</si>
  <si>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</si>
  <si>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</si>
  <si>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</si>
  <si>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</si>
  <si>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</si>
  <si>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</si>
  <si>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</si>
  <si>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</si>
  <si>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</si>
  <si>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</si>
  <si>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</si>
  <si>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</si>
  <si>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</si>
  <si>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</si>
  <si>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</si>
  <si>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</si>
  <si>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</si>
  <si>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</si>
  <si>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</si>
  <si>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</si>
  <si>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</si>
  <si>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</si>
  <si>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</si>
  <si>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</si>
  <si>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</si>
  <si>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</si>
  <si>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</si>
  <si>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</si>
  <si>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</si>
  <si>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</si>
  <si>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</si>
  <si>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</si>
  <si>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</si>
  <si>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</si>
  <si>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</si>
  <si>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</si>
  <si>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</si>
  <si>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</si>
  <si>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</si>
  <si>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</si>
  <si>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</si>
  <si>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</si>
  <si>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</si>
  <si>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</si>
  <si>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</si>
  <si>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</si>
  <si>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</si>
  <si>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</si>
  <si>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</si>
  <si>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</si>
  <si>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</si>
  <si>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</si>
  <si>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</si>
  <si>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</si>
  <si>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</si>
  <si>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</si>
  <si>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</si>
  <si>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</si>
  <si>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</si>
  <si>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</si>
  <si>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</si>
  <si>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</si>
  <si>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</si>
  <si>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</si>
  <si>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</si>
  <si>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</si>
  <si>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</si>
  <si>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</si>
  <si>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</si>
  <si>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</si>
  <si>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</si>
  <si>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</si>
  <si>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</si>
  <si>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</si>
  <si>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</si>
  <si>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</si>
  <si>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</si>
  <si>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</si>
  <si>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</si>
  <si>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</si>
  <si>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</si>
  <si>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</si>
  <si>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</si>
  <si>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</si>
  <si>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</si>
  <si>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</si>
  <si>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</si>
  <si>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</si>
  <si>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</si>
  <si>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</si>
  <si>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</si>
  <si>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</si>
  <si>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</si>
  <si>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</si>
  <si>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</si>
  <si>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</si>
  <si>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</si>
  <si>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</si>
  <si>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</si>
  <si>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</si>
  <si>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</si>
  <si>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</si>
  <si>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</si>
  <si>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</si>
  <si>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</si>
  <si>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</si>
  <si>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</si>
  <si>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</si>
  <si>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</si>
  <si>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</si>
  <si>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</si>
  <si>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</si>
  <si>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</si>
  <si>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</si>
  <si>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</si>
  <si>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</si>
  <si>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</si>
  <si>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</si>
  <si>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</si>
  <si>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</si>
  <si>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</si>
  <si>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</si>
  <si>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</si>
  <si>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</si>
  <si>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</si>
  <si>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</si>
  <si>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</si>
  <si>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</si>
  <si>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</si>
  <si>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</si>
  <si>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</si>
  <si>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</si>
  <si>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</si>
  <si>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</si>
  <si>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</si>
  <si>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</si>
  <si>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</si>
  <si>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</si>
  <si>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</si>
  <si>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</si>
  <si>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</si>
  <si>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</si>
  <si>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</si>
  <si>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</si>
  <si>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</si>
  <si>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</si>
  <si>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</si>
  <si>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</si>
  <si>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</si>
  <si>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</si>
  <si>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</si>
  <si>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</si>
  <si>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</si>
  <si>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</si>
  <si>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</si>
  <si>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</si>
  <si>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</si>
  <si>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</si>
  <si>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</si>
  <si>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</si>
  <si>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</si>
  <si>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</si>
  <si>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</si>
  <si>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</si>
  <si>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</si>
  <si>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</si>
  <si>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</si>
  <si>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</si>
  <si>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</si>
  <si>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</si>
  <si>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</si>
  <si>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</si>
  <si>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</si>
  <si>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</si>
  <si>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</si>
  <si>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</si>
  <si>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</si>
  <si>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</si>
  <si>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</si>
  <si>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</si>
  <si>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</si>
  <si>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</si>
  <si>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</si>
  <si>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</si>
  <si>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</si>
  <si>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</si>
  <si>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</si>
  <si>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</si>
  <si>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</si>
  <si>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</si>
  <si>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</si>
  <si>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</si>
  <si>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</si>
  <si>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</si>
  <si>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</si>
  <si>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</si>
  <si>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</si>
  <si>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</si>
  <si>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</si>
  <si>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</si>
  <si>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</si>
  <si>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</si>
  <si>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</si>
  <si>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</si>
  <si>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</si>
  <si>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</si>
  <si>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</si>
  <si>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</si>
  <si>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</si>
  <si>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</si>
  <si>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</si>
  <si>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</si>
  <si>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</si>
  <si>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</si>
  <si>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</si>
  <si>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</si>
  <si>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</si>
  <si>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</si>
  <si>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</si>
  <si>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</si>
  <si>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</si>
  <si>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</si>
  <si>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</si>
  <si>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</si>
  <si>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</si>
  <si>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</si>
  <si>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</si>
  <si>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</si>
  <si>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</si>
  <si>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</si>
  <si>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</si>
  <si>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</si>
  <si>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</si>
  <si>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</si>
  <si>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</si>
  <si>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</si>
  <si>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</si>
  <si>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</si>
  <si>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</si>
  <si>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</si>
  <si>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</si>
  <si>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</si>
  <si>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</si>
  <si>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</si>
  <si>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</si>
  <si>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</si>
  <si>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</si>
  <si>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</si>
  <si>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</si>
  <si>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</si>
  <si>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</si>
  <si>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</si>
  <si>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</si>
  <si>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</si>
  <si>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</si>
  <si>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</si>
  <si>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</si>
  <si>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</si>
  <si>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</si>
  <si>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</si>
  <si>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</si>
  <si>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</si>
  <si>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</si>
  <si>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</si>
  <si>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</si>
  <si>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</si>
  <si>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</si>
  <si>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</si>
  <si>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</si>
  <si>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</si>
  <si>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</si>
  <si>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</si>
  <si>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</si>
  <si>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</si>
  <si>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</si>
  <si>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</si>
  <si>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</si>
  <si>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</si>
  <si>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</si>
  <si>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</si>
  <si>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</si>
  <si>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</si>
  <si>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</si>
  <si>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</si>
  <si>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</si>
  <si>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</si>
  <si>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</si>
  <si>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</si>
  <si>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</si>
  <si>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</si>
  <si>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</si>
  <si>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</si>
  <si>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</si>
  <si>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</si>
  <si>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</si>
  <si>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</si>
  <si>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</si>
  <si>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</si>
  <si>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</si>
  <si>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</si>
  <si>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</si>
  <si>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</si>
  <si>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</si>
  <si>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</si>
  <si>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</si>
  <si>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</si>
  <si>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</si>
  <si>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</si>
  <si>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</si>
  <si>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</si>
  <si>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</si>
  <si>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</si>
  <si>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</si>
  <si>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</si>
  <si>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</si>
  <si>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</si>
  <si>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</si>
  <si>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</si>
  <si>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</si>
  <si>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</si>
  <si>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</si>
  <si>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</si>
  <si>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</si>
  <si>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</si>
  <si>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</si>
  <si>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</si>
  <si>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</si>
  <si>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</si>
  <si>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</si>
  <si>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</si>
  <si>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</si>
  <si>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</si>
  <si>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</si>
  <si>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</si>
  <si>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</si>
  <si>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</si>
  <si>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</si>
  <si>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</si>
  <si>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</si>
  <si>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</si>
  <si>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</si>
  <si>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</si>
  <si>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</si>
  <si>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</si>
  <si>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</si>
  <si>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</si>
  <si>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</si>
  <si>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</si>
  <si>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</si>
  <si>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</si>
  <si>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</si>
  <si>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</si>
  <si>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</si>
  <si>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</si>
  <si>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</si>
  <si>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</si>
  <si>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</si>
  <si>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</si>
  <si>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</si>
  <si>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</si>
  <si>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</si>
  <si>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</si>
  <si>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</si>
  <si>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</si>
  <si>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</si>
  <si>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</si>
  <si>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</si>
  <si>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</si>
  <si>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</si>
  <si>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</si>
  <si>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</si>
  <si>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</si>
  <si>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</si>
  <si>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</si>
  <si>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</si>
  <si>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</si>
  <si>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</si>
  <si>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</si>
  <si>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</si>
  <si>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</si>
  <si>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</si>
  <si>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</si>
  <si>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</si>
  <si>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</si>
  <si>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</si>
  <si>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</si>
  <si>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</si>
  <si>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</si>
  <si>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</si>
  <si>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</si>
  <si>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</si>
  <si>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</si>
  <si>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</si>
  <si>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</si>
  <si>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</si>
  <si>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</si>
  <si>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</si>
  <si>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</si>
  <si>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</si>
  <si>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</si>
  <si>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</si>
  <si>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</si>
  <si>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</si>
  <si>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</si>
  <si>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</si>
  <si>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</si>
  <si>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</si>
  <si>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</si>
  <si>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</si>
  <si>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</si>
  <si>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</si>
  <si>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</si>
  <si>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</si>
  <si>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</si>
  <si>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</si>
  <si>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</si>
  <si>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</si>
  <si>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</si>
  <si>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</si>
  <si>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</si>
  <si>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</si>
  <si>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</si>
  <si>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</si>
  <si>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</si>
  <si>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</si>
  <si>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</si>
  <si>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</si>
  <si>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</si>
  <si>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</si>
  <si>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</si>
  <si>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</si>
  <si>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</si>
  <si>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</si>
  <si>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</si>
  <si>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</si>
  <si>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</si>
  <si>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</si>
  <si>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</si>
  <si>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</si>
  <si>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</si>
  <si>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</si>
  <si>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</si>
  <si>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</si>
  <si>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</si>
  <si>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</si>
  <si>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</si>
  <si>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</si>
  <si>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</si>
  <si>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</si>
  <si>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</si>
  <si>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</si>
  <si>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</si>
  <si>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</si>
  <si>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</si>
  <si>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</si>
  <si>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</si>
  <si>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</si>
  <si>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</si>
  <si>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</si>
  <si>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</si>
  <si>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</si>
  <si>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</si>
  <si>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</si>
  <si>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</si>
  <si>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</si>
  <si>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</si>
  <si>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</si>
  <si>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</si>
  <si>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</si>
  <si>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</si>
  <si>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</si>
  <si>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</si>
  <si>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</si>
  <si>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</si>
  <si>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</si>
  <si>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</si>
  <si>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</si>
  <si>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</si>
  <si>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</si>
  <si>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</si>
  <si>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</si>
  <si>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</si>
  <si>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</si>
  <si>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</si>
  <si>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</si>
  <si>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</si>
  <si>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</si>
  <si>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</si>
  <si>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</si>
  <si>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</si>
  <si>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</si>
  <si>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</si>
  <si>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</si>
  <si>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</si>
  <si>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</si>
  <si>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</si>
  <si>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</si>
  <si>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</si>
  <si>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</si>
  <si>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</si>
  <si>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</si>
  <si>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</si>
  <si>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</si>
  <si>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</si>
  <si>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</si>
  <si>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</si>
  <si>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</si>
  <si>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</si>
  <si>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</si>
  <si>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</si>
  <si>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</si>
  <si>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</si>
  <si>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</si>
  <si>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</si>
  <si>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</si>
  <si>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</si>
  <si>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</si>
  <si>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</si>
  <si>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</si>
  <si>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</si>
  <si>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</si>
  <si>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</si>
  <si>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</si>
  <si>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</si>
  <si>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</si>
  <si>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</si>
  <si>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</si>
  <si>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</si>
  <si>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</si>
  <si>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</si>
  <si>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</si>
  <si>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</si>
  <si>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</si>
  <si>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</si>
  <si>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</si>
  <si>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</si>
  <si>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</si>
  <si>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</si>
  <si>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</si>
  <si>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</si>
  <si>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</si>
  <si>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</si>
  <si>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</si>
  <si>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</si>
  <si>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</si>
  <si>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</si>
  <si>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</si>
  <si>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</si>
  <si>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</si>
  <si>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</si>
  <si>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</si>
  <si>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</si>
  <si>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</si>
  <si>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</si>
  <si>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</si>
  <si>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</si>
  <si>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</si>
  <si>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</si>
  <si>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</si>
  <si>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</si>
  <si>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</si>
  <si>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</si>
  <si>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</si>
  <si>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</si>
  <si>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</si>
  <si>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</si>
  <si>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</si>
  <si>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</si>
  <si>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</si>
  <si>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</si>
  <si>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</si>
  <si>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</si>
  <si>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</si>
  <si>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</si>
  <si>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</si>
  <si>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</si>
  <si>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</si>
  <si>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</si>
  <si>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</si>
  <si>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</si>
  <si>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</si>
  <si>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</si>
  <si>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</si>
  <si>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</si>
  <si>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</si>
  <si>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</si>
  <si>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</si>
  <si>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</si>
  <si>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</si>
  <si>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</si>
  <si>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</si>
  <si>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</si>
  <si>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</si>
  <si>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</si>
  <si>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</si>
  <si>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</si>
  <si>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</si>
  <si>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</si>
  <si>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</si>
  <si>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</si>
  <si>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</si>
  <si>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</si>
  <si>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</si>
  <si>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</si>
  <si>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</si>
  <si>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</si>
  <si>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</si>
  <si>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</si>
  <si>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</si>
  <si>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</si>
  <si>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</si>
  <si>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</si>
  <si>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</si>
  <si>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</si>
  <si>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</si>
  <si>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</si>
  <si>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</si>
  <si>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</si>
  <si>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</si>
  <si>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</si>
  <si>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</si>
  <si>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</si>
  <si>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</si>
  <si>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</si>
  <si>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</si>
  <si>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</si>
  <si>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</si>
  <si>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</si>
  <si>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</si>
  <si>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</si>
  <si>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</si>
  <si>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</si>
  <si>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</si>
  <si>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</si>
  <si>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</si>
  <si>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</si>
  <si>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</si>
  <si>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</si>
  <si>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</si>
  <si>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</si>
  <si>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</si>
  <si>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</si>
  <si>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</si>
  <si>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</si>
  <si>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</si>
  <si>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</si>
  <si>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</si>
  <si>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</si>
  <si>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</si>
  <si>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</si>
  <si>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</si>
  <si>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</si>
  <si>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</si>
  <si>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</si>
  <si>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</si>
  <si>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</si>
  <si>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</si>
  <si>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</si>
  <si>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</si>
  <si>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</si>
  <si>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</si>
  <si>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</si>
  <si>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</si>
  <si>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</si>
  <si>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</si>
  <si>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</si>
  <si>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</si>
  <si>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</si>
  <si>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</si>
  <si>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</si>
  <si>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</si>
  <si>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</si>
  <si>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</si>
  <si>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</si>
  <si>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</si>
  <si>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</si>
  <si>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</si>
  <si>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</si>
  <si>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</si>
  <si>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</si>
  <si>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</si>
  <si>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</si>
  <si>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</si>
  <si>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</si>
  <si>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</si>
  <si>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</si>
  <si>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</si>
  <si>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</si>
  <si>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</si>
  <si>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</si>
  <si>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</si>
  <si>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</si>
  <si>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</si>
  <si>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</si>
  <si>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</si>
  <si>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</si>
  <si>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</si>
  <si>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</si>
  <si>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</si>
  <si>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</si>
  <si>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</si>
  <si>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</si>
  <si>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</si>
  <si>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</si>
  <si>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</si>
  <si>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</si>
  <si>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</si>
  <si>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</si>
  <si>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</si>
  <si>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</si>
  <si>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</si>
  <si>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</si>
  <si>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</si>
  <si>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</si>
  <si>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</si>
  <si>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</si>
  <si>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</si>
  <si>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</si>
  <si>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</si>
  <si>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</si>
  <si>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</si>
  <si>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</si>
  <si>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</si>
  <si>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</si>
  <si>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</si>
  <si>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</si>
  <si>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</si>
  <si>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</si>
  <si>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</si>
  <si>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</si>
  <si>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</si>
  <si>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</si>
  <si>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</si>
  <si>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</si>
  <si>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</si>
  <si>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</si>
  <si>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</si>
  <si>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</si>
  <si>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</si>
  <si>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</si>
  <si>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</si>
  <si>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</si>
  <si>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</si>
  <si>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</si>
  <si>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</si>
  <si>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</si>
  <si>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</si>
  <si>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</si>
  <si>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</si>
  <si>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</si>
  <si>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</si>
  <si>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</si>
  <si>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</si>
  <si>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</si>
  <si>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</si>
  <si>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</si>
  <si>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</si>
  <si>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</si>
  <si>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</si>
  <si>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</si>
  <si>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</si>
  <si>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</si>
  <si>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</si>
  <si>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</si>
  <si>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</si>
  <si>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</si>
  <si>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</si>
  <si>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</si>
  <si>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</si>
  <si>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</si>
  <si>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</si>
  <si>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</si>
  <si>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</si>
  <si>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</si>
  <si>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</si>
  <si>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</si>
  <si>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</si>
  <si>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</si>
  <si>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</si>
  <si>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</si>
  <si>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</si>
  <si>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</si>
  <si>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</si>
  <si>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</si>
  <si>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</si>
  <si>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</si>
  <si>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</si>
  <si>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</si>
  <si>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</si>
  <si>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</si>
  <si>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</si>
  <si>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</si>
  <si>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</si>
  <si>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</si>
  <si>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</si>
  <si>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</si>
  <si>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</si>
  <si>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</si>
  <si>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</si>
  <si>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</si>
  <si>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</si>
  <si>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</si>
  <si>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</si>
  <si>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</si>
  <si>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</si>
  <si>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</si>
  <si>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</si>
  <si>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</si>
  <si>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</si>
  <si>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</si>
  <si>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</si>
  <si>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</si>
  <si>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</si>
  <si>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</si>
  <si>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</si>
  <si>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</si>
  <si>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</si>
  <si>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</si>
  <si>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</si>
  <si>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</si>
  <si>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</si>
  <si>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</si>
  <si>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</si>
  <si>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</si>
  <si>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</si>
  <si>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</si>
  <si>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</si>
  <si>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</si>
  <si>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</si>
  <si>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</si>
  <si>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</si>
  <si>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</si>
  <si>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</si>
  <si>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</si>
  <si>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</si>
  <si>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</si>
  <si>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</si>
  <si>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</si>
  <si>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</si>
  <si>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</si>
  <si>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</si>
  <si>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</si>
  <si>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</si>
  <si>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</si>
  <si>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</si>
  <si>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</si>
  <si>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</si>
  <si>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</si>
  <si>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</si>
  <si>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</si>
  <si>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</si>
  <si>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</si>
  <si>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</si>
  <si>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</si>
  <si>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</si>
  <si>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</si>
  <si>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</si>
  <si>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</si>
  <si>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</si>
  <si>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</si>
  <si>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</si>
  <si>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</si>
  <si>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</si>
  <si>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</si>
  <si>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</si>
  <si>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</si>
  <si>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</si>
  <si>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</si>
  <si>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</si>
  <si>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</si>
  <si>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</si>
  <si>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</si>
  <si>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</si>
  <si>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</si>
  <si>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</si>
  <si>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</si>
  <si>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</si>
  <si>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</si>
  <si>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</si>
  <si>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</si>
  <si>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</si>
  <si>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</si>
  <si>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</si>
  <si>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</si>
  <si>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</si>
  <si>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</si>
  <si>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</si>
  <si>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</si>
  <si>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</si>
  <si>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</si>
  <si>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</si>
  <si>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</si>
  <si>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</si>
  <si>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</si>
  <si>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</si>
  <si>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</si>
  <si>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</si>
  <si>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</si>
  <si>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</si>
  <si>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</si>
  <si>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</si>
  <si>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</si>
  <si>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</si>
  <si>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</si>
  <si>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</si>
  <si>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</si>
  <si>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</si>
  <si>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</si>
  <si>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</si>
  <si>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</si>
  <si>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</si>
  <si>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</si>
  <si>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</si>
  <si>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</si>
  <si>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</si>
  <si>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</si>
  <si>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</si>
  <si>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</si>
  <si>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</si>
  <si>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</si>
  <si>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</si>
  <si>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</si>
  <si>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</si>
  <si>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</si>
  <si>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</si>
  <si>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</si>
  <si>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</si>
  <si>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</si>
  <si>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</si>
  <si>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</si>
  <si>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</si>
  <si>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</si>
  <si>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</si>
  <si>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</si>
  <si>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</si>
  <si>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</si>
  <si>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</si>
  <si>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</si>
  <si>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</si>
  <si>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</si>
  <si>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</si>
  <si>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</si>
  <si>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</si>
  <si>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</si>
  <si>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</si>
  <si>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</si>
  <si>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</si>
  <si>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</si>
  <si>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</si>
  <si>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</si>
  <si>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</si>
  <si>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</si>
  <si>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</si>
  <si>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</si>
  <si>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</si>
  <si>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</si>
  <si>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</si>
  <si>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</si>
  <si>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</si>
  <si>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</si>
  <si>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</si>
  <si>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</si>
  <si>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</si>
  <si>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</si>
  <si>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</si>
  <si>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</si>
  <si>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</si>
  <si>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</si>
  <si>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</si>
  <si>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</si>
  <si>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</si>
  <si>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</si>
  <si>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</si>
  <si>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</si>
  <si>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</si>
  <si>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</si>
  <si>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</si>
  <si>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</si>
  <si>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</si>
  <si>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</si>
  <si>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</si>
  <si>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</si>
  <si>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</si>
  <si>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</si>
  <si>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</si>
  <si>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</si>
  <si>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</si>
  <si>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</si>
  <si>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</si>
  <si>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</si>
  <si>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</si>
  <si>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</si>
  <si>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</si>
  <si>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</si>
  <si>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</si>
  <si>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</si>
  <si>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</si>
  <si>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</si>
  <si>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</si>
  <si>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</si>
  <si>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</si>
  <si>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</si>
  <si>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</si>
  <si>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</si>
  <si>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</si>
  <si>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</si>
  <si>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</si>
  <si>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</si>
  <si>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</si>
  <si>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</si>
  <si>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</si>
  <si>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</si>
  <si>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</si>
  <si>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</si>
  <si>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</si>
  <si>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</si>
  <si>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</si>
  <si>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</si>
  <si>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</si>
  <si>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</si>
  <si>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</si>
  <si>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</si>
  <si>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</si>
  <si>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</si>
  <si>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</si>
  <si>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</si>
  <si>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</si>
  <si>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</si>
  <si>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</si>
  <si>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</si>
  <si>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</si>
  <si>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</si>
  <si>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</si>
  <si>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</si>
  <si>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</si>
  <si>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</si>
  <si>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</si>
  <si>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</si>
  <si>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</si>
  <si>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</si>
  <si>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</si>
  <si>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</si>
  <si>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</si>
  <si>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</si>
  <si>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</si>
  <si>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</si>
  <si>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</si>
  <si>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</si>
  <si>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</si>
  <si>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</si>
  <si>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</si>
  <si>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</si>
  <si>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</si>
  <si>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</si>
  <si>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</si>
  <si>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</si>
  <si>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</si>
  <si>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</si>
  <si>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</si>
  <si>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</si>
  <si>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</si>
  <si>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</si>
  <si>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</si>
  <si>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</si>
  <si>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</si>
  <si>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</si>
  <si>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</si>
  <si>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</si>
  <si>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</si>
  <si>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</si>
  <si>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</si>
  <si>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</si>
  <si>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</si>
  <si>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</si>
  <si>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</si>
  <si>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</si>
  <si>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</si>
  <si>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</si>
  <si>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</si>
  <si>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</si>
  <si>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</si>
  <si>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</si>
  <si>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</si>
  <si>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</si>
  <si>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</si>
  <si>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</si>
  <si>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</si>
  <si>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</si>
  <si>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</si>
  <si>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</si>
  <si>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</si>
  <si>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</si>
  <si>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</si>
  <si>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</si>
  <si>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</si>
  <si>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</si>
  <si>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</si>
  <si>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</si>
  <si>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</si>
  <si>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</si>
  <si>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</si>
  <si>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</si>
  <si>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</si>
  <si>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</si>
  <si>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</si>
  <si>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</si>
  <si>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</si>
  <si>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</si>
  <si>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</si>
  <si>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</si>
  <si>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</si>
  <si>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</si>
  <si>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</si>
  <si>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</si>
  <si>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</si>
  <si>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</si>
  <si>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</si>
  <si>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</si>
  <si>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</si>
  <si>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</si>
  <si>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</si>
  <si>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</si>
  <si>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</si>
  <si>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</si>
  <si>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</si>
  <si>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</si>
  <si>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</si>
  <si>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</si>
  <si>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</si>
  <si>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</si>
  <si>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</si>
  <si>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</si>
  <si>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</si>
  <si>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</si>
  <si>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</si>
  <si>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</si>
  <si>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</si>
  <si>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</si>
  <si>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</si>
  <si>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</si>
  <si>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</si>
  <si>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</si>
  <si>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</si>
  <si>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</si>
  <si>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</si>
  <si>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</si>
  <si>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</si>
  <si>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</si>
  <si>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</si>
  <si>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</si>
  <si>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</si>
  <si>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</si>
  <si>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</si>
  <si>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</si>
  <si>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</si>
  <si>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</si>
  <si>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</si>
  <si>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</si>
  <si>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</si>
  <si>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</si>
  <si>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</si>
  <si>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</si>
  <si>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</si>
  <si>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</si>
  <si>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</si>
  <si>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</si>
  <si>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</si>
  <si>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</si>
  <si>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</si>
  <si>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</si>
  <si>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</si>
  <si>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</si>
  <si>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</si>
  <si>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</si>
  <si>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</si>
  <si>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</si>
  <si>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</si>
  <si>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</si>
  <si>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</si>
  <si>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</si>
  <si>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</si>
  <si>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</si>
  <si>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</si>
  <si>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</si>
  <si>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</si>
  <si>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</si>
  <si>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</si>
  <si>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</si>
  <si>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</si>
  <si>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</si>
  <si>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</si>
  <si>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</si>
  <si>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</si>
  <si>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</si>
  <si>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</si>
  <si>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</si>
  <si>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</si>
  <si>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</si>
  <si>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</si>
  <si>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</si>
  <si>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</si>
  <si>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</si>
  <si>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</si>
  <si>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</si>
  <si>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</si>
  <si>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</si>
  <si>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</si>
  <si>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</si>
  <si>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</si>
  <si>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</si>
  <si>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</si>
  <si>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</si>
  <si>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</si>
  <si>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</si>
  <si>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</si>
  <si>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</si>
  <si>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</si>
  <si>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</si>
  <si>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</si>
  <si>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</si>
  <si>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</si>
  <si>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</si>
  <si>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</si>
  <si>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</si>
  <si>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</si>
  <si>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</si>
  <si>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</si>
  <si>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</si>
  <si>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</si>
  <si>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</si>
  <si>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</si>
  <si>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</si>
  <si>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</si>
  <si>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</si>
  <si>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</si>
  <si>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</si>
  <si>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</si>
  <si>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</si>
  <si>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</si>
  <si>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</si>
  <si>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</si>
  <si>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</si>
  <si>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</si>
  <si>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</si>
  <si>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</si>
  <si>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</si>
  <si>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</si>
  <si>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</si>
  <si>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</si>
  <si>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</si>
  <si>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</si>
  <si>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</si>
  <si>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</si>
  <si>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</si>
  <si>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</si>
  <si>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</si>
  <si>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</si>
  <si>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</si>
  <si>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</si>
  <si>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</si>
  <si>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</si>
  <si>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</si>
  <si>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</si>
  <si>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</si>
  <si>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</si>
  <si>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</si>
  <si>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</si>
  <si>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</si>
  <si>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</si>
  <si>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</si>
  <si>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</si>
  <si>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</si>
  <si>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</si>
  <si>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</si>
  <si>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</si>
  <si>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</si>
  <si>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</si>
  <si>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</si>
  <si>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</si>
  <si>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</si>
  <si>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</si>
  <si>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</si>
  <si>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</si>
  <si>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</si>
  <si>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</si>
  <si>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</si>
  <si>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</si>
  <si>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</si>
  <si>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</si>
  <si>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</si>
  <si>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</si>
  <si>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</si>
  <si>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</si>
  <si>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</si>
  <si>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</si>
  <si>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</si>
  <si>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</si>
  <si>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</si>
  <si>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</si>
  <si>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</si>
  <si>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</si>
  <si>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</si>
  <si>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</si>
  <si>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</si>
  <si>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</si>
  <si>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</si>
  <si>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</si>
  <si>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</si>
  <si>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</si>
  <si>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</si>
  <si>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</si>
  <si>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</si>
  <si>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</si>
  <si>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</si>
  <si>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</si>
  <si>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</si>
  <si>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</si>
  <si>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</si>
  <si>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</si>
  <si>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</si>
  <si>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</si>
  <si>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</si>
  <si>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</si>
  <si>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</si>
  <si>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</si>
  <si>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</si>
  <si>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</si>
  <si>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</si>
  <si>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</si>
  <si>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</si>
  <si>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</si>
  <si>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</si>
  <si>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</si>
  <si>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</si>
  <si>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</si>
  <si>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</si>
  <si>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</si>
  <si>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</si>
  <si>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</si>
  <si>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</si>
  <si>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</si>
  <si>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</si>
  <si>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</si>
  <si>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</si>
  <si>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</si>
  <si>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</si>
  <si>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</si>
  <si>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</si>
  <si>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</si>
  <si>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</si>
  <si>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</si>
  <si>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</si>
  <si>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</si>
  <si>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</si>
  <si>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</si>
  <si>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</si>
  <si>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</si>
  <si>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</si>
  <si>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</si>
  <si>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</si>
  <si>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</si>
  <si>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</si>
  <si>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</si>
  <si>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</si>
  <si>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</si>
  <si>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</si>
  <si>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</si>
  <si>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</si>
  <si>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</si>
  <si>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</si>
  <si>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</si>
  <si>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</si>
  <si>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</si>
  <si>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</si>
  <si>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</si>
  <si>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</si>
  <si>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</si>
  <si>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</si>
  <si>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</si>
  <si>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</si>
  <si>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</si>
  <si>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</si>
  <si>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</si>
  <si>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</si>
  <si>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</si>
  <si>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</si>
  <si>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</si>
  <si>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</si>
  <si>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</si>
  <si>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</si>
  <si>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</si>
  <si>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</si>
  <si>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</si>
  <si>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</si>
  <si>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</si>
  <si>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</si>
  <si>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</si>
  <si>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</si>
  <si>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</si>
  <si>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</si>
  <si>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</si>
  <si>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</si>
  <si>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</si>
  <si>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</si>
  <si>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</si>
  <si>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</si>
  <si>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</si>
  <si>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</si>
  <si>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</si>
  <si>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</si>
  <si>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</si>
  <si>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</si>
  <si>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</si>
  <si>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</si>
  <si>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</si>
  <si>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</si>
  <si>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</si>
  <si>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</si>
  <si>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</si>
  <si>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</si>
  <si>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</si>
  <si>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</si>
  <si>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</si>
  <si>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</si>
  <si>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</si>
  <si>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</si>
  <si>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</si>
  <si>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</si>
  <si>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</si>
  <si>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</si>
  <si>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</si>
  <si>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</si>
  <si>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</si>
  <si>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</si>
  <si>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</si>
  <si>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</si>
  <si>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</si>
  <si>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</si>
  <si>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</si>
  <si>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</si>
  <si>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</si>
  <si>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</si>
  <si>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</si>
  <si>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</si>
  <si>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</si>
  <si>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</si>
  <si>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</si>
  <si>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</si>
  <si>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</si>
  <si>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</si>
  <si>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</si>
  <si>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</si>
  <si>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</si>
  <si>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</si>
  <si>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</si>
  <si>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</si>
  <si>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</si>
  <si>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</si>
  <si>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</si>
  <si>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</si>
  <si>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</si>
  <si>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</si>
  <si>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</si>
  <si>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</si>
  <si>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</si>
  <si>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</si>
  <si>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</si>
  <si>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</si>
  <si>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</si>
  <si>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</si>
  <si>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</si>
  <si>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</si>
  <si>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</si>
  <si>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</si>
  <si>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</si>
  <si>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</si>
  <si>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</si>
  <si>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</si>
  <si>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</si>
  <si>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</si>
  <si>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</si>
  <si>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</si>
  <si>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</si>
  <si>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</si>
  <si>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</si>
  <si>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</si>
  <si>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</si>
  <si>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</si>
  <si>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</si>
  <si>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</si>
  <si>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</si>
  <si>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</si>
  <si>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</si>
  <si>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</si>
  <si>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</si>
  <si>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</si>
  <si>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</si>
  <si>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</si>
  <si>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</si>
  <si>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</si>
  <si>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</si>
  <si>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</si>
  <si>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</si>
  <si>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</si>
  <si>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</si>
  <si>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</si>
  <si>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</si>
  <si>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</si>
  <si>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</si>
  <si>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</si>
  <si>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</si>
  <si>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</si>
  <si>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</si>
  <si>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</si>
  <si>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</si>
  <si>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</si>
  <si>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</si>
  <si>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</si>
  <si>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</si>
  <si>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</si>
  <si>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</si>
  <si>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</si>
  <si>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</si>
  <si>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</si>
  <si>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</si>
  <si>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</si>
  <si>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</si>
  <si>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</si>
  <si>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</si>
  <si>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</si>
  <si>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</si>
  <si>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</si>
  <si>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</si>
  <si>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</si>
  <si>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</si>
  <si>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</si>
  <si>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</si>
  <si>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</si>
  <si>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</si>
  <si>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</si>
  <si>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</si>
  <si>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</si>
  <si>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</si>
  <si>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</si>
  <si>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</si>
  <si>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</si>
  <si>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</si>
  <si>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</si>
  <si>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</si>
  <si>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</si>
  <si>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</si>
  <si>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</si>
  <si>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</si>
  <si>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</si>
  <si>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</si>
  <si>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</si>
  <si>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</si>
  <si>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</si>
  <si>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</si>
  <si>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</si>
  <si>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</si>
  <si>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</si>
  <si>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</si>
  <si>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</si>
  <si>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</si>
  <si>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</si>
  <si>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</si>
  <si>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</si>
  <si>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</si>
  <si>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</si>
  <si>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</si>
  <si>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</si>
  <si>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</si>
  <si>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</si>
  <si>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</si>
  <si>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</si>
  <si>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</si>
  <si>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</si>
  <si>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</si>
  <si>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</si>
  <si>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</si>
  <si>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</si>
  <si>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</si>
  <si>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</si>
  <si>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</si>
  <si>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</si>
  <si>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</si>
  <si>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</si>
  <si>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</si>
  <si>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</si>
  <si>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</si>
  <si>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</si>
  <si>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</si>
  <si>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</si>
  <si>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</si>
  <si>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</si>
  <si>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</si>
  <si>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</si>
  <si>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</si>
  <si>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</si>
  <si>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</si>
  <si>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</si>
  <si>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</si>
  <si>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</si>
  <si>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</si>
  <si>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</si>
  <si>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</si>
  <si>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</si>
  <si>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</si>
  <si>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</si>
  <si>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</si>
  <si>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</si>
  <si>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</si>
  <si>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</si>
  <si>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</si>
  <si>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</si>
  <si>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</si>
  <si>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</si>
  <si>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</si>
  <si>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</si>
  <si>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</si>
  <si>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</si>
  <si>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</si>
  <si>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</si>
  <si>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</si>
  <si>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</si>
  <si>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</si>
  <si>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</si>
  <si>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</si>
  <si>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</si>
  <si>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</si>
  <si>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</si>
  <si>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</si>
  <si>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</si>
  <si>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</si>
  <si>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</si>
  <si>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</si>
  <si>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</si>
  <si>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</si>
  <si>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</si>
  <si>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</si>
  <si>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</si>
  <si>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</si>
  <si>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</si>
  <si>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</si>
  <si>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</si>
  <si>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</si>
  <si>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</si>
  <si>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</si>
  <si>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</si>
  <si>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</si>
  <si>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</si>
  <si>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</si>
  <si>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</si>
  <si>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</si>
  <si>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</si>
  <si>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</si>
  <si>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</si>
  <si>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</si>
  <si>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</si>
  <si>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</si>
  <si>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</si>
  <si>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</si>
  <si>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</si>
  <si>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</si>
  <si>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</si>
  <si>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</si>
  <si>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</si>
  <si>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</si>
  <si>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</si>
  <si>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</si>
  <si>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</si>
  <si>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</si>
  <si>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</si>
  <si>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</si>
  <si>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</si>
  <si>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</si>
  <si>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</si>
  <si>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</si>
  <si>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</si>
  <si>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</si>
  <si>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</si>
  <si>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</si>
  <si>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</si>
  <si>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</si>
  <si>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</si>
  <si>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</si>
  <si>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</si>
  <si>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</si>
  <si>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</si>
  <si>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</si>
  <si>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</si>
  <si>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</si>
  <si>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</si>
  <si>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</si>
  <si>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</si>
  <si>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</si>
  <si>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</si>
  <si>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</si>
  <si>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</si>
  <si>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</si>
  <si>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</si>
  <si>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</si>
  <si>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</si>
  <si>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</si>
  <si>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</si>
  <si>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</si>
  <si>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</si>
  <si>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</si>
  <si>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</si>
  <si>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</si>
  <si>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</si>
  <si>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</si>
  <si>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</si>
  <si>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</si>
  <si>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</si>
  <si>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</si>
  <si>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</si>
  <si>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</si>
  <si>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</si>
  <si>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</si>
  <si>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</si>
  <si>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</si>
  <si>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</si>
  <si>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</si>
  <si>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</si>
  <si>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</si>
  <si>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</si>
  <si>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</si>
  <si>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</si>
  <si>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</si>
  <si>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</si>
  <si>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</si>
  <si>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</si>
  <si>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</si>
  <si>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</si>
  <si>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</si>
  <si>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</si>
  <si>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</si>
  <si>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</si>
  <si>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</si>
  <si>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</si>
  <si>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</si>
  <si>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</si>
  <si>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</si>
  <si>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</si>
  <si>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</si>
  <si>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</si>
  <si>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</si>
  <si>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</si>
  <si>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</si>
  <si>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</si>
  <si>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</si>
  <si>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</si>
  <si>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</si>
  <si>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</si>
  <si>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</si>
  <si>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</si>
  <si>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</si>
  <si>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</si>
  <si>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</si>
  <si>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</si>
  <si>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</si>
  <si>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</si>
  <si>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</si>
  <si>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</si>
  <si>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</si>
  <si>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</si>
  <si>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</si>
  <si>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</si>
  <si>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</si>
  <si>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</si>
  <si>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</si>
  <si>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</si>
  <si>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</si>
  <si>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</si>
  <si>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</si>
  <si>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</si>
  <si>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</si>
  <si>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</si>
  <si>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</si>
  <si>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</si>
  <si>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</si>
  <si>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</si>
  <si>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</si>
  <si>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</si>
  <si>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</si>
  <si>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</si>
  <si>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</si>
  <si>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</si>
  <si>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</si>
  <si>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</si>
  <si>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</si>
  <si>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</si>
  <si>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</si>
  <si>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</si>
  <si>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</si>
  <si>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</si>
  <si>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</si>
  <si>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</si>
  <si>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</si>
  <si>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</si>
  <si>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</si>
  <si>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</si>
  <si>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</si>
  <si>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</si>
  <si>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</si>
  <si>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</si>
  <si>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</si>
  <si>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</si>
  <si>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</si>
  <si>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</si>
  <si>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</si>
  <si>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</si>
  <si>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</si>
  <si>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</si>
  <si>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</si>
  <si>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</si>
  <si>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</si>
  <si>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</si>
  <si>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</si>
  <si>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</si>
  <si>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</si>
  <si>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</si>
  <si>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</si>
  <si>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</si>
  <si>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</si>
  <si>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</si>
  <si>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</si>
  <si>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</si>
  <si>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</si>
  <si>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</si>
  <si>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</si>
  <si>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</si>
  <si>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</si>
  <si>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</si>
  <si>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</si>
  <si>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</si>
  <si>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</si>
  <si>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</si>
  <si>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</si>
  <si>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</si>
  <si>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</si>
  <si>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</si>
  <si>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</si>
  <si>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</si>
  <si>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</si>
  <si>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</si>
  <si>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</si>
  <si>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</si>
  <si>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</si>
  <si>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</si>
  <si>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</si>
  <si>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</si>
  <si>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</si>
  <si>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</si>
  <si>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</si>
  <si>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</si>
  <si>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</si>
  <si>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</si>
  <si>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</si>
  <si>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</si>
  <si>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</si>
  <si>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</si>
  <si>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</si>
  <si>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</si>
  <si>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</si>
  <si>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</si>
  <si>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</si>
  <si>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</si>
  <si>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</si>
  <si>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</si>
  <si>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</si>
  <si>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</si>
  <si>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</si>
  <si>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</si>
  <si>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</si>
  <si>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</si>
  <si>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</si>
  <si>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</si>
  <si>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</si>
  <si>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</si>
  <si>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</si>
  <si>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</si>
  <si>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</si>
  <si>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</si>
  <si>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</si>
  <si>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</si>
  <si>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</si>
  <si>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</si>
  <si>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</si>
  <si>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</si>
  <si>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</si>
  <si>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</si>
  <si>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</si>
  <si>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</si>
  <si>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</si>
  <si>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</si>
  <si>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</si>
  <si>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</si>
  <si>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</si>
  <si>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</si>
  <si>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</si>
  <si>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</si>
  <si>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</si>
  <si>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</si>
  <si>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</si>
  <si>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</si>
  <si>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</si>
  <si>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</si>
  <si>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</si>
  <si>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</si>
  <si>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</si>
  <si>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</si>
  <si>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</si>
  <si>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</si>
  <si>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</si>
  <si>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</si>
  <si>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</si>
  <si>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</si>
  <si>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</si>
  <si>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</si>
  <si>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</si>
  <si>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</si>
  <si>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</si>
  <si>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</si>
  <si>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</si>
  <si>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</si>
  <si>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</si>
  <si>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</si>
  <si>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</si>
  <si>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</si>
  <si>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</si>
  <si>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</si>
  <si>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</si>
  <si>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</si>
  <si>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</si>
  <si>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</si>
  <si>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</si>
  <si>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</si>
  <si>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</si>
  <si>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</si>
  <si>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</si>
  <si>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</si>
  <si>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</si>
  <si>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</si>
  <si>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</si>
  <si>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</si>
  <si>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</si>
  <si>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</si>
  <si>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</si>
  <si>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</si>
  <si>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</si>
  <si>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</si>
  <si>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</si>
  <si>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</si>
  <si>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</si>
  <si>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</si>
  <si>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</si>
  <si>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</si>
  <si>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</si>
  <si>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</si>
  <si>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</si>
  <si>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</si>
  <si>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</si>
  <si>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</si>
  <si>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</si>
  <si>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</si>
  <si>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</si>
  <si>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</si>
  <si>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</si>
  <si>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</si>
  <si>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</si>
  <si>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</si>
  <si>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</si>
  <si>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</si>
  <si>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</si>
  <si>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</si>
  <si>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</si>
  <si>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</si>
  <si>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</si>
  <si>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</si>
  <si>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</si>
  <si>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</si>
  <si>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</si>
  <si>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</si>
  <si>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</si>
  <si>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</si>
  <si>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</si>
  <si>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</si>
  <si>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</si>
  <si>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</si>
  <si>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</si>
  <si>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</si>
  <si>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</si>
  <si>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</si>
  <si>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</si>
  <si>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</si>
  <si>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</si>
  <si>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</si>
  <si>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</si>
  <si>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</si>
  <si>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</si>
  <si>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</si>
  <si>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</si>
  <si>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</si>
  <si>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</si>
  <si>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</si>
  <si>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</si>
  <si>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</si>
  <si>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</si>
  <si>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</si>
  <si>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</si>
  <si>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</si>
  <si>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</si>
  <si>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</si>
  <si>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</si>
  <si>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</si>
  <si>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</si>
  <si>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</si>
  <si>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</si>
  <si>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</si>
  <si>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</si>
  <si>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</si>
  <si>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</si>
  <si>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</si>
  <si>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</si>
  <si>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</si>
  <si>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</si>
  <si>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</si>
  <si>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</si>
  <si>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</si>
  <si>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</si>
  <si>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</si>
  <si>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</si>
  <si>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</si>
  <si>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</si>
  <si>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</si>
  <si>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</si>
  <si>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</si>
  <si>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</si>
  <si>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</si>
  <si>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</si>
  <si>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</si>
  <si>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</si>
  <si>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</si>
  <si>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</si>
  <si>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</si>
  <si>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</si>
  <si>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</si>
  <si>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</si>
  <si>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</si>
  <si>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</si>
  <si>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</si>
  <si>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</si>
  <si>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</si>
  <si>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</si>
  <si>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</si>
  <si>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</si>
  <si>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</si>
  <si>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</si>
  <si>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</si>
  <si>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</si>
  <si>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</si>
  <si>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</si>
  <si>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</si>
  <si>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</si>
  <si>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</si>
  <si>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</si>
  <si>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</si>
  <si>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</si>
  <si>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</si>
  <si>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</si>
  <si>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</si>
  <si>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</si>
  <si>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</si>
  <si>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</si>
  <si>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</si>
  <si>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</si>
  <si>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</si>
  <si>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</si>
  <si>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</si>
  <si>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</si>
  <si>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</si>
  <si>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</si>
  <si>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</si>
  <si>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</si>
  <si>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</si>
  <si>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</si>
  <si>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</si>
  <si>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</si>
  <si>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</si>
  <si>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</si>
  <si>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</si>
  <si>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</si>
  <si>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</si>
  <si>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</si>
  <si>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</si>
  <si>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</si>
  <si>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</si>
  <si>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</si>
  <si>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</si>
  <si>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</si>
  <si>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</si>
  <si>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</si>
  <si>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</si>
  <si>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</si>
  <si>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</si>
  <si>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</si>
  <si>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</si>
  <si>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</si>
  <si>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</si>
  <si>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</si>
  <si>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</si>
  <si>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</si>
  <si>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</si>
  <si>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</si>
  <si>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</si>
  <si>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</si>
  <si>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</si>
  <si>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</si>
  <si>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</si>
  <si>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</si>
  <si>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</si>
  <si>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</si>
  <si>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</si>
  <si>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</si>
  <si>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</si>
  <si>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</si>
  <si>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</si>
  <si>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</si>
  <si>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</si>
  <si>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</si>
  <si>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</si>
  <si>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</si>
  <si>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</si>
  <si>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</si>
  <si>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</si>
  <si>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</si>
  <si>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</si>
  <si>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</si>
  <si>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</si>
  <si>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</si>
  <si>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</si>
  <si>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</si>
  <si>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</si>
  <si>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</si>
  <si>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</si>
  <si>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</si>
  <si>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</si>
  <si>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</si>
  <si>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</si>
  <si>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</si>
  <si>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</si>
  <si>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</si>
  <si>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</si>
  <si>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</si>
  <si>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</si>
  <si>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</si>
  <si>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</si>
  <si>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</si>
  <si>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</si>
  <si>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</si>
  <si>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</si>
  <si>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</si>
  <si>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</si>
  <si>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</si>
  <si>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</si>
  <si>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</si>
  <si>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</si>
  <si>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</si>
  <si>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</si>
  <si>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</si>
  <si>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</si>
  <si>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</si>
  <si>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</si>
  <si>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</si>
  <si>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</si>
  <si>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</si>
  <si>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</si>
  <si>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</si>
  <si>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</si>
  <si>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</si>
  <si>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</si>
  <si>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</si>
  <si>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</si>
  <si>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</si>
  <si>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</si>
  <si>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</si>
  <si>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</si>
  <si>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</si>
  <si>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</si>
  <si>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</si>
  <si>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</si>
  <si>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</si>
  <si>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</si>
  <si>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</si>
  <si>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</si>
  <si>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</si>
  <si>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</si>
  <si>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</si>
  <si>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</si>
  <si>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</si>
  <si>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</si>
  <si>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</si>
  <si>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</si>
  <si>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</si>
  <si>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</si>
  <si>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</si>
  <si>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</si>
  <si>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</si>
  <si>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</si>
  <si>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</si>
  <si>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</si>
  <si>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</si>
  <si>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</si>
  <si>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</si>
  <si>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</si>
  <si>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</si>
  <si>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</si>
  <si>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</si>
  <si>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</si>
  <si>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</si>
  <si>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</si>
  <si>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</si>
  <si>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</si>
  <si>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</si>
  <si>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</si>
  <si>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</si>
  <si>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</si>
  <si>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</si>
  <si>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</si>
  <si>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</si>
  <si>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</si>
  <si>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</si>
  <si>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</si>
  <si>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</si>
  <si>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</si>
  <si>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</si>
  <si>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</si>
  <si>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</si>
  <si>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</si>
  <si>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</si>
  <si>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</si>
  <si>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</si>
  <si>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</si>
  <si>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</si>
  <si>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</si>
  <si>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</si>
  <si>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</si>
  <si>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</si>
  <si>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</si>
  <si>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</si>
  <si>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</si>
  <si>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</si>
  <si>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</si>
  <si>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</si>
  <si>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</si>
  <si>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</si>
  <si>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</si>
  <si>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</si>
  <si>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</si>
  <si>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</si>
  <si>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</si>
  <si>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</si>
  <si>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</si>
  <si>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</si>
  <si>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</si>
  <si>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</si>
  <si>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</si>
  <si>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</si>
  <si>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</si>
  <si>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</si>
  <si>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</si>
  <si>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</si>
  <si>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</si>
  <si>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</si>
  <si>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</si>
  <si>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</si>
  <si>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</si>
  <si>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</si>
  <si>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</si>
  <si>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</si>
  <si>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</si>
  <si>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</si>
  <si>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</si>
  <si>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</si>
  <si>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</si>
  <si>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</si>
  <si>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</si>
  <si>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</si>
  <si>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</si>
  <si>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</si>
  <si>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</si>
  <si>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</si>
  <si>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</si>
  <si>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</si>
  <si>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</si>
  <si>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</si>
  <si>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</si>
  <si>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</si>
  <si>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</si>
  <si>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</si>
  <si>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</si>
  <si>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</si>
  <si>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</si>
  <si>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</si>
  <si>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</si>
  <si>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</si>
  <si>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</si>
  <si>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</si>
  <si>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</si>
  <si>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</si>
  <si>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</si>
  <si>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</si>
  <si>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</si>
  <si>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</si>
  <si>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</si>
  <si>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</si>
  <si>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</si>
  <si>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</si>
  <si>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</si>
  <si>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</si>
  <si>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</si>
  <si>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</si>
  <si>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</si>
  <si>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</si>
  <si>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</si>
  <si>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</si>
  <si>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</si>
  <si>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</si>
  <si>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</si>
  <si>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</si>
  <si>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</si>
  <si>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</si>
  <si>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</si>
  <si>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</si>
  <si>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</si>
  <si>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</si>
  <si>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</si>
  <si>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</si>
  <si>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</si>
  <si>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</si>
  <si>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</si>
  <si>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</si>
  <si>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</si>
  <si>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</si>
  <si>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</si>
  <si>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</si>
  <si>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</si>
  <si>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</si>
  <si>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</si>
  <si>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</si>
  <si>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</si>
  <si>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</si>
  <si>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</si>
  <si>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</si>
  <si>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</si>
  <si>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</si>
  <si>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</si>
  <si>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</si>
  <si>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</si>
  <si>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</si>
  <si>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</si>
  <si>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</si>
  <si>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</si>
  <si>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</si>
  <si>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</si>
  <si>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</si>
  <si>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</si>
  <si>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</si>
  <si>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</si>
  <si>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</si>
  <si>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</si>
  <si>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</si>
  <si>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</si>
  <si>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</si>
  <si>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</si>
  <si>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</si>
  <si>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</si>
  <si>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</si>
  <si>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</si>
  <si>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</si>
  <si>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</si>
  <si>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</si>
  <si>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</si>
  <si>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</si>
  <si>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</si>
  <si>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</si>
  <si>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</si>
  <si>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</si>
  <si>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</si>
  <si>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</si>
  <si>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</si>
  <si>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</si>
  <si>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</si>
  <si>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</si>
  <si>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</si>
  <si>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</si>
  <si>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</si>
  <si>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</si>
  <si>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</si>
  <si>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</si>
  <si>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</si>
  <si>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</si>
  <si>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</si>
  <si>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</si>
  <si>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</si>
  <si>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</si>
  <si>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</si>
  <si>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</si>
  <si>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</si>
  <si>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</si>
  <si>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</si>
  <si>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</si>
  <si>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</si>
  <si>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</si>
  <si>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</si>
  <si>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</si>
  <si>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</si>
  <si>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</si>
  <si>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</si>
  <si>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</si>
  <si>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</si>
  <si>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</si>
  <si>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</si>
  <si>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</si>
  <si>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</si>
  <si>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</si>
  <si>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</si>
  <si>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</si>
  <si>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</si>
  <si>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</si>
  <si>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</si>
  <si>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</si>
  <si>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</si>
  <si>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</si>
  <si>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</si>
  <si>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</si>
  <si>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</si>
  <si>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</si>
  <si>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</si>
  <si>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</si>
  <si>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</si>
  <si>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</si>
  <si>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</si>
  <si>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</si>
  <si>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</si>
  <si>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</si>
  <si>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</si>
  <si>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</si>
  <si>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</si>
  <si>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</si>
  <si>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</si>
  <si>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</si>
  <si>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</si>
  <si>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</si>
  <si>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</si>
  <si>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</si>
  <si>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</si>
  <si>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</si>
  <si>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</si>
  <si>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</si>
  <si>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</si>
  <si>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</si>
  <si>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</si>
  <si>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</si>
  <si>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</si>
  <si>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</si>
  <si>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</si>
  <si>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</si>
  <si>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</si>
  <si>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</si>
  <si>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</si>
  <si>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</si>
  <si>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</si>
  <si>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</si>
  <si>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</si>
  <si>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</si>
  <si>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</si>
  <si>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</si>
  <si>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</si>
  <si>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</si>
  <si>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</si>
  <si>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</si>
  <si>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</si>
  <si>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</si>
  <si>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</si>
  <si>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</si>
  <si>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</si>
  <si>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</si>
  <si>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</si>
  <si>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</si>
  <si>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</si>
  <si>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</si>
  <si>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</si>
  <si>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</si>
  <si>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</si>
  <si>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</si>
  <si>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</si>
  <si>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</si>
  <si>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</si>
  <si>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</si>
  <si>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</si>
  <si>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</si>
  <si>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</si>
  <si>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</si>
  <si>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</si>
  <si>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</si>
  <si>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</si>
  <si>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</si>
  <si>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</si>
  <si>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</si>
  <si>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</si>
  <si>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</si>
  <si>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</si>
  <si>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</si>
  <si>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</si>
  <si>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</si>
  <si>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</si>
  <si>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</si>
  <si>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</si>
  <si>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</si>
  <si>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</si>
  <si>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</si>
  <si>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</si>
  <si>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</si>
  <si>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</si>
  <si>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</si>
  <si>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</si>
  <si>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</si>
  <si>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</si>
  <si>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</si>
  <si>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</si>
  <si>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</si>
  <si>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</si>
  <si>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</si>
  <si>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</si>
  <si>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</si>
  <si>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</si>
  <si>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</si>
  <si>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</si>
  <si>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</si>
  <si>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</si>
  <si>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</si>
  <si>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</si>
  <si>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</si>
  <si>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</si>
  <si>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</si>
  <si>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</si>
  <si>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</si>
  <si>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</si>
  <si>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</si>
  <si>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</si>
  <si>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</si>
  <si>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</si>
  <si>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</si>
  <si>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</si>
  <si>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</si>
  <si>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</si>
  <si>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</si>
  <si>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</si>
  <si>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</si>
  <si>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</si>
  <si>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</si>
  <si>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</si>
  <si>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</si>
  <si>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</si>
  <si>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</si>
  <si>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</si>
  <si>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</si>
  <si>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</si>
  <si>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</si>
  <si>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</si>
  <si>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</si>
  <si>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</si>
  <si>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</si>
  <si>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</si>
  <si>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</si>
  <si>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</si>
  <si>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</si>
  <si>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</si>
  <si>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</si>
  <si>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</si>
  <si>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</si>
  <si>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</si>
  <si>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</si>
  <si>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</si>
  <si>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</si>
  <si>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</si>
  <si>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</si>
  <si>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</si>
  <si>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</si>
  <si>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</si>
  <si>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</si>
  <si>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</si>
  <si>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</si>
  <si>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</si>
  <si>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</si>
  <si>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</si>
  <si>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</si>
  <si>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</si>
  <si>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</si>
  <si>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</si>
  <si>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</si>
  <si>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</si>
  <si>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</si>
  <si>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</si>
  <si>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</si>
  <si>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</si>
  <si>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</si>
  <si>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</si>
  <si>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</si>
  <si>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</si>
  <si>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</si>
  <si>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</si>
  <si>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</si>
  <si>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</si>
  <si>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</si>
  <si>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</si>
  <si>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</si>
  <si>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</si>
  <si>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</si>
  <si>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</si>
  <si>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</si>
  <si>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</si>
  <si>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</si>
  <si>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</si>
  <si>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</si>
  <si>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</si>
  <si>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</si>
  <si>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</si>
  <si>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</si>
  <si>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</si>
  <si>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</si>
  <si>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</si>
  <si>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</si>
  <si>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</si>
  <si>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</si>
  <si>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</si>
  <si>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</si>
  <si>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</si>
  <si>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</si>
  <si>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</si>
  <si>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</si>
  <si>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</si>
  <si>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</si>
  <si>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</si>
  <si>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</si>
  <si>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</si>
  <si>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</si>
  <si>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</si>
  <si>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</si>
  <si>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</si>
  <si>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</si>
  <si>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</si>
  <si>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</si>
  <si>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</si>
  <si>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</si>
  <si>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</si>
  <si>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</si>
  <si>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</si>
  <si>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</si>
  <si>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</si>
  <si>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</si>
  <si>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</si>
  <si>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</si>
  <si>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</si>
  <si>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</si>
  <si>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</si>
  <si>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</si>
  <si>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</si>
  <si>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</si>
  <si>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</si>
  <si>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</si>
  <si>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</si>
  <si>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</si>
  <si>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</si>
  <si>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</si>
  <si>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</si>
  <si>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</si>
  <si>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</si>
  <si>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</si>
  <si>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</si>
  <si>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</si>
  <si>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</si>
  <si>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</si>
  <si>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</si>
  <si>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</si>
  <si>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</si>
  <si>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</si>
  <si>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</si>
  <si>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</si>
  <si>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</si>
  <si>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</si>
  <si>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</si>
  <si>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</si>
  <si>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</si>
  <si>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</si>
  <si>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</si>
  <si>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</si>
  <si>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</si>
  <si>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</si>
  <si>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</si>
  <si>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</si>
  <si>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</si>
  <si>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</si>
  <si>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</si>
  <si>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</si>
  <si>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</si>
  <si>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</si>
  <si>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</si>
  <si>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</si>
  <si>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</si>
  <si>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</si>
  <si>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</si>
  <si>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</si>
  <si>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</si>
  <si>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</si>
  <si>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</si>
  <si>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</si>
  <si>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</si>
  <si>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</si>
  <si>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</si>
  <si>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</si>
  <si>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</si>
  <si>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</si>
  <si>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</si>
  <si>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</si>
  <si>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</si>
  <si>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</si>
  <si>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</si>
  <si>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</si>
  <si>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</si>
  <si>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</si>
  <si>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</si>
  <si>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</si>
  <si>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</si>
  <si>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</si>
  <si>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</si>
  <si>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</si>
  <si>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</si>
  <si>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</si>
  <si>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</si>
  <si>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</si>
  <si>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</si>
  <si>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</si>
  <si>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</si>
  <si>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</si>
  <si>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</si>
  <si>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</si>
  <si>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</si>
  <si>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</si>
  <si>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</si>
  <si>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</si>
  <si>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</si>
  <si>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</si>
  <si>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</si>
  <si>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</si>
  <si>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</si>
  <si>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</si>
  <si>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</si>
  <si>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</si>
  <si>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</si>
  <si>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</si>
  <si>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</si>
  <si>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</si>
  <si>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</si>
  <si>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</si>
  <si>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</si>
  <si>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</si>
  <si>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</si>
  <si>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</si>
  <si>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</si>
  <si>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</si>
  <si>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</si>
  <si>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</si>
  <si>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</si>
  <si>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</si>
  <si>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</si>
  <si>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</si>
  <si>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</si>
  <si>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</si>
  <si>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</si>
  <si>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</si>
  <si>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</si>
  <si>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</si>
  <si>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</si>
  <si>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</si>
  <si>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</si>
  <si>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</si>
  <si>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</si>
  <si>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</si>
  <si>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</si>
  <si>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</si>
  <si>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</si>
  <si>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</si>
  <si>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</si>
  <si>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</si>
  <si>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</si>
  <si>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</si>
  <si>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</si>
  <si>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</si>
  <si>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</si>
  <si>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</si>
  <si>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</si>
  <si>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</si>
  <si>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</si>
  <si>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</si>
  <si>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</si>
  <si>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</si>
  <si>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</si>
  <si>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</si>
  <si>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</si>
  <si>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</si>
  <si>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</si>
  <si>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</si>
  <si>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</si>
  <si>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</si>
  <si>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</si>
  <si>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</si>
  <si>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</si>
  <si>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</si>
  <si>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</si>
  <si>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</si>
  <si>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</si>
  <si>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</si>
  <si>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</si>
  <si>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</si>
  <si>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</si>
  <si>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</si>
  <si>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</si>
  <si>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</si>
  <si>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</si>
  <si>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</si>
  <si>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</si>
  <si>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</si>
  <si>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</si>
  <si>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</si>
  <si>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</si>
  <si>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</si>
  <si>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</si>
  <si>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</si>
  <si>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</si>
  <si>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</si>
  <si>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</si>
  <si>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</si>
  <si>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</si>
  <si>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</si>
  <si>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</si>
  <si>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</si>
  <si>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</si>
  <si>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</si>
  <si>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</si>
  <si>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</si>
  <si>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</si>
  <si>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</si>
  <si>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</si>
  <si>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</si>
  <si>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</si>
  <si>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</si>
  <si>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</si>
  <si>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</si>
  <si>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</si>
  <si>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</si>
  <si>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</si>
  <si>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</si>
  <si>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</si>
  <si>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</si>
  <si>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</si>
  <si>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</si>
  <si>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</si>
  <si>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</si>
  <si>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</si>
  <si>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</si>
  <si>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</si>
  <si>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</si>
  <si>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</si>
  <si>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</si>
  <si>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</si>
  <si>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</si>
  <si>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</si>
  <si>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</si>
  <si>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</si>
  <si>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</si>
  <si>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</si>
  <si>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</si>
  <si>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</si>
  <si>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</si>
  <si>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</si>
  <si>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</si>
  <si>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</si>
  <si>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</si>
  <si>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</si>
  <si>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</si>
  <si>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</si>
  <si>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</si>
  <si>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</si>
  <si>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</si>
  <si>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</si>
  <si>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</si>
  <si>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</si>
  <si>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</si>
  <si>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</si>
  <si>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</si>
  <si>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</si>
  <si>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</si>
  <si>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</si>
  <si>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</si>
  <si>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</si>
  <si>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</si>
  <si>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</si>
  <si>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</si>
  <si>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</si>
  <si>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</si>
  <si>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</si>
  <si>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</si>
  <si>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</si>
  <si>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</si>
  <si>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</si>
  <si>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</si>
  <si>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</si>
  <si>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</si>
  <si>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</si>
  <si>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</si>
  <si>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</si>
  <si>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</si>
  <si>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</si>
  <si>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</si>
  <si>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</si>
  <si>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</si>
  <si>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</si>
  <si>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</si>
  <si>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</si>
  <si>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</si>
  <si>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</si>
  <si>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</si>
  <si>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</si>
  <si>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</si>
  <si>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</si>
  <si>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</si>
  <si>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</si>
  <si>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</si>
  <si>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</si>
  <si>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</si>
  <si>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</si>
  <si>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</si>
  <si>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</si>
  <si>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</si>
  <si>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</si>
  <si>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</si>
  <si>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</si>
  <si>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</si>
  <si>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</si>
  <si>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</si>
  <si>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</si>
  <si>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</si>
  <si>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</si>
  <si>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</si>
  <si>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</si>
  <si>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</si>
  <si>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</si>
  <si>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</si>
  <si>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</si>
  <si>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</si>
  <si>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</si>
  <si>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</si>
  <si>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</si>
  <si>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</si>
  <si>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</si>
  <si>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</si>
  <si>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</si>
  <si>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</si>
  <si>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</si>
  <si>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</si>
  <si>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</si>
  <si>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</si>
  <si>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</si>
  <si>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</si>
  <si>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</si>
  <si>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</si>
  <si>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</si>
  <si>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</si>
  <si>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</si>
  <si>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</si>
  <si>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</si>
  <si>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</si>
  <si>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</si>
  <si>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</si>
  <si>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</si>
  <si>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</si>
  <si>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</si>
  <si>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</si>
  <si>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</si>
  <si>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</si>
  <si>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</si>
  <si>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</si>
  <si>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</si>
  <si>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</si>
  <si>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</si>
  <si>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</si>
  <si>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</si>
  <si>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</si>
  <si>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</si>
  <si>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</si>
  <si>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</si>
  <si>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</si>
  <si>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</si>
  <si>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</si>
  <si>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</si>
  <si>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</si>
  <si>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</si>
  <si>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</si>
  <si>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</si>
  <si>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</si>
  <si>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</si>
  <si>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</si>
  <si>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</si>
  <si>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</si>
  <si>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</si>
  <si>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</si>
  <si>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</si>
  <si>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</si>
  <si>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</si>
  <si>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</si>
  <si>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</si>
  <si>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</si>
  <si>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</si>
  <si>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</si>
  <si>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</si>
  <si>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</si>
  <si>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</si>
  <si>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</si>
  <si>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</si>
  <si>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</si>
  <si>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</si>
  <si>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</si>
  <si>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</si>
  <si>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</si>
  <si>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</si>
  <si>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</si>
  <si>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</si>
  <si>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</si>
  <si>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</si>
  <si>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</si>
  <si>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</si>
  <si>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</si>
  <si>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</si>
  <si>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</si>
  <si>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</si>
  <si>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</si>
  <si>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</si>
  <si>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</si>
  <si>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</si>
  <si>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</si>
  <si>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</si>
  <si>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</si>
  <si>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</si>
  <si>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</si>
  <si>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</si>
  <si>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</si>
  <si>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</si>
  <si>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</si>
  <si>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</si>
  <si>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</si>
  <si>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</si>
  <si>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</si>
  <si>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</si>
  <si>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</si>
  <si>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</si>
  <si>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</si>
  <si>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</si>
  <si>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</si>
  <si>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</si>
  <si>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</si>
  <si>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</si>
  <si>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</si>
  <si>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</si>
  <si>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</si>
  <si>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</si>
  <si>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</si>
  <si>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</si>
  <si>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</si>
  <si>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</si>
  <si>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</si>
  <si>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</si>
  <si>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</si>
  <si>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</si>
  <si>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</si>
  <si>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</si>
  <si>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</si>
  <si>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</si>
  <si>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</si>
  <si>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</si>
  <si>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</si>
  <si>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</si>
  <si>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</si>
  <si>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</si>
  <si>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</si>
  <si>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</si>
  <si>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</si>
  <si>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</si>
  <si>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</si>
  <si>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</si>
  <si>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</si>
  <si>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</si>
  <si>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</si>
  <si>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</si>
  <si>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</si>
  <si>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</si>
  <si>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</si>
  <si>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</si>
  <si>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</si>
  <si>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</si>
  <si>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</si>
  <si>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</si>
  <si>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</si>
  <si>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</si>
  <si>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</si>
  <si>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</si>
  <si>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</si>
  <si>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</si>
  <si>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</si>
  <si>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</si>
  <si>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</si>
  <si>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</si>
  <si>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</si>
  <si>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</si>
  <si>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</si>
  <si>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</si>
  <si>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</si>
  <si>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</si>
  <si>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</si>
  <si>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</si>
  <si>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</si>
  <si>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</si>
  <si>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</si>
  <si>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</si>
  <si>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</si>
  <si>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</si>
  <si>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</si>
  <si>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</si>
  <si>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</si>
  <si>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</si>
  <si>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</si>
  <si>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</si>
  <si>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</si>
  <si>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</si>
  <si>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</si>
  <si>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</si>
  <si>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</si>
  <si>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</si>
  <si>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</si>
  <si>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</si>
  <si>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</si>
  <si>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</si>
  <si>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</si>
  <si>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</si>
  <si>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</si>
  <si>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</si>
  <si>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</si>
  <si>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</si>
  <si>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</si>
  <si>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</si>
  <si>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</si>
  <si>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</si>
  <si>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</si>
  <si>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</si>
  <si>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</si>
  <si>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</si>
  <si>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</si>
  <si>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</si>
  <si>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</si>
  <si>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</si>
  <si>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</si>
  <si>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</si>
  <si>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</si>
  <si>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</si>
  <si>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</si>
  <si>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</si>
  <si>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</si>
  <si>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</si>
  <si>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</si>
  <si>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</si>
  <si>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</si>
  <si>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</si>
  <si>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</si>
  <si>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</si>
  <si>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</si>
  <si>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</si>
  <si>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</si>
  <si>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</si>
  <si>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</si>
  <si>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</si>
  <si>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</si>
  <si>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</si>
  <si>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</si>
  <si>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</si>
  <si>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</si>
  <si>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</si>
  <si>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</si>
  <si>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</si>
  <si>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</si>
  <si>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</si>
  <si>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</si>
  <si>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</si>
  <si>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</si>
  <si>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</si>
  <si>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</si>
  <si>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</si>
  <si>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</si>
  <si>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</si>
  <si>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</si>
  <si>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</si>
  <si>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</si>
  <si>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</si>
  <si>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</si>
  <si>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</si>
  <si>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</si>
  <si>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</si>
  <si>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</si>
  <si>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</si>
  <si>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</si>
  <si>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</si>
  <si>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</si>
  <si>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</si>
  <si>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</si>
  <si>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</si>
  <si>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</si>
  <si>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</si>
  <si>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</si>
  <si>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</si>
  <si>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</si>
  <si>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</si>
  <si>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</si>
  <si>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</si>
  <si>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</si>
  <si>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</si>
  <si>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</si>
  <si>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</si>
  <si>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</si>
  <si>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</si>
  <si>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</si>
  <si>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</si>
  <si>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</si>
  <si>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</si>
  <si>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</si>
  <si>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</si>
  <si>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</si>
  <si>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</si>
  <si>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</si>
  <si>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</si>
  <si>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</si>
  <si>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</si>
  <si>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</si>
  <si>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</si>
  <si>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</si>
  <si>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</si>
  <si>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</si>
  <si>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</si>
  <si>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</si>
  <si>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</si>
  <si>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</si>
  <si>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</si>
  <si>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</si>
  <si>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</si>
  <si>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</si>
  <si>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</si>
  <si>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</si>
  <si>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</si>
  <si>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</si>
  <si>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</si>
  <si>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</si>
  <si>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</si>
  <si>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</si>
  <si>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</si>
  <si>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</si>
  <si>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</si>
  <si>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</si>
  <si>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</si>
  <si>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</si>
  <si>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</si>
  <si>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</si>
  <si>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</si>
  <si>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</si>
  <si>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</si>
  <si>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</si>
  <si>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</si>
  <si>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</si>
  <si>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</si>
  <si>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</si>
  <si>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</si>
  <si>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</si>
  <si>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</si>
  <si>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</si>
  <si>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</si>
  <si>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</si>
  <si>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</si>
  <si>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</si>
  <si>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</si>
  <si>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</si>
  <si>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</si>
  <si>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</si>
  <si>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</si>
  <si>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</si>
  <si>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</si>
  <si>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</si>
  <si>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</si>
  <si>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</si>
  <si>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</si>
  <si>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</si>
  <si>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</si>
  <si>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</si>
  <si>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</si>
  <si>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</si>
  <si>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</si>
  <si>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</si>
  <si>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</si>
  <si>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</si>
  <si>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</si>
  <si>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</si>
  <si>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</si>
  <si>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</si>
  <si>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</si>
  <si>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</si>
  <si>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</si>
  <si>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</si>
  <si>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</si>
  <si>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</si>
  <si>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</si>
  <si>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</si>
  <si>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</si>
  <si>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</si>
  <si>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</si>
  <si>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</si>
  <si>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</si>
  <si>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</si>
  <si>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</si>
  <si>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</si>
  <si>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</si>
  <si>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</si>
  <si>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</si>
  <si>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</si>
  <si>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</si>
  <si>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</si>
  <si>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</si>
  <si>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</si>
  <si>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</si>
  <si>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</si>
  <si>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</si>
  <si>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</si>
  <si>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</si>
  <si>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</si>
  <si>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</si>
  <si>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</si>
  <si>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</si>
  <si>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</si>
  <si>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</si>
  <si>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</si>
  <si>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</si>
  <si>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</si>
  <si>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</si>
  <si>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</si>
  <si>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</si>
  <si>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</si>
  <si>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2.3.19</t>
  </si>
  <si>
    <t>PRÉSTAMOS ORIGINADOS POR LA TRANSFERENCIA  DE ACTIVOS FINANCIEROS QUE NO SE DAN DE BAJA</t>
  </si>
  <si>
    <t>2.6.05</t>
  </si>
  <si>
    <t>AJUSTE POR COBERTURA DEL VALOR DE MERCADO (VALOR RAZONABLE) DEL RIESGO DE TASA DE INTERÉS ASOCIADO CON UNA CARTERA DE ACTIVOS O PASIVOS FINANCIEROS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</si>
  <si>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</si>
  <si>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</si>
  <si>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</si>
  <si>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</si>
  <si>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ACTIVO</t>
  </si>
  <si>
    <t>PASIVO</t>
  </si>
  <si>
    <t>1.3.38</t>
  </si>
  <si>
    <t>SENTENCIAS, LAUDOS ARBITRALES Y CONCILIACIONES EXTRAJUDICIALES A FAVOR DE LA ENTIDAD</t>
  </si>
  <si>
    <t>1.7.91</t>
  </si>
  <si>
    <t>DETERIORO ACUMULADO DE BIENES DE USO PÚBLICO - CONCESIONES (CR)</t>
  </si>
  <si>
    <t>1.9.90</t>
  </si>
  <si>
    <t>DERECHOS DE REEMBOLSO Y DE SUSTITUCION DE ACTIVOS DETERIORADOS</t>
  </si>
  <si>
    <t>3.1.53</t>
  </si>
  <si>
    <t>GANANCIAS O PÉRDIDAS EN INVERSIONES EN ENTIDADES EN LIQUIDACIÓN</t>
  </si>
  <si>
    <t>INVERSIONES DE ADMINISTRACIÓN DE LIQUIDEZ EN TÍTULOS DE DEUDA CON RECURSOS ADMINISTRADOS POR LA DIRECCIÓN GENERAL DE CRÉDITO PÚBLICO Y TESORO NACIONAL</t>
  </si>
  <si>
    <t>RECURSOS DE LOS FONDOS DE PENSIONES ADMINISTRADOS POR COLPENSIONES</t>
  </si>
  <si>
    <t>DERECHOS DE COMPENSACIONES POR IMPUESTOS Y CONTRIBUCIONES</t>
  </si>
  <si>
    <t>RECURSOS DE LA ENTIDAD CONCEDENTE EN PATRIMONIOS AUTÓNOMOS CONSTITUIDOS POR CONCESIONARIOS PRIVADOS</t>
  </si>
  <si>
    <t>RECURSOS DE LOS FONDOS DE PENSIONES ADMINISTRADOS POR COLPENSIONES PENDIENTES DE TRANSFERIR</t>
  </si>
  <si>
    <t>RECURSOS RECIBIDOS DEL SISTEMA DE SEGURIDAD SOCIAL EN SALUD A FAVOR DE LA ADRES</t>
  </si>
  <si>
    <t>OBLIGACIONES DE LOS FONDOS DE PENSIONES ADMINISTRADOS POR COLPENSIONES</t>
  </si>
  <si>
    <t>CAPITAL DE LOS FONDOS DE PENSIONES ADMINISTRADOS POR COLPENSIONES</t>
  </si>
  <si>
    <t>GANANCIAS O PÉRDIDAS POR  BENEFICIOS POSEMPLEO</t>
  </si>
  <si>
    <t>GANANCIAS O PÉRDIDAS EN INVERSIONES DE ADMINISTRACIÓN DE LIQUIDEZ A VALOR DE MERCADO CON CAMBIOS EN EL PATRIMONIO RECLASIFICADAS A LA CATEGORÍA DEL COSTO</t>
  </si>
  <si>
    <t>GANANCIAS O PÉRDIDAS POR BENEFICIOS POSEMPLEO</t>
  </si>
  <si>
    <t>4.1.05</t>
  </si>
  <si>
    <t>4.8.20</t>
  </si>
  <si>
    <t>GANANCIAS POR ACTUALIZACIÓN DE PROPIEDADES, PLANTA Y EQUIPO - MODELO REVALUADO</t>
  </si>
  <si>
    <t xml:space="preserve">INGRESOS </t>
  </si>
  <si>
    <t>5.3.63</t>
  </si>
  <si>
    <t>DEPRECIACIÓN DE ACTIVOS BIOLÓGICOS AL COSTO</t>
  </si>
  <si>
    <t>5.3.72</t>
  </si>
  <si>
    <t>5.3.76</t>
  </si>
  <si>
    <t>DETERIORO DE BIENES DE USO PÚBLICO- CONCESIONES</t>
  </si>
  <si>
    <t>DE ACTIVIDADES Y/O SERVICIOS ESPECIALIZADOS</t>
  </si>
  <si>
    <t>5.8.17</t>
  </si>
  <si>
    <t>PÉRDIDAS POR ACTUALIZACIÓN DE PROPIEDADES, PLANTA Y EQUIPO - MODELO REVALUADO</t>
  </si>
  <si>
    <t xml:space="preserve">GASTOS </t>
  </si>
  <si>
    <t>4.8.26</t>
  </si>
  <si>
    <t>4.8.27</t>
  </si>
  <si>
    <t>4.8.28</t>
  </si>
  <si>
    <t>4.8.29</t>
  </si>
  <si>
    <t>5.3.54</t>
  </si>
  <si>
    <t>5.8.23</t>
  </si>
  <si>
    <t>5.8.24</t>
  </si>
  <si>
    <t>5.8.25</t>
  </si>
  <si>
    <t>INGRESOS DE ACTIVOS PARA LIQUIDAR</t>
  </si>
  <si>
    <t>INGRESOS DE ACTIVOS PARA TRASLADAR</t>
  </si>
  <si>
    <t>INGRESOS DE PASIVOS PARA LIQUIDAR</t>
  </si>
  <si>
    <t>INGRESOS DE PASIVOS PARA TRASLADAR</t>
  </si>
  <si>
    <t>GASTOS DE ACTIVOS PARA LIQUIDAR</t>
  </si>
  <si>
    <t>GASTOS DE ACTIVOS PARA TRASLADAR</t>
  </si>
  <si>
    <t>GASTOS DE PASIVOS PARA LIQUIDAR</t>
  </si>
  <si>
    <t>4.3.50</t>
  </si>
  <si>
    <t>4.8.05</t>
  </si>
  <si>
    <t>4.8.07</t>
  </si>
  <si>
    <t>4.8.10</t>
  </si>
  <si>
    <t>4.8.15</t>
  </si>
  <si>
    <t>4.9</t>
  </si>
  <si>
    <t>4.9.05</t>
  </si>
  <si>
    <t>5.2.05</t>
  </si>
  <si>
    <t>5.3.02</t>
  </si>
  <si>
    <t>5.3.04</t>
  </si>
  <si>
    <t>5.3.06</t>
  </si>
  <si>
    <t>5.3.07</t>
  </si>
  <si>
    <t>5.3.08</t>
  </si>
  <si>
    <t>5.3.09</t>
  </si>
  <si>
    <t>5.3.13</t>
  </si>
  <si>
    <t>5.3.14</t>
  </si>
  <si>
    <t>5.3.17</t>
  </si>
  <si>
    <t>5.3.30</t>
  </si>
  <si>
    <t>5.3.31</t>
  </si>
  <si>
    <t>5.3.44</t>
  </si>
  <si>
    <t>5.3.45</t>
  </si>
  <si>
    <t>5.4.01</t>
  </si>
  <si>
    <t>5.8.01</t>
  </si>
  <si>
    <t>5.8.05</t>
  </si>
  <si>
    <t>5.8.06</t>
  </si>
  <si>
    <t>5.8.08</t>
  </si>
  <si>
    <t>5.8.10</t>
  </si>
  <si>
    <t>5.8.15</t>
  </si>
  <si>
    <t>PROVISIÓN PARA PROTECCIÓN DE INVERSIONES</t>
  </si>
  <si>
    <t>PROVISIÓN PARA DEUDORES</t>
  </si>
  <si>
    <t>PROVISIÓN PARA PROTECCIÓN DE INVENTARIOS</t>
  </si>
  <si>
    <t>PROVISIÓN PARA PROTECCIÓN DE PROPIEDADES, PLANTA Y EQUIPO</t>
  </si>
  <si>
    <t>PROVISIÓN BIENES RECIBIDOS EN DACIÓN DE PAGO</t>
  </si>
  <si>
    <t>PROVISIONES PARA PROTECCIÓN DE BIENES ENTREGADOS A TERCEROS</t>
  </si>
  <si>
    <t>DEPRECIACIÓN DE BIENES ADQUIRIDOS EN LEASING FINANCIERO</t>
  </si>
  <si>
    <t>AMORTIZACIÓN DE BIENES ENTREGADOS A TERCEROS</t>
  </si>
  <si>
    <t>AMORTIZACIÓN DE INTANGIBLES</t>
  </si>
  <si>
    <t>TRANSFERENCIAS AL SECTOR PRIVADO</t>
  </si>
  <si>
    <t>6.4</t>
  </si>
  <si>
    <t>COSTO DE OPERACIÓN DE SERVICIOS</t>
  </si>
  <si>
    <t>6.4.01</t>
  </si>
  <si>
    <t>ADMINISTRACIÓN DEL SISTEMA GENERAL DE PENSIONES</t>
  </si>
  <si>
    <t>6.4.02</t>
  </si>
  <si>
    <t>6.4.03</t>
  </si>
  <si>
    <t>6.4.10</t>
  </si>
  <si>
    <t>6.4.11</t>
  </si>
  <si>
    <t>6.4.12</t>
  </si>
  <si>
    <t>6.4.20</t>
  </si>
  <si>
    <t>OPERACIONES DE COLOCACIÓN Y SERVICIOS FINANCIEROS</t>
  </si>
  <si>
    <t>UTILIDAD POR EL MÉTODO DE PARTICIPACIÓN PATRIMONIAL</t>
  </si>
  <si>
    <t>EXTRAORDINARIOS</t>
  </si>
  <si>
    <t>AJUSTE DE EJERCICIOS ANTERIORES</t>
  </si>
  <si>
    <t>AJUSTES POR INFLACIÓN</t>
  </si>
  <si>
    <t>CORRECCIÓN MONETARIA</t>
  </si>
  <si>
    <t>DETERIORO ACTIVOS NO CORRIENTES MANTENIDOS PARA DISTRIBUIR A LOS PROPIETARIOS</t>
  </si>
  <si>
    <t>PÉRDIDA POR EL MÉTODO DE PARTICIPACIÓN PATRIMONIAL</t>
  </si>
  <si>
    <t>OTROS GASTOS ORDINARIOS</t>
  </si>
  <si>
    <t>5.60</t>
  </si>
  <si>
    <t>PARTICIPACIÓN DEL INTERÉS MINORITARIO EN LOS RESULTADOS</t>
  </si>
  <si>
    <t>4.5</t>
  </si>
  <si>
    <t>4.5.01</t>
  </si>
  <si>
    <t>4.5.02</t>
  </si>
  <si>
    <t>4.5.03</t>
  </si>
  <si>
    <t>4.5.04</t>
  </si>
  <si>
    <t>4.5.05</t>
  </si>
  <si>
    <t>4.5.06</t>
  </si>
  <si>
    <t>4.5.08</t>
  </si>
  <si>
    <t>4.5.09</t>
  </si>
  <si>
    <t>4.5.10</t>
  </si>
  <si>
    <t>4.5.11</t>
  </si>
  <si>
    <t>DEVOLUCIÓN DE APORTES DE LA ADMINISTRADORA DE FONDOS DE PENSIONES</t>
  </si>
  <si>
    <t>CONVALIDACIÓN PENSIONAL</t>
  </si>
  <si>
    <t>CONMUTACIÓN PENSIONAL</t>
  </si>
  <si>
    <t>APORTES ESTATALES</t>
  </si>
  <si>
    <t>1.80</t>
  </si>
  <si>
    <t>SALDOS EN OPERACIONES RECIPROCAS EN INVERSIONES PATRIMONIALES</t>
  </si>
  <si>
    <t>2.1.06</t>
  </si>
  <si>
    <t>2.90</t>
  </si>
  <si>
    <t>2.95</t>
  </si>
  <si>
    <t>TÍTULOS DE REGULACIÓN MONETARIA Y CAMBIARIA</t>
  </si>
  <si>
    <t>INTERES MINORITARIO SECTOR PRIVADO</t>
  </si>
  <si>
    <t>INTERES MINORITARIO SECTOR PUBLICO</t>
  </si>
  <si>
    <t>1.9.83</t>
  </si>
  <si>
    <t>DEPRECIACIÓN ACUMULADA DE ACTIVOS BIOLÓGICOS AL COSTO (CR)</t>
  </si>
  <si>
    <t>1.9.49</t>
  </si>
  <si>
    <t>DETERIORO ACUMULADO DE ACTIVOS NO CORRIENTES MANTENIDOS PARA DISTRIBUIR A LOS PROPIETARIOS (CR)</t>
  </si>
  <si>
    <t>REVERSIÓN DEL DETERIORO DEL VALOR</t>
  </si>
  <si>
    <t>4.8.31</t>
  </si>
  <si>
    <t>REVERSIÓN DE PROVISIONES</t>
  </si>
  <si>
    <t>5.8.26</t>
  </si>
  <si>
    <t>GASTOS DE PASIVOS PARA TRASLADAR</t>
  </si>
  <si>
    <t xml:space="preserve">RECURSOS NATURALES NO RENOVABLES </t>
  </si>
  <si>
    <t>2.2.14</t>
  </si>
  <si>
    <t>OPERACIONES DE FINANCIAMIENTO INTERNAS DE  CORTO PLAZO</t>
  </si>
  <si>
    <t>OPERACIONES DE FINANCIAMIENTO EXTERNAS DE  CORTO PLAZO</t>
  </si>
  <si>
    <t>OPERACIONES DE FINANCIAMIENTO EXTERNAS DE  LARGO PLAZO</t>
  </si>
  <si>
    <t xml:space="preserve">BENEFICIOS A LOS EMPLEADOS </t>
  </si>
  <si>
    <t>RESULTADOS DEL EJERCICIO</t>
  </si>
  <si>
    <t>3.2.33</t>
  </si>
  <si>
    <t>RESULTADO DEL EJERCICIO DE ENTIDADES EN PROCESOS ESPECIALES</t>
  </si>
  <si>
    <t>5.8.99</t>
  </si>
  <si>
    <t>GASTOS ASIGNADOS A COSTOS DE PRODUCCIÓN Y/O A SERVICIOS</t>
  </si>
  <si>
    <t>ADMINISTRACIÓN DE LIQUIDEZ</t>
  </si>
  <si>
    <t>OPERACIONES DE FINANCIAMIENTO EXTERNAS DE CORTO PLAZO</t>
  </si>
  <si>
    <t>2.6.20</t>
  </si>
  <si>
    <t>TÍTULOS EMITIDOS POR EL TESORO NACIONAL</t>
  </si>
  <si>
    <t>1.9*</t>
  </si>
  <si>
    <t>2.5*</t>
  </si>
  <si>
    <t>2.5.12*</t>
  </si>
  <si>
    <t>2.5.13*</t>
  </si>
  <si>
    <t>2.5.14*</t>
  </si>
  <si>
    <t>Pegar como valores</t>
  </si>
  <si>
    <t>quitar los * de las cuentas que agregué para que coincidiera con c31e</t>
  </si>
  <si>
    <t/>
  </si>
  <si>
    <t>2.9.20</t>
  </si>
  <si>
    <t>3.2.12</t>
  </si>
  <si>
    <t>3.2.84</t>
  </si>
  <si>
    <t>4.1.17</t>
  </si>
  <si>
    <t>5.1.23</t>
  </si>
  <si>
    <t>PASIVOS ASOCIADOS A ACTIVOS MANTENIDOS PARA LA VENTA</t>
  </si>
  <si>
    <t>OTRAS APORTACIONES DE CAPITAL</t>
  </si>
  <si>
    <t>RECURSOS DESTINADOS A LA FINANCIACIÓN DEL RÉGIMEN DE PRIMA MEDIA CON PRESTACIÓN DEFINIDA ADMINISTRADOS POR COLPENSIONES</t>
  </si>
  <si>
    <t>CONTADURÍA GENERAL DE LA NACIÓN
SUBCONTADURÍA DE CONSOLIDACIÓN DE LA INFORMACIÓN
GIT DE ESTADÍSTICAS Y ANÁLISIS ECONÓMICO
SERIES HISTÓRICAS DE LA SITUACIÓN FINANCIERA DEL ESTADO COLOMBIANO
2007 - 2025
SECTOR PÚBLICO
A NIVEL CUENTA
A 31 DE DICIEMBRE
EN MILES DE PESOS</t>
  </si>
  <si>
    <t>CONTADURÍA GENERAL DE LA NACIÓN
SUBCONTADURÍA DE CONSOLIDACIÓN DE LA INFORMACIÓN
GIT DE ESTADÍSTICAS Y ANÁLISIS ECONÓMICO
SERIES HISTÓRICAS DE LA SITUACIÓN FINANCIERA DEL ESTADO COLOMBIANO
2007 - 2025
SECTOR PÚBLICO
A NIVEL CUENTA
A 31 DE DICIEMBRE
VARIACIÓN ANUAL</t>
  </si>
  <si>
    <t>CONTADURÍA GENERAL DE LA NACIÓN
SUBCONTADURÍA DE CONSOLIDACIÓN DE LA INFORMACIÓN
GIT DE ESTADÍSTICAS Y ANÁLISIS ECONÓMICO
SERIES HISTÓRICAS DE LA SITUACIÓN FINANCIERA DEL ESTADO COLOMBIANO
2007 - 2025
NIVEL NACIONAL
A NIVEL CUENTA
A 31 DE DICIEMBRE
EN MILES DE PESOS</t>
  </si>
  <si>
    <t>CONTADURÍA GENERAL DE LA NACIÓN
SUBCONTADURÍA DE CONSOLIDACIÓN DE LA INFORMACIÓN
GIT DE ESTADÍSTICAS Y ANÁLISIS ECONÓMICO
SERIES HISTÓRICAS DE LA SITUACIÓN FINANCIERA DEL ESTADO COLOMBIANO
2007 - 2025
NIVEL NACIONAL
A NIVEL CUENTA
A 31 DE DICIEMBRE
VARIACIÓN ANUAL</t>
  </si>
  <si>
    <t>CONTADURÍA GENERAL DE LA NACIÓN
SUBCONTADURÍA DE CONSOLIDACIÓN DE LA INFORMACIÓN
GIT DE ESTADÍSTICAS Y ANÁLISIS ECONÓMICO
SERIES HISTÓRICAS DE LA SITUACIÓN FINANCIERA DEL ESTADO COLOMBIANO
2007 - 2025
NIVEL TERRITORIAL
A NIVEL CUENTA
A 31 DE DICIEMBRE
EN MILES DE PESOS</t>
  </si>
  <si>
    <t>CONTADURÍA GENERAL DE LA NACIÓN
SUBCONTADURÍA DE CONSOLIDACIÓN DE LA INFORMACIÓN
GIT DE ESTADÍSTICAS Y ANÁLISIS ECONÓMICO
SERIES HISTÓRICAS DE LA SITUACIÓN FINANCIERA DEL ESTADO COLOMBIANO
2007 - 2025
NIVEL TERRITORIAL
A NIVEL CUENTA
A 31 DE DICIEMBRE
VARIACIÓN ANUAL</t>
  </si>
  <si>
    <t>4.3.71</t>
  </si>
  <si>
    <t>SERVICIOS DE GESTIÓN CATASTRAL</t>
  </si>
  <si>
    <t>5.3.77</t>
  </si>
  <si>
    <t>DETERIORO DE BIENES RECIBIDOS EN FORMA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</si>
</sst>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  <numFmt numFmtId="171" formatCode="#,##0.0"/>
    <numFmt numFmtId="172" formatCode="0.0%"/>
  </numFmts>
  <fonts count="2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D5A9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41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165" fontId="8" fillId="0" borderId="1" xfId="1" applyNumberFormat="1" applyFont="1" applyFill="1" applyBorder="1" applyAlignment="1">
      <alignment horizontal="right" vertical="center" wrapText="1"/>
    </xf>
    <xf numFmtId="165" fontId="8" fillId="3" borderId="1" xfId="1" applyNumberFormat="1" applyFont="1" applyFill="1" applyBorder="1" applyAlignment="1">
      <alignment horizontal="right" vertical="center" wrapText="1"/>
    </xf>
    <xf numFmtId="165" fontId="8" fillId="4" borderId="1" xfId="1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8" fillId="0" borderId="0" xfId="6" applyFont="1" applyAlignment="1">
      <alignment vertical="center"/>
    </xf>
    <xf numFmtId="0" fontId="8" fillId="0" borderId="0" xfId="0" applyFont="1" applyAlignment="1">
      <alignment vertical="center"/>
    </xf>
    <xf numFmtId="165" fontId="11" fillId="2" borderId="0" xfId="0" applyNumberFormat="1" applyFont="1" applyFill="1" applyAlignment="1">
      <alignment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 wrapText="1"/>
    </xf>
    <xf numFmtId="165" fontId="8" fillId="0" borderId="1" xfId="6" applyNumberFormat="1" applyFont="1" applyBorder="1" applyAlignment="1" applyProtection="1">
      <alignment vertical="center"/>
      <protection locked="0"/>
    </xf>
    <xf numFmtId="165" fontId="13" fillId="0" borderId="1" xfId="0" applyNumberFormat="1" applyFont="1" applyBorder="1" applyAlignment="1">
      <alignment vertical="center"/>
    </xf>
    <xf numFmtId="165" fontId="8" fillId="0" borderId="1" xfId="0" applyNumberFormat="1" applyFont="1" applyBorder="1" applyAlignment="1">
      <alignment vertical="center"/>
    </xf>
    <xf numFmtId="165" fontId="8" fillId="0" borderId="1" xfId="6" applyNumberFormat="1" applyFont="1" applyBorder="1" applyAlignment="1" applyProtection="1">
      <alignment vertical="center" wrapText="1"/>
      <protection locked="0"/>
    </xf>
    <xf numFmtId="165" fontId="8" fillId="0" borderId="1" xfId="0" applyNumberFormat="1" applyFont="1" applyBorder="1" applyAlignment="1">
      <alignment horizontal="left" vertical="center" wrapText="1"/>
    </xf>
    <xf numFmtId="165" fontId="8" fillId="0" borderId="1" xfId="6" applyNumberFormat="1" applyFont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165" fontId="8" fillId="3" borderId="1" xfId="6" applyNumberFormat="1" applyFont="1" applyFill="1" applyBorder="1" applyAlignment="1" applyProtection="1">
      <alignment vertical="center"/>
      <protection locked="0"/>
    </xf>
    <xf numFmtId="165" fontId="8" fillId="3" borderId="1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8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vertical="center"/>
    </xf>
    <xf numFmtId="37" fontId="12" fillId="5" borderId="1" xfId="6" applyNumberFormat="1" applyFont="1" applyFill="1" applyBorder="1" applyAlignment="1" applyProtection="1">
      <alignment horizontal="center" vertical="center"/>
      <protection locked="0"/>
    </xf>
    <xf numFmtId="0" fontId="7" fillId="0" borderId="0" xfId="3"/>
    <xf numFmtId="166" fontId="7" fillId="0" borderId="0" xfId="3" applyNumberFormat="1"/>
    <xf numFmtId="0" fontId="7" fillId="0" borderId="6" xfId="3" applyBorder="1"/>
    <xf numFmtId="0" fontId="15" fillId="6" borderId="7" xfId="3" applyFont="1" applyFill="1" applyBorder="1" applyAlignment="1">
      <alignment vertical="top"/>
    </xf>
    <xf numFmtId="0" fontId="7" fillId="6" borderId="8" xfId="3" applyFill="1" applyBorder="1"/>
    <xf numFmtId="0" fontId="7" fillId="6" borderId="9" xfId="3" applyFill="1" applyBorder="1"/>
    <xf numFmtId="166" fontId="16" fillId="0" borderId="7" xfId="3" applyNumberFormat="1" applyFont="1" applyBorder="1" applyAlignment="1">
      <alignment horizontal="right" vertical="center"/>
    </xf>
    <xf numFmtId="3" fontId="16" fillId="0" borderId="7" xfId="3" applyNumberFormat="1" applyFont="1" applyBorder="1" applyAlignment="1">
      <alignment horizontal="right" vertical="center"/>
    </xf>
    <xf numFmtId="0" fontId="17" fillId="0" borderId="0" xfId="3" applyFont="1"/>
    <xf numFmtId="0" fontId="18" fillId="6" borderId="7" xfId="3" applyFont="1" applyFill="1" applyBorder="1" applyAlignment="1">
      <alignment vertical="top"/>
    </xf>
    <xf numFmtId="166" fontId="19" fillId="0" borderId="7" xfId="3" applyNumberFormat="1" applyFont="1" applyBorder="1" applyAlignment="1">
      <alignment horizontal="right" vertical="center"/>
    </xf>
    <xf numFmtId="0" fontId="15" fillId="6" borderId="7" xfId="3" applyFont="1" applyFill="1" applyBorder="1" applyAlignment="1">
      <alignment vertical="top" wrapText="1"/>
    </xf>
    <xf numFmtId="166" fontId="16" fillId="0" borderId="7" xfId="3" applyNumberFormat="1" applyFont="1" applyBorder="1" applyAlignment="1">
      <alignment vertical="center"/>
    </xf>
    <xf numFmtId="3" fontId="16" fillId="0" borderId="7" xfId="3" applyNumberFormat="1" applyFont="1" applyBorder="1" applyAlignment="1">
      <alignment vertical="center"/>
    </xf>
    <xf numFmtId="3" fontId="19" fillId="0" borderId="7" xfId="3" applyNumberFormat="1" applyFont="1" applyBorder="1" applyAlignment="1">
      <alignment horizontal="right" vertical="center"/>
    </xf>
    <xf numFmtId="0" fontId="7" fillId="0" borderId="0" xfId="3" applyAlignment="1">
      <alignment horizontal="left"/>
    </xf>
    <xf numFmtId="0" fontId="7" fillId="7" borderId="0" xfId="3" applyFill="1"/>
    <xf numFmtId="0" fontId="7" fillId="8" borderId="0" xfId="3" applyFill="1" applyAlignment="1">
      <alignment horizontal="left"/>
    </xf>
    <xf numFmtId="37" fontId="12" fillId="5" borderId="4" xfId="6" applyNumberFormat="1" applyFont="1" applyFill="1" applyBorder="1" applyAlignment="1" applyProtection="1">
      <alignment vertical="center"/>
      <protection locked="0"/>
    </xf>
    <xf numFmtId="37" fontId="12" fillId="5" borderId="5" xfId="6" applyNumberFormat="1" applyFont="1" applyFill="1" applyBorder="1" applyAlignment="1" applyProtection="1">
      <alignment vertical="center"/>
      <protection locked="0"/>
    </xf>
    <xf numFmtId="37" fontId="12" fillId="5" borderId="3" xfId="6" applyNumberFormat="1" applyFont="1" applyFill="1" applyBorder="1" applyAlignment="1" applyProtection="1">
      <alignment vertical="center"/>
      <protection locked="0"/>
    </xf>
    <xf numFmtId="165" fontId="12" fillId="5" borderId="2" xfId="0" applyNumberFormat="1" applyFont="1" applyFill="1" applyBorder="1" applyAlignment="1">
      <alignment vertical="center" wrapText="1"/>
    </xf>
    <xf numFmtId="37" fontId="12" fillId="5" borderId="1" xfId="6" applyNumberFormat="1" applyFont="1" applyFill="1" applyBorder="1" applyAlignment="1" applyProtection="1">
      <alignment vertical="center"/>
      <protection locked="0"/>
    </xf>
    <xf numFmtId="165" fontId="12" fillId="5" borderId="10" xfId="0" applyNumberFormat="1" applyFont="1" applyFill="1" applyBorder="1" applyAlignment="1">
      <alignment vertical="center" wrapText="1"/>
    </xf>
    <xf numFmtId="165" fontId="12" fillId="5" borderId="2" xfId="0" applyNumberFormat="1" applyFont="1" applyFill="1" applyBorder="1" applyAlignment="1">
      <alignment horizontal="center" vertical="center" wrapText="1"/>
    </xf>
    <xf numFmtId="165" fontId="12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7" fillId="8" borderId="0" xfId="3" applyFill="1"/>
    <xf numFmtId="165" fontId="8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2" fillId="5" borderId="1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vertical="center"/>
    </xf>
    <xf numFmtId="37" fontId="8" fillId="0" borderId="1" xfId="0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8" fillId="3" borderId="1" xfId="0" applyNumberFormat="1" applyFont="1" applyFill="1" applyBorder="1" applyAlignment="1">
      <alignment horizontal="right" vertical="center" wrapText="1"/>
    </xf>
    <xf numFmtId="167" fontId="8" fillId="3" borderId="1" xfId="0" applyNumberFormat="1" applyFont="1" applyFill="1" applyBorder="1" applyAlignment="1">
      <alignment horizontal="right" vertical="center" wrapText="1"/>
    </xf>
    <xf numFmtId="167" fontId="8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165" fontId="8" fillId="0" borderId="0" xfId="0" applyNumberFormat="1" applyFont="1" applyAlignment="1">
      <alignment horizontal="left" vertical="center" wrapText="1"/>
    </xf>
    <xf numFmtId="165" fontId="12" fillId="5" borderId="1" xfId="0" applyNumberFormat="1" applyFont="1" applyFill="1" applyBorder="1" applyAlignment="1">
      <alignment vertical="center" wrapText="1"/>
    </xf>
    <xf numFmtId="0" fontId="8" fillId="0" borderId="1" xfId="6" applyFont="1" applyBorder="1" applyAlignment="1">
      <alignment vertical="center"/>
    </xf>
    <xf numFmtId="168" fontId="8" fillId="3" borderId="1" xfId="1" applyNumberFormat="1" applyFont="1" applyFill="1" applyBorder="1" applyAlignment="1">
      <alignment horizontal="right" vertical="center" wrapText="1"/>
    </xf>
    <xf numFmtId="168" fontId="8" fillId="4" borderId="1" xfId="1" applyNumberFormat="1" applyFont="1" applyFill="1" applyBorder="1" applyAlignment="1">
      <alignment horizontal="right" vertical="center" wrapText="1"/>
    </xf>
    <xf numFmtId="168" fontId="8" fillId="4" borderId="1" xfId="8" applyNumberFormat="1" applyFont="1" applyFill="1" applyBorder="1" applyAlignment="1">
      <alignment horizontal="right" vertical="center" wrapText="1"/>
    </xf>
    <xf numFmtId="168" fontId="8" fillId="3" borderId="1" xfId="6" applyNumberFormat="1" applyFont="1" applyFill="1" applyBorder="1" applyAlignment="1" applyProtection="1">
      <alignment vertical="center"/>
      <protection locked="0"/>
    </xf>
    <xf numFmtId="168" fontId="8" fillId="9" borderId="1" xfId="1" applyNumberFormat="1" applyFont="1" applyFill="1" applyBorder="1" applyAlignment="1">
      <alignment horizontal="right" vertical="center" wrapText="1"/>
    </xf>
    <xf numFmtId="168" fontId="8" fillId="9" borderId="1" xfId="8" applyNumberFormat="1" applyFont="1" applyFill="1" applyBorder="1" applyAlignment="1">
      <alignment horizontal="right" vertical="center" wrapText="1"/>
    </xf>
    <xf numFmtId="168" fontId="8" fillId="0" borderId="1" xfId="6" applyNumberFormat="1" applyFont="1" applyBorder="1" applyAlignment="1" applyProtection="1">
      <alignment vertical="center"/>
      <protection locked="0"/>
    </xf>
    <xf numFmtId="168" fontId="8" fillId="0" borderId="1" xfId="1" applyNumberFormat="1" applyFont="1" applyFill="1" applyBorder="1" applyAlignment="1">
      <alignment horizontal="right" vertical="center" wrapText="1"/>
    </xf>
    <xf numFmtId="168" fontId="8" fillId="0" borderId="1" xfId="8" applyNumberFormat="1" applyFont="1" applyFill="1" applyBorder="1" applyAlignment="1">
      <alignment horizontal="right" vertical="center" wrapText="1"/>
    </xf>
    <xf numFmtId="168" fontId="0" fillId="0" borderId="0" xfId="9" applyNumberFormat="1" applyFont="1"/>
    <xf numFmtId="165" fontId="10" fillId="0" borderId="0" xfId="0" applyNumberFormat="1" applyFont="1" applyAlignment="1">
      <alignment horizontal="center" vertical="center" wrapText="1"/>
    </xf>
    <xf numFmtId="0" fontId="20" fillId="2" borderId="0" xfId="0" applyFont="1" applyFill="1"/>
    <xf numFmtId="3" fontId="20" fillId="2" borderId="0" xfId="0" applyNumberFormat="1" applyFont="1" applyFill="1"/>
    <xf numFmtId="165" fontId="21" fillId="2" borderId="0" xfId="0" applyNumberFormat="1" applyFont="1" applyFill="1" applyAlignment="1">
      <alignment horizontal="left" vertical="center" wrapText="1"/>
    </xf>
    <xf numFmtId="170" fontId="20" fillId="2" borderId="0" xfId="0" applyNumberFormat="1" applyFont="1" applyFill="1"/>
    <xf numFmtId="0" fontId="0" fillId="2" borderId="0" xfId="0" applyFill="1"/>
    <xf numFmtId="170" fontId="0" fillId="2" borderId="0" xfId="0" applyNumberFormat="1" applyFill="1"/>
    <xf numFmtId="0" fontId="22" fillId="9" borderId="1" xfId="10" applyFont="1" applyFill="1" applyBorder="1" applyAlignment="1">
      <alignment horizontal="left" vertical="center" wrapText="1"/>
    </xf>
    <xf numFmtId="0" fontId="22" fillId="9" borderId="1" xfId="10" applyFont="1" applyFill="1" applyBorder="1" applyAlignment="1">
      <alignment vertical="center" wrapText="1"/>
    </xf>
    <xf numFmtId="0" fontId="22" fillId="0" borderId="1" xfId="10" applyFont="1" applyBorder="1" applyAlignment="1">
      <alignment vertical="center" wrapText="1"/>
    </xf>
    <xf numFmtId="165" fontId="24" fillId="3" borderId="1" xfId="8" applyNumberFormat="1" applyFont="1" applyFill="1" applyBorder="1" applyAlignment="1">
      <alignment horizontal="right" vertical="center" wrapText="1"/>
    </xf>
    <xf numFmtId="165" fontId="24" fillId="4" borderId="1" xfId="8" applyNumberFormat="1" applyFont="1" applyFill="1" applyBorder="1" applyAlignment="1">
      <alignment horizontal="right" vertical="center" wrapText="1"/>
    </xf>
    <xf numFmtId="165" fontId="24" fillId="0" borderId="1" xfId="6" applyNumberFormat="1" applyFont="1" applyBorder="1" applyAlignment="1" applyProtection="1">
      <alignment vertical="center"/>
      <protection locked="0"/>
    </xf>
    <xf numFmtId="165" fontId="24" fillId="0" borderId="1" xfId="8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vertical="center"/>
    </xf>
    <xf numFmtId="165" fontId="24" fillId="0" borderId="1" xfId="0" applyNumberFormat="1" applyFont="1" applyBorder="1" applyAlignment="1">
      <alignment vertical="center"/>
    </xf>
    <xf numFmtId="165" fontId="24" fillId="9" borderId="1" xfId="6" applyNumberFormat="1" applyFont="1" applyFill="1" applyBorder="1" applyAlignment="1" applyProtection="1">
      <alignment vertical="center"/>
      <protection locked="0"/>
    </xf>
    <xf numFmtId="165" fontId="24" fillId="9" borderId="1" xfId="8" applyNumberFormat="1" applyFont="1" applyFill="1" applyBorder="1" applyAlignment="1">
      <alignment horizontal="right" vertical="center" wrapText="1"/>
    </xf>
    <xf numFmtId="165" fontId="24" fillId="0" borderId="1" xfId="0" applyNumberFormat="1" applyFont="1" applyBorder="1" applyAlignment="1">
      <alignment horizontal="center" vertical="center"/>
    </xf>
    <xf numFmtId="165" fontId="24" fillId="0" borderId="1" xfId="6" applyNumberFormat="1" applyFont="1" applyBorder="1" applyAlignment="1" applyProtection="1">
      <alignment horizontal="center" vertical="center"/>
      <protection locked="0"/>
    </xf>
    <xf numFmtId="165" fontId="24" fillId="3" borderId="1" xfId="6" applyNumberFormat="1" applyFont="1" applyFill="1" applyBorder="1" applyAlignment="1" applyProtection="1">
      <alignment vertical="center"/>
      <protection locked="0"/>
    </xf>
    <xf numFmtId="165" fontId="24" fillId="3" borderId="1" xfId="0" applyNumberFormat="1" applyFont="1" applyFill="1" applyBorder="1" applyAlignment="1">
      <alignment vertical="center"/>
    </xf>
    <xf numFmtId="165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65" fontId="24" fillId="9" borderId="1" xfId="0" applyNumberFormat="1" applyFont="1" applyFill="1" applyBorder="1" applyAlignment="1">
      <alignment vertical="center"/>
    </xf>
    <xf numFmtId="165" fontId="24" fillId="0" borderId="1" xfId="6" applyNumberFormat="1" applyFont="1" applyBorder="1" applyAlignment="1" applyProtection="1">
      <alignment horizontal="right" vertical="center"/>
      <protection locked="0"/>
    </xf>
    <xf numFmtId="165" fontId="24" fillId="0" borderId="1" xfId="0" applyNumberFormat="1" applyFont="1" applyBorder="1" applyAlignment="1">
      <alignment horizontal="right" vertical="center"/>
    </xf>
    <xf numFmtId="171" fontId="8" fillId="0" borderId="0" xfId="0" applyNumberFormat="1" applyFont="1" applyAlignment="1">
      <alignment vertical="center"/>
    </xf>
    <xf numFmtId="0" fontId="22" fillId="2" borderId="1" xfId="10" applyFont="1" applyFill="1" applyBorder="1" applyAlignment="1">
      <alignment vertical="center" wrapText="1"/>
    </xf>
    <xf numFmtId="165" fontId="24" fillId="2" borderId="1" xfId="6" applyNumberFormat="1" applyFont="1" applyFill="1" applyBorder="1" applyAlignment="1" applyProtection="1">
      <alignment vertical="center"/>
      <protection locked="0"/>
    </xf>
    <xf numFmtId="165" fontId="24" fillId="2" borderId="1" xfId="8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165" fontId="24" fillId="3" borderId="1" xfId="11" applyNumberFormat="1" applyFont="1" applyFill="1" applyBorder="1" applyAlignment="1">
      <alignment horizontal="right" vertical="center" wrapText="1"/>
    </xf>
    <xf numFmtId="165" fontId="24" fillId="9" borderId="1" xfId="11" applyNumberFormat="1" applyFont="1" applyFill="1" applyBorder="1" applyAlignment="1">
      <alignment horizontal="right" vertical="center" wrapText="1"/>
    </xf>
    <xf numFmtId="165" fontId="24" fillId="4" borderId="1" xfId="11" applyNumberFormat="1" applyFont="1" applyFill="1" applyBorder="1" applyAlignment="1">
      <alignment horizontal="right" vertical="center" wrapText="1"/>
    </xf>
    <xf numFmtId="165" fontId="24" fillId="0" borderId="1" xfId="11" applyNumberFormat="1" applyFont="1" applyFill="1" applyBorder="1" applyAlignment="1">
      <alignment horizontal="right" vertical="center" wrapText="1"/>
    </xf>
    <xf numFmtId="0" fontId="22" fillId="0" borderId="1" xfId="10" applyFont="1" applyBorder="1" applyAlignment="1">
      <alignment horizontal="left" vertical="center" wrapText="1"/>
    </xf>
    <xf numFmtId="3" fontId="24" fillId="0" borderId="1" xfId="1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1" fontId="22" fillId="9" borderId="1" xfId="10" applyNumberFormat="1" applyFont="1" applyFill="1" applyBorder="1" applyAlignment="1">
      <alignment horizontal="left" vertical="center" wrapText="1"/>
    </xf>
    <xf numFmtId="165" fontId="24" fillId="0" borderId="2" xfId="11" applyNumberFormat="1" applyFont="1" applyFill="1" applyBorder="1" applyAlignment="1">
      <alignment horizontal="right" vertical="center" wrapText="1"/>
    </xf>
    <xf numFmtId="0" fontId="22" fillId="3" borderId="1" xfId="10" applyFont="1" applyFill="1" applyBorder="1" applyAlignment="1">
      <alignment horizontal="left" vertical="center" wrapText="1"/>
    </xf>
    <xf numFmtId="0" fontId="22" fillId="3" borderId="1" xfId="1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9" borderId="1" xfId="13" applyFont="1" applyFill="1" applyBorder="1" applyAlignment="1">
      <alignment horizontal="left" vertical="center" wrapText="1"/>
    </xf>
    <xf numFmtId="0" fontId="22" fillId="9" borderId="1" xfId="13" applyFont="1" applyFill="1" applyBorder="1" applyAlignment="1">
      <alignment vertical="center" wrapText="1"/>
    </xf>
    <xf numFmtId="0" fontId="22" fillId="0" borderId="1" xfId="13" applyFont="1" applyBorder="1" applyAlignment="1">
      <alignment vertical="center" wrapText="1"/>
    </xf>
    <xf numFmtId="0" fontId="22" fillId="2" borderId="1" xfId="13" applyFont="1" applyFill="1" applyBorder="1" applyAlignment="1">
      <alignment vertical="center" wrapText="1"/>
    </xf>
    <xf numFmtId="172" fontId="24" fillId="3" borderId="1" xfId="12" applyNumberFormat="1" applyFont="1" applyFill="1" applyBorder="1" applyAlignment="1">
      <alignment horizontal="center" vertical="center" wrapText="1"/>
    </xf>
    <xf numFmtId="172" fontId="24" fillId="0" borderId="1" xfId="12" applyNumberFormat="1" applyFont="1" applyBorder="1" applyAlignment="1" applyProtection="1">
      <alignment horizontal="center" vertical="center"/>
      <protection locked="0"/>
    </xf>
    <xf numFmtId="172" fontId="24" fillId="0" borderId="1" xfId="12" applyNumberFormat="1" applyFont="1" applyBorder="1" applyAlignment="1">
      <alignment horizontal="center" vertical="center"/>
    </xf>
    <xf numFmtId="172" fontId="24" fillId="9" borderId="1" xfId="12" applyNumberFormat="1" applyFont="1" applyFill="1" applyBorder="1" applyAlignment="1" applyProtection="1">
      <alignment horizontal="center" vertical="center"/>
      <protection locked="0"/>
    </xf>
    <xf numFmtId="172" fontId="24" fillId="9" borderId="1" xfId="12" applyNumberFormat="1" applyFont="1" applyFill="1" applyBorder="1" applyAlignment="1">
      <alignment horizontal="center" vertical="center"/>
    </xf>
    <xf numFmtId="172" fontId="24" fillId="0" borderId="1" xfId="12" applyNumberFormat="1" applyFont="1" applyFill="1" applyBorder="1" applyAlignment="1">
      <alignment horizontal="center" vertical="center" wrapText="1"/>
    </xf>
    <xf numFmtId="172" fontId="24" fillId="9" borderId="1" xfId="12" applyNumberFormat="1" applyFont="1" applyFill="1" applyBorder="1" applyAlignment="1">
      <alignment horizontal="center" vertical="center" wrapText="1"/>
    </xf>
    <xf numFmtId="172" fontId="24" fillId="3" borderId="1" xfId="12" applyNumberFormat="1" applyFont="1" applyFill="1" applyBorder="1" applyAlignment="1" applyProtection="1">
      <alignment horizontal="center" vertical="center"/>
      <protection locked="0"/>
    </xf>
    <xf numFmtId="172" fontId="24" fillId="3" borderId="1" xfId="12" applyNumberFormat="1" applyFont="1" applyFill="1" applyBorder="1" applyAlignment="1">
      <alignment horizontal="center" vertical="center"/>
    </xf>
    <xf numFmtId="171" fontId="8" fillId="0" borderId="0" xfId="6" applyNumberFormat="1" applyFont="1" applyAlignment="1">
      <alignment vertical="center"/>
    </xf>
    <xf numFmtId="164" fontId="8" fillId="0" borderId="0" xfId="1" applyFont="1" applyAlignment="1">
      <alignment vertical="center"/>
    </xf>
    <xf numFmtId="165" fontId="24" fillId="10" borderId="1" xfId="11" applyNumberFormat="1" applyFont="1" applyFill="1" applyBorder="1" applyAlignment="1">
      <alignment horizontal="right" vertical="center" wrapText="1"/>
    </xf>
    <xf numFmtId="165" fontId="25" fillId="0" borderId="0" xfId="0" applyNumberFormat="1" applyFont="1" applyAlignment="1">
      <alignment horizontal="center" vertical="center"/>
    </xf>
    <xf numFmtId="0" fontId="23" fillId="11" borderId="2" xfId="10" applyFont="1" applyFill="1" applyBorder="1" applyAlignment="1">
      <alignment horizontal="center" vertical="center" wrapText="1"/>
    </xf>
    <xf numFmtId="0" fontId="23" fillId="11" borderId="1" xfId="10" applyFont="1" applyFill="1" applyBorder="1" applyAlignment="1">
      <alignment horizontal="center" vertical="center" wrapText="1"/>
    </xf>
    <xf numFmtId="0" fontId="23" fillId="11" borderId="4" xfId="10" applyFont="1" applyFill="1" applyBorder="1" applyAlignment="1">
      <alignment horizontal="center" vertical="center" wrapText="1"/>
    </xf>
    <xf numFmtId="172" fontId="22" fillId="0" borderId="1" xfId="12" applyNumberFormat="1" applyFont="1" applyFill="1" applyBorder="1" applyAlignment="1">
      <alignment horizontal="center" vertical="center" wrapText="1"/>
    </xf>
    <xf numFmtId="172" fontId="22" fillId="3" borderId="1" xfId="12" applyNumberFormat="1" applyFont="1" applyFill="1" applyBorder="1" applyAlignment="1">
      <alignment horizontal="center" vertical="center" wrapText="1"/>
    </xf>
    <xf numFmtId="0" fontId="22" fillId="0" borderId="0" xfId="13" applyFont="1" applyAlignment="1">
      <alignment horizontal="center" vertical="center" wrapText="1"/>
    </xf>
    <xf numFmtId="0" fontId="22" fillId="0" borderId="12" xfId="13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</cellXfs>
  <cellStyles count="15">
    <cellStyle name="Comma" xfId="1" builtinId="3"/>
    <cellStyle name="Millares [0] 2" xfId="7" xr:uid="{00000000-0005-0000-0000-000001000000}"/>
    <cellStyle name="Millares 2" xfId="8" xr:uid="{1264647A-8530-42E7-AD67-6FBE4030E5D3}"/>
    <cellStyle name="Millares 2 2" xfId="14" xr:uid="{C54363F8-9E4D-4637-9D14-DB3A29917167}"/>
    <cellStyle name="Millares 2 3" xfId="11" xr:uid="{3F76DA89-8F2B-6244-AA6D-27BEB5503AE8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3 2" xfId="10" xr:uid="{3ABC1833-D5E5-422D-BABB-E7C799D84DC7}"/>
    <cellStyle name="Normal 3 2 2" xfId="13" xr:uid="{FC57F572-B0C0-406F-865E-91456927CC43}"/>
    <cellStyle name="Normal 4" xfId="5" xr:uid="{00000000-0005-0000-0000-000006000000}"/>
    <cellStyle name="Normal_PLANTILLA NACIONAL TOTAL" xfId="6" xr:uid="{00000000-0005-0000-0000-000007000000}"/>
    <cellStyle name="Percent" xfId="12" builtinId="5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E1E1DF"/>
      <color rgb="FF2D5A90"/>
      <color rgb="FF297799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worksheet" Target="worksheets/sheet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hartsheet" Target="chartsheets/sheet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-1024254848.4400005</c:v>
                      </c:pt>
                      <c:pt idx="1">
                        <c:v>-6517442105.2200003</c:v>
                      </c:pt>
                      <c:pt idx="2">
                        <c:v>-11010118714.52</c:v>
                      </c:pt>
                      <c:pt idx="3">
                        <c:v>-21652678963.419998</c:v>
                      </c:pt>
                      <c:pt idx="4">
                        <c:v>-16594966694.469999</c:v>
                      </c:pt>
                      <c:pt idx="5">
                        <c:v>-17873343888.220001</c:v>
                      </c:pt>
                      <c:pt idx="6">
                        <c:v>-22958937716.810001</c:v>
                      </c:pt>
                      <c:pt idx="7">
                        <c:v>-27048133132.27</c:v>
                      </c:pt>
                      <c:pt idx="8">
                        <c:v>-25605674946.93</c:v>
                      </c:pt>
                      <c:pt idx="9">
                        <c:v>-12990800368.139999</c:v>
                      </c:pt>
                      <c:pt idx="10">
                        <c:v>-15443437253.5494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(2)'!$C$4:$R$4</c:f>
              <c:numCache>
                <c:formatCode>_(\ * #,##0.0,,,_);_(\ * \(#,##0.0,,,\)</c:formatCode>
                <c:ptCount val="16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  <c:pt idx="14">
                  <c:v>-399036569507.06097</c:v>
                </c:pt>
                <c:pt idx="15">
                  <c:v>-404274997624.15198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  <c:pt idx="14">
                  <c:v>-539311210131.68799</c:v>
                </c:pt>
                <c:pt idx="15">
                  <c:v>-578927637269.54297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  <c:pt idx="14">
                  <c:v>199577771693.884</c:v>
                </c:pt>
                <c:pt idx="15">
                  <c:v>239109499353.78799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  <c:pt idx="14">
                  <c:v>-67874867752.410004</c:v>
                </c:pt>
                <c:pt idx="15">
                  <c:v>-79854516039.280594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6605551718.6555023</c:v>
                      </c:pt>
                      <c:pt idx="12">
                        <c:v>30645756291.739201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15670075218.1602</c:v>
                      </c:pt>
                      <c:pt idx="12">
                        <c:v>16573689754.2729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 algn="ctr" rtl="0">
              <a:defRPr/>
            </a:pPr>
            <a:r>
              <a:rPr lang="es-CO"/>
              <a:t>Ecuación Contable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EC'!$D$2:$D$4</c:f>
              <c:numCache>
                <c:formatCode>_(\ * #,##0,,,_);_(\ * \(#,##0,,,\)</c:formatCode>
                <c:ptCount val="3"/>
                <c:pt idx="0">
                  <c:v>1915362291120.28</c:v>
                </c:pt>
                <c:pt idx="1">
                  <c:v>2319637288744.4302</c:v>
                </c:pt>
                <c:pt idx="2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6527777777777778"/>
          <c:w val="0.93888888888888888"/>
          <c:h val="0.614930008748906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1645750897606.2251</c:v>
                </c:pt>
                <c:pt idx="1">
                  <c:v>2044787467113.2849</c:v>
                </c:pt>
                <c:pt idx="2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2044787467113.2849</c:v>
                </c:pt>
                <c:pt idx="1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EC'!$D$3:$D$4</c:f>
              <c:numCache>
                <c:formatCode>_(\ * #,##0,,,_);_(\ * \(#,##0,,,\)</c:formatCode>
                <c:ptCount val="2"/>
                <c:pt idx="0">
                  <c:v>2319637288744.4302</c:v>
                </c:pt>
                <c:pt idx="1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3268389</xdr:colOff>
      <xdr:row>1</xdr:row>
      <xdr:rowOff>39076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6C0401F-5048-144B-B37F-2F45345ED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4389" cy="19929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0</xdr:row>
      <xdr:rowOff>14287</xdr:rowOff>
    </xdr:from>
    <xdr:to>
      <xdr:col>14</xdr:col>
      <xdr:colOff>666750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0</xdr:row>
      <xdr:rowOff>57150</xdr:rowOff>
    </xdr:from>
    <xdr:to>
      <xdr:col>8</xdr:col>
      <xdr:colOff>266700</xdr:colOff>
      <xdr:row>16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18</xdr:row>
      <xdr:rowOff>19050</xdr:rowOff>
    </xdr:from>
    <xdr:to>
      <xdr:col>8</xdr:col>
      <xdr:colOff>323850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685800</xdr:colOff>
      <xdr:row>18</xdr:row>
      <xdr:rowOff>28575</xdr:rowOff>
    </xdr:from>
    <xdr:to>
      <xdr:col>14</xdr:col>
      <xdr:colOff>685800</xdr:colOff>
      <xdr:row>35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3274509</xdr:colOff>
      <xdr:row>1</xdr:row>
      <xdr:rowOff>34368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B4FB5EA-C62D-1648-B579-A40FF27B3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4389" cy="19929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3254278</xdr:colOff>
      <xdr:row>1</xdr:row>
      <xdr:rowOff>33432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368E67-5352-8945-8CE3-33AA04631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4389" cy="19948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3262194</xdr:colOff>
      <xdr:row>1</xdr:row>
      <xdr:rowOff>43413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CAC14A6-6D84-F643-A402-10232B23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4389" cy="19948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3268389</xdr:colOff>
      <xdr:row>1</xdr:row>
      <xdr:rowOff>39076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79307D-ED4D-2A47-BAF8-7F39EBDDD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4389" cy="19948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3262194</xdr:colOff>
      <xdr:row>1</xdr:row>
      <xdr:rowOff>43413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090AA2-7234-9B49-AC65-1B0D4814B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4389" cy="19948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cionbogota-my.sharepoint.com/Users/camag/Downloads/P&#250;blico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úblico (2)"/>
      <sheetName val="Hoja1"/>
      <sheetName val="Hoja2"/>
      <sheetName val="Hoja2 (4)"/>
      <sheetName val="Hoja8 (2)"/>
      <sheetName val="SERIES HISTÓRICAS 2007-2021"/>
      <sheetName val="Grafica EC"/>
      <sheetName val="SERIES HISTÓRICAS 2007-2019"/>
      <sheetName val="SERIES HISTÓRICAS 2007-2019 (2"/>
      <sheetName val="ACT, PAS, PAT"/>
      <sheetName val="Hoja7"/>
      <sheetName val="ACTIVOS"/>
      <sheetName val="ACTIVOS2"/>
      <sheetName val="Hoja8"/>
      <sheetName val="PASIVOS2"/>
      <sheetName val="PASIVOS"/>
      <sheetName val="PATRIMONIO"/>
    </sheetNames>
    <sheetDataSet>
      <sheetData sheetId="0"/>
      <sheetData sheetId="1"/>
      <sheetData sheetId="2"/>
      <sheetData sheetId="3"/>
      <sheetData sheetId="4"/>
      <sheetData sheetId="5">
        <row r="5">
          <cell r="AN5">
            <v>1539452983422.74</v>
          </cell>
        </row>
        <row r="207">
          <cell r="AN207">
            <v>1789146499572.71</v>
          </cell>
        </row>
        <row r="318">
          <cell r="AN318">
            <v>-249693516149.96701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_CGN_2024">
  <a:themeElements>
    <a:clrScheme name="Personalizado 10">
      <a:dk1>
        <a:sysClr val="windowText" lastClr="000000"/>
      </a:dk1>
      <a:lt1>
        <a:sysClr val="window" lastClr="FFFFFF"/>
      </a:lt1>
      <a:dk2>
        <a:srgbClr val="192A52"/>
      </a:dk2>
      <a:lt2>
        <a:srgbClr val="C0C0C0"/>
      </a:lt2>
      <a:accent1>
        <a:srgbClr val="B61CBE"/>
      </a:accent1>
      <a:accent2>
        <a:srgbClr val="00BCB8"/>
      </a:accent2>
      <a:accent3>
        <a:srgbClr val="F0A74E"/>
      </a:accent3>
      <a:accent4>
        <a:srgbClr val="97CE60"/>
      </a:accent4>
      <a:accent5>
        <a:srgbClr val="F2A43C"/>
      </a:accent5>
      <a:accent6>
        <a:srgbClr val="6C6CC6"/>
      </a:accent6>
      <a:hlink>
        <a:srgbClr val="00BCB8"/>
      </a:hlink>
      <a:folHlink>
        <a:srgbClr val="7F7F7F"/>
      </a:folHlink>
    </a:clrScheme>
    <a:fontScheme name="Calibri">
      <a:maj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Tech_16x9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</a:schemeClr>
            </a:gs>
          </a:gsLst>
          <a:lin ang="5040000" scaled="1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1000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miter lim="800000"/>
        </a:ln>
        <a:ln w="25400" cap="flat" cmpd="sng" algn="ctr">
          <a:solidFill>
            <a:schemeClr val="phClr"/>
          </a:solidFill>
          <a:miter lim="800000"/>
        </a:ln>
        <a:ln w="38100" cap="flat" cmpd="sng" algn="ctr">
          <a:solidFill>
            <a:schemeClr val="phClr"/>
          </a:solidFill>
          <a:miter lim="800000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tint val="100000"/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3500000" scaled="0"/>
        </a:gra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8900000" scaled="0"/>
        </a:gradFill>
      </a:bgFillStyleLst>
    </a:fmtScheme>
  </a:themeElements>
  <a:objectDefaults>
    <a:spDef>
      <a:spPr/>
      <a:bodyPr rtlCol="0" anchor="ctr"/>
      <a:lstStyle>
        <a:defPPr algn="ctr">
          <a:defRPr sz="2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>
          <a:defRPr sz="2800"/>
        </a:defPPr>
      </a:lstStyle>
    </a:txDef>
  </a:objectDefaults>
  <a:extraClrSchemeLst/>
  <a:extLst>
    <a:ext uri="{05A4C25C-085E-4340-85A3-A5531E510DB2}">
      <thm15:themeFamily xmlns:thm15="http://schemas.microsoft.com/office/thememl/2012/main" name="Temaprueba5" id="{58869479-924F-4E94-8775-C8951F805745}" vid="{7E9A7B37-E6E8-41DB-BDA7-CDA9F8920CC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42578125" style="27" customWidth="1"/>
    <col min="8" max="8" width="20.140625" style="27" customWidth="1"/>
    <col min="9" max="9" width="9.140625" style="27"/>
    <col min="10" max="10" width="20.42578125" style="27" customWidth="1"/>
    <col min="11" max="11" width="13.42578125" style="27" bestFit="1" customWidth="1"/>
    <col min="12" max="16384" width="9.140625" style="27"/>
  </cols>
  <sheetData>
    <row r="1" spans="1:11" ht="12.75" customHeight="1">
      <c r="B1" s="27" t="s">
        <v>451</v>
      </c>
    </row>
    <row r="2" spans="1:11" ht="12.75" customHeight="1">
      <c r="B2" s="27" t="s">
        <v>452</v>
      </c>
      <c r="G2" s="27" t="s">
        <v>453</v>
      </c>
      <c r="H2" s="28">
        <f>F17</f>
        <v>1371675580417043.3</v>
      </c>
      <c r="I2" s="27" t="s">
        <v>454</v>
      </c>
      <c r="J2" s="28">
        <f>F1330</f>
        <v>1270864238127000</v>
      </c>
    </row>
    <row r="3" spans="1:11" ht="12.75" customHeight="1">
      <c r="B3" s="27" t="s">
        <v>455</v>
      </c>
      <c r="I3" s="27" t="s">
        <v>456</v>
      </c>
      <c r="J3" s="28">
        <f>F1912</f>
        <v>100811342290044.3</v>
      </c>
    </row>
    <row r="4" spans="1:11" ht="12.75" customHeight="1">
      <c r="J4" s="28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G5" s="27" t="s">
        <v>458</v>
      </c>
      <c r="H5" s="28">
        <f>F2121</f>
        <v>515122778668921.56</v>
      </c>
    </row>
    <row r="6" spans="1:11" ht="12.75" customHeight="1">
      <c r="B6" s="27" t="s">
        <v>452</v>
      </c>
      <c r="G6" s="27" t="s">
        <v>459</v>
      </c>
      <c r="H6" s="28">
        <f>F2811</f>
        <v>442542728290520.63</v>
      </c>
    </row>
    <row r="7" spans="1:11" ht="12.75" customHeight="1">
      <c r="G7" s="27" t="s">
        <v>460</v>
      </c>
      <c r="H7" s="28">
        <f>F3714</f>
        <v>98910741206091</v>
      </c>
    </row>
    <row r="8" spans="1:11" ht="12.75" customHeight="1">
      <c r="B8" s="27" t="s">
        <v>461</v>
      </c>
      <c r="G8" s="27" t="s">
        <v>462</v>
      </c>
      <c r="H8" s="28">
        <f>F2788</f>
        <v>16249327868513.4</v>
      </c>
    </row>
    <row r="9" spans="1:11" ht="12.75" customHeight="1" thickBot="1">
      <c r="C9" s="29"/>
      <c r="D9" s="29"/>
      <c r="E9" s="29"/>
      <c r="F9" s="29"/>
      <c r="G9" s="27" t="s">
        <v>463</v>
      </c>
      <c r="H9" s="28">
        <f>F3692</f>
        <v>12214458919115.5</v>
      </c>
    </row>
    <row r="10" spans="1:11" ht="12.75" customHeight="1" thickBot="1">
      <c r="B10" s="27" t="s">
        <v>452</v>
      </c>
      <c r="G10" s="27" t="s">
        <v>464</v>
      </c>
      <c r="H10" s="28">
        <f>H5-H6-H7-H8+H9</f>
        <v>-30365559777087.961</v>
      </c>
    </row>
    <row r="11" spans="1:11" ht="12.75" customHeight="1" thickBot="1">
      <c r="D11" s="30" t="s">
        <v>465</v>
      </c>
      <c r="E11" s="31"/>
      <c r="F11" s="32"/>
    </row>
    <row r="12" spans="1:11" ht="12.75" customHeight="1" thickBot="1">
      <c r="D12" s="30" t="s">
        <v>466</v>
      </c>
      <c r="E12" s="31"/>
      <c r="F12" s="32"/>
    </row>
    <row r="13" spans="1:11" ht="12.75" customHeight="1" thickBot="1">
      <c r="D13" s="30" t="s">
        <v>467</v>
      </c>
      <c r="E13" s="31"/>
      <c r="F13" s="32"/>
    </row>
    <row r="14" spans="1:11" ht="12.75" customHeight="1" thickBot="1">
      <c r="D14" s="30" t="s">
        <v>468</v>
      </c>
      <c r="E14" s="31"/>
      <c r="F14" s="32"/>
    </row>
    <row r="15" spans="1:11" ht="12.75" customHeight="1" thickBot="1">
      <c r="D15" s="30" t="s">
        <v>469</v>
      </c>
      <c r="E15" s="30" t="s">
        <v>470</v>
      </c>
      <c r="F15" s="30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0" t="s">
        <v>182</v>
      </c>
      <c r="D16" s="33">
        <v>467478926479211</v>
      </c>
      <c r="E16" s="33">
        <v>943734579372323</v>
      </c>
      <c r="F16" s="34">
        <v>1411213505851530</v>
      </c>
    </row>
    <row r="17" spans="1:6" ht="12.75" customHeight="1" thickBot="1">
      <c r="A17" s="35">
        <f>LEN(B17)</f>
        <v>1</v>
      </c>
      <c r="B17" s="27" t="s">
        <v>472</v>
      </c>
      <c r="C17" s="36" t="s">
        <v>473</v>
      </c>
      <c r="D17" s="37">
        <f>D18+D66+D208+D554+D585+D727+D1002+D1093+D1101</f>
        <v>463216331874781.19</v>
      </c>
      <c r="E17" s="37">
        <f t="shared" ref="E17:F17" si="0">E18+E66+E208+E554+E585+E727+E1002+E1093+E1101</f>
        <v>908459248542262.25</v>
      </c>
      <c r="F17" s="37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0" t="s">
        <v>474</v>
      </c>
      <c r="D18" s="33">
        <v>98284208265143.797</v>
      </c>
      <c r="E18" s="34">
        <v>0</v>
      </c>
      <c r="F18" s="33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0" t="s">
        <v>152</v>
      </c>
      <c r="D19" s="33">
        <v>727679213730.75</v>
      </c>
      <c r="E19" s="34">
        <v>0</v>
      </c>
      <c r="F19" s="33">
        <v>727679213730.75</v>
      </c>
    </row>
    <row r="20" spans="1:6" ht="12.75" hidden="1" customHeight="1" thickBot="1">
      <c r="A20" s="27">
        <f t="shared" si="1"/>
        <v>9</v>
      </c>
      <c r="B20" s="30" t="s">
        <v>475</v>
      </c>
      <c r="C20" s="30" t="s">
        <v>476</v>
      </c>
      <c r="D20" s="33">
        <v>720384826773.94995</v>
      </c>
      <c r="E20" s="34">
        <v>0</v>
      </c>
      <c r="F20" s="33">
        <v>720384826773.94995</v>
      </c>
    </row>
    <row r="21" spans="1:6" ht="12.75" hidden="1" customHeight="1" thickBot="1">
      <c r="A21" s="27">
        <f t="shared" si="1"/>
        <v>9</v>
      </c>
      <c r="B21" s="30" t="s">
        <v>477</v>
      </c>
      <c r="C21" s="30" t="s">
        <v>478</v>
      </c>
      <c r="D21" s="33">
        <v>7294386956.8000002</v>
      </c>
      <c r="E21" s="34">
        <v>0</v>
      </c>
      <c r="F21" s="33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0" t="s">
        <v>204</v>
      </c>
      <c r="D22" s="33">
        <v>1263222717717.0901</v>
      </c>
      <c r="E22" s="34">
        <v>0</v>
      </c>
      <c r="F22" s="33">
        <v>1263222717717.0901</v>
      </c>
    </row>
    <row r="23" spans="1:6" ht="12.75" hidden="1" customHeight="1" thickBot="1">
      <c r="A23" s="27">
        <f t="shared" si="1"/>
        <v>9</v>
      </c>
      <c r="B23" s="30" t="s">
        <v>479</v>
      </c>
      <c r="C23" s="30" t="s">
        <v>480</v>
      </c>
      <c r="D23" s="33">
        <v>874507123529.70996</v>
      </c>
      <c r="E23" s="34">
        <v>0</v>
      </c>
      <c r="F23" s="33">
        <v>874507123529.70996</v>
      </c>
    </row>
    <row r="24" spans="1:6" ht="12.75" hidden="1" customHeight="1" thickBot="1">
      <c r="A24" s="27">
        <f t="shared" si="1"/>
        <v>9</v>
      </c>
      <c r="B24" s="30" t="s">
        <v>481</v>
      </c>
      <c r="C24" s="30" t="s">
        <v>482</v>
      </c>
      <c r="D24" s="33">
        <v>3893258974.6999998</v>
      </c>
      <c r="E24" s="34">
        <v>0</v>
      </c>
      <c r="F24" s="33">
        <v>3893258974.6999998</v>
      </c>
    </row>
    <row r="25" spans="1:6" ht="12.75" hidden="1" customHeight="1" thickBot="1">
      <c r="A25" s="27">
        <f t="shared" si="1"/>
        <v>9</v>
      </c>
      <c r="B25" s="30" t="s">
        <v>483</v>
      </c>
      <c r="C25" s="30" t="s">
        <v>484</v>
      </c>
      <c r="D25" s="33">
        <v>384104652554.67999</v>
      </c>
      <c r="E25" s="34">
        <v>0</v>
      </c>
      <c r="F25" s="33">
        <v>384104652554.67999</v>
      </c>
    </row>
    <row r="26" spans="1:6" ht="12.75" hidden="1" customHeight="1" thickBot="1">
      <c r="A26" s="27">
        <f t="shared" si="1"/>
        <v>9</v>
      </c>
      <c r="B26" s="30" t="s">
        <v>485</v>
      </c>
      <c r="C26" s="30" t="s">
        <v>486</v>
      </c>
      <c r="D26" s="34">
        <v>717682658</v>
      </c>
      <c r="E26" s="34">
        <v>0</v>
      </c>
      <c r="F26" s="34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0" t="s">
        <v>205</v>
      </c>
      <c r="D27" s="34">
        <v>8198052522886</v>
      </c>
      <c r="E27" s="34">
        <v>0</v>
      </c>
      <c r="F27" s="34">
        <v>8198052522886</v>
      </c>
    </row>
    <row r="28" spans="1:6" ht="12.75" hidden="1" customHeight="1" thickBot="1">
      <c r="A28" s="27">
        <f t="shared" si="1"/>
        <v>9</v>
      </c>
      <c r="B28" s="30" t="s">
        <v>487</v>
      </c>
      <c r="C28" s="30" t="s">
        <v>488</v>
      </c>
      <c r="D28" s="34">
        <v>1720063472452</v>
      </c>
      <c r="E28" s="34">
        <v>0</v>
      </c>
      <c r="F28" s="34">
        <v>1720063472452</v>
      </c>
    </row>
    <row r="29" spans="1:6" ht="12.75" hidden="1" customHeight="1" thickBot="1">
      <c r="A29" s="27">
        <f t="shared" si="1"/>
        <v>9</v>
      </c>
      <c r="B29" s="30" t="s">
        <v>489</v>
      </c>
      <c r="C29" s="30" t="s">
        <v>490</v>
      </c>
      <c r="D29" s="34">
        <v>2970318960005</v>
      </c>
      <c r="E29" s="34">
        <v>0</v>
      </c>
      <c r="F29" s="34">
        <v>2970318960005</v>
      </c>
    </row>
    <row r="30" spans="1:6" ht="12.75" hidden="1" customHeight="1" thickBot="1">
      <c r="A30" s="27">
        <f t="shared" si="1"/>
        <v>9</v>
      </c>
      <c r="B30" s="30" t="s">
        <v>491</v>
      </c>
      <c r="C30" s="30" t="s">
        <v>492</v>
      </c>
      <c r="D30" s="34">
        <v>64995000000</v>
      </c>
      <c r="E30" s="34">
        <v>0</v>
      </c>
      <c r="F30" s="34">
        <v>64995000000</v>
      </c>
    </row>
    <row r="31" spans="1:6" ht="12.75" hidden="1" customHeight="1" thickBot="1">
      <c r="A31" s="27">
        <f t="shared" si="1"/>
        <v>9</v>
      </c>
      <c r="B31" s="30" t="s">
        <v>493</v>
      </c>
      <c r="C31" s="30" t="s">
        <v>494</v>
      </c>
      <c r="D31" s="34">
        <v>201582</v>
      </c>
      <c r="E31" s="34">
        <v>0</v>
      </c>
      <c r="F31" s="34">
        <v>201582</v>
      </c>
    </row>
    <row r="32" spans="1:6" ht="12.75" hidden="1" customHeight="1" thickBot="1">
      <c r="A32" s="27">
        <f t="shared" si="1"/>
        <v>9</v>
      </c>
      <c r="B32" s="30" t="s">
        <v>495</v>
      </c>
      <c r="C32" s="30" t="s">
        <v>496</v>
      </c>
      <c r="D32" s="34">
        <v>1640085759930</v>
      </c>
      <c r="E32" s="34">
        <v>0</v>
      </c>
      <c r="F32" s="34">
        <v>1640085759930</v>
      </c>
    </row>
    <row r="33" spans="1:6" ht="12.75" hidden="1" customHeight="1" thickBot="1">
      <c r="A33" s="27">
        <f t="shared" si="1"/>
        <v>9</v>
      </c>
      <c r="B33" s="30" t="s">
        <v>497</v>
      </c>
      <c r="C33" s="30" t="s">
        <v>498</v>
      </c>
      <c r="D33" s="34">
        <v>1168629849103</v>
      </c>
      <c r="E33" s="34">
        <v>0</v>
      </c>
      <c r="F33" s="34">
        <v>1168629849103</v>
      </c>
    </row>
    <row r="34" spans="1:6" ht="12.75" hidden="1" customHeight="1" thickBot="1">
      <c r="A34" s="27">
        <f t="shared" si="1"/>
        <v>9</v>
      </c>
      <c r="B34" s="30" t="s">
        <v>499</v>
      </c>
      <c r="C34" s="30" t="s">
        <v>500</v>
      </c>
      <c r="D34" s="34">
        <v>628677457022</v>
      </c>
      <c r="E34" s="34">
        <v>0</v>
      </c>
      <c r="F34" s="34">
        <v>628677457022</v>
      </c>
    </row>
    <row r="35" spans="1:6" ht="12.75" hidden="1" customHeight="1" thickBot="1">
      <c r="A35" s="27">
        <f t="shared" si="1"/>
        <v>9</v>
      </c>
      <c r="B35" s="30" t="s">
        <v>501</v>
      </c>
      <c r="C35" s="30" t="s">
        <v>502</v>
      </c>
      <c r="D35" s="34">
        <v>5281822792</v>
      </c>
      <c r="E35" s="34">
        <v>0</v>
      </c>
      <c r="F35" s="34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0" t="s">
        <v>151</v>
      </c>
      <c r="D36" s="33">
        <v>62287277185972.898</v>
      </c>
      <c r="E36" s="34">
        <v>0</v>
      </c>
      <c r="F36" s="33">
        <v>62287277185972.898</v>
      </c>
    </row>
    <row r="37" spans="1:6" ht="13.5" hidden="1" thickBot="1">
      <c r="A37" s="27">
        <f t="shared" si="1"/>
        <v>9</v>
      </c>
      <c r="B37" s="30" t="s">
        <v>503</v>
      </c>
      <c r="C37" s="30" t="s">
        <v>504</v>
      </c>
      <c r="D37" s="33">
        <v>11085963133052.4</v>
      </c>
      <c r="E37" s="34">
        <v>0</v>
      </c>
      <c r="F37" s="33">
        <v>11085963133052.4</v>
      </c>
    </row>
    <row r="38" spans="1:6" ht="13.5" hidden="1" thickBot="1">
      <c r="A38" s="27">
        <f t="shared" si="1"/>
        <v>9</v>
      </c>
      <c r="B38" s="30" t="s">
        <v>505</v>
      </c>
      <c r="C38" s="30" t="s">
        <v>506</v>
      </c>
      <c r="D38" s="33">
        <v>31347016824703.301</v>
      </c>
      <c r="E38" s="34">
        <v>0</v>
      </c>
      <c r="F38" s="33">
        <v>31347016824703.301</v>
      </c>
    </row>
    <row r="39" spans="1:6" ht="13.5" hidden="1" thickBot="1">
      <c r="A39" s="27">
        <f t="shared" si="1"/>
        <v>9</v>
      </c>
      <c r="B39" s="30" t="s">
        <v>507</v>
      </c>
      <c r="C39" s="30" t="s">
        <v>508</v>
      </c>
      <c r="D39" s="34">
        <v>1247873077547</v>
      </c>
      <c r="E39" s="34">
        <v>0</v>
      </c>
      <c r="F39" s="34">
        <v>1247873077547</v>
      </c>
    </row>
    <row r="40" spans="1:6" ht="13.5" hidden="1" thickBot="1">
      <c r="A40" s="27">
        <f t="shared" si="1"/>
        <v>9</v>
      </c>
      <c r="B40" s="30" t="s">
        <v>509</v>
      </c>
      <c r="C40" s="30" t="s">
        <v>510</v>
      </c>
      <c r="D40" s="33">
        <v>1139495742111.71</v>
      </c>
      <c r="E40" s="34">
        <v>0</v>
      </c>
      <c r="F40" s="33">
        <v>1139495742111.71</v>
      </c>
    </row>
    <row r="41" spans="1:6" ht="13.5" hidden="1" thickBot="1">
      <c r="A41" s="27">
        <f t="shared" si="1"/>
        <v>9</v>
      </c>
      <c r="B41" s="30" t="s">
        <v>511</v>
      </c>
      <c r="C41" s="30" t="s">
        <v>512</v>
      </c>
      <c r="D41" s="33">
        <v>6889334098369.4102</v>
      </c>
      <c r="E41" s="34">
        <v>0</v>
      </c>
      <c r="F41" s="33">
        <v>6889334098369.4102</v>
      </c>
    </row>
    <row r="42" spans="1:6" ht="13.5" hidden="1" thickBot="1">
      <c r="A42" s="27">
        <f t="shared" si="1"/>
        <v>9</v>
      </c>
      <c r="B42" s="30" t="s">
        <v>513</v>
      </c>
      <c r="C42" s="30" t="s">
        <v>514</v>
      </c>
      <c r="D42" s="33">
        <v>8015058937560.4902</v>
      </c>
      <c r="E42" s="34">
        <v>0</v>
      </c>
      <c r="F42" s="33">
        <v>8015058937560.4902</v>
      </c>
    </row>
    <row r="43" spans="1:6" ht="13.5" hidden="1" thickBot="1">
      <c r="A43" s="27">
        <f t="shared" si="1"/>
        <v>9</v>
      </c>
      <c r="B43" s="30" t="s">
        <v>515</v>
      </c>
      <c r="C43" s="30" t="s">
        <v>516</v>
      </c>
      <c r="D43" s="33">
        <v>70764415604.720001</v>
      </c>
      <c r="E43" s="34">
        <v>0</v>
      </c>
      <c r="F43" s="33">
        <v>70764415604.720001</v>
      </c>
    </row>
    <row r="44" spans="1:6" ht="13.5" hidden="1" thickBot="1">
      <c r="A44" s="27">
        <f t="shared" si="1"/>
        <v>9</v>
      </c>
      <c r="B44" s="30" t="s">
        <v>517</v>
      </c>
      <c r="C44" s="30" t="s">
        <v>518</v>
      </c>
      <c r="D44" s="33">
        <v>1815728677121.1001</v>
      </c>
      <c r="E44" s="34">
        <v>0</v>
      </c>
      <c r="F44" s="33">
        <v>1815728677121.1001</v>
      </c>
    </row>
    <row r="45" spans="1:6" ht="13.5" hidden="1" thickBot="1">
      <c r="A45" s="27">
        <f t="shared" si="1"/>
        <v>9</v>
      </c>
      <c r="B45" s="30" t="s">
        <v>519</v>
      </c>
      <c r="C45" s="30" t="s">
        <v>520</v>
      </c>
      <c r="D45" s="33">
        <v>676042279902.79004</v>
      </c>
      <c r="E45" s="34">
        <v>0</v>
      </c>
      <c r="F45" s="33">
        <v>676042279902.79004</v>
      </c>
    </row>
    <row r="46" spans="1:6" ht="13.5" thickBot="1">
      <c r="A46" s="27">
        <f t="shared" si="1"/>
        <v>6</v>
      </c>
      <c r="B46" s="27" t="s">
        <v>233</v>
      </c>
      <c r="C46" s="30" t="s">
        <v>150</v>
      </c>
      <c r="D46" s="33">
        <v>4441018960843.3896</v>
      </c>
      <c r="E46" s="34">
        <v>0</v>
      </c>
      <c r="F46" s="33">
        <v>4441018960843.3896</v>
      </c>
    </row>
    <row r="47" spans="1:6" ht="13.5" hidden="1" thickBot="1">
      <c r="A47" s="27">
        <f t="shared" si="1"/>
        <v>9</v>
      </c>
      <c r="B47" s="30" t="s">
        <v>521</v>
      </c>
      <c r="C47" s="30" t="s">
        <v>504</v>
      </c>
      <c r="D47" s="33">
        <v>30606816253.459999</v>
      </c>
      <c r="E47" s="34">
        <v>0</v>
      </c>
      <c r="F47" s="33">
        <v>30606816253.459999</v>
      </c>
    </row>
    <row r="48" spans="1:6" ht="13.5" hidden="1" thickBot="1">
      <c r="A48" s="27">
        <f t="shared" si="1"/>
        <v>9</v>
      </c>
      <c r="B48" s="30" t="s">
        <v>522</v>
      </c>
      <c r="C48" s="30" t="s">
        <v>506</v>
      </c>
      <c r="D48" s="33">
        <v>19129125794.119999</v>
      </c>
      <c r="E48" s="34">
        <v>0</v>
      </c>
      <c r="F48" s="33">
        <v>19129125794.119999</v>
      </c>
    </row>
    <row r="49" spans="1:6" ht="13.5" hidden="1" thickBot="1">
      <c r="A49" s="27">
        <f t="shared" si="1"/>
        <v>9</v>
      </c>
      <c r="B49" s="30" t="s">
        <v>523</v>
      </c>
      <c r="C49" s="30" t="s">
        <v>524</v>
      </c>
      <c r="D49" s="34">
        <v>4323544951557</v>
      </c>
      <c r="E49" s="34">
        <v>0</v>
      </c>
      <c r="F49" s="34">
        <v>4323544951557</v>
      </c>
    </row>
    <row r="50" spans="1:6" ht="13.5" hidden="1" thickBot="1">
      <c r="A50" s="27">
        <f t="shared" si="1"/>
        <v>9</v>
      </c>
      <c r="B50" s="30" t="s">
        <v>525</v>
      </c>
      <c r="C50" s="30" t="s">
        <v>526</v>
      </c>
      <c r="D50" s="33">
        <v>67738067238.809998</v>
      </c>
      <c r="E50" s="34">
        <v>0</v>
      </c>
      <c r="F50" s="33">
        <v>67738067238.809998</v>
      </c>
    </row>
    <row r="51" spans="1:6" ht="13.5" thickBot="1">
      <c r="A51" s="27">
        <f t="shared" si="1"/>
        <v>6</v>
      </c>
      <c r="B51" s="27" t="s">
        <v>527</v>
      </c>
      <c r="C51" s="30" t="s">
        <v>528</v>
      </c>
      <c r="D51" s="33">
        <v>9515486105243.4297</v>
      </c>
      <c r="E51" s="34">
        <v>0</v>
      </c>
      <c r="F51" s="33">
        <v>9515486105243.4297</v>
      </c>
    </row>
    <row r="52" spans="1:6" ht="13.5" hidden="1" thickBot="1">
      <c r="A52" s="27">
        <f t="shared" si="1"/>
        <v>9</v>
      </c>
      <c r="B52" s="30" t="s">
        <v>529</v>
      </c>
      <c r="C52" s="30" t="s">
        <v>152</v>
      </c>
      <c r="D52" s="34">
        <v>749731915</v>
      </c>
      <c r="E52" s="34">
        <v>0</v>
      </c>
      <c r="F52" s="34">
        <v>749731915</v>
      </c>
    </row>
    <row r="53" spans="1:6" ht="13.5" hidden="1" thickBot="1">
      <c r="A53" s="27">
        <f t="shared" si="1"/>
        <v>9</v>
      </c>
      <c r="B53" s="30" t="s">
        <v>530</v>
      </c>
      <c r="C53" s="30" t="s">
        <v>151</v>
      </c>
      <c r="D53" s="33">
        <v>9440052150273.5898</v>
      </c>
      <c r="E53" s="34">
        <v>0</v>
      </c>
      <c r="F53" s="33">
        <v>9440052150273.5898</v>
      </c>
    </row>
    <row r="54" spans="1:6" ht="13.5" hidden="1" thickBot="1">
      <c r="A54" s="27">
        <f t="shared" si="1"/>
        <v>9</v>
      </c>
      <c r="B54" s="30" t="s">
        <v>531</v>
      </c>
      <c r="C54" s="30" t="s">
        <v>150</v>
      </c>
      <c r="D54" s="33">
        <v>74684223054.839996</v>
      </c>
      <c r="E54" s="34">
        <v>0</v>
      </c>
      <c r="F54" s="33">
        <v>74684223054.839996</v>
      </c>
    </row>
    <row r="55" spans="1:6" ht="13.5" thickBot="1">
      <c r="A55" s="27">
        <f t="shared" si="1"/>
        <v>6</v>
      </c>
      <c r="B55" s="27" t="s">
        <v>532</v>
      </c>
      <c r="C55" s="30" t="s">
        <v>533</v>
      </c>
      <c r="D55" s="33">
        <v>11833890621439.4</v>
      </c>
      <c r="E55" s="34">
        <v>0</v>
      </c>
      <c r="F55" s="33">
        <v>11833890621439.4</v>
      </c>
    </row>
    <row r="56" spans="1:6" ht="13.5" hidden="1" thickBot="1">
      <c r="A56" s="27">
        <f t="shared" si="1"/>
        <v>9</v>
      </c>
      <c r="B56" s="30" t="s">
        <v>534</v>
      </c>
      <c r="C56" s="30" t="s">
        <v>535</v>
      </c>
      <c r="D56" s="33">
        <v>2469890143990.3398</v>
      </c>
      <c r="E56" s="34">
        <v>0</v>
      </c>
      <c r="F56" s="33">
        <v>2469890143990.3398</v>
      </c>
    </row>
    <row r="57" spans="1:6" ht="13.5" hidden="1" thickBot="1">
      <c r="A57" s="27">
        <f t="shared" si="1"/>
        <v>9</v>
      </c>
      <c r="B57" s="30" t="s">
        <v>536</v>
      </c>
      <c r="C57" s="30" t="s">
        <v>537</v>
      </c>
      <c r="D57" s="34">
        <v>413573186611</v>
      </c>
      <c r="E57" s="34">
        <v>0</v>
      </c>
      <c r="F57" s="34">
        <v>413573186611</v>
      </c>
    </row>
    <row r="58" spans="1:6" ht="13.5" hidden="1" thickBot="1">
      <c r="A58" s="27">
        <f t="shared" si="1"/>
        <v>9</v>
      </c>
      <c r="B58" s="30" t="s">
        <v>538</v>
      </c>
      <c r="C58" s="30" t="s">
        <v>539</v>
      </c>
      <c r="D58" s="33">
        <v>4466158214476.7803</v>
      </c>
      <c r="E58" s="34">
        <v>0</v>
      </c>
      <c r="F58" s="33">
        <v>4466158214476.7803</v>
      </c>
    </row>
    <row r="59" spans="1:6" ht="13.5" hidden="1" thickBot="1">
      <c r="A59" s="27">
        <f t="shared" si="1"/>
        <v>9</v>
      </c>
      <c r="B59" s="30" t="s">
        <v>540</v>
      </c>
      <c r="C59" s="30" t="s">
        <v>541</v>
      </c>
      <c r="D59" s="34">
        <v>6784590064</v>
      </c>
      <c r="E59" s="34">
        <v>0</v>
      </c>
      <c r="F59" s="34">
        <v>6784590064</v>
      </c>
    </row>
    <row r="60" spans="1:6" ht="13.5" hidden="1" thickBot="1">
      <c r="A60" s="27">
        <f t="shared" si="1"/>
        <v>9</v>
      </c>
      <c r="B60" s="30" t="s">
        <v>542</v>
      </c>
      <c r="C60" s="30" t="s">
        <v>543</v>
      </c>
      <c r="D60" s="34">
        <v>1800000000</v>
      </c>
      <c r="E60" s="34">
        <v>0</v>
      </c>
      <c r="F60" s="34">
        <v>1800000000</v>
      </c>
    </row>
    <row r="61" spans="1:6" ht="13.5" hidden="1" thickBot="1">
      <c r="A61" s="27">
        <f t="shared" si="1"/>
        <v>9</v>
      </c>
      <c r="B61" s="30" t="s">
        <v>544</v>
      </c>
      <c r="C61" s="30" t="s">
        <v>545</v>
      </c>
      <c r="D61" s="34">
        <v>120466029515</v>
      </c>
      <c r="E61" s="34">
        <v>0</v>
      </c>
      <c r="F61" s="34">
        <v>120466029515</v>
      </c>
    </row>
    <row r="62" spans="1:6" ht="13.5" hidden="1" thickBot="1">
      <c r="A62" s="27">
        <f t="shared" si="1"/>
        <v>9</v>
      </c>
      <c r="B62" s="30" t="s">
        <v>546</v>
      </c>
      <c r="C62" s="30" t="s">
        <v>120</v>
      </c>
      <c r="D62" s="33">
        <v>814430585097.62</v>
      </c>
      <c r="E62" s="34">
        <v>0</v>
      </c>
      <c r="F62" s="33">
        <v>814430585097.62</v>
      </c>
    </row>
    <row r="63" spans="1:6" ht="13.5" hidden="1" thickBot="1">
      <c r="A63" s="27">
        <f t="shared" si="1"/>
        <v>9</v>
      </c>
      <c r="B63" s="30" t="s">
        <v>547</v>
      </c>
      <c r="C63" s="30" t="s">
        <v>548</v>
      </c>
      <c r="D63" s="33">
        <v>3540787871684.6499</v>
      </c>
      <c r="E63" s="34">
        <v>0</v>
      </c>
      <c r="F63" s="33">
        <v>3540787871684.6499</v>
      </c>
    </row>
    <row r="64" spans="1:6" ht="13.5" thickBot="1">
      <c r="A64" s="27">
        <f t="shared" si="1"/>
        <v>6</v>
      </c>
      <c r="B64" s="27" t="s">
        <v>234</v>
      </c>
      <c r="C64" s="30" t="s">
        <v>207</v>
      </c>
      <c r="D64" s="33">
        <v>17580937310.830002</v>
      </c>
      <c r="E64" s="34">
        <v>0</v>
      </c>
      <c r="F64" s="33">
        <v>17580937310.830002</v>
      </c>
    </row>
    <row r="65" spans="1:6" ht="13.5" hidden="1" thickBot="1">
      <c r="A65" s="27">
        <f t="shared" si="1"/>
        <v>9</v>
      </c>
      <c r="B65" s="30" t="s">
        <v>549</v>
      </c>
      <c r="C65" s="30" t="s">
        <v>550</v>
      </c>
      <c r="D65" s="33">
        <v>17580937310.830002</v>
      </c>
      <c r="E65" s="34">
        <v>0</v>
      </c>
      <c r="F65" s="33">
        <v>17580937310.830002</v>
      </c>
    </row>
    <row r="66" spans="1:6" ht="13.5" thickBot="1">
      <c r="A66" s="27">
        <f t="shared" si="1"/>
        <v>3</v>
      </c>
      <c r="B66" s="27" t="s">
        <v>235</v>
      </c>
      <c r="C66" s="30" t="s">
        <v>149</v>
      </c>
      <c r="D66" s="33">
        <v>224272614699310</v>
      </c>
      <c r="E66" s="33">
        <v>51983819648024.102</v>
      </c>
      <c r="F66" s="33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8" t="s">
        <v>551</v>
      </c>
      <c r="D67" s="39">
        <v>631898440565.04004</v>
      </c>
      <c r="E67" s="39">
        <v>4305397016.6599998</v>
      </c>
      <c r="F67" s="39">
        <v>636203837581.69995</v>
      </c>
    </row>
    <row r="68" spans="1:6" ht="13.5" hidden="1" thickBot="1">
      <c r="A68" s="27">
        <f t="shared" si="1"/>
        <v>9</v>
      </c>
      <c r="B68" s="30" t="s">
        <v>552</v>
      </c>
      <c r="C68" s="30" t="s">
        <v>553</v>
      </c>
      <c r="D68" s="34">
        <v>574974492419</v>
      </c>
      <c r="E68" s="34">
        <v>0</v>
      </c>
      <c r="F68" s="34">
        <v>574974492419</v>
      </c>
    </row>
    <row r="69" spans="1:6" ht="13.5" hidden="1" thickBot="1">
      <c r="A69" s="27">
        <f t="shared" si="1"/>
        <v>9</v>
      </c>
      <c r="B69" s="30" t="s">
        <v>554</v>
      </c>
      <c r="C69" s="30" t="s">
        <v>555</v>
      </c>
      <c r="D69" s="33">
        <v>56901346374.040001</v>
      </c>
      <c r="E69" s="33">
        <v>4018518576.6599998</v>
      </c>
      <c r="F69" s="33">
        <v>60919864950.699997</v>
      </c>
    </row>
    <row r="70" spans="1:6" ht="13.5" hidden="1" thickBot="1">
      <c r="A70" s="27">
        <f t="shared" si="1"/>
        <v>9</v>
      </c>
      <c r="B70" s="30" t="s">
        <v>556</v>
      </c>
      <c r="C70" s="30" t="s">
        <v>557</v>
      </c>
      <c r="D70" s="34">
        <v>15104730</v>
      </c>
      <c r="E70" s="34">
        <v>285600000</v>
      </c>
      <c r="F70" s="34">
        <v>300704730</v>
      </c>
    </row>
    <row r="71" spans="1:6" ht="13.5" hidden="1" thickBot="1">
      <c r="A71" s="27">
        <f t="shared" si="1"/>
        <v>9</v>
      </c>
      <c r="B71" s="30" t="s">
        <v>558</v>
      </c>
      <c r="C71" s="30" t="s">
        <v>559</v>
      </c>
      <c r="D71" s="34">
        <v>0</v>
      </c>
      <c r="E71" s="34">
        <v>0</v>
      </c>
      <c r="F71" s="34">
        <v>0</v>
      </c>
    </row>
    <row r="72" spans="1:6" ht="13.5" hidden="1" thickBot="1">
      <c r="A72" s="27">
        <f t="shared" si="1"/>
        <v>9</v>
      </c>
      <c r="B72" s="30" t="s">
        <v>560</v>
      </c>
      <c r="C72" s="30" t="s">
        <v>561</v>
      </c>
      <c r="D72" s="34">
        <v>0</v>
      </c>
      <c r="E72" s="34">
        <v>0</v>
      </c>
      <c r="F72" s="34">
        <v>0</v>
      </c>
    </row>
    <row r="73" spans="1:6" ht="13.5" hidden="1" thickBot="1">
      <c r="A73" s="27">
        <f t="shared" si="1"/>
        <v>9</v>
      </c>
      <c r="B73" s="30" t="s">
        <v>562</v>
      </c>
      <c r="C73" s="30" t="s">
        <v>563</v>
      </c>
      <c r="D73" s="34">
        <v>7497042</v>
      </c>
      <c r="E73" s="34">
        <v>1278440</v>
      </c>
      <c r="F73" s="34">
        <v>8775482</v>
      </c>
    </row>
    <row r="74" spans="1:6" ht="13.5" thickBot="1">
      <c r="A74" s="27">
        <f t="shared" si="1"/>
        <v>6</v>
      </c>
      <c r="B74" s="27" t="s">
        <v>243</v>
      </c>
      <c r="C74" s="30" t="s">
        <v>209</v>
      </c>
      <c r="D74" s="34">
        <v>154940452187301</v>
      </c>
      <c r="E74" s="34">
        <v>0</v>
      </c>
      <c r="F74" s="34">
        <v>154940452187301</v>
      </c>
    </row>
    <row r="75" spans="1:6" ht="13.5" hidden="1" thickBot="1">
      <c r="A75" s="27">
        <f t="shared" si="1"/>
        <v>9</v>
      </c>
      <c r="B75" s="30" t="s">
        <v>564</v>
      </c>
      <c r="C75" s="30" t="s">
        <v>565</v>
      </c>
      <c r="D75" s="34">
        <v>9749249999</v>
      </c>
      <c r="E75" s="34">
        <v>0</v>
      </c>
      <c r="F75" s="34">
        <v>9749249999</v>
      </c>
    </row>
    <row r="76" spans="1:6" ht="13.5" hidden="1" thickBot="1">
      <c r="A76" s="27">
        <f t="shared" si="1"/>
        <v>9</v>
      </c>
      <c r="B76" s="30" t="s">
        <v>566</v>
      </c>
      <c r="C76" s="30" t="s">
        <v>567</v>
      </c>
      <c r="D76" s="34">
        <v>18634090402763</v>
      </c>
      <c r="E76" s="34">
        <v>0</v>
      </c>
      <c r="F76" s="34">
        <v>18634090402763</v>
      </c>
    </row>
    <row r="77" spans="1:6" ht="13.5" hidden="1" thickBot="1">
      <c r="A77" s="27">
        <f t="shared" si="1"/>
        <v>9</v>
      </c>
      <c r="B77" s="30" t="s">
        <v>568</v>
      </c>
      <c r="C77" s="30" t="s">
        <v>569</v>
      </c>
      <c r="D77" s="34">
        <v>40831210581193</v>
      </c>
      <c r="E77" s="34">
        <v>0</v>
      </c>
      <c r="F77" s="34">
        <v>40831210581193</v>
      </c>
    </row>
    <row r="78" spans="1:6" ht="13.5" hidden="1" thickBot="1">
      <c r="A78" s="27">
        <f t="shared" si="1"/>
        <v>9</v>
      </c>
      <c r="B78" s="30" t="s">
        <v>570</v>
      </c>
      <c r="C78" s="30" t="s">
        <v>571</v>
      </c>
      <c r="D78" s="34">
        <v>84783834288871</v>
      </c>
      <c r="E78" s="34">
        <v>0</v>
      </c>
      <c r="F78" s="34">
        <v>84783834288871</v>
      </c>
    </row>
    <row r="79" spans="1:6" ht="13.5" hidden="1" thickBot="1">
      <c r="A79" s="27">
        <f t="shared" si="1"/>
        <v>9</v>
      </c>
      <c r="B79" s="30" t="s">
        <v>572</v>
      </c>
      <c r="C79" s="30" t="s">
        <v>573</v>
      </c>
      <c r="D79" s="34">
        <v>6515224038151</v>
      </c>
      <c r="E79" s="34">
        <v>0</v>
      </c>
      <c r="F79" s="34">
        <v>6515224038151</v>
      </c>
    </row>
    <row r="80" spans="1:6" ht="13.5" hidden="1" thickBot="1">
      <c r="A80" s="27">
        <f t="shared" si="1"/>
        <v>9</v>
      </c>
      <c r="B80" s="30" t="s">
        <v>574</v>
      </c>
      <c r="C80" s="30" t="s">
        <v>575</v>
      </c>
      <c r="D80" s="34">
        <v>4002763097584</v>
      </c>
      <c r="E80" s="34">
        <v>0</v>
      </c>
      <c r="F80" s="34">
        <v>4002763097584</v>
      </c>
    </row>
    <row r="81" spans="1:6" ht="13.5" hidden="1" thickBot="1">
      <c r="A81" s="27">
        <f t="shared" si="1"/>
        <v>9</v>
      </c>
      <c r="B81" s="30" t="s">
        <v>576</v>
      </c>
      <c r="C81" s="30" t="s">
        <v>577</v>
      </c>
      <c r="D81" s="34">
        <v>163580528740</v>
      </c>
      <c r="E81" s="34">
        <v>0</v>
      </c>
      <c r="F81" s="34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0" t="s">
        <v>578</v>
      </c>
      <c r="D82" s="33">
        <v>451662605070.51001</v>
      </c>
      <c r="E82" s="33">
        <v>150598210847.17999</v>
      </c>
      <c r="F82" s="33">
        <v>602260815917.68994</v>
      </c>
    </row>
    <row r="83" spans="1:6" ht="13.5" hidden="1" thickBot="1">
      <c r="A83" s="27">
        <f t="shared" si="2"/>
        <v>9</v>
      </c>
      <c r="B83" s="30" t="s">
        <v>579</v>
      </c>
      <c r="C83" s="30" t="s">
        <v>580</v>
      </c>
      <c r="D83" s="34">
        <v>0</v>
      </c>
      <c r="E83" s="34">
        <v>81190792</v>
      </c>
      <c r="F83" s="34">
        <v>81190792</v>
      </c>
    </row>
    <row r="84" spans="1:6" ht="13.5" hidden="1" thickBot="1">
      <c r="A84" s="27">
        <f t="shared" si="2"/>
        <v>9</v>
      </c>
      <c r="B84" s="30" t="s">
        <v>581</v>
      </c>
      <c r="C84" s="30" t="s">
        <v>582</v>
      </c>
      <c r="D84" s="33">
        <v>14566824988.48</v>
      </c>
      <c r="E84" s="33">
        <v>30011783410.860001</v>
      </c>
      <c r="F84" s="33">
        <v>44578608399.339996</v>
      </c>
    </row>
    <row r="85" spans="1:6" ht="13.5" hidden="1" thickBot="1">
      <c r="A85" s="27">
        <f t="shared" si="2"/>
        <v>9</v>
      </c>
      <c r="B85" s="30" t="s">
        <v>583</v>
      </c>
      <c r="C85" s="30" t="s">
        <v>584</v>
      </c>
      <c r="D85" s="34">
        <v>0</v>
      </c>
      <c r="E85" s="34">
        <v>248579852</v>
      </c>
      <c r="F85" s="34">
        <v>248579852</v>
      </c>
    </row>
    <row r="86" spans="1:6" ht="13.5" hidden="1" thickBot="1">
      <c r="A86" s="27">
        <f t="shared" si="2"/>
        <v>9</v>
      </c>
      <c r="B86" s="30" t="s">
        <v>585</v>
      </c>
      <c r="C86" s="30" t="s">
        <v>586</v>
      </c>
      <c r="D86" s="33">
        <v>436316755796.97998</v>
      </c>
      <c r="E86" s="33">
        <v>120006963301.71001</v>
      </c>
      <c r="F86" s="33">
        <v>556323719098.68994</v>
      </c>
    </row>
    <row r="87" spans="1:6" ht="13.5" hidden="1" thickBot="1">
      <c r="A87" s="27">
        <f t="shared" si="2"/>
        <v>9</v>
      </c>
      <c r="B87" s="30" t="s">
        <v>587</v>
      </c>
      <c r="C87" s="30" t="s">
        <v>588</v>
      </c>
      <c r="D87" s="33">
        <v>779024285.04999995</v>
      </c>
      <c r="E87" s="33">
        <v>249693490.61000001</v>
      </c>
      <c r="F87" s="33">
        <v>1028717775.66</v>
      </c>
    </row>
    <row r="88" spans="1:6" ht="13.5" thickBot="1">
      <c r="A88" s="27">
        <f t="shared" si="2"/>
        <v>6</v>
      </c>
      <c r="B88" s="27" t="s">
        <v>246</v>
      </c>
      <c r="C88" s="30" t="s">
        <v>140</v>
      </c>
      <c r="D88" s="33">
        <v>340782063237.48999</v>
      </c>
      <c r="E88" s="34">
        <v>0</v>
      </c>
      <c r="F88" s="33">
        <v>340782063237.48999</v>
      </c>
    </row>
    <row r="89" spans="1:6" ht="51.75" hidden="1" thickBot="1">
      <c r="A89" s="27">
        <f t="shared" si="2"/>
        <v>9</v>
      </c>
      <c r="B89" s="30" t="s">
        <v>589</v>
      </c>
      <c r="C89" s="38" t="s">
        <v>590</v>
      </c>
      <c r="D89" s="39">
        <v>328524404179.71997</v>
      </c>
      <c r="E89" s="40">
        <v>0</v>
      </c>
      <c r="F89" s="39">
        <v>328524404179.71997</v>
      </c>
    </row>
    <row r="90" spans="1:6" ht="13.5" hidden="1" customHeight="1" thickBot="1">
      <c r="A90" s="27">
        <f t="shared" si="2"/>
        <v>9</v>
      </c>
      <c r="B90" s="30" t="s">
        <v>591</v>
      </c>
      <c r="C90" s="38" t="s">
        <v>592</v>
      </c>
      <c r="D90" s="39">
        <v>12220422683.77</v>
      </c>
      <c r="E90" s="40">
        <v>0</v>
      </c>
      <c r="F90" s="39">
        <v>12220422683.77</v>
      </c>
    </row>
    <row r="91" spans="1:6" ht="13.5" hidden="1" thickBot="1">
      <c r="A91" s="27">
        <f t="shared" si="2"/>
        <v>9</v>
      </c>
      <c r="B91" s="30" t="s">
        <v>593</v>
      </c>
      <c r="C91" s="30" t="s">
        <v>594</v>
      </c>
      <c r="D91" s="34">
        <v>37236374</v>
      </c>
      <c r="E91" s="34">
        <v>0</v>
      </c>
      <c r="F91" s="34">
        <v>37236374</v>
      </c>
    </row>
    <row r="92" spans="1:6" ht="51.75" thickBot="1">
      <c r="A92" s="27">
        <f t="shared" si="2"/>
        <v>6</v>
      </c>
      <c r="B92" s="27" t="s">
        <v>595</v>
      </c>
      <c r="C92" s="38" t="s">
        <v>590</v>
      </c>
      <c r="D92" s="39">
        <v>50345060527603.703</v>
      </c>
      <c r="E92" s="39">
        <v>4279155237204.1099</v>
      </c>
      <c r="F92" s="39">
        <v>54624215764807.797</v>
      </c>
    </row>
    <row r="93" spans="1:6" ht="13.5" hidden="1" thickBot="1">
      <c r="A93" s="27">
        <f t="shared" si="2"/>
        <v>9</v>
      </c>
      <c r="B93" s="30" t="s">
        <v>596</v>
      </c>
      <c r="C93" s="30" t="s">
        <v>553</v>
      </c>
      <c r="D93" s="34">
        <v>2713593024175</v>
      </c>
      <c r="E93" s="34">
        <v>0</v>
      </c>
      <c r="F93" s="34">
        <v>2713593024175</v>
      </c>
    </row>
    <row r="94" spans="1:6" ht="13.5" hidden="1" thickBot="1">
      <c r="A94" s="27">
        <f t="shared" si="2"/>
        <v>9</v>
      </c>
      <c r="B94" s="30" t="s">
        <v>597</v>
      </c>
      <c r="C94" s="30" t="s">
        <v>555</v>
      </c>
      <c r="D94" s="33">
        <v>15645369698222.4</v>
      </c>
      <c r="E94" s="34">
        <v>3718844720785</v>
      </c>
      <c r="F94" s="33">
        <v>19364214419007.398</v>
      </c>
    </row>
    <row r="95" spans="1:6" ht="13.5" hidden="1" thickBot="1">
      <c r="A95" s="27">
        <f t="shared" si="2"/>
        <v>9</v>
      </c>
      <c r="B95" s="30" t="s">
        <v>598</v>
      </c>
      <c r="C95" s="30" t="s">
        <v>557</v>
      </c>
      <c r="D95" s="33">
        <v>1090554966970.5</v>
      </c>
      <c r="E95" s="34">
        <v>0</v>
      </c>
      <c r="F95" s="33">
        <v>1090554966970.5</v>
      </c>
    </row>
    <row r="96" spans="1:6" ht="13.5" hidden="1" thickBot="1">
      <c r="A96" s="27">
        <f t="shared" si="2"/>
        <v>9</v>
      </c>
      <c r="B96" s="30" t="s">
        <v>599</v>
      </c>
      <c r="C96" s="30" t="s">
        <v>600</v>
      </c>
      <c r="D96" s="33">
        <v>17445328489452.9</v>
      </c>
      <c r="E96" s="34">
        <v>0</v>
      </c>
      <c r="F96" s="33">
        <v>17445328489452.9</v>
      </c>
    </row>
    <row r="97" spans="1:6" ht="13.5" hidden="1" thickBot="1">
      <c r="A97" s="27">
        <f t="shared" si="2"/>
        <v>9</v>
      </c>
      <c r="B97" s="30" t="s">
        <v>601</v>
      </c>
      <c r="C97" s="30" t="s">
        <v>602</v>
      </c>
      <c r="D97" s="34">
        <v>12748936400</v>
      </c>
      <c r="E97" s="33">
        <v>242038349.28999999</v>
      </c>
      <c r="F97" s="33">
        <v>12990974749.290001</v>
      </c>
    </row>
    <row r="98" spans="1:6" ht="13.5" hidden="1" thickBot="1">
      <c r="A98" s="27">
        <f t="shared" si="2"/>
        <v>9</v>
      </c>
      <c r="B98" s="30" t="s">
        <v>603</v>
      </c>
      <c r="C98" s="30" t="s">
        <v>559</v>
      </c>
      <c r="D98" s="34">
        <v>6038509752</v>
      </c>
      <c r="E98" s="34">
        <v>0</v>
      </c>
      <c r="F98" s="34">
        <v>6038509752</v>
      </c>
    </row>
    <row r="99" spans="1:6" ht="13.5" hidden="1" thickBot="1">
      <c r="A99" s="27">
        <f t="shared" si="2"/>
        <v>9</v>
      </c>
      <c r="B99" s="30" t="s">
        <v>604</v>
      </c>
      <c r="C99" s="30" t="s">
        <v>561</v>
      </c>
      <c r="D99" s="33">
        <v>2254412186890.02</v>
      </c>
      <c r="E99" s="34">
        <v>400697734739</v>
      </c>
      <c r="F99" s="33">
        <v>2655109921629.02</v>
      </c>
    </row>
    <row r="100" spans="1:6" ht="13.5" hidden="1" thickBot="1">
      <c r="A100" s="27">
        <f t="shared" si="2"/>
        <v>9</v>
      </c>
      <c r="B100" s="30" t="s">
        <v>605</v>
      </c>
      <c r="C100" s="30" t="s">
        <v>606</v>
      </c>
      <c r="D100" s="34">
        <v>51590046</v>
      </c>
      <c r="E100" s="34">
        <v>0</v>
      </c>
      <c r="F100" s="34">
        <v>51590046</v>
      </c>
    </row>
    <row r="101" spans="1:6" ht="13.5" hidden="1" thickBot="1">
      <c r="A101" s="27">
        <f t="shared" si="2"/>
        <v>9</v>
      </c>
      <c r="B101" s="30" t="s">
        <v>607</v>
      </c>
      <c r="C101" s="30" t="s">
        <v>608</v>
      </c>
      <c r="D101" s="33">
        <v>137521911802.78</v>
      </c>
      <c r="E101" s="34">
        <v>0</v>
      </c>
      <c r="F101" s="33">
        <v>137521911802.78</v>
      </c>
    </row>
    <row r="102" spans="1:6" ht="13.5" hidden="1" thickBot="1">
      <c r="A102" s="27">
        <f t="shared" si="2"/>
        <v>9</v>
      </c>
      <c r="B102" s="30" t="s">
        <v>609</v>
      </c>
      <c r="C102" s="30" t="s">
        <v>610</v>
      </c>
      <c r="D102" s="34">
        <v>67534927</v>
      </c>
      <c r="E102" s="34">
        <v>0</v>
      </c>
      <c r="F102" s="34">
        <v>67534927</v>
      </c>
    </row>
    <row r="103" spans="1:6" ht="13.5" hidden="1" thickBot="1">
      <c r="A103" s="27">
        <f t="shared" si="2"/>
        <v>9</v>
      </c>
      <c r="B103" s="30" t="s">
        <v>611</v>
      </c>
      <c r="C103" s="30" t="s">
        <v>612</v>
      </c>
      <c r="D103" s="33">
        <v>1240422804.5899999</v>
      </c>
      <c r="E103" s="34">
        <v>0</v>
      </c>
      <c r="F103" s="33">
        <v>1240422804.5899999</v>
      </c>
    </row>
    <row r="104" spans="1:6" ht="13.5" hidden="1" thickBot="1">
      <c r="A104" s="27">
        <f t="shared" si="2"/>
        <v>9</v>
      </c>
      <c r="B104" s="30" t="s">
        <v>613</v>
      </c>
      <c r="C104" s="30" t="s">
        <v>614</v>
      </c>
      <c r="D104" s="33">
        <v>1252595194662.1001</v>
      </c>
      <c r="E104" s="33">
        <v>9913940928.2600002</v>
      </c>
      <c r="F104" s="33">
        <v>1262509135590.3601</v>
      </c>
    </row>
    <row r="105" spans="1:6" ht="13.5" hidden="1" thickBot="1">
      <c r="A105" s="27">
        <f t="shared" si="2"/>
        <v>9</v>
      </c>
      <c r="B105" s="30" t="s">
        <v>615</v>
      </c>
      <c r="C105" s="30" t="s">
        <v>616</v>
      </c>
      <c r="D105" s="33">
        <v>124496859264.75</v>
      </c>
      <c r="E105" s="34">
        <v>0</v>
      </c>
      <c r="F105" s="33">
        <v>124496859264.75</v>
      </c>
    </row>
    <row r="106" spans="1:6" ht="13.5" hidden="1" thickBot="1">
      <c r="A106" s="27">
        <f t="shared" si="2"/>
        <v>9</v>
      </c>
      <c r="B106" s="30" t="s">
        <v>617</v>
      </c>
      <c r="C106" s="30" t="s">
        <v>618</v>
      </c>
      <c r="D106" s="33">
        <v>89872171753.320007</v>
      </c>
      <c r="E106" s="33">
        <v>137462520643.56</v>
      </c>
      <c r="F106" s="33">
        <v>227334692396.88</v>
      </c>
    </row>
    <row r="107" spans="1:6" ht="51.75" hidden="1" thickBot="1">
      <c r="A107" s="27">
        <f t="shared" si="2"/>
        <v>9</v>
      </c>
      <c r="B107" s="30" t="s">
        <v>619</v>
      </c>
      <c r="C107" s="38" t="s">
        <v>620</v>
      </c>
      <c r="D107" s="39">
        <v>9571169030480.3398</v>
      </c>
      <c r="E107" s="40">
        <v>11994281759</v>
      </c>
      <c r="F107" s="39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8" t="s">
        <v>592</v>
      </c>
      <c r="D108" s="39">
        <v>1663461570105.4399</v>
      </c>
      <c r="E108" s="39">
        <v>8938875152556.7109</v>
      </c>
      <c r="F108" s="39">
        <v>10602336722662.199</v>
      </c>
    </row>
    <row r="109" spans="1:6" ht="13.5" hidden="1" thickBot="1">
      <c r="A109" s="27">
        <f t="shared" si="2"/>
        <v>9</v>
      </c>
      <c r="B109" s="30" t="s">
        <v>622</v>
      </c>
      <c r="C109" s="30" t="s">
        <v>623</v>
      </c>
      <c r="D109" s="33">
        <v>1359056170.4200001</v>
      </c>
      <c r="E109" s="34">
        <v>393929485</v>
      </c>
      <c r="F109" s="33">
        <v>1752985655.4200001</v>
      </c>
    </row>
    <row r="110" spans="1:6" ht="13.5" hidden="1" thickBot="1">
      <c r="A110" s="27">
        <f t="shared" si="2"/>
        <v>9</v>
      </c>
      <c r="B110" s="30" t="s">
        <v>624</v>
      </c>
      <c r="C110" s="30" t="s">
        <v>625</v>
      </c>
      <c r="D110" s="33">
        <v>1101676864430.8</v>
      </c>
      <c r="E110" s="33">
        <v>7472626594998.4902</v>
      </c>
      <c r="F110" s="33">
        <v>8574303459429.29</v>
      </c>
    </row>
    <row r="111" spans="1:6" ht="13.5" hidden="1" thickBot="1">
      <c r="A111" s="27">
        <f t="shared" si="2"/>
        <v>9</v>
      </c>
      <c r="B111" s="30" t="s">
        <v>626</v>
      </c>
      <c r="C111" s="30" t="s">
        <v>627</v>
      </c>
      <c r="D111" s="34">
        <v>0</v>
      </c>
      <c r="E111" s="34">
        <v>954950211609</v>
      </c>
      <c r="F111" s="34">
        <v>954950211609</v>
      </c>
    </row>
    <row r="112" spans="1:6" ht="13.5" hidden="1" thickBot="1">
      <c r="A112" s="27">
        <f t="shared" si="2"/>
        <v>9</v>
      </c>
      <c r="B112" s="30" t="s">
        <v>628</v>
      </c>
      <c r="C112" s="30" t="s">
        <v>629</v>
      </c>
      <c r="D112" s="34">
        <v>0</v>
      </c>
      <c r="E112" s="34">
        <v>0</v>
      </c>
      <c r="F112" s="34">
        <v>0</v>
      </c>
    </row>
    <row r="113" spans="1:6" ht="13.5" hidden="1" thickBot="1">
      <c r="A113" s="27">
        <f t="shared" si="2"/>
        <v>9</v>
      </c>
      <c r="B113" s="30" t="s">
        <v>630</v>
      </c>
      <c r="C113" s="30" t="s">
        <v>631</v>
      </c>
      <c r="D113" s="33">
        <v>543417057862.98999</v>
      </c>
      <c r="E113" s="33">
        <v>118911124737.22</v>
      </c>
      <c r="F113" s="33">
        <v>662328182600.20996</v>
      </c>
    </row>
    <row r="114" spans="1:6" ht="13.5" hidden="1" thickBot="1">
      <c r="A114" s="27">
        <f t="shared" si="2"/>
        <v>9</v>
      </c>
      <c r="B114" s="30" t="s">
        <v>632</v>
      </c>
      <c r="C114" s="30" t="s">
        <v>633</v>
      </c>
      <c r="D114" s="34">
        <v>0</v>
      </c>
      <c r="E114" s="34">
        <v>0</v>
      </c>
      <c r="F114" s="34">
        <v>0</v>
      </c>
    </row>
    <row r="115" spans="1:6" ht="13.5" hidden="1" thickBot="1">
      <c r="A115" s="27">
        <f t="shared" si="2"/>
        <v>9</v>
      </c>
      <c r="B115" s="30" t="s">
        <v>634</v>
      </c>
      <c r="C115" s="30" t="s">
        <v>553</v>
      </c>
      <c r="D115" s="34">
        <v>0</v>
      </c>
      <c r="E115" s="34">
        <v>0</v>
      </c>
      <c r="F115" s="34">
        <v>0</v>
      </c>
    </row>
    <row r="116" spans="1:6" ht="13.5" hidden="1" thickBot="1">
      <c r="A116" s="27">
        <f t="shared" si="2"/>
        <v>9</v>
      </c>
      <c r="B116" s="30" t="s">
        <v>635</v>
      </c>
      <c r="C116" s="30" t="s">
        <v>555</v>
      </c>
      <c r="D116" s="34">
        <v>140000000</v>
      </c>
      <c r="E116" s="34">
        <v>0</v>
      </c>
      <c r="F116" s="34">
        <v>140000000</v>
      </c>
    </row>
    <row r="117" spans="1:6" ht="13.5" hidden="1" thickBot="1">
      <c r="A117" s="27">
        <f t="shared" si="2"/>
        <v>9</v>
      </c>
      <c r="B117" s="30" t="s">
        <v>636</v>
      </c>
      <c r="C117" s="30" t="s">
        <v>602</v>
      </c>
      <c r="D117" s="34">
        <v>0</v>
      </c>
      <c r="E117" s="34">
        <v>0</v>
      </c>
      <c r="F117" s="34">
        <v>0</v>
      </c>
    </row>
    <row r="118" spans="1:6" ht="13.5" hidden="1" customHeight="1" thickBot="1">
      <c r="A118" s="27">
        <f t="shared" si="2"/>
        <v>9</v>
      </c>
      <c r="B118" s="30" t="s">
        <v>637</v>
      </c>
      <c r="C118" s="38" t="s">
        <v>638</v>
      </c>
      <c r="D118" s="39">
        <v>16868591641.23</v>
      </c>
      <c r="E118" s="40">
        <v>391993291727</v>
      </c>
      <c r="F118" s="39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0" t="s">
        <v>640</v>
      </c>
      <c r="D119" s="33">
        <v>12753242050265.9</v>
      </c>
      <c r="E119" s="33">
        <v>511238810052.23999</v>
      </c>
      <c r="F119" s="33">
        <v>13264480860318.1</v>
      </c>
    </row>
    <row r="120" spans="1:6" ht="13.5" hidden="1" thickBot="1">
      <c r="A120" s="27">
        <f t="shared" si="2"/>
        <v>9</v>
      </c>
      <c r="B120" s="30" t="s">
        <v>641</v>
      </c>
      <c r="C120" s="30" t="s">
        <v>553</v>
      </c>
      <c r="D120" s="34">
        <v>0</v>
      </c>
      <c r="E120" s="33">
        <v>37342866630.989998</v>
      </c>
      <c r="F120" s="33">
        <v>37342866630.989998</v>
      </c>
    </row>
    <row r="121" spans="1:6" ht="13.5" hidden="1" thickBot="1">
      <c r="A121" s="27">
        <f t="shared" si="2"/>
        <v>9</v>
      </c>
      <c r="B121" s="30" t="s">
        <v>642</v>
      </c>
      <c r="C121" s="30" t="s">
        <v>555</v>
      </c>
      <c r="D121" s="33">
        <v>2950200339734.5898</v>
      </c>
      <c r="E121" s="33">
        <v>373003613079.85999</v>
      </c>
      <c r="F121" s="33">
        <v>3323203952814.4502</v>
      </c>
    </row>
    <row r="122" spans="1:6" ht="13.5" hidden="1" thickBot="1">
      <c r="A122" s="27">
        <f t="shared" si="2"/>
        <v>9</v>
      </c>
      <c r="B122" s="30" t="s">
        <v>643</v>
      </c>
      <c r="C122" s="30" t="s">
        <v>557</v>
      </c>
      <c r="D122" s="33">
        <v>17991320275.169998</v>
      </c>
      <c r="E122" s="34">
        <v>71317925253</v>
      </c>
      <c r="F122" s="33">
        <v>89309245528.169998</v>
      </c>
    </row>
    <row r="123" spans="1:6" ht="13.5" hidden="1" thickBot="1">
      <c r="A123" s="27">
        <f t="shared" si="2"/>
        <v>9</v>
      </c>
      <c r="B123" s="30" t="s">
        <v>644</v>
      </c>
      <c r="C123" s="30" t="s">
        <v>600</v>
      </c>
      <c r="D123" s="34">
        <v>469955032275</v>
      </c>
      <c r="E123" s="34">
        <v>0</v>
      </c>
      <c r="F123" s="34">
        <v>469955032275</v>
      </c>
    </row>
    <row r="124" spans="1:6" ht="13.5" hidden="1" thickBot="1">
      <c r="A124" s="27">
        <f t="shared" si="2"/>
        <v>9</v>
      </c>
      <c r="B124" s="30" t="s">
        <v>645</v>
      </c>
      <c r="C124" s="30" t="s">
        <v>602</v>
      </c>
      <c r="D124" s="34">
        <v>0</v>
      </c>
      <c r="E124" s="34">
        <v>0</v>
      </c>
      <c r="F124" s="34">
        <v>0</v>
      </c>
    </row>
    <row r="125" spans="1:6" ht="13.5" hidden="1" thickBot="1">
      <c r="A125" s="27">
        <f t="shared" si="2"/>
        <v>9</v>
      </c>
      <c r="B125" s="30" t="s">
        <v>646</v>
      </c>
      <c r="C125" s="30" t="s">
        <v>559</v>
      </c>
      <c r="D125" s="33">
        <v>9986211674.1900005</v>
      </c>
      <c r="E125" s="34">
        <v>0</v>
      </c>
      <c r="F125" s="33">
        <v>9986211674.1900005</v>
      </c>
    </row>
    <row r="126" spans="1:6" ht="13.5" hidden="1" thickBot="1">
      <c r="A126" s="27">
        <f t="shared" si="2"/>
        <v>9</v>
      </c>
      <c r="B126" s="30" t="s">
        <v>647</v>
      </c>
      <c r="C126" s="30" t="s">
        <v>561</v>
      </c>
      <c r="D126" s="33">
        <v>47660845737.93</v>
      </c>
      <c r="E126" s="33">
        <v>10009860995.76</v>
      </c>
      <c r="F126" s="33">
        <v>57670706733.690002</v>
      </c>
    </row>
    <row r="127" spans="1:6" ht="13.5" hidden="1" thickBot="1">
      <c r="A127" s="27">
        <f t="shared" si="2"/>
        <v>9</v>
      </c>
      <c r="B127" s="30" t="s">
        <v>648</v>
      </c>
      <c r="C127" s="30" t="s">
        <v>649</v>
      </c>
      <c r="D127" s="34">
        <v>11727916933</v>
      </c>
      <c r="E127" s="34">
        <v>0</v>
      </c>
      <c r="F127" s="34">
        <v>11727916933</v>
      </c>
    </row>
    <row r="128" spans="1:6" ht="13.5" hidden="1" thickBot="1">
      <c r="A128" s="27">
        <f t="shared" si="2"/>
        <v>9</v>
      </c>
      <c r="B128" s="30" t="s">
        <v>650</v>
      </c>
      <c r="C128" s="30" t="s">
        <v>618</v>
      </c>
      <c r="D128" s="34">
        <v>17248353294</v>
      </c>
      <c r="E128" s="34">
        <v>0</v>
      </c>
      <c r="F128" s="34">
        <v>17248353294</v>
      </c>
    </row>
    <row r="129" spans="1:6" ht="13.5" hidden="1" thickBot="1">
      <c r="A129" s="27">
        <f t="shared" si="2"/>
        <v>9</v>
      </c>
      <c r="B129" s="30" t="s">
        <v>651</v>
      </c>
      <c r="C129" s="30" t="s">
        <v>652</v>
      </c>
      <c r="D129" s="34">
        <v>5694830</v>
      </c>
      <c r="E129" s="34">
        <v>0</v>
      </c>
      <c r="F129" s="34">
        <v>5694830</v>
      </c>
    </row>
    <row r="130" spans="1:6" ht="13.5" hidden="1" thickBot="1">
      <c r="A130" s="27">
        <f t="shared" si="2"/>
        <v>9</v>
      </c>
      <c r="B130" s="30" t="s">
        <v>653</v>
      </c>
      <c r="C130" s="30" t="s">
        <v>654</v>
      </c>
      <c r="D130" s="34">
        <v>9228466335512</v>
      </c>
      <c r="E130" s="33">
        <v>19564544092.630001</v>
      </c>
      <c r="F130" s="33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0" t="s">
        <v>594</v>
      </c>
      <c r="D131" s="33">
        <v>3585156987733.21</v>
      </c>
      <c r="E131" s="33">
        <v>5772275794473.9199</v>
      </c>
      <c r="F131" s="33">
        <v>9357432782207.1309</v>
      </c>
    </row>
    <row r="132" spans="1:6" ht="13.5" hidden="1" thickBot="1">
      <c r="A132" s="27">
        <f t="shared" si="2"/>
        <v>9</v>
      </c>
      <c r="B132" s="30" t="s">
        <v>656</v>
      </c>
      <c r="C132" s="30" t="s">
        <v>557</v>
      </c>
      <c r="D132" s="33">
        <v>6118958141.96</v>
      </c>
      <c r="E132" s="34">
        <v>100987424</v>
      </c>
      <c r="F132" s="33">
        <v>6219945565.96</v>
      </c>
    </row>
    <row r="133" spans="1:6" ht="13.5" hidden="1" thickBot="1">
      <c r="A133" s="27">
        <f t="shared" si="2"/>
        <v>9</v>
      </c>
      <c r="B133" s="30" t="s">
        <v>657</v>
      </c>
      <c r="C133" s="30" t="s">
        <v>658</v>
      </c>
      <c r="D133" s="34">
        <v>24750000</v>
      </c>
      <c r="E133" s="34">
        <v>0</v>
      </c>
      <c r="F133" s="34">
        <v>24750000</v>
      </c>
    </row>
    <row r="134" spans="1:6" ht="13.5" hidden="1" thickBot="1">
      <c r="A134" s="27">
        <f t="shared" si="2"/>
        <v>9</v>
      </c>
      <c r="B134" s="30" t="s">
        <v>659</v>
      </c>
      <c r="C134" s="30" t="s">
        <v>559</v>
      </c>
      <c r="D134" s="34">
        <v>0</v>
      </c>
      <c r="E134" s="34">
        <v>124552206</v>
      </c>
      <c r="F134" s="34">
        <v>124552206</v>
      </c>
    </row>
    <row r="135" spans="1:6" ht="13.5" hidden="1" thickBot="1">
      <c r="A135" s="27">
        <f t="shared" si="2"/>
        <v>9</v>
      </c>
      <c r="B135" s="30" t="s">
        <v>660</v>
      </c>
      <c r="C135" s="30" t="s">
        <v>561</v>
      </c>
      <c r="D135" s="34">
        <v>6100000000</v>
      </c>
      <c r="E135" s="34">
        <v>0</v>
      </c>
      <c r="F135" s="34">
        <v>6100000000</v>
      </c>
    </row>
    <row r="136" spans="1:6" ht="13.5" hidden="1" thickBot="1">
      <c r="A136" s="27">
        <f t="shared" si="2"/>
        <v>9</v>
      </c>
      <c r="B136" s="30" t="s">
        <v>661</v>
      </c>
      <c r="C136" s="30" t="s">
        <v>606</v>
      </c>
      <c r="D136" s="34">
        <v>29692426</v>
      </c>
      <c r="E136" s="34">
        <v>0</v>
      </c>
      <c r="F136" s="34">
        <v>29692426</v>
      </c>
    </row>
    <row r="137" spans="1:6" ht="13.5" hidden="1" thickBot="1">
      <c r="A137" s="27">
        <f t="shared" si="2"/>
        <v>9</v>
      </c>
      <c r="B137" s="30" t="s">
        <v>662</v>
      </c>
      <c r="C137" s="30" t="s">
        <v>663</v>
      </c>
      <c r="D137" s="33">
        <v>23271663.989999998</v>
      </c>
      <c r="E137" s="34">
        <v>1153459730</v>
      </c>
      <c r="F137" s="33">
        <v>1176731393.99</v>
      </c>
    </row>
    <row r="138" spans="1:6" ht="13.5" hidden="1" thickBot="1">
      <c r="A138" s="27">
        <f t="shared" si="2"/>
        <v>9</v>
      </c>
      <c r="B138" s="30" t="s">
        <v>664</v>
      </c>
      <c r="C138" s="30" t="s">
        <v>608</v>
      </c>
      <c r="D138" s="33">
        <v>3334417958175.6499</v>
      </c>
      <c r="E138" s="33">
        <v>594319808155.80005</v>
      </c>
      <c r="F138" s="33">
        <v>3928737766331.4502</v>
      </c>
    </row>
    <row r="139" spans="1:6" ht="13.5" hidden="1" thickBot="1">
      <c r="A139" s="27">
        <f t="shared" si="2"/>
        <v>9</v>
      </c>
      <c r="B139" s="30" t="s">
        <v>665</v>
      </c>
      <c r="C139" s="30" t="s">
        <v>610</v>
      </c>
      <c r="D139" s="34">
        <v>146075943</v>
      </c>
      <c r="E139" s="34">
        <v>49718327</v>
      </c>
      <c r="F139" s="34">
        <v>195794270</v>
      </c>
    </row>
    <row r="140" spans="1:6" ht="13.5" hidden="1" thickBot="1">
      <c r="A140" s="27">
        <f t="shared" si="2"/>
        <v>9</v>
      </c>
      <c r="B140" s="30" t="s">
        <v>666</v>
      </c>
      <c r="C140" s="30" t="s">
        <v>612</v>
      </c>
      <c r="D140" s="33">
        <v>17439354002.68</v>
      </c>
      <c r="E140" s="33">
        <v>2108677674.52</v>
      </c>
      <c r="F140" s="33">
        <v>19548031677.200001</v>
      </c>
    </row>
    <row r="141" spans="1:6" ht="13.5" hidden="1" thickBot="1">
      <c r="A141" s="27">
        <f t="shared" si="2"/>
        <v>9</v>
      </c>
      <c r="B141" s="30" t="s">
        <v>667</v>
      </c>
      <c r="C141" s="30" t="s">
        <v>614</v>
      </c>
      <c r="D141" s="33">
        <v>169214667748.13</v>
      </c>
      <c r="E141" s="33">
        <v>13433128108.610001</v>
      </c>
      <c r="F141" s="33">
        <v>182647795856.73999</v>
      </c>
    </row>
    <row r="142" spans="1:6" ht="13.5" hidden="1" thickBot="1">
      <c r="A142" s="27">
        <f t="shared" si="2"/>
        <v>9</v>
      </c>
      <c r="B142" s="30" t="s">
        <v>668</v>
      </c>
      <c r="C142" s="30" t="s">
        <v>616</v>
      </c>
      <c r="D142" s="33">
        <v>738882157.16999996</v>
      </c>
      <c r="E142" s="34">
        <v>0</v>
      </c>
      <c r="F142" s="33">
        <v>738882157.16999996</v>
      </c>
    </row>
    <row r="143" spans="1:6" ht="13.5" hidden="1" thickBot="1">
      <c r="A143" s="27">
        <f t="shared" si="2"/>
        <v>9</v>
      </c>
      <c r="B143" s="30" t="s">
        <v>669</v>
      </c>
      <c r="C143" s="30" t="s">
        <v>618</v>
      </c>
      <c r="D143" s="33">
        <v>2977723871.25</v>
      </c>
      <c r="E143" s="33">
        <v>240823175.80000001</v>
      </c>
      <c r="F143" s="33">
        <v>3218547047.0500002</v>
      </c>
    </row>
    <row r="144" spans="1:6" ht="13.5" hidden="1" thickBot="1">
      <c r="A144" s="27">
        <f t="shared" si="2"/>
        <v>9</v>
      </c>
      <c r="B144" s="30" t="s">
        <v>670</v>
      </c>
      <c r="C144" s="30" t="s">
        <v>671</v>
      </c>
      <c r="D144" s="33">
        <v>2065309105.49</v>
      </c>
      <c r="E144" s="33">
        <v>2626769823.8499999</v>
      </c>
      <c r="F144" s="33">
        <v>4692078929.3400002</v>
      </c>
    </row>
    <row r="145" spans="1:6" ht="13.5" hidden="1" thickBot="1">
      <c r="A145" s="27">
        <f t="shared" si="2"/>
        <v>9</v>
      </c>
      <c r="B145" s="30" t="s">
        <v>672</v>
      </c>
      <c r="C145" s="30" t="s">
        <v>673</v>
      </c>
      <c r="D145" s="34">
        <v>0</v>
      </c>
      <c r="E145" s="33">
        <v>5096030112806.1201</v>
      </c>
      <c r="F145" s="33">
        <v>5096030112806.1201</v>
      </c>
    </row>
    <row r="146" spans="1:6" ht="13.5" hidden="1" thickBot="1">
      <c r="A146" s="27">
        <f t="shared" ref="A146:A209" si="3">LEN(B146)</f>
        <v>9</v>
      </c>
      <c r="B146" s="30" t="s">
        <v>674</v>
      </c>
      <c r="C146" s="30" t="s">
        <v>675</v>
      </c>
      <c r="D146" s="33">
        <v>45860344497.889999</v>
      </c>
      <c r="E146" s="33">
        <v>62087757042.220001</v>
      </c>
      <c r="F146" s="33">
        <v>107948101540.11</v>
      </c>
    </row>
    <row r="147" spans="1:6" ht="13.5" thickBot="1">
      <c r="A147" s="27">
        <f t="shared" si="3"/>
        <v>6</v>
      </c>
      <c r="B147" s="27" t="s">
        <v>676</v>
      </c>
      <c r="C147" s="30" t="s">
        <v>677</v>
      </c>
      <c r="D147" s="34">
        <v>72621</v>
      </c>
      <c r="E147" s="34">
        <v>4229121798213</v>
      </c>
      <c r="F147" s="34">
        <v>4229121870834</v>
      </c>
    </row>
    <row r="148" spans="1:6" ht="13.5" hidden="1" thickBot="1">
      <c r="A148" s="27">
        <f t="shared" si="3"/>
        <v>9</v>
      </c>
      <c r="B148" s="30" t="s">
        <v>678</v>
      </c>
      <c r="C148" s="30" t="s">
        <v>586</v>
      </c>
      <c r="D148" s="34">
        <v>0</v>
      </c>
      <c r="E148" s="34">
        <v>1368343886</v>
      </c>
      <c r="F148" s="34">
        <v>1368343886</v>
      </c>
    </row>
    <row r="149" spans="1:6" ht="13.5" hidden="1" thickBot="1">
      <c r="A149" s="27">
        <f t="shared" si="3"/>
        <v>9</v>
      </c>
      <c r="B149" s="30" t="s">
        <v>679</v>
      </c>
      <c r="C149" s="30" t="s">
        <v>680</v>
      </c>
      <c r="D149" s="34">
        <v>0</v>
      </c>
      <c r="E149" s="34">
        <v>3088672185851</v>
      </c>
      <c r="F149" s="34">
        <v>3088672185851</v>
      </c>
    </row>
    <row r="150" spans="1:6" ht="13.5" hidden="1" thickBot="1">
      <c r="A150" s="27">
        <f t="shared" si="3"/>
        <v>9</v>
      </c>
      <c r="B150" s="30" t="s">
        <v>681</v>
      </c>
      <c r="C150" s="30" t="s">
        <v>582</v>
      </c>
      <c r="D150" s="34">
        <v>72621</v>
      </c>
      <c r="E150" s="34">
        <v>1139081268476</v>
      </c>
      <c r="F150" s="34">
        <v>1139081341097</v>
      </c>
    </row>
    <row r="151" spans="1:6" ht="13.5" thickBot="1">
      <c r="A151" s="27">
        <f t="shared" si="3"/>
        <v>6</v>
      </c>
      <c r="B151" s="27" t="s">
        <v>682</v>
      </c>
      <c r="C151" s="30" t="s">
        <v>683</v>
      </c>
      <c r="D151" s="34">
        <v>0</v>
      </c>
      <c r="E151" s="34">
        <v>0</v>
      </c>
      <c r="F151" s="34">
        <v>0</v>
      </c>
    </row>
    <row r="152" spans="1:6" ht="13.5" hidden="1" thickBot="1">
      <c r="A152" s="27">
        <f t="shared" si="3"/>
        <v>9</v>
      </c>
      <c r="B152" s="30" t="s">
        <v>684</v>
      </c>
      <c r="C152" s="30" t="s">
        <v>582</v>
      </c>
      <c r="D152" s="34">
        <v>0</v>
      </c>
      <c r="E152" s="34">
        <v>0</v>
      </c>
      <c r="F152" s="34">
        <v>0</v>
      </c>
    </row>
    <row r="153" spans="1:6" ht="13.5" thickBot="1">
      <c r="A153" s="27">
        <f t="shared" si="3"/>
        <v>6</v>
      </c>
      <c r="B153" s="27" t="s">
        <v>685</v>
      </c>
      <c r="C153" s="30" t="s">
        <v>686</v>
      </c>
      <c r="D153" s="33">
        <v>148668679336.54999</v>
      </c>
      <c r="E153" s="33">
        <v>25323119383541</v>
      </c>
      <c r="F153" s="33">
        <v>25471788062877.5</v>
      </c>
    </row>
    <row r="154" spans="1:6" ht="13.5" hidden="1" thickBot="1">
      <c r="A154" s="27">
        <f t="shared" si="3"/>
        <v>9</v>
      </c>
      <c r="B154" s="30" t="s">
        <v>687</v>
      </c>
      <c r="C154" s="30" t="s">
        <v>586</v>
      </c>
      <c r="D154" s="33">
        <v>113877973729.97</v>
      </c>
      <c r="E154" s="33">
        <v>15597928148.540001</v>
      </c>
      <c r="F154" s="33">
        <v>129475901878.50999</v>
      </c>
    </row>
    <row r="155" spans="1:6" ht="13.5" hidden="1" thickBot="1">
      <c r="A155" s="27">
        <f t="shared" si="3"/>
        <v>9</v>
      </c>
      <c r="B155" s="30" t="s">
        <v>688</v>
      </c>
      <c r="C155" s="30" t="s">
        <v>680</v>
      </c>
      <c r="D155" s="33">
        <v>13.71</v>
      </c>
      <c r="E155" s="33">
        <v>22465291392588.5</v>
      </c>
      <c r="F155" s="33">
        <v>22465291392602.199</v>
      </c>
    </row>
    <row r="156" spans="1:6" ht="13.5" hidden="1" thickBot="1">
      <c r="A156" s="27">
        <f t="shared" si="3"/>
        <v>9</v>
      </c>
      <c r="B156" s="30" t="s">
        <v>689</v>
      </c>
      <c r="C156" s="30" t="s">
        <v>580</v>
      </c>
      <c r="D156" s="34">
        <v>1500000</v>
      </c>
      <c r="E156" s="34">
        <v>0</v>
      </c>
      <c r="F156" s="34">
        <v>1500000</v>
      </c>
    </row>
    <row r="157" spans="1:6" ht="13.5" hidden="1" thickBot="1">
      <c r="A157" s="27">
        <f t="shared" si="3"/>
        <v>9</v>
      </c>
      <c r="B157" s="30" t="s">
        <v>690</v>
      </c>
      <c r="C157" s="30" t="s">
        <v>582</v>
      </c>
      <c r="D157" s="33">
        <v>13856914953.67</v>
      </c>
      <c r="E157" s="33">
        <v>2814290347031.46</v>
      </c>
      <c r="F157" s="33">
        <v>2828147261985.1299</v>
      </c>
    </row>
    <row r="158" spans="1:6" ht="13.5" hidden="1" thickBot="1">
      <c r="A158" s="27">
        <f t="shared" si="3"/>
        <v>9</v>
      </c>
      <c r="B158" s="30" t="s">
        <v>691</v>
      </c>
      <c r="C158" s="30" t="s">
        <v>584</v>
      </c>
      <c r="D158" s="33">
        <v>20932290639.200001</v>
      </c>
      <c r="E158" s="33">
        <v>27939715772.48</v>
      </c>
      <c r="F158" s="33">
        <v>48872006411.68</v>
      </c>
    </row>
    <row r="159" spans="1:6" ht="13.5" thickBot="1">
      <c r="A159" s="27">
        <f t="shared" si="3"/>
        <v>6</v>
      </c>
      <c r="B159" s="27" t="s">
        <v>692</v>
      </c>
      <c r="C159" s="30" t="s">
        <v>693</v>
      </c>
      <c r="D159" s="34">
        <v>218608938158</v>
      </c>
      <c r="E159" s="34">
        <v>67316624341</v>
      </c>
      <c r="F159" s="34">
        <v>285925562499</v>
      </c>
    </row>
    <row r="160" spans="1:6" ht="13.5" hidden="1" thickBot="1">
      <c r="A160" s="27">
        <f t="shared" si="3"/>
        <v>9</v>
      </c>
      <c r="B160" s="30" t="s">
        <v>694</v>
      </c>
      <c r="C160" s="30" t="s">
        <v>586</v>
      </c>
      <c r="D160" s="34">
        <v>37687145337</v>
      </c>
      <c r="E160" s="34">
        <v>40967419369</v>
      </c>
      <c r="F160" s="34">
        <v>78654564706</v>
      </c>
    </row>
    <row r="161" spans="1:6" ht="13.5" hidden="1" thickBot="1">
      <c r="A161" s="27">
        <f t="shared" si="3"/>
        <v>9</v>
      </c>
      <c r="B161" s="30" t="s">
        <v>695</v>
      </c>
      <c r="C161" s="30" t="s">
        <v>680</v>
      </c>
      <c r="D161" s="34">
        <v>0</v>
      </c>
      <c r="E161" s="34">
        <v>13589288434</v>
      </c>
      <c r="F161" s="34">
        <v>13589288434</v>
      </c>
    </row>
    <row r="162" spans="1:6" ht="13.5" hidden="1" thickBot="1">
      <c r="A162" s="27">
        <f t="shared" si="3"/>
        <v>9</v>
      </c>
      <c r="B162" s="30" t="s">
        <v>696</v>
      </c>
      <c r="C162" s="30" t="s">
        <v>582</v>
      </c>
      <c r="D162" s="34">
        <v>180921792821</v>
      </c>
      <c r="E162" s="34">
        <v>12759916538</v>
      </c>
      <c r="F162" s="34">
        <v>193681709359</v>
      </c>
    </row>
    <row r="163" spans="1:6" ht="13.5" thickBot="1">
      <c r="A163" s="27">
        <f t="shared" si="3"/>
        <v>6</v>
      </c>
      <c r="B163" s="27" t="s">
        <v>697</v>
      </c>
      <c r="C163" s="30" t="s">
        <v>698</v>
      </c>
      <c r="D163" s="34">
        <v>1531834</v>
      </c>
      <c r="E163" s="34">
        <v>1</v>
      </c>
      <c r="F163" s="34">
        <v>1531835</v>
      </c>
    </row>
    <row r="164" spans="1:6" ht="13.5" hidden="1" thickBot="1">
      <c r="A164" s="27">
        <f t="shared" si="3"/>
        <v>9</v>
      </c>
      <c r="B164" s="30" t="s">
        <v>699</v>
      </c>
      <c r="C164" s="30" t="s">
        <v>586</v>
      </c>
      <c r="D164" s="34">
        <v>1531834</v>
      </c>
      <c r="E164" s="34">
        <v>0</v>
      </c>
      <c r="F164" s="34">
        <v>1531834</v>
      </c>
    </row>
    <row r="165" spans="1:6" ht="13.5" hidden="1" thickBot="1">
      <c r="A165" s="27">
        <f t="shared" si="3"/>
        <v>9</v>
      </c>
      <c r="B165" s="30" t="s">
        <v>700</v>
      </c>
      <c r="C165" s="30" t="s">
        <v>582</v>
      </c>
      <c r="D165" s="34">
        <v>0</v>
      </c>
      <c r="E165" s="34">
        <v>1</v>
      </c>
      <c r="F165" s="34">
        <v>1</v>
      </c>
    </row>
    <row r="166" spans="1:6" ht="13.5" thickBot="1">
      <c r="A166" s="27">
        <f t="shared" si="3"/>
        <v>6</v>
      </c>
      <c r="B166" s="27" t="s">
        <v>701</v>
      </c>
      <c r="C166" s="30" t="s">
        <v>702</v>
      </c>
      <c r="D166" s="33">
        <v>102351176091.55</v>
      </c>
      <c r="E166" s="33">
        <v>1804832676183.6101</v>
      </c>
      <c r="F166" s="33">
        <v>1907183852275.1599</v>
      </c>
    </row>
    <row r="167" spans="1:6" ht="13.5" hidden="1" thickBot="1">
      <c r="A167" s="27">
        <f t="shared" si="3"/>
        <v>9</v>
      </c>
      <c r="B167" s="30" t="s">
        <v>703</v>
      </c>
      <c r="C167" s="30" t="s">
        <v>586</v>
      </c>
      <c r="D167" s="33">
        <v>37504560948.029999</v>
      </c>
      <c r="E167" s="33">
        <v>797440778816.68994</v>
      </c>
      <c r="F167" s="33">
        <v>834945339764.71997</v>
      </c>
    </row>
    <row r="168" spans="1:6" ht="13.5" hidden="1" thickBot="1">
      <c r="A168" s="27">
        <f t="shared" si="3"/>
        <v>9</v>
      </c>
      <c r="B168" s="30" t="s">
        <v>704</v>
      </c>
      <c r="C168" s="30" t="s">
        <v>680</v>
      </c>
      <c r="D168" s="34">
        <v>0</v>
      </c>
      <c r="E168" s="34">
        <v>448107906635</v>
      </c>
      <c r="F168" s="34">
        <v>448107906635</v>
      </c>
    </row>
    <row r="169" spans="1:6" ht="13.5" hidden="1" thickBot="1">
      <c r="A169" s="27">
        <f t="shared" si="3"/>
        <v>9</v>
      </c>
      <c r="B169" s="30" t="s">
        <v>705</v>
      </c>
      <c r="C169" s="30" t="s">
        <v>580</v>
      </c>
      <c r="D169" s="34">
        <v>0</v>
      </c>
      <c r="E169" s="34">
        <v>501755000</v>
      </c>
      <c r="F169" s="34">
        <v>501755000</v>
      </c>
    </row>
    <row r="170" spans="1:6" ht="13.5" hidden="1" thickBot="1">
      <c r="A170" s="27">
        <f t="shared" si="3"/>
        <v>9</v>
      </c>
      <c r="B170" s="30" t="s">
        <v>706</v>
      </c>
      <c r="C170" s="30" t="s">
        <v>582</v>
      </c>
      <c r="D170" s="33">
        <v>64846615143.519997</v>
      </c>
      <c r="E170" s="33">
        <v>558782235731.92004</v>
      </c>
      <c r="F170" s="33">
        <v>623628850875.43994</v>
      </c>
    </row>
    <row r="171" spans="1:6" ht="13.5" hidden="1" thickBot="1">
      <c r="A171" s="27">
        <f t="shared" si="3"/>
        <v>9</v>
      </c>
      <c r="B171" s="30" t="s">
        <v>707</v>
      </c>
      <c r="C171" s="30" t="s">
        <v>584</v>
      </c>
      <c r="D171" s="34">
        <v>0</v>
      </c>
      <c r="E171" s="34">
        <v>0</v>
      </c>
      <c r="F171" s="34">
        <v>0</v>
      </c>
    </row>
    <row r="172" spans="1:6" ht="13.5" thickBot="1">
      <c r="A172" s="27">
        <f t="shared" si="3"/>
        <v>6</v>
      </c>
      <c r="B172" s="27" t="s">
        <v>708</v>
      </c>
      <c r="C172" s="30" t="s">
        <v>709</v>
      </c>
      <c r="D172" s="33">
        <v>191350301.97</v>
      </c>
      <c r="E172" s="34">
        <v>99000000</v>
      </c>
      <c r="F172" s="33">
        <v>290350301.97000003</v>
      </c>
    </row>
    <row r="173" spans="1:6" ht="13.5" hidden="1" thickBot="1">
      <c r="A173" s="27">
        <f t="shared" si="3"/>
        <v>9</v>
      </c>
      <c r="B173" s="30" t="s">
        <v>710</v>
      </c>
      <c r="C173" s="30" t="s">
        <v>586</v>
      </c>
      <c r="D173" s="33">
        <v>118508811.97</v>
      </c>
      <c r="E173" s="34">
        <v>0</v>
      </c>
      <c r="F173" s="33">
        <v>118508811.97</v>
      </c>
    </row>
    <row r="174" spans="1:6" ht="13.5" hidden="1" thickBot="1">
      <c r="A174" s="27">
        <f t="shared" si="3"/>
        <v>9</v>
      </c>
      <c r="B174" s="30" t="s">
        <v>711</v>
      </c>
      <c r="C174" s="30" t="s">
        <v>582</v>
      </c>
      <c r="D174" s="34">
        <v>72841490</v>
      </c>
      <c r="E174" s="34">
        <v>99000000</v>
      </c>
      <c r="F174" s="34">
        <v>171841490</v>
      </c>
    </row>
    <row r="175" spans="1:6" ht="13.5" thickBot="1">
      <c r="A175" s="27">
        <f t="shared" si="3"/>
        <v>6</v>
      </c>
      <c r="B175" s="27" t="s">
        <v>712</v>
      </c>
      <c r="C175" s="30" t="s">
        <v>713</v>
      </c>
      <c r="D175" s="34">
        <v>250000</v>
      </c>
      <c r="E175" s="34">
        <v>0</v>
      </c>
      <c r="F175" s="34">
        <v>250000</v>
      </c>
    </row>
    <row r="176" spans="1:6" ht="13.5" hidden="1" thickBot="1">
      <c r="A176" s="27">
        <f t="shared" si="3"/>
        <v>9</v>
      </c>
      <c r="B176" s="30" t="s">
        <v>714</v>
      </c>
      <c r="C176" s="30" t="s">
        <v>586</v>
      </c>
      <c r="D176" s="34">
        <v>250000</v>
      </c>
      <c r="E176" s="34">
        <v>0</v>
      </c>
      <c r="F176" s="34">
        <v>250000</v>
      </c>
    </row>
    <row r="177" spans="1:6" ht="13.5" thickBot="1">
      <c r="A177" s="27">
        <f t="shared" si="3"/>
        <v>6</v>
      </c>
      <c r="B177" s="27" t="s">
        <v>715</v>
      </c>
      <c r="C177" s="30" t="s">
        <v>716</v>
      </c>
      <c r="D177" s="34">
        <v>5465108324</v>
      </c>
      <c r="E177" s="33">
        <v>2185854883829.5</v>
      </c>
      <c r="F177" s="33">
        <v>2191319992153.5</v>
      </c>
    </row>
    <row r="178" spans="1:6" ht="13.5" hidden="1" thickBot="1">
      <c r="A178" s="27">
        <f t="shared" si="3"/>
        <v>9</v>
      </c>
      <c r="B178" s="30" t="s">
        <v>717</v>
      </c>
      <c r="C178" s="30" t="s">
        <v>586</v>
      </c>
      <c r="D178" s="34">
        <v>1552210514</v>
      </c>
      <c r="E178" s="34">
        <v>11158080015</v>
      </c>
      <c r="F178" s="34">
        <v>12710290529</v>
      </c>
    </row>
    <row r="179" spans="1:6" ht="13.5" hidden="1" thickBot="1">
      <c r="A179" s="27">
        <f t="shared" si="3"/>
        <v>9</v>
      </c>
      <c r="B179" s="30" t="s">
        <v>718</v>
      </c>
      <c r="C179" s="30" t="s">
        <v>680</v>
      </c>
      <c r="D179" s="34">
        <v>0</v>
      </c>
      <c r="E179" s="34">
        <v>1786372069308</v>
      </c>
      <c r="F179" s="34">
        <v>1786372069308</v>
      </c>
    </row>
    <row r="180" spans="1:6" ht="13.5" hidden="1" thickBot="1">
      <c r="A180" s="27">
        <f t="shared" si="3"/>
        <v>9</v>
      </c>
      <c r="B180" s="30" t="s">
        <v>719</v>
      </c>
      <c r="C180" s="30" t="s">
        <v>580</v>
      </c>
      <c r="D180" s="34">
        <v>0</v>
      </c>
      <c r="E180" s="34">
        <v>0</v>
      </c>
      <c r="F180" s="34">
        <v>0</v>
      </c>
    </row>
    <row r="181" spans="1:6" ht="13.5" hidden="1" thickBot="1">
      <c r="A181" s="27">
        <f t="shared" si="3"/>
        <v>9</v>
      </c>
      <c r="B181" s="30" t="s">
        <v>720</v>
      </c>
      <c r="C181" s="30" t="s">
        <v>582</v>
      </c>
      <c r="D181" s="34">
        <v>3162274077</v>
      </c>
      <c r="E181" s="33">
        <v>388221179913.5</v>
      </c>
      <c r="F181" s="33">
        <v>391383453990.5</v>
      </c>
    </row>
    <row r="182" spans="1:6" ht="13.5" hidden="1" thickBot="1">
      <c r="A182" s="27">
        <f t="shared" si="3"/>
        <v>9</v>
      </c>
      <c r="B182" s="30" t="s">
        <v>721</v>
      </c>
      <c r="C182" s="30" t="s">
        <v>584</v>
      </c>
      <c r="D182" s="34">
        <v>750623733</v>
      </c>
      <c r="E182" s="34">
        <v>103554593</v>
      </c>
      <c r="F182" s="34">
        <v>854178326</v>
      </c>
    </row>
    <row r="183" spans="1:6" ht="13.5" thickBot="1">
      <c r="A183" s="27">
        <f t="shared" si="3"/>
        <v>6</v>
      </c>
      <c r="B183" s="27" t="s">
        <v>722</v>
      </c>
      <c r="C183" s="30" t="s">
        <v>723</v>
      </c>
      <c r="D183" s="33">
        <v>175775777647.01001</v>
      </c>
      <c r="E183" s="34">
        <v>0</v>
      </c>
      <c r="F183" s="33">
        <v>175775777647.01001</v>
      </c>
    </row>
    <row r="184" spans="1:6" ht="13.5" hidden="1" thickBot="1">
      <c r="A184" s="27">
        <f t="shared" si="3"/>
        <v>9</v>
      </c>
      <c r="B184" s="30" t="s">
        <v>724</v>
      </c>
      <c r="C184" s="30" t="s">
        <v>725</v>
      </c>
      <c r="D184" s="34">
        <v>8606487873326</v>
      </c>
      <c r="E184" s="34">
        <v>0</v>
      </c>
      <c r="F184" s="34">
        <v>8606487873326</v>
      </c>
    </row>
    <row r="185" spans="1:6" ht="13.5" hidden="1" thickBot="1">
      <c r="A185" s="27">
        <f t="shared" si="3"/>
        <v>9</v>
      </c>
      <c r="B185" s="30" t="s">
        <v>726</v>
      </c>
      <c r="C185" s="30" t="s">
        <v>727</v>
      </c>
      <c r="D185" s="34">
        <v>8392424679415</v>
      </c>
      <c r="E185" s="34">
        <v>0</v>
      </c>
      <c r="F185" s="34">
        <v>8392424679415</v>
      </c>
    </row>
    <row r="186" spans="1:6" ht="13.5" hidden="1" thickBot="1">
      <c r="A186" s="27">
        <f t="shared" si="3"/>
        <v>9</v>
      </c>
      <c r="B186" s="30" t="s">
        <v>728</v>
      </c>
      <c r="C186" s="30" t="s">
        <v>729</v>
      </c>
      <c r="D186" s="34">
        <v>9091995441236</v>
      </c>
      <c r="E186" s="34">
        <v>0</v>
      </c>
      <c r="F186" s="34">
        <v>9091995441236</v>
      </c>
    </row>
    <row r="187" spans="1:6" ht="13.5" hidden="1" thickBot="1">
      <c r="A187" s="27">
        <f t="shared" si="3"/>
        <v>9</v>
      </c>
      <c r="B187" s="30" t="s">
        <v>730</v>
      </c>
      <c r="C187" s="30" t="s">
        <v>731</v>
      </c>
      <c r="D187" s="34">
        <v>9083858441240</v>
      </c>
      <c r="E187" s="34">
        <v>0</v>
      </c>
      <c r="F187" s="34">
        <v>9083858441240</v>
      </c>
    </row>
    <row r="188" spans="1:6" ht="13.5" hidden="1" thickBot="1">
      <c r="A188" s="27">
        <f t="shared" si="3"/>
        <v>9</v>
      </c>
      <c r="B188" s="30" t="s">
        <v>732</v>
      </c>
      <c r="C188" s="30" t="s">
        <v>733</v>
      </c>
      <c r="D188" s="33">
        <v>16287196821.01</v>
      </c>
      <c r="E188" s="34">
        <v>0</v>
      </c>
      <c r="F188" s="33">
        <v>16287196821.01</v>
      </c>
    </row>
    <row r="189" spans="1:6" ht="13.5" hidden="1" thickBot="1">
      <c r="A189" s="27">
        <f t="shared" si="3"/>
        <v>9</v>
      </c>
      <c r="B189" s="30" t="s">
        <v>734</v>
      </c>
      <c r="C189" s="30" t="s">
        <v>735</v>
      </c>
      <c r="D189" s="34">
        <v>13965363081</v>
      </c>
      <c r="E189" s="34">
        <v>0</v>
      </c>
      <c r="F189" s="34">
        <v>13965363081</v>
      </c>
    </row>
    <row r="190" spans="1:6" ht="13.5" hidden="1" thickBot="1">
      <c r="A190" s="27">
        <f t="shared" si="3"/>
        <v>9</v>
      </c>
      <c r="B190" s="30" t="s">
        <v>736</v>
      </c>
      <c r="C190" s="30" t="s">
        <v>737</v>
      </c>
      <c r="D190" s="34">
        <v>48746250000</v>
      </c>
      <c r="E190" s="34">
        <v>0</v>
      </c>
      <c r="F190" s="34">
        <v>48746250000</v>
      </c>
    </row>
    <row r="191" spans="1:6" ht="13.5" thickBot="1">
      <c r="A191" s="27">
        <f t="shared" si="3"/>
        <v>6</v>
      </c>
      <c r="B191" s="27" t="s">
        <v>738</v>
      </c>
      <c r="C191" s="30" t="s">
        <v>739</v>
      </c>
      <c r="D191" s="34">
        <v>1</v>
      </c>
      <c r="E191" s="34">
        <v>0</v>
      </c>
      <c r="F191" s="34">
        <v>1</v>
      </c>
    </row>
    <row r="192" spans="1:6" ht="13.5" hidden="1" thickBot="1">
      <c r="A192" s="27">
        <f t="shared" si="3"/>
        <v>9</v>
      </c>
      <c r="B192" s="30" t="s">
        <v>740</v>
      </c>
      <c r="C192" s="30" t="s">
        <v>741</v>
      </c>
      <c r="D192" s="34">
        <v>1</v>
      </c>
      <c r="E192" s="34">
        <v>0</v>
      </c>
      <c r="F192" s="34">
        <v>1</v>
      </c>
    </row>
    <row r="193" spans="1:6" ht="13.5" thickBot="1">
      <c r="A193" s="27">
        <f t="shared" si="3"/>
        <v>6</v>
      </c>
      <c r="B193" s="27" t="s">
        <v>742</v>
      </c>
      <c r="C193" s="30" t="s">
        <v>743</v>
      </c>
      <c r="D193" s="33">
        <v>131504737923.61</v>
      </c>
      <c r="E193" s="33">
        <v>322056959115.09003</v>
      </c>
      <c r="F193" s="33">
        <v>453561697038.70001</v>
      </c>
    </row>
    <row r="194" spans="1:6" ht="13.5" hidden="1" thickBot="1">
      <c r="A194" s="27">
        <f t="shared" si="3"/>
        <v>9</v>
      </c>
      <c r="B194" s="30" t="s">
        <v>744</v>
      </c>
      <c r="C194" s="30" t="s">
        <v>725</v>
      </c>
      <c r="D194" s="34">
        <v>610482754</v>
      </c>
      <c r="E194" s="34">
        <v>0</v>
      </c>
      <c r="F194" s="34">
        <v>610482754</v>
      </c>
    </row>
    <row r="195" spans="1:6" ht="13.5" hidden="1" thickBot="1">
      <c r="A195" s="27">
        <f t="shared" si="3"/>
        <v>9</v>
      </c>
      <c r="B195" s="30" t="s">
        <v>745</v>
      </c>
      <c r="C195" s="30" t="s">
        <v>733</v>
      </c>
      <c r="D195" s="33">
        <v>272594255169.60999</v>
      </c>
      <c r="E195" s="33">
        <v>579574664524.26001</v>
      </c>
      <c r="F195" s="33">
        <v>852168919693.87</v>
      </c>
    </row>
    <row r="196" spans="1:6" ht="13.5" hidden="1" thickBot="1">
      <c r="A196" s="27">
        <f t="shared" si="3"/>
        <v>9</v>
      </c>
      <c r="B196" s="30" t="s">
        <v>746</v>
      </c>
      <c r="C196" s="30" t="s">
        <v>735</v>
      </c>
      <c r="D196" s="34">
        <v>141700000000</v>
      </c>
      <c r="E196" s="33">
        <v>257517705409.17001</v>
      </c>
      <c r="F196" s="33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0" t="s">
        <v>748</v>
      </c>
      <c r="D197" s="34">
        <v>0</v>
      </c>
      <c r="E197" s="34">
        <v>413000</v>
      </c>
      <c r="F197" s="34">
        <v>413000</v>
      </c>
    </row>
    <row r="198" spans="1:6" ht="13.5" hidden="1" thickBot="1">
      <c r="A198" s="27">
        <f t="shared" si="3"/>
        <v>9</v>
      </c>
      <c r="B198" s="30" t="s">
        <v>749</v>
      </c>
      <c r="C198" s="30" t="s">
        <v>750</v>
      </c>
      <c r="D198" s="34">
        <v>0</v>
      </c>
      <c r="E198" s="34">
        <v>413000</v>
      </c>
      <c r="F198" s="34">
        <v>413000</v>
      </c>
    </row>
    <row r="199" spans="1:6" ht="13.5" thickBot="1">
      <c r="A199" s="27">
        <f t="shared" si="3"/>
        <v>6</v>
      </c>
      <c r="B199" s="27" t="s">
        <v>247</v>
      </c>
      <c r="C199" s="30" t="s">
        <v>751</v>
      </c>
      <c r="D199" s="33">
        <v>1221669354811.1101</v>
      </c>
      <c r="E199" s="33">
        <v>1605030692350.9099</v>
      </c>
      <c r="F199" s="33">
        <v>2826700047162.02</v>
      </c>
    </row>
    <row r="200" spans="1:6" ht="13.5" hidden="1" customHeight="1" thickBot="1">
      <c r="A200" s="27">
        <f t="shared" si="3"/>
        <v>9</v>
      </c>
      <c r="B200" s="30" t="s">
        <v>752</v>
      </c>
      <c r="C200" s="38" t="s">
        <v>592</v>
      </c>
      <c r="D200" s="39">
        <v>17486729868.799999</v>
      </c>
      <c r="E200" s="39">
        <v>89718997752.199997</v>
      </c>
      <c r="F200" s="40">
        <v>107205727621</v>
      </c>
    </row>
    <row r="201" spans="1:6" ht="13.5" hidden="1" thickBot="1">
      <c r="A201" s="27">
        <f t="shared" si="3"/>
        <v>9</v>
      </c>
      <c r="B201" s="30" t="s">
        <v>753</v>
      </c>
      <c r="C201" s="30" t="s">
        <v>640</v>
      </c>
      <c r="D201" s="34">
        <v>4450214965</v>
      </c>
      <c r="E201" s="34">
        <v>177212165</v>
      </c>
      <c r="F201" s="34">
        <v>4627427130</v>
      </c>
    </row>
    <row r="202" spans="1:6" ht="13.5" hidden="1" thickBot="1">
      <c r="A202" s="27">
        <f t="shared" si="3"/>
        <v>9</v>
      </c>
      <c r="B202" s="30" t="s">
        <v>754</v>
      </c>
      <c r="C202" s="30" t="s">
        <v>594</v>
      </c>
      <c r="D202" s="33">
        <v>1157333030687.27</v>
      </c>
      <c r="E202" s="33">
        <v>253479303685.42999</v>
      </c>
      <c r="F202" s="33">
        <v>1410812334372.7</v>
      </c>
    </row>
    <row r="203" spans="1:6" ht="13.5" hidden="1" thickBot="1">
      <c r="A203" s="27">
        <f t="shared" si="3"/>
        <v>9</v>
      </c>
      <c r="B203" s="30" t="s">
        <v>755</v>
      </c>
      <c r="C203" s="30" t="s">
        <v>677</v>
      </c>
      <c r="D203" s="34">
        <v>0</v>
      </c>
      <c r="E203" s="34">
        <v>11212303225</v>
      </c>
      <c r="F203" s="34">
        <v>11212303225</v>
      </c>
    </row>
    <row r="204" spans="1:6" ht="13.5" hidden="1" thickBot="1">
      <c r="A204" s="27">
        <f t="shared" si="3"/>
        <v>9</v>
      </c>
      <c r="B204" s="30" t="s">
        <v>756</v>
      </c>
      <c r="C204" s="30" t="s">
        <v>686</v>
      </c>
      <c r="D204" s="33">
        <v>9900255060.7000008</v>
      </c>
      <c r="E204" s="33">
        <v>646143485046.27002</v>
      </c>
      <c r="F204" s="33">
        <v>656043740106.96997</v>
      </c>
    </row>
    <row r="205" spans="1:6" ht="13.5" hidden="1" thickBot="1">
      <c r="A205" s="27">
        <f t="shared" si="3"/>
        <v>9</v>
      </c>
      <c r="B205" s="30" t="s">
        <v>757</v>
      </c>
      <c r="C205" s="30" t="s">
        <v>693</v>
      </c>
      <c r="D205" s="34">
        <v>0</v>
      </c>
      <c r="E205" s="34">
        <v>12113954293</v>
      </c>
      <c r="F205" s="34">
        <v>12113954293</v>
      </c>
    </row>
    <row r="206" spans="1:6" ht="13.5" hidden="1" thickBot="1">
      <c r="A206" s="27">
        <f t="shared" si="3"/>
        <v>9</v>
      </c>
      <c r="B206" s="30" t="s">
        <v>758</v>
      </c>
      <c r="C206" s="30" t="s">
        <v>702</v>
      </c>
      <c r="D206" s="33">
        <v>32444393888.34</v>
      </c>
      <c r="E206" s="33">
        <v>31129714376.009998</v>
      </c>
      <c r="F206" s="33">
        <v>63574108264.349998</v>
      </c>
    </row>
    <row r="207" spans="1:6" ht="13.5" hidden="1" thickBot="1">
      <c r="A207" s="27">
        <f t="shared" si="3"/>
        <v>9</v>
      </c>
      <c r="B207" s="30" t="s">
        <v>759</v>
      </c>
      <c r="C207" s="30" t="s">
        <v>716</v>
      </c>
      <c r="D207" s="34">
        <v>54730341</v>
      </c>
      <c r="E207" s="34">
        <v>561055721808</v>
      </c>
      <c r="F207" s="34">
        <v>561110452149</v>
      </c>
    </row>
    <row r="208" spans="1:6" ht="13.5" thickBot="1">
      <c r="A208" s="27">
        <f t="shared" si="3"/>
        <v>3</v>
      </c>
      <c r="B208" s="27" t="s">
        <v>248</v>
      </c>
      <c r="C208" s="30" t="s">
        <v>760</v>
      </c>
      <c r="D208" s="33">
        <v>75270407842787.094</v>
      </c>
      <c r="E208" s="33">
        <v>15712114295878.1</v>
      </c>
      <c r="F208" s="33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0" t="s">
        <v>761</v>
      </c>
      <c r="D209" s="33">
        <v>25407497671797.102</v>
      </c>
      <c r="E209" s="33">
        <v>1546487615353.4099</v>
      </c>
      <c r="F209" s="33">
        <v>26953985287150.5</v>
      </c>
    </row>
    <row r="210" spans="1:6" ht="13.5" hidden="1" thickBot="1">
      <c r="A210" s="27">
        <f t="shared" ref="A210:A273" si="4">LEN(B210)</f>
        <v>9</v>
      </c>
      <c r="B210" s="30" t="s">
        <v>762</v>
      </c>
      <c r="C210" s="30" t="s">
        <v>763</v>
      </c>
      <c r="D210" s="34">
        <v>5062307094681</v>
      </c>
      <c r="E210" s="34">
        <v>0</v>
      </c>
      <c r="F210" s="34">
        <v>5062307094681</v>
      </c>
    </row>
    <row r="211" spans="1:6" ht="13.5" hidden="1" thickBot="1">
      <c r="A211" s="27">
        <f t="shared" si="4"/>
        <v>9</v>
      </c>
      <c r="B211" s="30" t="s">
        <v>764</v>
      </c>
      <c r="C211" s="30" t="s">
        <v>765</v>
      </c>
      <c r="D211" s="34">
        <v>8850116263</v>
      </c>
      <c r="E211" s="34">
        <v>0</v>
      </c>
      <c r="F211" s="34">
        <v>8850116263</v>
      </c>
    </row>
    <row r="212" spans="1:6" ht="13.5" hidden="1" thickBot="1">
      <c r="A212" s="27">
        <f t="shared" si="4"/>
        <v>9</v>
      </c>
      <c r="B212" s="30" t="s">
        <v>766</v>
      </c>
      <c r="C212" s="30" t="s">
        <v>767</v>
      </c>
      <c r="D212" s="34">
        <v>999339011295</v>
      </c>
      <c r="E212" s="34">
        <v>0</v>
      </c>
      <c r="F212" s="34">
        <v>999339011295</v>
      </c>
    </row>
    <row r="213" spans="1:6" ht="13.5" hidden="1" thickBot="1">
      <c r="A213" s="27">
        <f t="shared" si="4"/>
        <v>9</v>
      </c>
      <c r="B213" s="30" t="s">
        <v>768</v>
      </c>
      <c r="C213" s="30" t="s">
        <v>769</v>
      </c>
      <c r="D213" s="34">
        <v>7538919990298</v>
      </c>
      <c r="E213" s="34">
        <v>0</v>
      </c>
      <c r="F213" s="34">
        <v>7538919990298</v>
      </c>
    </row>
    <row r="214" spans="1:6" ht="13.5" hidden="1" thickBot="1">
      <c r="A214" s="27">
        <f t="shared" si="4"/>
        <v>9</v>
      </c>
      <c r="B214" s="30" t="s">
        <v>770</v>
      </c>
      <c r="C214" s="30" t="s">
        <v>771</v>
      </c>
      <c r="D214" s="34">
        <v>516772772886</v>
      </c>
      <c r="E214" s="34">
        <v>0</v>
      </c>
      <c r="F214" s="34">
        <v>516772772886</v>
      </c>
    </row>
    <row r="215" spans="1:6" ht="13.5" hidden="1" thickBot="1">
      <c r="A215" s="27">
        <f t="shared" si="4"/>
        <v>9</v>
      </c>
      <c r="B215" s="30" t="s">
        <v>772</v>
      </c>
      <c r="C215" s="30" t="s">
        <v>773</v>
      </c>
      <c r="D215" s="33">
        <v>7508039206284.3799</v>
      </c>
      <c r="E215" s="33">
        <v>1244757562139.24</v>
      </c>
      <c r="F215" s="33">
        <v>8752796768423.6201</v>
      </c>
    </row>
    <row r="216" spans="1:6" ht="13.5" hidden="1" thickBot="1">
      <c r="A216" s="27">
        <f t="shared" si="4"/>
        <v>9</v>
      </c>
      <c r="B216" s="30" t="s">
        <v>774</v>
      </c>
      <c r="C216" s="30" t="s">
        <v>775</v>
      </c>
      <c r="D216" s="33">
        <v>1347707625016.1599</v>
      </c>
      <c r="E216" s="33">
        <v>127862046521.75999</v>
      </c>
      <c r="F216" s="33">
        <v>1475569671537.9199</v>
      </c>
    </row>
    <row r="217" spans="1:6" ht="13.5" hidden="1" thickBot="1">
      <c r="A217" s="27">
        <f t="shared" si="4"/>
        <v>9</v>
      </c>
      <c r="B217" s="30" t="s">
        <v>776</v>
      </c>
      <c r="C217" s="30" t="s">
        <v>777</v>
      </c>
      <c r="D217" s="34">
        <v>463092890</v>
      </c>
      <c r="E217" s="34">
        <v>20000</v>
      </c>
      <c r="F217" s="34">
        <v>463112890</v>
      </c>
    </row>
    <row r="218" spans="1:6" ht="13.5" hidden="1" thickBot="1">
      <c r="A218" s="27">
        <f t="shared" si="4"/>
        <v>9</v>
      </c>
      <c r="B218" s="30" t="s">
        <v>778</v>
      </c>
      <c r="C218" s="30" t="s">
        <v>779</v>
      </c>
      <c r="D218" s="33">
        <v>388837618.95999998</v>
      </c>
      <c r="E218" s="33">
        <v>649711475.44000006</v>
      </c>
      <c r="F218" s="33">
        <v>1038549094.4</v>
      </c>
    </row>
    <row r="219" spans="1:6" ht="13.5" hidden="1" thickBot="1">
      <c r="A219" s="27">
        <f t="shared" si="4"/>
        <v>9</v>
      </c>
      <c r="B219" s="30" t="s">
        <v>780</v>
      </c>
      <c r="C219" s="30" t="s">
        <v>781</v>
      </c>
      <c r="D219" s="33">
        <v>41115821815.160004</v>
      </c>
      <c r="E219" s="34">
        <v>1901558307</v>
      </c>
      <c r="F219" s="33">
        <v>43017380122.160004</v>
      </c>
    </row>
    <row r="220" spans="1:6" ht="13.5" hidden="1" thickBot="1">
      <c r="A220" s="27">
        <f t="shared" si="4"/>
        <v>9</v>
      </c>
      <c r="B220" s="30" t="s">
        <v>782</v>
      </c>
      <c r="C220" s="30" t="s">
        <v>783</v>
      </c>
      <c r="D220" s="33">
        <v>101000714209.25999</v>
      </c>
      <c r="E220" s="33">
        <v>10969305666.889999</v>
      </c>
      <c r="F220" s="33">
        <v>111970019876.14999</v>
      </c>
    </row>
    <row r="221" spans="1:6" ht="13.5" hidden="1" thickBot="1">
      <c r="A221" s="27">
        <f t="shared" si="4"/>
        <v>9</v>
      </c>
      <c r="B221" s="30" t="s">
        <v>784</v>
      </c>
      <c r="C221" s="30" t="s">
        <v>785</v>
      </c>
      <c r="D221" s="33">
        <v>44855358654.309998</v>
      </c>
      <c r="E221" s="33">
        <v>3285601995.1399999</v>
      </c>
      <c r="F221" s="33">
        <v>48140960649.449997</v>
      </c>
    </row>
    <row r="222" spans="1:6" ht="13.5" hidden="1" thickBot="1">
      <c r="A222" s="27">
        <f t="shared" si="4"/>
        <v>9</v>
      </c>
      <c r="B222" s="30" t="s">
        <v>786</v>
      </c>
      <c r="C222" s="30" t="s">
        <v>787</v>
      </c>
      <c r="D222" s="34">
        <v>48587079127</v>
      </c>
      <c r="E222" s="34">
        <v>681621665</v>
      </c>
      <c r="F222" s="34">
        <v>49268700792</v>
      </c>
    </row>
    <row r="223" spans="1:6" ht="13.5" hidden="1" thickBot="1">
      <c r="A223" s="27">
        <f t="shared" si="4"/>
        <v>9</v>
      </c>
      <c r="B223" s="30" t="s">
        <v>788</v>
      </c>
      <c r="C223" s="30" t="s">
        <v>789</v>
      </c>
      <c r="D223" s="33">
        <v>71069876826.770004</v>
      </c>
      <c r="E223" s="34">
        <v>2786201214</v>
      </c>
      <c r="F223" s="33">
        <v>73856078040.770004</v>
      </c>
    </row>
    <row r="224" spans="1:6" ht="13.5" hidden="1" thickBot="1">
      <c r="A224" s="27">
        <f t="shared" si="4"/>
        <v>9</v>
      </c>
      <c r="B224" s="30" t="s">
        <v>790</v>
      </c>
      <c r="C224" s="30" t="s">
        <v>791</v>
      </c>
      <c r="D224" s="34">
        <v>8106339594</v>
      </c>
      <c r="E224" s="33">
        <v>632207136.44000006</v>
      </c>
      <c r="F224" s="33">
        <v>8738546730.4400005</v>
      </c>
    </row>
    <row r="225" spans="1:6" ht="13.5" hidden="1" thickBot="1">
      <c r="A225" s="27">
        <f t="shared" si="4"/>
        <v>9</v>
      </c>
      <c r="B225" s="30" t="s">
        <v>792</v>
      </c>
      <c r="C225" s="30" t="s">
        <v>793</v>
      </c>
      <c r="D225" s="34">
        <v>221579426</v>
      </c>
      <c r="E225" s="34">
        <v>0</v>
      </c>
      <c r="F225" s="34">
        <v>221579426</v>
      </c>
    </row>
    <row r="226" spans="1:6" ht="13.5" hidden="1" thickBot="1">
      <c r="A226" s="27">
        <f t="shared" si="4"/>
        <v>9</v>
      </c>
      <c r="B226" s="30" t="s">
        <v>794</v>
      </c>
      <c r="C226" s="30" t="s">
        <v>795</v>
      </c>
      <c r="D226" s="33">
        <v>2439868671.6999998</v>
      </c>
      <c r="E226" s="34">
        <v>6293367330</v>
      </c>
      <c r="F226" s="33">
        <v>8733236001.7000008</v>
      </c>
    </row>
    <row r="227" spans="1:6" ht="13.5" hidden="1" thickBot="1">
      <c r="A227" s="27">
        <f t="shared" si="4"/>
        <v>9</v>
      </c>
      <c r="B227" s="30" t="s">
        <v>796</v>
      </c>
      <c r="C227" s="30" t="s">
        <v>797</v>
      </c>
      <c r="D227" s="33">
        <v>485417611317.14001</v>
      </c>
      <c r="E227" s="33">
        <v>49345140963.870003</v>
      </c>
      <c r="F227" s="33">
        <v>534762752281.01001</v>
      </c>
    </row>
    <row r="228" spans="1:6" ht="13.5" hidden="1" thickBot="1">
      <c r="A228" s="27">
        <f t="shared" si="4"/>
        <v>9</v>
      </c>
      <c r="B228" s="30" t="s">
        <v>798</v>
      </c>
      <c r="C228" s="30" t="s">
        <v>799</v>
      </c>
      <c r="D228" s="33">
        <v>45357651474.190002</v>
      </c>
      <c r="E228" s="34">
        <v>11721876224</v>
      </c>
      <c r="F228" s="33">
        <v>57079527698.190002</v>
      </c>
    </row>
    <row r="229" spans="1:6" ht="13.5" hidden="1" thickBot="1">
      <c r="A229" s="27">
        <f t="shared" si="4"/>
        <v>9</v>
      </c>
      <c r="B229" s="30" t="s">
        <v>800</v>
      </c>
      <c r="C229" s="30" t="s">
        <v>801</v>
      </c>
      <c r="D229" s="34">
        <v>1155046551</v>
      </c>
      <c r="E229" s="34">
        <v>895624130</v>
      </c>
      <c r="F229" s="34">
        <v>2050670681</v>
      </c>
    </row>
    <row r="230" spans="1:6" ht="13.5" hidden="1" thickBot="1">
      <c r="A230" s="27">
        <f t="shared" si="4"/>
        <v>9</v>
      </c>
      <c r="B230" s="30" t="s">
        <v>802</v>
      </c>
      <c r="C230" s="30" t="s">
        <v>803</v>
      </c>
      <c r="D230" s="34">
        <v>5735027721</v>
      </c>
      <c r="E230" s="34">
        <v>0</v>
      </c>
      <c r="F230" s="34">
        <v>5735027721</v>
      </c>
    </row>
    <row r="231" spans="1:6" ht="13.5" hidden="1" thickBot="1">
      <c r="A231" s="27">
        <f t="shared" si="4"/>
        <v>9</v>
      </c>
      <c r="B231" s="30" t="s">
        <v>804</v>
      </c>
      <c r="C231" s="30" t="s">
        <v>805</v>
      </c>
      <c r="D231" s="33">
        <v>117774477.45999999</v>
      </c>
      <c r="E231" s="34">
        <v>26597009</v>
      </c>
      <c r="F231" s="33">
        <v>144371486.46000001</v>
      </c>
    </row>
    <row r="232" spans="1:6" ht="13.5" hidden="1" thickBot="1">
      <c r="A232" s="27">
        <f t="shared" si="4"/>
        <v>9</v>
      </c>
      <c r="B232" s="30" t="s">
        <v>806</v>
      </c>
      <c r="C232" s="30" t="s">
        <v>807</v>
      </c>
      <c r="D232" s="34">
        <v>6500</v>
      </c>
      <c r="E232" s="33">
        <v>12240753.23</v>
      </c>
      <c r="F232" s="33">
        <v>12247253.23</v>
      </c>
    </row>
    <row r="233" spans="1:6" ht="13.5" hidden="1" thickBot="1">
      <c r="A233" s="27">
        <f t="shared" si="4"/>
        <v>9</v>
      </c>
      <c r="B233" s="30" t="s">
        <v>808</v>
      </c>
      <c r="C233" s="30" t="s">
        <v>809</v>
      </c>
      <c r="D233" s="33">
        <v>180920115326.41</v>
      </c>
      <c r="E233" s="33">
        <v>61263530388.5</v>
      </c>
      <c r="F233" s="33">
        <v>242183645714.91</v>
      </c>
    </row>
    <row r="234" spans="1:6" ht="13.5" hidden="1" thickBot="1">
      <c r="A234" s="27">
        <f t="shared" si="4"/>
        <v>9</v>
      </c>
      <c r="B234" s="30" t="s">
        <v>810</v>
      </c>
      <c r="C234" s="30" t="s">
        <v>811</v>
      </c>
      <c r="D234" s="34">
        <v>2049450790</v>
      </c>
      <c r="E234" s="34">
        <v>0</v>
      </c>
      <c r="F234" s="34">
        <v>2049450790</v>
      </c>
    </row>
    <row r="235" spans="1:6" ht="13.5" hidden="1" thickBot="1">
      <c r="A235" s="27">
        <f t="shared" si="4"/>
        <v>9</v>
      </c>
      <c r="B235" s="30" t="s">
        <v>812</v>
      </c>
      <c r="C235" s="30" t="s">
        <v>813</v>
      </c>
      <c r="D235" s="34">
        <v>145807003</v>
      </c>
      <c r="E235" s="34">
        <v>0</v>
      </c>
      <c r="F235" s="34">
        <v>145807003</v>
      </c>
    </row>
    <row r="236" spans="1:6" ht="13.5" hidden="1" thickBot="1">
      <c r="A236" s="27">
        <f t="shared" si="4"/>
        <v>9</v>
      </c>
      <c r="B236" s="30" t="s">
        <v>814</v>
      </c>
      <c r="C236" s="30" t="s">
        <v>815</v>
      </c>
      <c r="D236" s="33">
        <v>1778496255.8399999</v>
      </c>
      <c r="E236" s="33">
        <v>1094643662.25</v>
      </c>
      <c r="F236" s="33">
        <v>2873139918.0900002</v>
      </c>
    </row>
    <row r="237" spans="1:6" ht="13.5" hidden="1" thickBot="1">
      <c r="A237" s="27">
        <f t="shared" si="4"/>
        <v>9</v>
      </c>
      <c r="B237" s="30" t="s">
        <v>816</v>
      </c>
      <c r="C237" s="30" t="s">
        <v>817</v>
      </c>
      <c r="D237" s="33">
        <v>11093014313.5</v>
      </c>
      <c r="E237" s="34">
        <v>794079823</v>
      </c>
      <c r="F237" s="33">
        <v>11887094136.5</v>
      </c>
    </row>
    <row r="238" spans="1:6" ht="13.5" hidden="1" thickBot="1">
      <c r="A238" s="27">
        <f t="shared" si="4"/>
        <v>9</v>
      </c>
      <c r="B238" s="30" t="s">
        <v>818</v>
      </c>
      <c r="C238" s="30" t="s">
        <v>819</v>
      </c>
      <c r="D238" s="33">
        <v>5475662599.8000002</v>
      </c>
      <c r="E238" s="33">
        <v>6571139691.8599997</v>
      </c>
      <c r="F238" s="33">
        <v>12046802291.66</v>
      </c>
    </row>
    <row r="239" spans="1:6" ht="13.5" hidden="1" thickBot="1">
      <c r="A239" s="27">
        <f t="shared" si="4"/>
        <v>9</v>
      </c>
      <c r="B239" s="30" t="s">
        <v>820</v>
      </c>
      <c r="C239" s="30" t="s">
        <v>821</v>
      </c>
      <c r="D239" s="34">
        <v>55849929734</v>
      </c>
      <c r="E239" s="34">
        <v>0</v>
      </c>
      <c r="F239" s="34">
        <v>55849929734</v>
      </c>
    </row>
    <row r="240" spans="1:6" ht="13.5" hidden="1" thickBot="1">
      <c r="A240" s="27">
        <f t="shared" si="4"/>
        <v>9</v>
      </c>
      <c r="B240" s="30" t="s">
        <v>822</v>
      </c>
      <c r="C240" s="30" t="s">
        <v>823</v>
      </c>
      <c r="D240" s="33">
        <v>24586280.649999999</v>
      </c>
      <c r="E240" s="34">
        <v>0</v>
      </c>
      <c r="F240" s="33">
        <v>24586280.649999999</v>
      </c>
    </row>
    <row r="241" spans="1:6" ht="13.5" hidden="1" thickBot="1">
      <c r="A241" s="27">
        <f t="shared" si="4"/>
        <v>9</v>
      </c>
      <c r="B241" s="30" t="s">
        <v>824</v>
      </c>
      <c r="C241" s="30" t="s">
        <v>825</v>
      </c>
      <c r="D241" s="34">
        <v>4143996442</v>
      </c>
      <c r="E241" s="34">
        <v>0</v>
      </c>
      <c r="F241" s="34">
        <v>4143996442</v>
      </c>
    </row>
    <row r="242" spans="1:6" ht="13.5" hidden="1" thickBot="1">
      <c r="A242" s="27">
        <f t="shared" si="4"/>
        <v>9</v>
      </c>
      <c r="B242" s="30" t="s">
        <v>826</v>
      </c>
      <c r="C242" s="30" t="s">
        <v>827</v>
      </c>
      <c r="D242" s="34">
        <v>198498309532</v>
      </c>
      <c r="E242" s="34">
        <v>0</v>
      </c>
      <c r="F242" s="34">
        <v>198498309532</v>
      </c>
    </row>
    <row r="243" spans="1:6" ht="13.5" hidden="1" thickBot="1">
      <c r="A243" s="27">
        <f t="shared" si="4"/>
        <v>9</v>
      </c>
      <c r="B243" s="30" t="s">
        <v>828</v>
      </c>
      <c r="C243" s="30" t="s">
        <v>829</v>
      </c>
      <c r="D243" s="34">
        <v>13338000</v>
      </c>
      <c r="E243" s="34">
        <v>0</v>
      </c>
      <c r="F243" s="34">
        <v>13338000</v>
      </c>
    </row>
    <row r="244" spans="1:6" ht="13.5" hidden="1" thickBot="1">
      <c r="A244" s="27">
        <f t="shared" si="4"/>
        <v>9</v>
      </c>
      <c r="B244" s="30" t="s">
        <v>830</v>
      </c>
      <c r="C244" s="30" t="s">
        <v>831</v>
      </c>
      <c r="D244" s="34">
        <v>38614148119</v>
      </c>
      <c r="E244" s="34">
        <v>0</v>
      </c>
      <c r="F244" s="34">
        <v>38614148119</v>
      </c>
    </row>
    <row r="245" spans="1:6" ht="13.5" hidden="1" thickBot="1">
      <c r="A245" s="27">
        <f t="shared" si="4"/>
        <v>9</v>
      </c>
      <c r="B245" s="30" t="s">
        <v>832</v>
      </c>
      <c r="C245" s="30" t="s">
        <v>833</v>
      </c>
      <c r="D245" s="33">
        <v>3553938007.5500002</v>
      </c>
      <c r="E245" s="33">
        <v>518647844.48000002</v>
      </c>
      <c r="F245" s="33">
        <v>4072585852.0300002</v>
      </c>
    </row>
    <row r="246" spans="1:6" ht="13.5" hidden="1" thickBot="1">
      <c r="A246" s="27">
        <f t="shared" si="4"/>
        <v>9</v>
      </c>
      <c r="B246" s="30" t="s">
        <v>834</v>
      </c>
      <c r="C246" s="30" t="s">
        <v>835</v>
      </c>
      <c r="D246" s="33">
        <v>31105505634.259998</v>
      </c>
      <c r="E246" s="34">
        <v>1101030529</v>
      </c>
      <c r="F246" s="33">
        <v>32206536163.259998</v>
      </c>
    </row>
    <row r="247" spans="1:6" ht="13.5" hidden="1" thickBot="1">
      <c r="A247" s="27">
        <f t="shared" si="4"/>
        <v>9</v>
      </c>
      <c r="B247" s="30" t="s">
        <v>836</v>
      </c>
      <c r="C247" s="30" t="s">
        <v>837</v>
      </c>
      <c r="D247" s="33">
        <v>1001260303.11</v>
      </c>
      <c r="E247" s="34">
        <v>2667475</v>
      </c>
      <c r="F247" s="33">
        <v>1003927778.11</v>
      </c>
    </row>
    <row r="248" spans="1:6" ht="13.5" hidden="1" thickBot="1">
      <c r="A248" s="27">
        <f t="shared" si="4"/>
        <v>9</v>
      </c>
      <c r="B248" s="30" t="s">
        <v>838</v>
      </c>
      <c r="C248" s="30" t="s">
        <v>839</v>
      </c>
      <c r="D248" s="34">
        <v>5099862925</v>
      </c>
      <c r="E248" s="34">
        <v>2693119102</v>
      </c>
      <c r="F248" s="34">
        <v>7792982027</v>
      </c>
    </row>
    <row r="249" spans="1:6" ht="13.5" hidden="1" thickBot="1">
      <c r="A249" s="27">
        <f t="shared" si="4"/>
        <v>9</v>
      </c>
      <c r="B249" s="30" t="s">
        <v>840</v>
      </c>
      <c r="C249" s="30" t="s">
        <v>841</v>
      </c>
      <c r="D249" s="33">
        <v>103419906051.52</v>
      </c>
      <c r="E249" s="33">
        <v>5831581032.1700001</v>
      </c>
      <c r="F249" s="33">
        <v>109251487083.69</v>
      </c>
    </row>
    <row r="250" spans="1:6" ht="13.5" hidden="1" thickBot="1">
      <c r="A250" s="27">
        <f t="shared" si="4"/>
        <v>9</v>
      </c>
      <c r="B250" s="30" t="s">
        <v>842</v>
      </c>
      <c r="C250" s="30" t="s">
        <v>843</v>
      </c>
      <c r="D250" s="34">
        <v>341559947963</v>
      </c>
      <c r="E250" s="34">
        <v>0</v>
      </c>
      <c r="F250" s="34">
        <v>341559947963</v>
      </c>
    </row>
    <row r="251" spans="1:6" ht="13.5" hidden="1" thickBot="1">
      <c r="A251" s="27">
        <f t="shared" si="4"/>
        <v>9</v>
      </c>
      <c r="B251" s="30" t="s">
        <v>844</v>
      </c>
      <c r="C251" s="30" t="s">
        <v>845</v>
      </c>
      <c r="D251" s="34">
        <v>1167073719</v>
      </c>
      <c r="E251" s="34">
        <v>0</v>
      </c>
      <c r="F251" s="34">
        <v>1167073719</v>
      </c>
    </row>
    <row r="252" spans="1:6" ht="13.5" hidden="1" thickBot="1">
      <c r="A252" s="27">
        <f t="shared" si="4"/>
        <v>9</v>
      </c>
      <c r="B252" s="30" t="s">
        <v>846</v>
      </c>
      <c r="C252" s="30" t="s">
        <v>847</v>
      </c>
      <c r="D252" s="34">
        <v>141160809314</v>
      </c>
      <c r="E252" s="34">
        <v>0</v>
      </c>
      <c r="F252" s="34">
        <v>141160809314</v>
      </c>
    </row>
    <row r="253" spans="1:6" ht="13.5" hidden="1" thickBot="1">
      <c r="A253" s="27">
        <f t="shared" si="4"/>
        <v>9</v>
      </c>
      <c r="B253" s="30" t="s">
        <v>848</v>
      </c>
      <c r="C253" s="30" t="s">
        <v>849</v>
      </c>
      <c r="D253" s="34">
        <v>131879705306</v>
      </c>
      <c r="E253" s="34">
        <v>0</v>
      </c>
      <c r="F253" s="34">
        <v>131879705306</v>
      </c>
    </row>
    <row r="254" spans="1:6" ht="13.5" hidden="1" thickBot="1">
      <c r="A254" s="27">
        <f t="shared" si="4"/>
        <v>9</v>
      </c>
      <c r="B254" s="30" t="s">
        <v>850</v>
      </c>
      <c r="C254" s="30" t="s">
        <v>851</v>
      </c>
      <c r="D254" s="34">
        <v>5131718237</v>
      </c>
      <c r="E254" s="34">
        <v>1685113201</v>
      </c>
      <c r="F254" s="34">
        <v>6816831438</v>
      </c>
    </row>
    <row r="255" spans="1:6" ht="13.5" hidden="1" thickBot="1">
      <c r="A255" s="27">
        <f t="shared" si="4"/>
        <v>9</v>
      </c>
      <c r="B255" s="30" t="s">
        <v>852</v>
      </c>
      <c r="C255" s="30" t="s">
        <v>853</v>
      </c>
      <c r="D255" s="34">
        <v>288286162944</v>
      </c>
      <c r="E255" s="34">
        <v>0</v>
      </c>
      <c r="F255" s="34">
        <v>288286162944</v>
      </c>
    </row>
    <row r="256" spans="1:6" ht="13.5" hidden="1" thickBot="1">
      <c r="A256" s="27">
        <f t="shared" si="4"/>
        <v>9</v>
      </c>
      <c r="B256" s="30" t="s">
        <v>854</v>
      </c>
      <c r="C256" s="30" t="s">
        <v>855</v>
      </c>
      <c r="D256" s="33">
        <v>5088489232.9300003</v>
      </c>
      <c r="E256" s="34">
        <v>242514974</v>
      </c>
      <c r="F256" s="33">
        <v>5331004206.9300003</v>
      </c>
    </row>
    <row r="257" spans="1:6" ht="13.5" hidden="1" thickBot="1">
      <c r="A257" s="27">
        <f t="shared" si="4"/>
        <v>9</v>
      </c>
      <c r="B257" s="30" t="s">
        <v>856</v>
      </c>
      <c r="C257" s="30" t="s">
        <v>857</v>
      </c>
      <c r="D257" s="33">
        <v>12420088457.049999</v>
      </c>
      <c r="E257" s="33">
        <v>2699070919.4200001</v>
      </c>
      <c r="F257" s="33">
        <v>15119159376.469999</v>
      </c>
    </row>
    <row r="258" spans="1:6" ht="13.5" hidden="1" thickBot="1">
      <c r="A258" s="27">
        <f t="shared" si="4"/>
        <v>9</v>
      </c>
      <c r="B258" s="30" t="s">
        <v>858</v>
      </c>
      <c r="C258" s="30" t="s">
        <v>859</v>
      </c>
      <c r="D258" s="34">
        <v>48845709</v>
      </c>
      <c r="E258" s="33">
        <v>169794179.72</v>
      </c>
      <c r="F258" s="33">
        <v>218639888.72</v>
      </c>
    </row>
    <row r="259" spans="1:6" ht="13.5" thickBot="1">
      <c r="A259" s="27">
        <f t="shared" si="4"/>
        <v>6</v>
      </c>
      <c r="B259" s="27" t="s">
        <v>860</v>
      </c>
      <c r="C259" s="30" t="s">
        <v>861</v>
      </c>
      <c r="D259" s="33">
        <v>21055133579080.602</v>
      </c>
      <c r="E259" s="33">
        <v>45374381825733.703</v>
      </c>
      <c r="F259" s="33">
        <v>66429515404814.398</v>
      </c>
    </row>
    <row r="260" spans="1:6" ht="13.5" hidden="1" thickBot="1">
      <c r="A260" s="27">
        <f t="shared" si="4"/>
        <v>9</v>
      </c>
      <c r="B260" s="30" t="s">
        <v>862</v>
      </c>
      <c r="C260" s="30" t="s">
        <v>863</v>
      </c>
      <c r="D260" s="33">
        <v>461850431684.95001</v>
      </c>
      <c r="E260" s="33">
        <v>44052672761.089996</v>
      </c>
      <c r="F260" s="33">
        <v>505903104446.03998</v>
      </c>
    </row>
    <row r="261" spans="1:6" ht="13.5" hidden="1" thickBot="1">
      <c r="A261" s="27">
        <f t="shared" si="4"/>
        <v>9</v>
      </c>
      <c r="B261" s="30" t="s">
        <v>864</v>
      </c>
      <c r="C261" s="30" t="s">
        <v>865</v>
      </c>
      <c r="D261" s="33">
        <v>2980496086165.0098</v>
      </c>
      <c r="E261" s="33">
        <v>27836818924099.301</v>
      </c>
      <c r="F261" s="33">
        <v>30817315010264.301</v>
      </c>
    </row>
    <row r="262" spans="1:6" ht="13.5" hidden="1" thickBot="1">
      <c r="A262" s="27">
        <f t="shared" si="4"/>
        <v>9</v>
      </c>
      <c r="B262" s="30" t="s">
        <v>866</v>
      </c>
      <c r="C262" s="30" t="s">
        <v>867</v>
      </c>
      <c r="D262" s="33">
        <v>5128235585869.7197</v>
      </c>
      <c r="E262" s="33">
        <v>15947331249395.4</v>
      </c>
      <c r="F262" s="33">
        <v>21075566835265.102</v>
      </c>
    </row>
    <row r="263" spans="1:6" ht="13.5" hidden="1" thickBot="1">
      <c r="A263" s="27">
        <f t="shared" si="4"/>
        <v>9</v>
      </c>
      <c r="B263" s="30" t="s">
        <v>868</v>
      </c>
      <c r="C263" s="30" t="s">
        <v>869</v>
      </c>
      <c r="D263" s="33">
        <v>9774739417623.4902</v>
      </c>
      <c r="E263" s="33">
        <v>268315166715.95001</v>
      </c>
      <c r="F263" s="33">
        <v>10043054584339.4</v>
      </c>
    </row>
    <row r="264" spans="1:6" ht="13.5" hidden="1" thickBot="1">
      <c r="A264" s="27">
        <f t="shared" si="4"/>
        <v>9</v>
      </c>
      <c r="B264" s="30" t="s">
        <v>870</v>
      </c>
      <c r="C264" s="30" t="s">
        <v>871</v>
      </c>
      <c r="D264" s="34">
        <v>784942384</v>
      </c>
      <c r="E264" s="34">
        <v>17844305904</v>
      </c>
      <c r="F264" s="34">
        <v>18629248288</v>
      </c>
    </row>
    <row r="265" spans="1:6" ht="13.5" hidden="1" thickBot="1">
      <c r="A265" s="27">
        <f t="shared" si="4"/>
        <v>9</v>
      </c>
      <c r="B265" s="30" t="s">
        <v>872</v>
      </c>
      <c r="C265" s="30" t="s">
        <v>873</v>
      </c>
      <c r="D265" s="33">
        <v>6657697490.7799997</v>
      </c>
      <c r="E265" s="34">
        <v>0</v>
      </c>
      <c r="F265" s="33">
        <v>6657697490.7799997</v>
      </c>
    </row>
    <row r="266" spans="1:6" ht="13.5" hidden="1" thickBot="1">
      <c r="A266" s="27">
        <f t="shared" si="4"/>
        <v>9</v>
      </c>
      <c r="B266" s="30" t="s">
        <v>874</v>
      </c>
      <c r="C266" s="30" t="s">
        <v>875</v>
      </c>
      <c r="D266" s="34">
        <v>184717247</v>
      </c>
      <c r="E266" s="34">
        <v>0</v>
      </c>
      <c r="F266" s="34">
        <v>184717247</v>
      </c>
    </row>
    <row r="267" spans="1:6" ht="13.5" hidden="1" thickBot="1">
      <c r="A267" s="27">
        <f t="shared" si="4"/>
        <v>9</v>
      </c>
      <c r="B267" s="30" t="s">
        <v>876</v>
      </c>
      <c r="C267" s="30" t="s">
        <v>877</v>
      </c>
      <c r="D267" s="33">
        <v>76053924944.449997</v>
      </c>
      <c r="E267" s="34">
        <v>338528250</v>
      </c>
      <c r="F267" s="33">
        <v>76392453194.449997</v>
      </c>
    </row>
    <row r="268" spans="1:6" ht="13.5" hidden="1" thickBot="1">
      <c r="A268" s="27">
        <f t="shared" si="4"/>
        <v>9</v>
      </c>
      <c r="B268" s="30" t="s">
        <v>878</v>
      </c>
      <c r="C268" s="30" t="s">
        <v>879</v>
      </c>
      <c r="D268" s="34">
        <v>20051179</v>
      </c>
      <c r="E268" s="34">
        <v>487775015</v>
      </c>
      <c r="F268" s="34">
        <v>507826194</v>
      </c>
    </row>
    <row r="269" spans="1:6" ht="13.5" hidden="1" thickBot="1">
      <c r="A269" s="27">
        <f t="shared" si="4"/>
        <v>9</v>
      </c>
      <c r="B269" s="30" t="s">
        <v>880</v>
      </c>
      <c r="C269" s="30" t="s">
        <v>881</v>
      </c>
      <c r="D269" s="34">
        <v>0</v>
      </c>
      <c r="E269" s="34">
        <v>12411700</v>
      </c>
      <c r="F269" s="34">
        <v>12411700</v>
      </c>
    </row>
    <row r="270" spans="1:6" ht="13.5" hidden="1" thickBot="1">
      <c r="A270" s="27">
        <f t="shared" si="4"/>
        <v>9</v>
      </c>
      <c r="B270" s="30" t="s">
        <v>882</v>
      </c>
      <c r="C270" s="30" t="s">
        <v>883</v>
      </c>
      <c r="D270" s="34">
        <v>522905002</v>
      </c>
      <c r="E270" s="34">
        <v>48632590</v>
      </c>
      <c r="F270" s="34">
        <v>571537592</v>
      </c>
    </row>
    <row r="271" spans="1:6" ht="13.5" hidden="1" thickBot="1">
      <c r="A271" s="27">
        <f t="shared" si="4"/>
        <v>9</v>
      </c>
      <c r="B271" s="30" t="s">
        <v>884</v>
      </c>
      <c r="C271" s="30" t="s">
        <v>885</v>
      </c>
      <c r="D271" s="34">
        <v>512047289</v>
      </c>
      <c r="E271" s="33">
        <v>17942563573.040001</v>
      </c>
      <c r="F271" s="33">
        <v>18454610862.040001</v>
      </c>
    </row>
    <row r="272" spans="1:6" ht="13.5" hidden="1" thickBot="1">
      <c r="A272" s="27">
        <f t="shared" si="4"/>
        <v>9</v>
      </c>
      <c r="B272" s="30" t="s">
        <v>886</v>
      </c>
      <c r="C272" s="30" t="s">
        <v>887</v>
      </c>
      <c r="D272" s="33">
        <v>155321079767.03</v>
      </c>
      <c r="E272" s="33">
        <v>21730382017.43</v>
      </c>
      <c r="F272" s="33">
        <v>177051461784.45999</v>
      </c>
    </row>
    <row r="273" spans="1:6" ht="13.5" hidden="1" thickBot="1">
      <c r="A273" s="27">
        <f t="shared" si="4"/>
        <v>9</v>
      </c>
      <c r="B273" s="30" t="s">
        <v>888</v>
      </c>
      <c r="C273" s="30" t="s">
        <v>889</v>
      </c>
      <c r="D273" s="34">
        <v>33031000</v>
      </c>
      <c r="E273" s="33">
        <v>242069094.43000001</v>
      </c>
      <c r="F273" s="33">
        <v>275100094.43000001</v>
      </c>
    </row>
    <row r="274" spans="1:6" ht="13.5" hidden="1" thickBot="1">
      <c r="A274" s="27">
        <f t="shared" ref="A274:A337" si="5">LEN(B274)</f>
        <v>9</v>
      </c>
      <c r="B274" s="30" t="s">
        <v>890</v>
      </c>
      <c r="C274" s="30" t="s">
        <v>891</v>
      </c>
      <c r="D274" s="33">
        <v>1349012898.97</v>
      </c>
      <c r="E274" s="34">
        <v>18017217</v>
      </c>
      <c r="F274" s="33">
        <v>1367030115.97</v>
      </c>
    </row>
    <row r="275" spans="1:6" ht="13.5" hidden="1" thickBot="1">
      <c r="A275" s="27">
        <f t="shared" si="5"/>
        <v>9</v>
      </c>
      <c r="B275" s="30" t="s">
        <v>892</v>
      </c>
      <c r="C275" s="30" t="s">
        <v>893</v>
      </c>
      <c r="D275" s="33">
        <v>353875258063.46997</v>
      </c>
      <c r="E275" s="33">
        <v>2787912804.8899999</v>
      </c>
      <c r="F275" s="33">
        <v>356663170868.35999</v>
      </c>
    </row>
    <row r="276" spans="1:6" ht="13.5" hidden="1" thickBot="1">
      <c r="A276" s="27">
        <f t="shared" si="5"/>
        <v>9</v>
      </c>
      <c r="B276" s="30" t="s">
        <v>894</v>
      </c>
      <c r="C276" s="30" t="s">
        <v>895</v>
      </c>
      <c r="D276" s="33">
        <v>7229892801.8800001</v>
      </c>
      <c r="E276" s="34">
        <v>207101130</v>
      </c>
      <c r="F276" s="33">
        <v>7436993931.8800001</v>
      </c>
    </row>
    <row r="277" spans="1:6" ht="13.5" hidden="1" thickBot="1">
      <c r="A277" s="27">
        <f t="shared" si="5"/>
        <v>9</v>
      </c>
      <c r="B277" s="30" t="s">
        <v>896</v>
      </c>
      <c r="C277" s="30" t="s">
        <v>897</v>
      </c>
      <c r="D277" s="33">
        <v>37869767820.07</v>
      </c>
      <c r="E277" s="33">
        <v>3571403246.5999999</v>
      </c>
      <c r="F277" s="33">
        <v>41441171066.669998</v>
      </c>
    </row>
    <row r="278" spans="1:6" ht="13.5" hidden="1" thickBot="1">
      <c r="A278" s="27">
        <f t="shared" si="5"/>
        <v>9</v>
      </c>
      <c r="B278" s="30" t="s">
        <v>898</v>
      </c>
      <c r="C278" s="30" t="s">
        <v>899</v>
      </c>
      <c r="D278" s="34">
        <v>3238498</v>
      </c>
      <c r="E278" s="33">
        <v>268082248.47</v>
      </c>
      <c r="F278" s="33">
        <v>271320746.47000003</v>
      </c>
    </row>
    <row r="279" spans="1:6" ht="13.5" hidden="1" thickBot="1">
      <c r="A279" s="27">
        <f t="shared" si="5"/>
        <v>9</v>
      </c>
      <c r="B279" s="30" t="s">
        <v>900</v>
      </c>
      <c r="C279" s="30" t="s">
        <v>901</v>
      </c>
      <c r="D279" s="34">
        <v>4808990</v>
      </c>
      <c r="E279" s="34">
        <v>13823016</v>
      </c>
      <c r="F279" s="34">
        <v>18632006</v>
      </c>
    </row>
    <row r="280" spans="1:6" ht="13.5" hidden="1" thickBot="1">
      <c r="A280" s="27">
        <f t="shared" si="5"/>
        <v>9</v>
      </c>
      <c r="B280" s="30" t="s">
        <v>902</v>
      </c>
      <c r="C280" s="30" t="s">
        <v>903</v>
      </c>
      <c r="D280" s="34">
        <v>86550</v>
      </c>
      <c r="E280" s="34">
        <v>6267300</v>
      </c>
      <c r="F280" s="34">
        <v>6353850</v>
      </c>
    </row>
    <row r="281" spans="1:6" ht="13.5" hidden="1" thickBot="1">
      <c r="A281" s="27">
        <f t="shared" si="5"/>
        <v>9</v>
      </c>
      <c r="B281" s="30" t="s">
        <v>904</v>
      </c>
      <c r="C281" s="30" t="s">
        <v>905</v>
      </c>
      <c r="D281" s="34">
        <v>9694910477</v>
      </c>
      <c r="E281" s="33">
        <v>8866587.5</v>
      </c>
      <c r="F281" s="33">
        <v>9703777064.5</v>
      </c>
    </row>
    <row r="282" spans="1:6" ht="13.5" hidden="1" thickBot="1">
      <c r="A282" s="27">
        <f t="shared" si="5"/>
        <v>9</v>
      </c>
      <c r="B282" s="30" t="s">
        <v>906</v>
      </c>
      <c r="C282" s="30" t="s">
        <v>907</v>
      </c>
      <c r="D282" s="34">
        <v>125737857</v>
      </c>
      <c r="E282" s="34">
        <v>0</v>
      </c>
      <c r="F282" s="34">
        <v>125737857</v>
      </c>
    </row>
    <row r="283" spans="1:6" ht="13.5" hidden="1" thickBot="1">
      <c r="A283" s="27">
        <f t="shared" si="5"/>
        <v>9</v>
      </c>
      <c r="B283" s="30" t="s">
        <v>908</v>
      </c>
      <c r="C283" s="30" t="s">
        <v>909</v>
      </c>
      <c r="D283" s="33">
        <v>198968388951.84</v>
      </c>
      <c r="E283" s="33">
        <v>75559012754.029999</v>
      </c>
      <c r="F283" s="33">
        <v>274527401705.87</v>
      </c>
    </row>
    <row r="284" spans="1:6" ht="13.5" hidden="1" thickBot="1">
      <c r="A284" s="27">
        <f t="shared" si="5"/>
        <v>9</v>
      </c>
      <c r="B284" s="30" t="s">
        <v>910</v>
      </c>
      <c r="C284" s="30" t="s">
        <v>911</v>
      </c>
      <c r="D284" s="33">
        <v>658871416842.75</v>
      </c>
      <c r="E284" s="34">
        <v>273327789206</v>
      </c>
      <c r="F284" s="33">
        <v>932199206048.75</v>
      </c>
    </row>
    <row r="285" spans="1:6" ht="13.5" hidden="1" thickBot="1">
      <c r="A285" s="27">
        <f t="shared" si="5"/>
        <v>9</v>
      </c>
      <c r="B285" s="30" t="s">
        <v>912</v>
      </c>
      <c r="C285" s="30" t="s">
        <v>913</v>
      </c>
      <c r="D285" s="33">
        <v>5593470061.9399996</v>
      </c>
      <c r="E285" s="34">
        <v>73397320</v>
      </c>
      <c r="F285" s="33">
        <v>5666867381.9399996</v>
      </c>
    </row>
    <row r="286" spans="1:6" ht="13.5" hidden="1" thickBot="1">
      <c r="A286" s="27">
        <f t="shared" si="5"/>
        <v>9</v>
      </c>
      <c r="B286" s="30" t="s">
        <v>914</v>
      </c>
      <c r="C286" s="30" t="s">
        <v>915</v>
      </c>
      <c r="D286" s="34">
        <v>16220785</v>
      </c>
      <c r="E286" s="34">
        <v>145922096</v>
      </c>
      <c r="F286" s="34">
        <v>162142881</v>
      </c>
    </row>
    <row r="287" spans="1:6" ht="13.5" hidden="1" thickBot="1">
      <c r="A287" s="27">
        <f t="shared" si="5"/>
        <v>9</v>
      </c>
      <c r="B287" s="30" t="s">
        <v>916</v>
      </c>
      <c r="C287" s="30" t="s">
        <v>917</v>
      </c>
      <c r="D287" s="34">
        <v>2613634661</v>
      </c>
      <c r="E287" s="34">
        <v>0</v>
      </c>
      <c r="F287" s="34">
        <v>2613634661</v>
      </c>
    </row>
    <row r="288" spans="1:6" ht="13.5" hidden="1" thickBot="1">
      <c r="A288" s="27">
        <f t="shared" si="5"/>
        <v>9</v>
      </c>
      <c r="B288" s="30" t="s">
        <v>918</v>
      </c>
      <c r="C288" s="30" t="s">
        <v>919</v>
      </c>
      <c r="D288" s="34">
        <v>18004540</v>
      </c>
      <c r="E288" s="34">
        <v>0</v>
      </c>
      <c r="F288" s="34">
        <v>18004540</v>
      </c>
    </row>
    <row r="289" spans="1:6" ht="13.5" hidden="1" thickBot="1">
      <c r="A289" s="27">
        <f t="shared" si="5"/>
        <v>9</v>
      </c>
      <c r="B289" s="30" t="s">
        <v>920</v>
      </c>
      <c r="C289" s="30" t="s">
        <v>921</v>
      </c>
      <c r="D289" s="34">
        <v>5532227132</v>
      </c>
      <c r="E289" s="34">
        <v>122037929</v>
      </c>
      <c r="F289" s="34">
        <v>5654265061</v>
      </c>
    </row>
    <row r="290" spans="1:6" ht="13.5" hidden="1" thickBot="1">
      <c r="A290" s="27">
        <f t="shared" si="5"/>
        <v>9</v>
      </c>
      <c r="B290" s="30" t="s">
        <v>922</v>
      </c>
      <c r="C290" s="30" t="s">
        <v>923</v>
      </c>
      <c r="D290" s="33">
        <v>11024869290.59</v>
      </c>
      <c r="E290" s="33">
        <v>263137800.71000001</v>
      </c>
      <c r="F290" s="33">
        <v>11288007091.299999</v>
      </c>
    </row>
    <row r="291" spans="1:6" ht="13.5" hidden="1" thickBot="1">
      <c r="A291" s="27">
        <f t="shared" si="5"/>
        <v>9</v>
      </c>
      <c r="B291" s="30" t="s">
        <v>924</v>
      </c>
      <c r="C291" s="30" t="s">
        <v>925</v>
      </c>
      <c r="D291" s="34">
        <v>128728422500</v>
      </c>
      <c r="E291" s="34">
        <v>0</v>
      </c>
      <c r="F291" s="34">
        <v>128728422500</v>
      </c>
    </row>
    <row r="292" spans="1:6" ht="13.5" hidden="1" thickBot="1">
      <c r="A292" s="27">
        <f t="shared" si="5"/>
        <v>9</v>
      </c>
      <c r="B292" s="30" t="s">
        <v>926</v>
      </c>
      <c r="C292" s="30" t="s">
        <v>927</v>
      </c>
      <c r="D292" s="34">
        <v>743309032</v>
      </c>
      <c r="E292" s="33">
        <v>761262542.02999997</v>
      </c>
      <c r="F292" s="33">
        <v>1504571574.03</v>
      </c>
    </row>
    <row r="293" spans="1:6" ht="13.5" hidden="1" thickBot="1">
      <c r="A293" s="27">
        <f t="shared" si="5"/>
        <v>9</v>
      </c>
      <c r="B293" s="30" t="s">
        <v>928</v>
      </c>
      <c r="C293" s="30" t="s">
        <v>929</v>
      </c>
      <c r="D293" s="34">
        <v>101186125956</v>
      </c>
      <c r="E293" s="34">
        <v>0</v>
      </c>
      <c r="F293" s="34">
        <v>101186125956</v>
      </c>
    </row>
    <row r="294" spans="1:6" ht="13.5" hidden="1" thickBot="1">
      <c r="A294" s="27">
        <f t="shared" si="5"/>
        <v>9</v>
      </c>
      <c r="B294" s="30" t="s">
        <v>930</v>
      </c>
      <c r="C294" s="30" t="s">
        <v>931</v>
      </c>
      <c r="D294" s="33">
        <v>127972424623.46001</v>
      </c>
      <c r="E294" s="34">
        <v>0</v>
      </c>
      <c r="F294" s="33">
        <v>127972424623.46001</v>
      </c>
    </row>
    <row r="295" spans="1:6" ht="13.5" hidden="1" thickBot="1">
      <c r="A295" s="27">
        <f t="shared" si="5"/>
        <v>9</v>
      </c>
      <c r="B295" s="30" t="s">
        <v>932</v>
      </c>
      <c r="C295" s="30" t="s">
        <v>933</v>
      </c>
      <c r="D295" s="33">
        <v>818300433101.25</v>
      </c>
      <c r="E295" s="33">
        <v>862083111419.80005</v>
      </c>
      <c r="F295" s="33">
        <v>1680383544521.05</v>
      </c>
    </row>
    <row r="296" spans="1:6" ht="13.5" thickBot="1">
      <c r="A296" s="27">
        <f t="shared" si="5"/>
        <v>6</v>
      </c>
      <c r="B296" s="27" t="s">
        <v>934</v>
      </c>
      <c r="C296" s="30" t="s">
        <v>133</v>
      </c>
      <c r="D296" s="33">
        <v>144366019753.54001</v>
      </c>
      <c r="E296" s="33">
        <v>489374921.75999999</v>
      </c>
      <c r="F296" s="33">
        <v>144855394675.29999</v>
      </c>
    </row>
    <row r="297" spans="1:6" ht="13.5" hidden="1" thickBot="1">
      <c r="A297" s="27">
        <f t="shared" si="5"/>
        <v>9</v>
      </c>
      <c r="B297" s="30" t="s">
        <v>935</v>
      </c>
      <c r="C297" s="30" t="s">
        <v>936</v>
      </c>
      <c r="D297" s="34">
        <v>90</v>
      </c>
      <c r="E297" s="34">
        <v>0</v>
      </c>
      <c r="F297" s="34">
        <v>90</v>
      </c>
    </row>
    <row r="298" spans="1:6" ht="13.5" hidden="1" thickBot="1">
      <c r="A298" s="27">
        <f t="shared" si="5"/>
        <v>9</v>
      </c>
      <c r="B298" s="30" t="s">
        <v>937</v>
      </c>
      <c r="C298" s="30" t="s">
        <v>938</v>
      </c>
      <c r="D298" s="33">
        <v>144347565647.54001</v>
      </c>
      <c r="E298" s="34">
        <v>0</v>
      </c>
      <c r="F298" s="33">
        <v>144347565647.54001</v>
      </c>
    </row>
    <row r="299" spans="1:6" ht="13.5" hidden="1" thickBot="1">
      <c r="A299" s="27">
        <f t="shared" si="5"/>
        <v>9</v>
      </c>
      <c r="B299" s="30" t="s">
        <v>939</v>
      </c>
      <c r="C299" s="30" t="s">
        <v>940</v>
      </c>
      <c r="D299" s="34">
        <v>0</v>
      </c>
      <c r="E299" s="34">
        <v>95242763</v>
      </c>
      <c r="F299" s="34">
        <v>95242763</v>
      </c>
    </row>
    <row r="300" spans="1:6" ht="13.5" hidden="1" thickBot="1">
      <c r="A300" s="27">
        <f t="shared" si="5"/>
        <v>9</v>
      </c>
      <c r="B300" s="30" t="s">
        <v>941</v>
      </c>
      <c r="C300" s="30" t="s">
        <v>942</v>
      </c>
      <c r="D300" s="34">
        <v>18454016</v>
      </c>
      <c r="E300" s="33">
        <v>394132158.75999999</v>
      </c>
      <c r="F300" s="33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0" t="s">
        <v>166</v>
      </c>
      <c r="D301" s="34">
        <v>257267712</v>
      </c>
      <c r="E301" s="34">
        <v>187600</v>
      </c>
      <c r="F301" s="34">
        <v>257455312</v>
      </c>
    </row>
    <row r="302" spans="1:6" ht="13.5" hidden="1" thickBot="1">
      <c r="A302" s="27">
        <f t="shared" si="5"/>
        <v>9</v>
      </c>
      <c r="B302" s="30" t="s">
        <v>944</v>
      </c>
      <c r="C302" s="30" t="s">
        <v>945</v>
      </c>
      <c r="D302" s="34">
        <v>257267712</v>
      </c>
      <c r="E302" s="34">
        <v>187600</v>
      </c>
      <c r="F302" s="34">
        <v>257455312</v>
      </c>
    </row>
    <row r="303" spans="1:6" ht="13.5" thickBot="1">
      <c r="A303" s="27">
        <f t="shared" si="5"/>
        <v>6</v>
      </c>
      <c r="B303" s="27" t="s">
        <v>946</v>
      </c>
      <c r="C303" s="30" t="s">
        <v>154</v>
      </c>
      <c r="D303" s="33">
        <v>1372618875.9100001</v>
      </c>
      <c r="E303" s="34">
        <v>0</v>
      </c>
      <c r="F303" s="33">
        <v>1372618875.9100001</v>
      </c>
    </row>
    <row r="304" spans="1:6" ht="13.5" hidden="1" thickBot="1">
      <c r="A304" s="27">
        <f t="shared" si="5"/>
        <v>9</v>
      </c>
      <c r="B304" s="30" t="s">
        <v>947</v>
      </c>
      <c r="C304" s="30" t="s">
        <v>948</v>
      </c>
      <c r="D304" s="33">
        <v>1372618875.9100001</v>
      </c>
      <c r="E304" s="34">
        <v>0</v>
      </c>
      <c r="F304" s="33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0" t="s">
        <v>132</v>
      </c>
      <c r="D305" s="33">
        <v>3956182200258.7598</v>
      </c>
      <c r="E305" s="33">
        <v>67094960987.440002</v>
      </c>
      <c r="F305" s="33">
        <v>4023277161246.2002</v>
      </c>
    </row>
    <row r="306" spans="1:6" ht="13.5" hidden="1" thickBot="1">
      <c r="A306" s="27">
        <f t="shared" si="5"/>
        <v>9</v>
      </c>
      <c r="B306" s="30" t="s">
        <v>950</v>
      </c>
      <c r="C306" s="30" t="s">
        <v>951</v>
      </c>
      <c r="D306" s="33">
        <v>7390051576.1899996</v>
      </c>
      <c r="E306" s="34">
        <v>0</v>
      </c>
      <c r="F306" s="33">
        <v>7390051576.1899996</v>
      </c>
    </row>
    <row r="307" spans="1:6" ht="13.5" hidden="1" thickBot="1">
      <c r="A307" s="27">
        <f t="shared" si="5"/>
        <v>9</v>
      </c>
      <c r="B307" s="30" t="s">
        <v>952</v>
      </c>
      <c r="C307" s="30" t="s">
        <v>953</v>
      </c>
      <c r="D307" s="34">
        <v>1759108025155</v>
      </c>
      <c r="E307" s="34">
        <v>0</v>
      </c>
      <c r="F307" s="34">
        <v>1759108025155</v>
      </c>
    </row>
    <row r="308" spans="1:6" ht="13.5" hidden="1" thickBot="1">
      <c r="A308" s="27">
        <f t="shared" si="5"/>
        <v>9</v>
      </c>
      <c r="B308" s="30" t="s">
        <v>954</v>
      </c>
      <c r="C308" s="30" t="s">
        <v>955</v>
      </c>
      <c r="D308" s="33">
        <v>123695715309.78</v>
      </c>
      <c r="E308" s="34">
        <v>456174862</v>
      </c>
      <c r="F308" s="33">
        <v>124151890171.78</v>
      </c>
    </row>
    <row r="309" spans="1:6" ht="13.5" hidden="1" thickBot="1">
      <c r="A309" s="27">
        <f t="shared" si="5"/>
        <v>9</v>
      </c>
      <c r="B309" s="30" t="s">
        <v>956</v>
      </c>
      <c r="C309" s="30" t="s">
        <v>957</v>
      </c>
      <c r="D309" s="33">
        <v>1778008450348.8899</v>
      </c>
      <c r="E309" s="34">
        <v>0</v>
      </c>
      <c r="F309" s="33">
        <v>1778008450348.8899</v>
      </c>
    </row>
    <row r="310" spans="1:6" ht="13.5" hidden="1" thickBot="1">
      <c r="A310" s="27">
        <f t="shared" si="5"/>
        <v>9</v>
      </c>
      <c r="B310" s="30" t="s">
        <v>958</v>
      </c>
      <c r="C310" s="30" t="s">
        <v>959</v>
      </c>
      <c r="D310" s="33">
        <v>41952755049.690002</v>
      </c>
      <c r="E310" s="34">
        <v>22506337442</v>
      </c>
      <c r="F310" s="33">
        <v>64459092491.690002</v>
      </c>
    </row>
    <row r="311" spans="1:6" ht="13.5" hidden="1" thickBot="1">
      <c r="A311" s="27">
        <f t="shared" si="5"/>
        <v>9</v>
      </c>
      <c r="B311" s="30" t="s">
        <v>960</v>
      </c>
      <c r="C311" s="30" t="s">
        <v>961</v>
      </c>
      <c r="D311" s="33">
        <v>246027202819.20999</v>
      </c>
      <c r="E311" s="33">
        <v>44132448683.440002</v>
      </c>
      <c r="F311" s="33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0" t="s">
        <v>131</v>
      </c>
      <c r="D312" s="33">
        <v>2614041110894.02</v>
      </c>
      <c r="E312" s="33">
        <v>90213862561.910004</v>
      </c>
      <c r="F312" s="33">
        <v>2704254973455.9302</v>
      </c>
    </row>
    <row r="313" spans="1:6" ht="13.5" hidden="1" thickBot="1">
      <c r="A313" s="27">
        <f t="shared" si="5"/>
        <v>9</v>
      </c>
      <c r="B313" s="30" t="s">
        <v>963</v>
      </c>
      <c r="C313" s="30" t="s">
        <v>964</v>
      </c>
      <c r="D313" s="33">
        <v>165416970445.75</v>
      </c>
      <c r="E313" s="33">
        <v>3975177447.4499998</v>
      </c>
      <c r="F313" s="33">
        <v>169392147893.20001</v>
      </c>
    </row>
    <row r="314" spans="1:6" ht="13.5" hidden="1" thickBot="1">
      <c r="A314" s="27">
        <f t="shared" si="5"/>
        <v>9</v>
      </c>
      <c r="B314" s="30" t="s">
        <v>965</v>
      </c>
      <c r="C314" s="30" t="s">
        <v>966</v>
      </c>
      <c r="D314" s="33">
        <v>509934790912.82001</v>
      </c>
      <c r="E314" s="34">
        <v>19569912</v>
      </c>
      <c r="F314" s="33">
        <v>509954360824.82001</v>
      </c>
    </row>
    <row r="315" spans="1:6" ht="13.5" hidden="1" thickBot="1">
      <c r="A315" s="27">
        <f t="shared" si="5"/>
        <v>9</v>
      </c>
      <c r="B315" s="30" t="s">
        <v>967</v>
      </c>
      <c r="C315" s="30" t="s">
        <v>968</v>
      </c>
      <c r="D315" s="33">
        <v>25910918629.5</v>
      </c>
      <c r="E315" s="34">
        <v>1595404575</v>
      </c>
      <c r="F315" s="33">
        <v>27506323204.5</v>
      </c>
    </row>
    <row r="316" spans="1:6" ht="13.5" hidden="1" thickBot="1">
      <c r="A316" s="27">
        <f t="shared" si="5"/>
        <v>9</v>
      </c>
      <c r="B316" s="30" t="s">
        <v>969</v>
      </c>
      <c r="C316" s="30" t="s">
        <v>970</v>
      </c>
      <c r="D316" s="33">
        <v>12436564586.66</v>
      </c>
      <c r="E316" s="34">
        <v>0</v>
      </c>
      <c r="F316" s="33">
        <v>12436564586.66</v>
      </c>
    </row>
    <row r="317" spans="1:6" ht="13.5" hidden="1" thickBot="1">
      <c r="A317" s="27">
        <f t="shared" si="5"/>
        <v>9</v>
      </c>
      <c r="B317" s="30" t="s">
        <v>971</v>
      </c>
      <c r="C317" s="30" t="s">
        <v>972</v>
      </c>
      <c r="D317" s="33">
        <v>16655585980.469999</v>
      </c>
      <c r="E317" s="34">
        <v>0</v>
      </c>
      <c r="F317" s="33">
        <v>16655585980.469999</v>
      </c>
    </row>
    <row r="318" spans="1:6" ht="13.5" hidden="1" thickBot="1">
      <c r="A318" s="27">
        <f t="shared" si="5"/>
        <v>9</v>
      </c>
      <c r="B318" s="30" t="s">
        <v>973</v>
      </c>
      <c r="C318" s="30" t="s">
        <v>974</v>
      </c>
      <c r="D318" s="33">
        <v>914337141684.78003</v>
      </c>
      <c r="E318" s="34">
        <v>0</v>
      </c>
      <c r="F318" s="33">
        <v>914337141684.78003</v>
      </c>
    </row>
    <row r="319" spans="1:6" ht="13.5" hidden="1" thickBot="1">
      <c r="A319" s="27">
        <f t="shared" si="5"/>
        <v>9</v>
      </c>
      <c r="B319" s="30" t="s">
        <v>975</v>
      </c>
      <c r="C319" s="30" t="s">
        <v>976</v>
      </c>
      <c r="D319" s="33">
        <v>2309618964.8899999</v>
      </c>
      <c r="E319" s="34">
        <v>7582640</v>
      </c>
      <c r="F319" s="33">
        <v>2317201604.8899999</v>
      </c>
    </row>
    <row r="320" spans="1:6" ht="13.5" hidden="1" thickBot="1">
      <c r="A320" s="27">
        <f t="shared" si="5"/>
        <v>9</v>
      </c>
      <c r="B320" s="30" t="s">
        <v>977</v>
      </c>
      <c r="C320" s="30" t="s">
        <v>978</v>
      </c>
      <c r="D320" s="33">
        <v>11903370351.780001</v>
      </c>
      <c r="E320" s="34">
        <v>0</v>
      </c>
      <c r="F320" s="33">
        <v>11903370351.780001</v>
      </c>
    </row>
    <row r="321" spans="1:6" ht="13.5" hidden="1" thickBot="1">
      <c r="A321" s="27">
        <f t="shared" si="5"/>
        <v>9</v>
      </c>
      <c r="B321" s="30" t="s">
        <v>979</v>
      </c>
      <c r="C321" s="30" t="s">
        <v>980</v>
      </c>
      <c r="D321" s="33">
        <v>261410804456.92001</v>
      </c>
      <c r="E321" s="34">
        <v>0</v>
      </c>
      <c r="F321" s="33">
        <v>261410804456.92001</v>
      </c>
    </row>
    <row r="322" spans="1:6" ht="13.5" hidden="1" thickBot="1">
      <c r="A322" s="27">
        <f t="shared" si="5"/>
        <v>9</v>
      </c>
      <c r="B322" s="30" t="s">
        <v>981</v>
      </c>
      <c r="C322" s="30" t="s">
        <v>982</v>
      </c>
      <c r="D322" s="34">
        <v>1061519727</v>
      </c>
      <c r="E322" s="34">
        <v>26052100</v>
      </c>
      <c r="F322" s="34">
        <v>1087571827</v>
      </c>
    </row>
    <row r="323" spans="1:6" ht="13.5" hidden="1" thickBot="1">
      <c r="A323" s="27">
        <f t="shared" si="5"/>
        <v>9</v>
      </c>
      <c r="B323" s="30" t="s">
        <v>983</v>
      </c>
      <c r="C323" s="30" t="s">
        <v>984</v>
      </c>
      <c r="D323" s="33">
        <v>3526740068.7800002</v>
      </c>
      <c r="E323" s="34">
        <v>0</v>
      </c>
      <c r="F323" s="33">
        <v>3526740068.7800002</v>
      </c>
    </row>
    <row r="324" spans="1:6" ht="13.5" hidden="1" thickBot="1">
      <c r="A324" s="27">
        <f t="shared" si="5"/>
        <v>9</v>
      </c>
      <c r="B324" s="30" t="s">
        <v>985</v>
      </c>
      <c r="C324" s="30" t="s">
        <v>986</v>
      </c>
      <c r="D324" s="33">
        <v>24773075448.799999</v>
      </c>
      <c r="E324" s="34">
        <v>0</v>
      </c>
      <c r="F324" s="33">
        <v>24773075448.799999</v>
      </c>
    </row>
    <row r="325" spans="1:6" ht="13.5" hidden="1" thickBot="1">
      <c r="A325" s="27">
        <f t="shared" si="5"/>
        <v>9</v>
      </c>
      <c r="B325" s="30" t="s">
        <v>987</v>
      </c>
      <c r="C325" s="30" t="s">
        <v>988</v>
      </c>
      <c r="D325" s="34">
        <v>6329800</v>
      </c>
      <c r="E325" s="34">
        <v>0</v>
      </c>
      <c r="F325" s="34">
        <v>6329800</v>
      </c>
    </row>
    <row r="326" spans="1:6" ht="13.5" hidden="1" thickBot="1">
      <c r="A326" s="27">
        <f t="shared" si="5"/>
        <v>9</v>
      </c>
      <c r="B326" s="30" t="s">
        <v>989</v>
      </c>
      <c r="C326" s="30" t="s">
        <v>990</v>
      </c>
      <c r="D326" s="33">
        <v>33954955353.43</v>
      </c>
      <c r="E326" s="34">
        <v>647310714</v>
      </c>
      <c r="F326" s="33">
        <v>34602266067.43</v>
      </c>
    </row>
    <row r="327" spans="1:6" ht="13.5" hidden="1" thickBot="1">
      <c r="A327" s="27">
        <f t="shared" si="5"/>
        <v>9</v>
      </c>
      <c r="B327" s="30" t="s">
        <v>991</v>
      </c>
      <c r="C327" s="30" t="s">
        <v>992</v>
      </c>
      <c r="D327" s="34">
        <v>3183278202</v>
      </c>
      <c r="E327" s="34">
        <v>3355000</v>
      </c>
      <c r="F327" s="34">
        <v>3186633202</v>
      </c>
    </row>
    <row r="328" spans="1:6" ht="13.5" hidden="1" thickBot="1">
      <c r="A328" s="27">
        <f t="shared" si="5"/>
        <v>9</v>
      </c>
      <c r="B328" s="30" t="s">
        <v>993</v>
      </c>
      <c r="C328" s="30" t="s">
        <v>994</v>
      </c>
      <c r="D328" s="34">
        <v>15382919</v>
      </c>
      <c r="E328" s="34">
        <v>0</v>
      </c>
      <c r="F328" s="34">
        <v>15382919</v>
      </c>
    </row>
    <row r="329" spans="1:6" ht="13.5" hidden="1" thickBot="1">
      <c r="A329" s="27">
        <f t="shared" si="5"/>
        <v>9</v>
      </c>
      <c r="B329" s="30" t="s">
        <v>995</v>
      </c>
      <c r="C329" s="30" t="s">
        <v>996</v>
      </c>
      <c r="D329" s="34">
        <v>458443081</v>
      </c>
      <c r="E329" s="34">
        <v>100176806</v>
      </c>
      <c r="F329" s="34">
        <v>558619887</v>
      </c>
    </row>
    <row r="330" spans="1:6" ht="13.5" hidden="1" thickBot="1">
      <c r="A330" s="27">
        <f t="shared" si="5"/>
        <v>9</v>
      </c>
      <c r="B330" s="30" t="s">
        <v>997</v>
      </c>
      <c r="C330" s="30" t="s">
        <v>998</v>
      </c>
      <c r="D330" s="33">
        <v>92385475683.429993</v>
      </c>
      <c r="E330" s="33">
        <v>56607075229.199997</v>
      </c>
      <c r="F330" s="33">
        <v>148992550912.63</v>
      </c>
    </row>
    <row r="331" spans="1:6" ht="13.5" hidden="1" thickBot="1">
      <c r="A331" s="27">
        <f t="shared" si="5"/>
        <v>9</v>
      </c>
      <c r="B331" s="30" t="s">
        <v>999</v>
      </c>
      <c r="C331" s="30" t="s">
        <v>1000</v>
      </c>
      <c r="D331" s="33">
        <v>9155352678.7700005</v>
      </c>
      <c r="E331" s="34">
        <v>580000</v>
      </c>
      <c r="F331" s="33">
        <v>9155932678.7700005</v>
      </c>
    </row>
    <row r="332" spans="1:6" ht="13.5" hidden="1" thickBot="1">
      <c r="A332" s="27">
        <f t="shared" si="5"/>
        <v>9</v>
      </c>
      <c r="B332" s="30" t="s">
        <v>1001</v>
      </c>
      <c r="C332" s="30" t="s">
        <v>1002</v>
      </c>
      <c r="D332" s="33">
        <v>15686722426.34</v>
      </c>
      <c r="E332" s="34">
        <v>0</v>
      </c>
      <c r="F332" s="33">
        <v>15686722426.34</v>
      </c>
    </row>
    <row r="333" spans="1:6" ht="13.5" hidden="1" thickBot="1">
      <c r="A333" s="27">
        <f t="shared" si="5"/>
        <v>9</v>
      </c>
      <c r="B333" s="30" t="s">
        <v>1003</v>
      </c>
      <c r="C333" s="30" t="s">
        <v>1004</v>
      </c>
      <c r="D333" s="34">
        <v>27176048</v>
      </c>
      <c r="E333" s="34">
        <v>0</v>
      </c>
      <c r="F333" s="34">
        <v>27176048</v>
      </c>
    </row>
    <row r="334" spans="1:6" ht="13.5" hidden="1" thickBot="1">
      <c r="A334" s="27">
        <f t="shared" si="5"/>
        <v>9</v>
      </c>
      <c r="B334" s="30" t="s">
        <v>1005</v>
      </c>
      <c r="C334" s="30" t="s">
        <v>1006</v>
      </c>
      <c r="D334" s="34">
        <v>18026847</v>
      </c>
      <c r="E334" s="34">
        <v>0</v>
      </c>
      <c r="F334" s="34">
        <v>18026847</v>
      </c>
    </row>
    <row r="335" spans="1:6" ht="13.5" hidden="1" thickBot="1">
      <c r="A335" s="27">
        <f t="shared" si="5"/>
        <v>9</v>
      </c>
      <c r="B335" s="30" t="s">
        <v>1007</v>
      </c>
      <c r="C335" s="30" t="s">
        <v>1008</v>
      </c>
      <c r="D335" s="34">
        <v>32158396</v>
      </c>
      <c r="E335" s="33">
        <v>0.13</v>
      </c>
      <c r="F335" s="33">
        <v>32158396.129999999</v>
      </c>
    </row>
    <row r="336" spans="1:6" ht="13.5" hidden="1" thickBot="1">
      <c r="A336" s="27">
        <f t="shared" si="5"/>
        <v>9</v>
      </c>
      <c r="B336" s="30" t="s">
        <v>1009</v>
      </c>
      <c r="C336" s="30" t="s">
        <v>1010</v>
      </c>
      <c r="D336" s="34">
        <v>1948400010</v>
      </c>
      <c r="E336" s="34">
        <v>0</v>
      </c>
      <c r="F336" s="34">
        <v>1948400010</v>
      </c>
    </row>
    <row r="337" spans="1:6" ht="13.5" hidden="1" thickBot="1">
      <c r="A337" s="27">
        <f t="shared" si="5"/>
        <v>9</v>
      </c>
      <c r="B337" s="30" t="s">
        <v>1011</v>
      </c>
      <c r="C337" s="30" t="s">
        <v>1012</v>
      </c>
      <c r="D337" s="33">
        <v>7510256310.9700003</v>
      </c>
      <c r="E337" s="34">
        <v>50200000</v>
      </c>
      <c r="F337" s="33">
        <v>7560456310.9700003</v>
      </c>
    </row>
    <row r="338" spans="1:6" ht="13.5" hidden="1" thickBot="1">
      <c r="A338" s="27">
        <f t="shared" ref="A338:A401" si="6">LEN(B338)</f>
        <v>9</v>
      </c>
      <c r="B338" s="30" t="s">
        <v>1013</v>
      </c>
      <c r="C338" s="30" t="s">
        <v>1014</v>
      </c>
      <c r="D338" s="34">
        <v>56059736203</v>
      </c>
      <c r="E338" s="34">
        <v>0</v>
      </c>
      <c r="F338" s="34">
        <v>56059736203</v>
      </c>
    </row>
    <row r="339" spans="1:6" ht="13.5" hidden="1" thickBot="1">
      <c r="A339" s="27">
        <f t="shared" si="6"/>
        <v>9</v>
      </c>
      <c r="B339" s="30" t="s">
        <v>1015</v>
      </c>
      <c r="C339" s="30" t="s">
        <v>1016</v>
      </c>
      <c r="D339" s="34">
        <v>51947378</v>
      </c>
      <c r="E339" s="34">
        <v>153895701</v>
      </c>
      <c r="F339" s="34">
        <v>205843079</v>
      </c>
    </row>
    <row r="340" spans="1:6" ht="13.5" hidden="1" thickBot="1">
      <c r="A340" s="27">
        <f t="shared" si="6"/>
        <v>9</v>
      </c>
      <c r="B340" s="30" t="s">
        <v>1017</v>
      </c>
      <c r="C340" s="30" t="s">
        <v>1018</v>
      </c>
      <c r="D340" s="34">
        <v>8723668391</v>
      </c>
      <c r="E340" s="34">
        <v>1147614376</v>
      </c>
      <c r="F340" s="34">
        <v>9871282767</v>
      </c>
    </row>
    <row r="341" spans="1:6" ht="13.5" hidden="1" thickBot="1">
      <c r="A341" s="27">
        <f t="shared" si="6"/>
        <v>9</v>
      </c>
      <c r="B341" s="30" t="s">
        <v>1019</v>
      </c>
      <c r="C341" s="30" t="s">
        <v>1020</v>
      </c>
      <c r="D341" s="33">
        <v>435146699907.92999</v>
      </c>
      <c r="E341" s="33">
        <v>25879868061.130001</v>
      </c>
      <c r="F341" s="33">
        <v>461026567969.06</v>
      </c>
    </row>
    <row r="342" spans="1:6" ht="13.5" thickBot="1">
      <c r="A342" s="27">
        <f t="shared" si="6"/>
        <v>6</v>
      </c>
      <c r="B342" s="27" t="s">
        <v>1021</v>
      </c>
      <c r="C342" s="30" t="s">
        <v>1022</v>
      </c>
      <c r="D342" s="33">
        <v>2697485955573.3999</v>
      </c>
      <c r="E342" s="33">
        <v>200500228413.95999</v>
      </c>
      <c r="F342" s="33">
        <v>2897986183987.3599</v>
      </c>
    </row>
    <row r="343" spans="1:6" ht="13.5" hidden="1" thickBot="1">
      <c r="A343" s="27">
        <f t="shared" si="6"/>
        <v>9</v>
      </c>
      <c r="B343" s="30" t="s">
        <v>1023</v>
      </c>
      <c r="C343" s="30" t="s">
        <v>1024</v>
      </c>
      <c r="D343" s="33">
        <v>943770241068.91003</v>
      </c>
      <c r="E343" s="34">
        <v>55880973781</v>
      </c>
      <c r="F343" s="33">
        <v>999651214849.91003</v>
      </c>
    </row>
    <row r="344" spans="1:6" ht="13.5" hidden="1" thickBot="1">
      <c r="A344" s="27">
        <f t="shared" si="6"/>
        <v>9</v>
      </c>
      <c r="B344" s="30" t="s">
        <v>1025</v>
      </c>
      <c r="C344" s="30" t="s">
        <v>1026</v>
      </c>
      <c r="D344" s="33">
        <v>440215918299.75</v>
      </c>
      <c r="E344" s="33">
        <v>73565577317.899994</v>
      </c>
      <c r="F344" s="33">
        <v>513781495617.65002</v>
      </c>
    </row>
    <row r="345" spans="1:6" ht="13.5" hidden="1" thickBot="1">
      <c r="A345" s="27">
        <f t="shared" si="6"/>
        <v>9</v>
      </c>
      <c r="B345" s="30" t="s">
        <v>1027</v>
      </c>
      <c r="C345" s="30" t="s">
        <v>1028</v>
      </c>
      <c r="D345" s="33">
        <v>320097949181.71997</v>
      </c>
      <c r="E345" s="33">
        <v>59017166248.550003</v>
      </c>
      <c r="F345" s="33">
        <v>379115115430.27002</v>
      </c>
    </row>
    <row r="346" spans="1:6" ht="13.5" hidden="1" thickBot="1">
      <c r="A346" s="27">
        <f t="shared" si="6"/>
        <v>9</v>
      </c>
      <c r="B346" s="30" t="s">
        <v>1029</v>
      </c>
      <c r="C346" s="30" t="s">
        <v>1030</v>
      </c>
      <c r="D346" s="33">
        <v>71370364066.350006</v>
      </c>
      <c r="E346" s="33">
        <v>8502608891.8699999</v>
      </c>
      <c r="F346" s="33">
        <v>79872972958.220001</v>
      </c>
    </row>
    <row r="347" spans="1:6" ht="13.5" hidden="1" thickBot="1">
      <c r="A347" s="27">
        <f t="shared" si="6"/>
        <v>9</v>
      </c>
      <c r="B347" s="30" t="s">
        <v>1031</v>
      </c>
      <c r="C347" s="30" t="s">
        <v>1032</v>
      </c>
      <c r="D347" s="34">
        <v>107858080459</v>
      </c>
      <c r="E347" s="34">
        <v>125974364</v>
      </c>
      <c r="F347" s="34">
        <v>107984054823</v>
      </c>
    </row>
    <row r="348" spans="1:6" ht="13.5" hidden="1" thickBot="1">
      <c r="A348" s="27">
        <f t="shared" si="6"/>
        <v>9</v>
      </c>
      <c r="B348" s="30" t="s">
        <v>1033</v>
      </c>
      <c r="C348" s="30" t="s">
        <v>1034</v>
      </c>
      <c r="D348" s="33">
        <v>559568376138.53003</v>
      </c>
      <c r="E348" s="34">
        <v>0</v>
      </c>
      <c r="F348" s="33">
        <v>559568376138.53003</v>
      </c>
    </row>
    <row r="349" spans="1:6" ht="13.5" hidden="1" thickBot="1">
      <c r="A349" s="27">
        <f t="shared" si="6"/>
        <v>9</v>
      </c>
      <c r="B349" s="30" t="s">
        <v>1035</v>
      </c>
      <c r="C349" s="30" t="s">
        <v>1036</v>
      </c>
      <c r="D349" s="33">
        <v>209899487429.04999</v>
      </c>
      <c r="E349" s="34">
        <v>0</v>
      </c>
      <c r="F349" s="33">
        <v>209899487429.04999</v>
      </c>
    </row>
    <row r="350" spans="1:6" ht="13.5" hidden="1" thickBot="1">
      <c r="A350" s="27">
        <f t="shared" si="6"/>
        <v>9</v>
      </c>
      <c r="B350" s="30" t="s">
        <v>1037</v>
      </c>
      <c r="C350" s="30" t="s">
        <v>1038</v>
      </c>
      <c r="D350" s="33">
        <v>18563329015.939999</v>
      </c>
      <c r="E350" s="33">
        <v>1400294601.28</v>
      </c>
      <c r="F350" s="33">
        <v>19963623617.220001</v>
      </c>
    </row>
    <row r="351" spans="1:6" ht="13.5" hidden="1" thickBot="1">
      <c r="A351" s="27">
        <f t="shared" si="6"/>
        <v>9</v>
      </c>
      <c r="B351" s="30" t="s">
        <v>1039</v>
      </c>
      <c r="C351" s="30" t="s">
        <v>1040</v>
      </c>
      <c r="D351" s="33">
        <v>10762850584.82</v>
      </c>
      <c r="E351" s="33">
        <v>794249832.07000005</v>
      </c>
      <c r="F351" s="33">
        <v>11557100416.889999</v>
      </c>
    </row>
    <row r="352" spans="1:6" ht="13.5" hidden="1" thickBot="1">
      <c r="A352" s="27">
        <f t="shared" si="6"/>
        <v>9</v>
      </c>
      <c r="B352" s="30" t="s">
        <v>1041</v>
      </c>
      <c r="C352" s="30" t="s">
        <v>1042</v>
      </c>
      <c r="D352" s="33">
        <v>8803070817.3299999</v>
      </c>
      <c r="E352" s="33">
        <v>1213383377.29</v>
      </c>
      <c r="F352" s="33">
        <v>10016454194.620001</v>
      </c>
    </row>
    <row r="353" spans="1:6" ht="13.5" hidden="1" thickBot="1">
      <c r="A353" s="27">
        <f t="shared" si="6"/>
        <v>9</v>
      </c>
      <c r="B353" s="30" t="s">
        <v>1043</v>
      </c>
      <c r="C353" s="30" t="s">
        <v>1044</v>
      </c>
      <c r="D353" s="34">
        <v>1550064535</v>
      </c>
      <c r="E353" s="34">
        <v>0</v>
      </c>
      <c r="F353" s="34">
        <v>1550064535</v>
      </c>
    </row>
    <row r="354" spans="1:6" ht="13.5" hidden="1" thickBot="1">
      <c r="A354" s="27">
        <f t="shared" si="6"/>
        <v>9</v>
      </c>
      <c r="B354" s="30" t="s">
        <v>1045</v>
      </c>
      <c r="C354" s="30" t="s">
        <v>1046</v>
      </c>
      <c r="D354" s="34">
        <v>5026223977</v>
      </c>
      <c r="E354" s="34">
        <v>0</v>
      </c>
      <c r="F354" s="34">
        <v>5026223977</v>
      </c>
    </row>
    <row r="355" spans="1:6" ht="13.5" thickBot="1">
      <c r="A355" s="27">
        <f t="shared" si="6"/>
        <v>6</v>
      </c>
      <c r="B355" s="27" t="s">
        <v>1047</v>
      </c>
      <c r="C355" s="30" t="s">
        <v>1048</v>
      </c>
      <c r="D355" s="33">
        <v>6287320731964.9199</v>
      </c>
      <c r="E355" s="33">
        <v>1330697419239.54</v>
      </c>
      <c r="F355" s="33">
        <v>7618018151204.46</v>
      </c>
    </row>
    <row r="356" spans="1:6" ht="13.5" hidden="1" thickBot="1">
      <c r="A356" s="27">
        <f t="shared" si="6"/>
        <v>9</v>
      </c>
      <c r="B356" s="30" t="s">
        <v>1049</v>
      </c>
      <c r="C356" s="30" t="s">
        <v>1050</v>
      </c>
      <c r="D356" s="33">
        <v>178831094695.20999</v>
      </c>
      <c r="E356" s="33">
        <v>5365705114.0200005</v>
      </c>
      <c r="F356" s="33">
        <v>184196799809.23001</v>
      </c>
    </row>
    <row r="357" spans="1:6" ht="13.5" hidden="1" thickBot="1">
      <c r="A357" s="27">
        <f t="shared" si="6"/>
        <v>9</v>
      </c>
      <c r="B357" s="30" t="s">
        <v>1051</v>
      </c>
      <c r="C357" s="30" t="s">
        <v>1052</v>
      </c>
      <c r="D357" s="33">
        <v>1023776325545.23</v>
      </c>
      <c r="E357" s="33">
        <v>230525478586.26001</v>
      </c>
      <c r="F357" s="33">
        <v>1254301804131.49</v>
      </c>
    </row>
    <row r="358" spans="1:6" ht="13.5" hidden="1" thickBot="1">
      <c r="A358" s="27">
        <f t="shared" si="6"/>
        <v>9</v>
      </c>
      <c r="B358" s="30" t="s">
        <v>1053</v>
      </c>
      <c r="C358" s="30" t="s">
        <v>1054</v>
      </c>
      <c r="D358" s="33">
        <v>567344914800.57996</v>
      </c>
      <c r="E358" s="33">
        <v>31363738961.580002</v>
      </c>
      <c r="F358" s="33">
        <v>598708653762.16003</v>
      </c>
    </row>
    <row r="359" spans="1:6" ht="13.5" hidden="1" thickBot="1">
      <c r="A359" s="27">
        <f t="shared" si="6"/>
        <v>9</v>
      </c>
      <c r="B359" s="30" t="s">
        <v>1055</v>
      </c>
      <c r="C359" s="30" t="s">
        <v>1056</v>
      </c>
      <c r="D359" s="33">
        <v>2946034163642.1899</v>
      </c>
      <c r="E359" s="33">
        <v>757488492982.22998</v>
      </c>
      <c r="F359" s="33">
        <v>3703522656624.4199</v>
      </c>
    </row>
    <row r="360" spans="1:6" ht="13.5" hidden="1" thickBot="1">
      <c r="A360" s="27">
        <f t="shared" si="6"/>
        <v>9</v>
      </c>
      <c r="B360" s="30" t="s">
        <v>1057</v>
      </c>
      <c r="C360" s="30" t="s">
        <v>1058</v>
      </c>
      <c r="D360" s="33">
        <v>1005673081.25</v>
      </c>
      <c r="E360" s="33">
        <v>120995045.59999999</v>
      </c>
      <c r="F360" s="33">
        <v>1126668126.8499999</v>
      </c>
    </row>
    <row r="361" spans="1:6" ht="13.5" hidden="1" thickBot="1">
      <c r="A361" s="27">
        <f t="shared" si="6"/>
        <v>9</v>
      </c>
      <c r="B361" s="30" t="s">
        <v>1059</v>
      </c>
      <c r="C361" s="30" t="s">
        <v>1060</v>
      </c>
      <c r="D361" s="33">
        <v>3271171398.8000002</v>
      </c>
      <c r="E361" s="34">
        <v>799589788</v>
      </c>
      <c r="F361" s="33">
        <v>4070761186.8000002</v>
      </c>
    </row>
    <row r="362" spans="1:6" ht="13.5" hidden="1" thickBot="1">
      <c r="A362" s="27">
        <f t="shared" si="6"/>
        <v>9</v>
      </c>
      <c r="B362" s="30" t="s">
        <v>1061</v>
      </c>
      <c r="C362" s="30" t="s">
        <v>1062</v>
      </c>
      <c r="D362" s="33">
        <v>381437521.70999998</v>
      </c>
      <c r="E362" s="34">
        <v>17840</v>
      </c>
      <c r="F362" s="33">
        <v>381455361.70999998</v>
      </c>
    </row>
    <row r="363" spans="1:6" ht="13.5" hidden="1" thickBot="1">
      <c r="A363" s="27">
        <f t="shared" si="6"/>
        <v>9</v>
      </c>
      <c r="B363" s="30" t="s">
        <v>1063</v>
      </c>
      <c r="C363" s="30" t="s">
        <v>1064</v>
      </c>
      <c r="D363" s="33">
        <v>20926796446.209999</v>
      </c>
      <c r="E363" s="33">
        <v>521146128.56</v>
      </c>
      <c r="F363" s="33">
        <v>21447942574.77</v>
      </c>
    </row>
    <row r="364" spans="1:6" ht="13.5" hidden="1" thickBot="1">
      <c r="A364" s="27">
        <f t="shared" si="6"/>
        <v>9</v>
      </c>
      <c r="B364" s="30" t="s">
        <v>1065</v>
      </c>
      <c r="C364" s="30" t="s">
        <v>1066</v>
      </c>
      <c r="D364" s="33">
        <v>100608461992.02</v>
      </c>
      <c r="E364" s="33">
        <v>28899028169.540001</v>
      </c>
      <c r="F364" s="33">
        <v>129507490161.56</v>
      </c>
    </row>
    <row r="365" spans="1:6" ht="13.5" hidden="1" thickBot="1">
      <c r="A365" s="27">
        <f t="shared" si="6"/>
        <v>9</v>
      </c>
      <c r="B365" s="30" t="s">
        <v>1067</v>
      </c>
      <c r="C365" s="30" t="s">
        <v>1068</v>
      </c>
      <c r="D365" s="34">
        <v>3335088797</v>
      </c>
      <c r="E365" s="34">
        <v>50455758</v>
      </c>
      <c r="F365" s="34">
        <v>3385544555</v>
      </c>
    </row>
    <row r="366" spans="1:6" ht="13.5" hidden="1" thickBot="1">
      <c r="A366" s="27">
        <f t="shared" si="6"/>
        <v>9</v>
      </c>
      <c r="B366" s="30" t="s">
        <v>1069</v>
      </c>
      <c r="C366" s="30" t="s">
        <v>1070</v>
      </c>
      <c r="D366" s="33">
        <v>12028762647.040001</v>
      </c>
      <c r="E366" s="33">
        <v>2678551459.54</v>
      </c>
      <c r="F366" s="33">
        <v>14707314106.58</v>
      </c>
    </row>
    <row r="367" spans="1:6" ht="13.5" hidden="1" thickBot="1">
      <c r="A367" s="27">
        <f t="shared" si="6"/>
        <v>9</v>
      </c>
      <c r="B367" s="30" t="s">
        <v>1071</v>
      </c>
      <c r="C367" s="30" t="s">
        <v>1072</v>
      </c>
      <c r="D367" s="33">
        <v>2021700314.5599999</v>
      </c>
      <c r="E367" s="34">
        <v>57284150</v>
      </c>
      <c r="F367" s="33">
        <v>2078984464.5599999</v>
      </c>
    </row>
    <row r="368" spans="1:6" ht="13.5" hidden="1" thickBot="1">
      <c r="A368" s="27">
        <f t="shared" si="6"/>
        <v>9</v>
      </c>
      <c r="B368" s="30" t="s">
        <v>1073</v>
      </c>
      <c r="C368" s="30" t="s">
        <v>1074</v>
      </c>
      <c r="D368" s="33">
        <v>7361500546.6300001</v>
      </c>
      <c r="E368" s="33">
        <v>1451121781.2</v>
      </c>
      <c r="F368" s="33">
        <v>8812622327.8299999</v>
      </c>
    </row>
    <row r="369" spans="1:6" ht="51.75" hidden="1" thickBot="1">
      <c r="A369" s="27">
        <f t="shared" si="6"/>
        <v>9</v>
      </c>
      <c r="B369" s="30" t="s">
        <v>1075</v>
      </c>
      <c r="C369" s="38" t="s">
        <v>1076</v>
      </c>
      <c r="D369" s="39">
        <v>61780336863.239998</v>
      </c>
      <c r="E369" s="40">
        <v>422738906</v>
      </c>
      <c r="F369" s="39">
        <v>62203075769.239998</v>
      </c>
    </row>
    <row r="370" spans="1:6" ht="13.5" hidden="1" thickBot="1">
      <c r="A370" s="27">
        <f t="shared" si="6"/>
        <v>9</v>
      </c>
      <c r="B370" s="30" t="s">
        <v>1077</v>
      </c>
      <c r="C370" s="30" t="s">
        <v>1078</v>
      </c>
      <c r="D370" s="33">
        <v>249572655947.97</v>
      </c>
      <c r="E370" s="33">
        <v>28464836977.799999</v>
      </c>
      <c r="F370" s="33">
        <v>278037492925.77002</v>
      </c>
    </row>
    <row r="371" spans="1:6" ht="13.5" hidden="1" thickBot="1">
      <c r="A371" s="27">
        <f t="shared" si="6"/>
        <v>9</v>
      </c>
      <c r="B371" s="30" t="s">
        <v>1079</v>
      </c>
      <c r="C371" s="30" t="s">
        <v>1080</v>
      </c>
      <c r="D371" s="33">
        <v>74834591456.380005</v>
      </c>
      <c r="E371" s="33">
        <v>6651082584.1499996</v>
      </c>
      <c r="F371" s="33">
        <v>81485674040.529999</v>
      </c>
    </row>
    <row r="372" spans="1:6" ht="13.5" hidden="1" customHeight="1" thickBot="1">
      <c r="A372" s="27">
        <f t="shared" si="6"/>
        <v>9</v>
      </c>
      <c r="B372" s="30" t="s">
        <v>1081</v>
      </c>
      <c r="C372" s="38" t="s">
        <v>1082</v>
      </c>
      <c r="D372" s="39">
        <v>51178169578.769997</v>
      </c>
      <c r="E372" s="39">
        <v>2855013796.0500002</v>
      </c>
      <c r="F372" s="39">
        <v>54033183374.82</v>
      </c>
    </row>
    <row r="373" spans="1:6" ht="13.5" hidden="1" thickBot="1">
      <c r="A373" s="27">
        <f t="shared" si="6"/>
        <v>9</v>
      </c>
      <c r="B373" s="30" t="s">
        <v>1083</v>
      </c>
      <c r="C373" s="30" t="s">
        <v>1084</v>
      </c>
      <c r="D373" s="33">
        <v>203631998737.85001</v>
      </c>
      <c r="E373" s="33">
        <v>80022480089.050003</v>
      </c>
      <c r="F373" s="33">
        <v>283654478826.90002</v>
      </c>
    </row>
    <row r="374" spans="1:6" ht="51.75" hidden="1" thickBot="1">
      <c r="A374" s="27">
        <f t="shared" si="6"/>
        <v>9</v>
      </c>
      <c r="B374" s="30" t="s">
        <v>1085</v>
      </c>
      <c r="C374" s="38" t="s">
        <v>1086</v>
      </c>
      <c r="D374" s="39">
        <v>18037095186.599998</v>
      </c>
      <c r="E374" s="40">
        <v>45855775</v>
      </c>
      <c r="F374" s="39">
        <v>18082950961.599998</v>
      </c>
    </row>
    <row r="375" spans="1:6" ht="13.5" hidden="1" thickBot="1">
      <c r="A375" s="27">
        <f t="shared" si="6"/>
        <v>9</v>
      </c>
      <c r="B375" s="30" t="s">
        <v>1087</v>
      </c>
      <c r="C375" s="30" t="s">
        <v>1088</v>
      </c>
      <c r="D375" s="33">
        <v>60401995385.050003</v>
      </c>
      <c r="E375" s="33">
        <v>5574876849.4300003</v>
      </c>
      <c r="F375" s="33">
        <v>65976872234.480003</v>
      </c>
    </row>
    <row r="376" spans="1:6" ht="13.5" hidden="1" thickBot="1">
      <c r="A376" s="27">
        <f t="shared" si="6"/>
        <v>9</v>
      </c>
      <c r="B376" s="30" t="s">
        <v>1089</v>
      </c>
      <c r="C376" s="30" t="s">
        <v>1090</v>
      </c>
      <c r="D376" s="33">
        <v>101547730409.98</v>
      </c>
      <c r="E376" s="33">
        <v>9121122704.75</v>
      </c>
      <c r="F376" s="33">
        <v>110668853114.73</v>
      </c>
    </row>
    <row r="377" spans="1:6" ht="13.5" hidden="1" thickBot="1">
      <c r="A377" s="27">
        <f t="shared" si="6"/>
        <v>9</v>
      </c>
      <c r="B377" s="30" t="s">
        <v>1091</v>
      </c>
      <c r="C377" s="30" t="s">
        <v>1092</v>
      </c>
      <c r="D377" s="33">
        <v>505496802397.13</v>
      </c>
      <c r="E377" s="33">
        <v>75579634097.25</v>
      </c>
      <c r="F377" s="33">
        <v>581076436494.38</v>
      </c>
    </row>
    <row r="378" spans="1:6" ht="13.5" hidden="1" thickBot="1">
      <c r="A378" s="27">
        <f t="shared" si="6"/>
        <v>9</v>
      </c>
      <c r="B378" s="30" t="s">
        <v>1093</v>
      </c>
      <c r="C378" s="30" t="s">
        <v>1094</v>
      </c>
      <c r="D378" s="33">
        <v>3984026855.9299998</v>
      </c>
      <c r="E378" s="33">
        <v>82294136.980000004</v>
      </c>
      <c r="F378" s="33">
        <v>4066320992.9099998</v>
      </c>
    </row>
    <row r="379" spans="1:6" ht="13.5" hidden="1" thickBot="1">
      <c r="A379" s="27">
        <f t="shared" si="6"/>
        <v>9</v>
      </c>
      <c r="B379" s="30" t="s">
        <v>1095</v>
      </c>
      <c r="C379" s="30" t="s">
        <v>1096</v>
      </c>
      <c r="D379" s="33">
        <v>15700747754.940001</v>
      </c>
      <c r="E379" s="33">
        <v>4021819471.6799998</v>
      </c>
      <c r="F379" s="33">
        <v>19722567226.619999</v>
      </c>
    </row>
    <row r="380" spans="1:6" ht="13.5" hidden="1" customHeight="1" thickBot="1">
      <c r="A380" s="27">
        <f t="shared" si="6"/>
        <v>9</v>
      </c>
      <c r="B380" s="30" t="s">
        <v>1097</v>
      </c>
      <c r="C380" s="38" t="s">
        <v>1098</v>
      </c>
      <c r="D380" s="40">
        <v>417774631</v>
      </c>
      <c r="E380" s="40">
        <v>609219331</v>
      </c>
      <c r="F380" s="40">
        <v>1026993962</v>
      </c>
    </row>
    <row r="381" spans="1:6" ht="13.5" hidden="1" customHeight="1" thickBot="1">
      <c r="A381" s="27">
        <f t="shared" si="6"/>
        <v>9</v>
      </c>
      <c r="B381" s="30" t="s">
        <v>1099</v>
      </c>
      <c r="C381" s="38" t="s">
        <v>1100</v>
      </c>
      <c r="D381" s="39">
        <v>653057291.40999997</v>
      </c>
      <c r="E381" s="40">
        <v>867203888</v>
      </c>
      <c r="F381" s="39">
        <v>1520261179.4100001</v>
      </c>
    </row>
    <row r="382" spans="1:6" ht="13.5" hidden="1" customHeight="1" thickBot="1">
      <c r="A382" s="27">
        <f t="shared" si="6"/>
        <v>9</v>
      </c>
      <c r="B382" s="30" t="s">
        <v>1101</v>
      </c>
      <c r="C382" s="38" t="s">
        <v>1102</v>
      </c>
      <c r="D382" s="39">
        <v>11810994301.83</v>
      </c>
      <c r="E382" s="40">
        <v>726005726</v>
      </c>
      <c r="F382" s="39">
        <v>12537000027.83</v>
      </c>
    </row>
    <row r="383" spans="1:6" ht="13.5" hidden="1" customHeight="1" thickBot="1">
      <c r="A383" s="27">
        <f t="shared" si="6"/>
        <v>9</v>
      </c>
      <c r="B383" s="30" t="s">
        <v>1103</v>
      </c>
      <c r="C383" s="38" t="s">
        <v>1104</v>
      </c>
      <c r="D383" s="39">
        <v>46939436961.209999</v>
      </c>
      <c r="E383" s="39">
        <v>46002868304.529999</v>
      </c>
      <c r="F383" s="39">
        <v>92942305265.740005</v>
      </c>
    </row>
    <row r="384" spans="1:6" ht="13.5" hidden="1" thickBot="1">
      <c r="A384" s="27">
        <f t="shared" si="6"/>
        <v>9</v>
      </c>
      <c r="B384" s="30" t="s">
        <v>1105</v>
      </c>
      <c r="C384" s="30" t="s">
        <v>1106</v>
      </c>
      <c r="D384" s="33">
        <v>9243517026.3099995</v>
      </c>
      <c r="E384" s="33">
        <v>3799575453.7800002</v>
      </c>
      <c r="F384" s="33">
        <v>13043092480.09</v>
      </c>
    </row>
    <row r="385" spans="1:6" ht="13.5" hidden="1" thickBot="1">
      <c r="A385" s="27">
        <f t="shared" si="6"/>
        <v>9</v>
      </c>
      <c r="B385" s="30" t="s">
        <v>1107</v>
      </c>
      <c r="C385" s="30" t="s">
        <v>1108</v>
      </c>
      <c r="D385" s="34">
        <v>118484861</v>
      </c>
      <c r="E385" s="34">
        <v>0</v>
      </c>
      <c r="F385" s="34">
        <v>118484861</v>
      </c>
    </row>
    <row r="386" spans="1:6" ht="13.5" hidden="1" thickBot="1">
      <c r="A386" s="27">
        <f t="shared" si="6"/>
        <v>9</v>
      </c>
      <c r="B386" s="30" t="s">
        <v>1109</v>
      </c>
      <c r="C386" s="30" t="s">
        <v>1110</v>
      </c>
      <c r="D386" s="33">
        <v>249629194199.81</v>
      </c>
      <c r="E386" s="33">
        <v>10669267655.4</v>
      </c>
      <c r="F386" s="33">
        <v>260298461855.20999</v>
      </c>
    </row>
    <row r="387" spans="1:6" ht="13.5" hidden="1" thickBot="1">
      <c r="A387" s="27">
        <f t="shared" si="6"/>
        <v>9</v>
      </c>
      <c r="B387" s="30" t="s">
        <v>1111</v>
      </c>
      <c r="C387" s="30" t="s">
        <v>1112</v>
      </c>
      <c r="D387" s="33">
        <v>254673419089.70001</v>
      </c>
      <c r="E387" s="33">
        <v>17198453038.959999</v>
      </c>
      <c r="F387" s="33">
        <v>271871872128.66</v>
      </c>
    </row>
    <row r="388" spans="1:6" ht="13.5" thickBot="1">
      <c r="A388" s="27">
        <f t="shared" si="6"/>
        <v>6</v>
      </c>
      <c r="B388" s="27" t="s">
        <v>1113</v>
      </c>
      <c r="C388" s="30" t="s">
        <v>1114</v>
      </c>
      <c r="D388" s="34">
        <v>454737808246</v>
      </c>
      <c r="E388" s="34">
        <v>54028</v>
      </c>
      <c r="F388" s="34">
        <v>454737862274</v>
      </c>
    </row>
    <row r="389" spans="1:6" ht="13.5" hidden="1" thickBot="1">
      <c r="A389" s="27">
        <f t="shared" si="6"/>
        <v>9</v>
      </c>
      <c r="B389" s="30" t="s">
        <v>1115</v>
      </c>
      <c r="C389" s="30" t="s">
        <v>1116</v>
      </c>
      <c r="D389" s="34">
        <v>1125564135</v>
      </c>
      <c r="E389" s="34">
        <v>0</v>
      </c>
      <c r="F389" s="34">
        <v>1125564135</v>
      </c>
    </row>
    <row r="390" spans="1:6" ht="13.5" hidden="1" thickBot="1">
      <c r="A390" s="27">
        <f t="shared" si="6"/>
        <v>9</v>
      </c>
      <c r="B390" s="30" t="s">
        <v>1117</v>
      </c>
      <c r="C390" s="30" t="s">
        <v>1118</v>
      </c>
      <c r="D390" s="34">
        <v>452928502363</v>
      </c>
      <c r="E390" s="34">
        <v>54028</v>
      </c>
      <c r="F390" s="34">
        <v>452928556391</v>
      </c>
    </row>
    <row r="391" spans="1:6" ht="13.5" hidden="1" thickBot="1">
      <c r="A391" s="27">
        <f t="shared" si="6"/>
        <v>9</v>
      </c>
      <c r="B391" s="30" t="s">
        <v>1119</v>
      </c>
      <c r="C391" s="30" t="s">
        <v>1120</v>
      </c>
      <c r="D391" s="34">
        <v>186498100</v>
      </c>
      <c r="E391" s="34">
        <v>0</v>
      </c>
      <c r="F391" s="34">
        <v>186498100</v>
      </c>
    </row>
    <row r="392" spans="1:6" ht="13.5" hidden="1" thickBot="1">
      <c r="A392" s="27">
        <f t="shared" si="6"/>
        <v>9</v>
      </c>
      <c r="B392" s="30" t="s">
        <v>1121</v>
      </c>
      <c r="C392" s="30" t="s">
        <v>1122</v>
      </c>
      <c r="D392" s="34">
        <v>5596648</v>
      </c>
      <c r="E392" s="34">
        <v>0</v>
      </c>
      <c r="F392" s="34">
        <v>5596648</v>
      </c>
    </row>
    <row r="393" spans="1:6" ht="13.5" hidden="1" thickBot="1">
      <c r="A393" s="27">
        <f t="shared" si="6"/>
        <v>9</v>
      </c>
      <c r="B393" s="30" t="s">
        <v>1123</v>
      </c>
      <c r="C393" s="30" t="s">
        <v>1124</v>
      </c>
      <c r="D393" s="34">
        <v>491647000</v>
      </c>
      <c r="E393" s="34">
        <v>0</v>
      </c>
      <c r="F393" s="34">
        <v>491647000</v>
      </c>
    </row>
    <row r="394" spans="1:6" ht="13.5" thickBot="1">
      <c r="A394" s="27">
        <f t="shared" si="6"/>
        <v>6</v>
      </c>
      <c r="B394" s="27" t="s">
        <v>1125</v>
      </c>
      <c r="C394" s="30" t="s">
        <v>127</v>
      </c>
      <c r="D394" s="33">
        <v>488798882480.53003</v>
      </c>
      <c r="E394" s="33">
        <v>4976724188.1000004</v>
      </c>
      <c r="F394" s="33">
        <v>493775606668.63</v>
      </c>
    </row>
    <row r="395" spans="1:6" ht="13.5" hidden="1" thickBot="1">
      <c r="A395" s="27">
        <f t="shared" si="6"/>
        <v>9</v>
      </c>
      <c r="B395" s="30" t="s">
        <v>1126</v>
      </c>
      <c r="C395" s="30" t="s">
        <v>1127</v>
      </c>
      <c r="D395" s="34">
        <v>24932188032</v>
      </c>
      <c r="E395" s="34">
        <v>0</v>
      </c>
      <c r="F395" s="34">
        <v>24932188032</v>
      </c>
    </row>
    <row r="396" spans="1:6" ht="13.5" hidden="1" thickBot="1">
      <c r="A396" s="27">
        <f t="shared" si="6"/>
        <v>9</v>
      </c>
      <c r="B396" s="30" t="s">
        <v>1128</v>
      </c>
      <c r="C396" s="30" t="s">
        <v>1129</v>
      </c>
      <c r="D396" s="34">
        <v>4928642</v>
      </c>
      <c r="E396" s="34">
        <v>2473281</v>
      </c>
      <c r="F396" s="34">
        <v>7401923</v>
      </c>
    </row>
    <row r="397" spans="1:6" ht="13.5" hidden="1" thickBot="1">
      <c r="A397" s="27">
        <f t="shared" si="6"/>
        <v>9</v>
      </c>
      <c r="B397" s="30" t="s">
        <v>1130</v>
      </c>
      <c r="C397" s="30" t="s">
        <v>1131</v>
      </c>
      <c r="D397" s="34">
        <v>108524</v>
      </c>
      <c r="E397" s="34">
        <v>176303119</v>
      </c>
      <c r="F397" s="34">
        <v>176411643</v>
      </c>
    </row>
    <row r="398" spans="1:6" ht="13.5" hidden="1" thickBot="1">
      <c r="A398" s="27">
        <f t="shared" si="6"/>
        <v>9</v>
      </c>
      <c r="B398" s="30" t="s">
        <v>1132</v>
      </c>
      <c r="C398" s="30" t="s">
        <v>1133</v>
      </c>
      <c r="D398" s="33">
        <v>41234593777.610001</v>
      </c>
      <c r="E398" s="34">
        <v>0</v>
      </c>
      <c r="F398" s="33">
        <v>41234593777.610001</v>
      </c>
    </row>
    <row r="399" spans="1:6" ht="13.5" hidden="1" thickBot="1">
      <c r="A399" s="27">
        <f t="shared" si="6"/>
        <v>9</v>
      </c>
      <c r="B399" s="30" t="s">
        <v>1134</v>
      </c>
      <c r="C399" s="30" t="s">
        <v>1135</v>
      </c>
      <c r="D399" s="34">
        <v>12686217217</v>
      </c>
      <c r="E399" s="34">
        <v>782285305</v>
      </c>
      <c r="F399" s="34">
        <v>13468502522</v>
      </c>
    </row>
    <row r="400" spans="1:6" ht="13.5" hidden="1" thickBot="1">
      <c r="A400" s="27">
        <f t="shared" si="6"/>
        <v>9</v>
      </c>
      <c r="B400" s="30" t="s">
        <v>1136</v>
      </c>
      <c r="C400" s="30" t="s">
        <v>1137</v>
      </c>
      <c r="D400" s="33">
        <v>2102494664.76</v>
      </c>
      <c r="E400" s="34">
        <v>3195864</v>
      </c>
      <c r="F400" s="33">
        <v>2105690528.76</v>
      </c>
    </row>
    <row r="401" spans="1:6" ht="13.5" hidden="1" thickBot="1">
      <c r="A401" s="27">
        <f t="shared" si="6"/>
        <v>9</v>
      </c>
      <c r="B401" s="30" t="s">
        <v>1138</v>
      </c>
      <c r="C401" s="30" t="s">
        <v>1139</v>
      </c>
      <c r="D401" s="33">
        <v>776051065.28999996</v>
      </c>
      <c r="E401" s="34">
        <v>0</v>
      </c>
      <c r="F401" s="33">
        <v>776051065.28999996</v>
      </c>
    </row>
    <row r="402" spans="1:6" ht="13.5" hidden="1" thickBot="1">
      <c r="A402" s="27">
        <f t="shared" ref="A402:A465" si="7">LEN(B402)</f>
        <v>9</v>
      </c>
      <c r="B402" s="30" t="s">
        <v>1140</v>
      </c>
      <c r="C402" s="30" t="s">
        <v>1141</v>
      </c>
      <c r="D402" s="34">
        <v>295674</v>
      </c>
      <c r="E402" s="34">
        <v>0</v>
      </c>
      <c r="F402" s="34">
        <v>295674</v>
      </c>
    </row>
    <row r="403" spans="1:6" ht="13.5" hidden="1" thickBot="1">
      <c r="A403" s="27">
        <f t="shared" si="7"/>
        <v>9</v>
      </c>
      <c r="B403" s="30" t="s">
        <v>1142</v>
      </c>
      <c r="C403" s="30" t="s">
        <v>1143</v>
      </c>
      <c r="D403" s="33">
        <v>7511716138.1000004</v>
      </c>
      <c r="E403" s="34">
        <v>0</v>
      </c>
      <c r="F403" s="33">
        <v>7511716138.1000004</v>
      </c>
    </row>
    <row r="404" spans="1:6" ht="13.5" hidden="1" thickBot="1">
      <c r="A404" s="27">
        <f t="shared" si="7"/>
        <v>9</v>
      </c>
      <c r="B404" s="30" t="s">
        <v>1144</v>
      </c>
      <c r="C404" s="30" t="s">
        <v>1145</v>
      </c>
      <c r="D404" s="34">
        <v>1892863445</v>
      </c>
      <c r="E404" s="34">
        <v>0</v>
      </c>
      <c r="F404" s="34">
        <v>1892863445</v>
      </c>
    </row>
    <row r="405" spans="1:6" ht="13.5" hidden="1" thickBot="1">
      <c r="A405" s="27">
        <f t="shared" si="7"/>
        <v>9</v>
      </c>
      <c r="B405" s="30" t="s">
        <v>1146</v>
      </c>
      <c r="C405" s="30" t="s">
        <v>1147</v>
      </c>
      <c r="D405" s="34">
        <v>7564661756</v>
      </c>
      <c r="E405" s="34">
        <v>0</v>
      </c>
      <c r="F405" s="34">
        <v>7564661756</v>
      </c>
    </row>
    <row r="406" spans="1:6" ht="13.5" hidden="1" thickBot="1">
      <c r="A406" s="27">
        <f t="shared" si="7"/>
        <v>9</v>
      </c>
      <c r="B406" s="30" t="s">
        <v>1148</v>
      </c>
      <c r="C406" s="30" t="s">
        <v>1149</v>
      </c>
      <c r="D406" s="34">
        <v>3711580585</v>
      </c>
      <c r="E406" s="34">
        <v>3792688645</v>
      </c>
      <c r="F406" s="34">
        <v>7504269230</v>
      </c>
    </row>
    <row r="407" spans="1:6" ht="13.5" hidden="1" thickBot="1">
      <c r="A407" s="27">
        <f t="shared" si="7"/>
        <v>9</v>
      </c>
      <c r="B407" s="30" t="s">
        <v>1150</v>
      </c>
      <c r="C407" s="30" t="s">
        <v>1151</v>
      </c>
      <c r="D407" s="34">
        <v>72376111153</v>
      </c>
      <c r="E407" s="34">
        <v>0</v>
      </c>
      <c r="F407" s="34">
        <v>72376111153</v>
      </c>
    </row>
    <row r="408" spans="1:6" ht="13.5" hidden="1" thickBot="1">
      <c r="A408" s="27">
        <f t="shared" si="7"/>
        <v>9</v>
      </c>
      <c r="B408" s="30" t="s">
        <v>1152</v>
      </c>
      <c r="C408" s="30" t="s">
        <v>1153</v>
      </c>
      <c r="D408" s="33">
        <v>271359789942.5</v>
      </c>
      <c r="E408" s="34">
        <v>0</v>
      </c>
      <c r="F408" s="33">
        <v>271359789942.5</v>
      </c>
    </row>
    <row r="409" spans="1:6" ht="13.5" hidden="1" thickBot="1">
      <c r="A409" s="27">
        <f t="shared" si="7"/>
        <v>9</v>
      </c>
      <c r="B409" s="30" t="s">
        <v>1154</v>
      </c>
      <c r="C409" s="30" t="s">
        <v>1155</v>
      </c>
      <c r="D409" s="34">
        <v>1059713863</v>
      </c>
      <c r="E409" s="34">
        <v>127812319</v>
      </c>
      <c r="F409" s="34">
        <v>1187526182</v>
      </c>
    </row>
    <row r="410" spans="1:6" ht="13.5" hidden="1" thickBot="1">
      <c r="A410" s="27">
        <f t="shared" si="7"/>
        <v>9</v>
      </c>
      <c r="B410" s="30" t="s">
        <v>1156</v>
      </c>
      <c r="C410" s="30" t="s">
        <v>1157</v>
      </c>
      <c r="D410" s="34">
        <v>648219520</v>
      </c>
      <c r="E410" s="33">
        <v>91965655.099999994</v>
      </c>
      <c r="F410" s="33">
        <v>740185175.10000002</v>
      </c>
    </row>
    <row r="411" spans="1:6" ht="13.5" hidden="1" thickBot="1">
      <c r="A411" s="27">
        <f t="shared" si="7"/>
        <v>9</v>
      </c>
      <c r="B411" s="30" t="s">
        <v>1158</v>
      </c>
      <c r="C411" s="30" t="s">
        <v>1159</v>
      </c>
      <c r="D411" s="34">
        <v>1653599821</v>
      </c>
      <c r="E411" s="34">
        <v>0</v>
      </c>
      <c r="F411" s="34">
        <v>1653599821</v>
      </c>
    </row>
    <row r="412" spans="1:6" ht="13.5" hidden="1" thickBot="1">
      <c r="A412" s="27">
        <f t="shared" si="7"/>
        <v>9</v>
      </c>
      <c r="B412" s="30" t="s">
        <v>1160</v>
      </c>
      <c r="C412" s="30" t="s">
        <v>1161</v>
      </c>
      <c r="D412" s="33">
        <v>42590948302.269997</v>
      </c>
      <c r="E412" s="34">
        <v>0</v>
      </c>
      <c r="F412" s="33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0" t="s">
        <v>1163</v>
      </c>
      <c r="D413" s="34">
        <v>4040753882</v>
      </c>
      <c r="E413" s="34">
        <v>0</v>
      </c>
      <c r="F413" s="34">
        <v>4040753882</v>
      </c>
    </row>
    <row r="414" spans="1:6" ht="13.5" hidden="1" thickBot="1">
      <c r="A414" s="27">
        <f t="shared" si="7"/>
        <v>9</v>
      </c>
      <c r="B414" s="30" t="s">
        <v>1164</v>
      </c>
      <c r="C414" s="30" t="s">
        <v>1165</v>
      </c>
      <c r="D414" s="34">
        <v>534099658</v>
      </c>
      <c r="E414" s="34">
        <v>0</v>
      </c>
      <c r="F414" s="34">
        <v>534099658</v>
      </c>
    </row>
    <row r="415" spans="1:6" ht="13.5" hidden="1" thickBot="1">
      <c r="A415" s="27">
        <f t="shared" si="7"/>
        <v>9</v>
      </c>
      <c r="B415" s="30" t="s">
        <v>1166</v>
      </c>
      <c r="C415" s="30" t="s">
        <v>1167</v>
      </c>
      <c r="D415" s="34">
        <v>3506654224</v>
      </c>
      <c r="E415" s="34">
        <v>0</v>
      </c>
      <c r="F415" s="34">
        <v>3506654224</v>
      </c>
    </row>
    <row r="416" spans="1:6" ht="13.5" thickBot="1">
      <c r="A416" s="27">
        <f t="shared" si="7"/>
        <v>6</v>
      </c>
      <c r="B416" s="27" t="s">
        <v>1168</v>
      </c>
      <c r="C416" s="30" t="s">
        <v>1169</v>
      </c>
      <c r="D416" s="33">
        <v>69038921630.460007</v>
      </c>
      <c r="E416" s="33">
        <v>12799239402.4</v>
      </c>
      <c r="F416" s="33">
        <v>81838161032.860001</v>
      </c>
    </row>
    <row r="417" spans="1:6" ht="13.5" hidden="1" thickBot="1">
      <c r="A417" s="27">
        <f t="shared" si="7"/>
        <v>9</v>
      </c>
      <c r="B417" s="30" t="s">
        <v>1170</v>
      </c>
      <c r="C417" s="30" t="s">
        <v>1171</v>
      </c>
      <c r="D417" s="34">
        <v>15000000000</v>
      </c>
      <c r="E417" s="34">
        <v>0</v>
      </c>
      <c r="F417" s="34">
        <v>15000000000</v>
      </c>
    </row>
    <row r="418" spans="1:6" ht="13.5" hidden="1" thickBot="1">
      <c r="A418" s="27">
        <f t="shared" si="7"/>
        <v>9</v>
      </c>
      <c r="B418" s="30" t="s">
        <v>1172</v>
      </c>
      <c r="C418" s="30" t="s">
        <v>1173</v>
      </c>
      <c r="D418" s="33">
        <v>24655377228.52</v>
      </c>
      <c r="E418" s="33">
        <v>4252246327.4000001</v>
      </c>
      <c r="F418" s="33">
        <v>28907623555.919998</v>
      </c>
    </row>
    <row r="419" spans="1:6" ht="13.5" hidden="1" thickBot="1">
      <c r="A419" s="27">
        <f t="shared" si="7"/>
        <v>9</v>
      </c>
      <c r="B419" s="30" t="s">
        <v>1174</v>
      </c>
      <c r="C419" s="30" t="s">
        <v>1175</v>
      </c>
      <c r="D419" s="33">
        <v>29383544401.939999</v>
      </c>
      <c r="E419" s="34">
        <v>8546993075</v>
      </c>
      <c r="F419" s="33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0" t="s">
        <v>184</v>
      </c>
      <c r="D420" s="33">
        <v>145782064977.87</v>
      </c>
      <c r="E420" s="33">
        <v>3489287079799.73</v>
      </c>
      <c r="F420" s="33">
        <v>3635069144777.6001</v>
      </c>
    </row>
    <row r="421" spans="1:6" ht="13.5" hidden="1" thickBot="1">
      <c r="A421" s="27">
        <f t="shared" si="7"/>
        <v>9</v>
      </c>
      <c r="B421" s="30" t="s">
        <v>1177</v>
      </c>
      <c r="C421" s="30" t="s">
        <v>1178</v>
      </c>
      <c r="D421" s="34">
        <v>59323254644</v>
      </c>
      <c r="E421" s="33">
        <v>1224464508397.25</v>
      </c>
      <c r="F421" s="33">
        <v>1283787763041.25</v>
      </c>
    </row>
    <row r="422" spans="1:6" ht="13.5" hidden="1" thickBot="1">
      <c r="A422" s="27">
        <f t="shared" si="7"/>
        <v>9</v>
      </c>
      <c r="B422" s="30" t="s">
        <v>1179</v>
      </c>
      <c r="C422" s="30" t="s">
        <v>1180</v>
      </c>
      <c r="D422" s="33">
        <v>86458810333.869995</v>
      </c>
      <c r="E422" s="34">
        <v>2159064831242</v>
      </c>
      <c r="F422" s="33">
        <v>2245523641575.8701</v>
      </c>
    </row>
    <row r="423" spans="1:6" ht="13.5" hidden="1" thickBot="1">
      <c r="A423" s="27">
        <f t="shared" si="7"/>
        <v>9</v>
      </c>
      <c r="B423" s="30" t="s">
        <v>1181</v>
      </c>
      <c r="C423" s="30" t="s">
        <v>1182</v>
      </c>
      <c r="D423" s="34">
        <v>0</v>
      </c>
      <c r="E423" s="34">
        <v>92424700963</v>
      </c>
      <c r="F423" s="34">
        <v>92424700963</v>
      </c>
    </row>
    <row r="424" spans="1:6" ht="13.5" hidden="1" thickBot="1">
      <c r="A424" s="27">
        <f t="shared" si="7"/>
        <v>9</v>
      </c>
      <c r="B424" s="30" t="s">
        <v>1183</v>
      </c>
      <c r="C424" s="30" t="s">
        <v>1184</v>
      </c>
      <c r="D424" s="34">
        <v>0</v>
      </c>
      <c r="E424" s="33">
        <v>13333039197.48</v>
      </c>
      <c r="F424" s="33">
        <v>13333039197.48</v>
      </c>
    </row>
    <row r="425" spans="1:6" ht="13.5" thickBot="1">
      <c r="A425" s="27">
        <f t="shared" si="7"/>
        <v>6</v>
      </c>
      <c r="B425" s="27" t="s">
        <v>1185</v>
      </c>
      <c r="C425" s="30" t="s">
        <v>1186</v>
      </c>
      <c r="D425" s="34">
        <v>78872135966</v>
      </c>
      <c r="E425" s="34">
        <v>0</v>
      </c>
      <c r="F425" s="34">
        <v>78872135966</v>
      </c>
    </row>
    <row r="426" spans="1:6" ht="13.5" hidden="1" thickBot="1">
      <c r="A426" s="27">
        <f t="shared" si="7"/>
        <v>9</v>
      </c>
      <c r="B426" s="30" t="s">
        <v>1187</v>
      </c>
      <c r="C426" s="30" t="s">
        <v>1188</v>
      </c>
      <c r="D426" s="34">
        <v>78872135966</v>
      </c>
      <c r="E426" s="34">
        <v>0</v>
      </c>
      <c r="F426" s="34">
        <v>78872135966</v>
      </c>
    </row>
    <row r="427" spans="1:6" ht="13.5" thickBot="1">
      <c r="A427" s="27">
        <f t="shared" si="7"/>
        <v>6</v>
      </c>
      <c r="B427" s="27" t="s">
        <v>1189</v>
      </c>
      <c r="C427" s="30" t="s">
        <v>191</v>
      </c>
      <c r="D427" s="33">
        <v>155249431845.47</v>
      </c>
      <c r="E427" s="33">
        <v>67954780173.470001</v>
      </c>
      <c r="F427" s="33">
        <v>223204212018.94</v>
      </c>
    </row>
    <row r="428" spans="1:6" ht="13.5" hidden="1" thickBot="1">
      <c r="A428" s="27">
        <f t="shared" si="7"/>
        <v>9</v>
      </c>
      <c r="B428" s="30" t="s">
        <v>1190</v>
      </c>
      <c r="C428" s="30" t="s">
        <v>1191</v>
      </c>
      <c r="D428" s="33">
        <v>155060431845.47</v>
      </c>
      <c r="E428" s="34">
        <v>0</v>
      </c>
      <c r="F428" s="33">
        <v>155060431845.47</v>
      </c>
    </row>
    <row r="429" spans="1:6" ht="13.5" hidden="1" thickBot="1">
      <c r="A429" s="27">
        <f t="shared" si="7"/>
        <v>9</v>
      </c>
      <c r="B429" s="30" t="s">
        <v>1192</v>
      </c>
      <c r="C429" s="30" t="s">
        <v>1193</v>
      </c>
      <c r="D429" s="34">
        <v>189000000</v>
      </c>
      <c r="E429" s="33">
        <v>67954780173.470001</v>
      </c>
      <c r="F429" s="33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0" t="s">
        <v>1195</v>
      </c>
      <c r="D430" s="34">
        <v>1242500</v>
      </c>
      <c r="E430" s="34">
        <v>0</v>
      </c>
      <c r="F430" s="34">
        <v>1242500</v>
      </c>
    </row>
    <row r="431" spans="1:6" ht="13.5" hidden="1" thickBot="1">
      <c r="A431" s="27">
        <f t="shared" si="7"/>
        <v>9</v>
      </c>
      <c r="B431" s="30" t="s">
        <v>1196</v>
      </c>
      <c r="C431" s="30" t="s">
        <v>760</v>
      </c>
      <c r="D431" s="34">
        <v>1242500</v>
      </c>
      <c r="E431" s="34">
        <v>0</v>
      </c>
      <c r="F431" s="34">
        <v>1242500</v>
      </c>
    </row>
    <row r="432" spans="1:6" ht="13.5" thickBot="1">
      <c r="A432" s="27">
        <f t="shared" si="7"/>
        <v>6</v>
      </c>
      <c r="B432" s="27" t="s">
        <v>1197</v>
      </c>
      <c r="C432" s="30" t="s">
        <v>210</v>
      </c>
      <c r="D432" s="33">
        <v>562234255381.51001</v>
      </c>
      <c r="E432" s="34">
        <v>0</v>
      </c>
      <c r="F432" s="33">
        <v>562234255381.51001</v>
      </c>
    </row>
    <row r="433" spans="1:6" ht="13.5" hidden="1" thickBot="1">
      <c r="A433" s="27">
        <f t="shared" si="7"/>
        <v>9</v>
      </c>
      <c r="B433" s="30" t="s">
        <v>1198</v>
      </c>
      <c r="C433" s="30" t="s">
        <v>1199</v>
      </c>
      <c r="D433" s="34">
        <v>1</v>
      </c>
      <c r="E433" s="34">
        <v>0</v>
      </c>
      <c r="F433" s="34">
        <v>1</v>
      </c>
    </row>
    <row r="434" spans="1:6" ht="13.5" hidden="1" thickBot="1">
      <c r="A434" s="27">
        <f t="shared" si="7"/>
        <v>9</v>
      </c>
      <c r="B434" s="30" t="s">
        <v>1200</v>
      </c>
      <c r="C434" s="30" t="s">
        <v>1201</v>
      </c>
      <c r="D434" s="33">
        <v>562234255380.51001</v>
      </c>
      <c r="E434" s="34">
        <v>0</v>
      </c>
      <c r="F434" s="33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0" t="s">
        <v>185</v>
      </c>
      <c r="D435" s="33">
        <v>84862778493.029999</v>
      </c>
      <c r="E435" s="34">
        <v>0</v>
      </c>
      <c r="F435" s="33">
        <v>84862778493.029999</v>
      </c>
    </row>
    <row r="436" spans="1:6" ht="13.5" hidden="1" thickBot="1">
      <c r="A436" s="27">
        <f t="shared" si="7"/>
        <v>9</v>
      </c>
      <c r="B436" s="30" t="s">
        <v>1203</v>
      </c>
      <c r="C436" s="30" t="s">
        <v>1204</v>
      </c>
      <c r="D436" s="34">
        <v>11560084</v>
      </c>
      <c r="E436" s="34">
        <v>0</v>
      </c>
      <c r="F436" s="34">
        <v>11560084</v>
      </c>
    </row>
    <row r="437" spans="1:6" ht="13.5" hidden="1" thickBot="1">
      <c r="A437" s="27">
        <f t="shared" si="7"/>
        <v>9</v>
      </c>
      <c r="B437" s="30" t="s">
        <v>1205</v>
      </c>
      <c r="C437" s="30" t="s">
        <v>1206</v>
      </c>
      <c r="D437" s="33">
        <v>84851218409.029999</v>
      </c>
      <c r="E437" s="34">
        <v>0</v>
      </c>
      <c r="F437" s="33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0" t="s">
        <v>126</v>
      </c>
      <c r="D438" s="33">
        <v>823962867410.93005</v>
      </c>
      <c r="E438" s="33">
        <v>166802507058.79999</v>
      </c>
      <c r="F438" s="33">
        <v>990765374469.72998</v>
      </c>
    </row>
    <row r="439" spans="1:6" ht="13.5" hidden="1" thickBot="1">
      <c r="A439" s="27">
        <f t="shared" si="7"/>
        <v>9</v>
      </c>
      <c r="B439" s="30" t="s">
        <v>1208</v>
      </c>
      <c r="C439" s="30" t="s">
        <v>1209</v>
      </c>
      <c r="D439" s="34">
        <v>0</v>
      </c>
      <c r="E439" s="34">
        <v>0</v>
      </c>
      <c r="F439" s="34">
        <v>0</v>
      </c>
    </row>
    <row r="440" spans="1:6" ht="13.5" hidden="1" thickBot="1">
      <c r="A440" s="27">
        <f t="shared" si="7"/>
        <v>9</v>
      </c>
      <c r="B440" s="30" t="s">
        <v>1210</v>
      </c>
      <c r="C440" s="30" t="s">
        <v>550</v>
      </c>
      <c r="D440" s="34">
        <v>0</v>
      </c>
      <c r="E440" s="34">
        <v>0</v>
      </c>
      <c r="F440" s="34">
        <v>0</v>
      </c>
    </row>
    <row r="441" spans="1:6" ht="13.5" hidden="1" thickBot="1">
      <c r="A441" s="27">
        <f t="shared" si="7"/>
        <v>9</v>
      </c>
      <c r="B441" s="30" t="s">
        <v>1211</v>
      </c>
      <c r="C441" s="30" t="s">
        <v>1212</v>
      </c>
      <c r="D441" s="34">
        <v>0</v>
      </c>
      <c r="E441" s="34">
        <v>0</v>
      </c>
      <c r="F441" s="34">
        <v>0</v>
      </c>
    </row>
    <row r="442" spans="1:6" ht="13.5" hidden="1" thickBot="1">
      <c r="A442" s="27">
        <f t="shared" si="7"/>
        <v>9</v>
      </c>
      <c r="B442" s="30" t="s">
        <v>1213</v>
      </c>
      <c r="C442" s="30" t="s">
        <v>1214</v>
      </c>
      <c r="D442" s="34">
        <v>0</v>
      </c>
      <c r="E442" s="34">
        <v>0</v>
      </c>
      <c r="F442" s="34">
        <v>0</v>
      </c>
    </row>
    <row r="443" spans="1:6" ht="13.5" hidden="1" thickBot="1">
      <c r="A443" s="27">
        <f t="shared" si="7"/>
        <v>9</v>
      </c>
      <c r="B443" s="30" t="s">
        <v>1215</v>
      </c>
      <c r="C443" s="30" t="s">
        <v>1216</v>
      </c>
      <c r="D443" s="34">
        <v>0</v>
      </c>
      <c r="E443" s="34">
        <v>0</v>
      </c>
      <c r="F443" s="34">
        <v>0</v>
      </c>
    </row>
    <row r="444" spans="1:6" ht="13.5" hidden="1" customHeight="1" thickBot="1">
      <c r="A444" s="27">
        <f t="shared" si="7"/>
        <v>9</v>
      </c>
      <c r="B444" s="30" t="s">
        <v>1217</v>
      </c>
      <c r="C444" s="38" t="s">
        <v>1218</v>
      </c>
      <c r="D444" s="40">
        <v>0</v>
      </c>
      <c r="E444" s="40">
        <v>0</v>
      </c>
      <c r="F444" s="40">
        <v>0</v>
      </c>
    </row>
    <row r="445" spans="1:6" ht="13.5" hidden="1" thickBot="1">
      <c r="A445" s="27">
        <f t="shared" si="7"/>
        <v>9</v>
      </c>
      <c r="B445" s="30" t="s">
        <v>1219</v>
      </c>
      <c r="C445" s="30" t="s">
        <v>1220</v>
      </c>
      <c r="D445" s="34">
        <v>1523380</v>
      </c>
      <c r="E445" s="34">
        <v>0</v>
      </c>
      <c r="F445" s="34">
        <v>1523380</v>
      </c>
    </row>
    <row r="446" spans="1:6" ht="13.5" hidden="1" thickBot="1">
      <c r="A446" s="27">
        <f t="shared" si="7"/>
        <v>9</v>
      </c>
      <c r="B446" s="30" t="s">
        <v>1221</v>
      </c>
      <c r="C446" s="30" t="s">
        <v>1222</v>
      </c>
      <c r="D446" s="34">
        <v>0</v>
      </c>
      <c r="E446" s="34">
        <v>0</v>
      </c>
      <c r="F446" s="34">
        <v>0</v>
      </c>
    </row>
    <row r="447" spans="1:6" ht="13.5" hidden="1" thickBot="1">
      <c r="A447" s="27">
        <f t="shared" si="7"/>
        <v>9</v>
      </c>
      <c r="B447" s="30" t="s">
        <v>1223</v>
      </c>
      <c r="C447" s="30" t="s">
        <v>1224</v>
      </c>
      <c r="D447" s="33">
        <v>7181070631.0200005</v>
      </c>
      <c r="E447" s="34">
        <v>228721766</v>
      </c>
      <c r="F447" s="33">
        <v>7409792397.0200005</v>
      </c>
    </row>
    <row r="448" spans="1:6" ht="13.5" hidden="1" thickBot="1">
      <c r="A448" s="27">
        <f t="shared" si="7"/>
        <v>9</v>
      </c>
      <c r="B448" s="30" t="s">
        <v>1225</v>
      </c>
      <c r="C448" s="30" t="s">
        <v>1226</v>
      </c>
      <c r="D448" s="34">
        <v>0</v>
      </c>
      <c r="E448" s="34">
        <v>0</v>
      </c>
      <c r="F448" s="34">
        <v>0</v>
      </c>
    </row>
    <row r="449" spans="1:6" ht="13.5" hidden="1" thickBot="1">
      <c r="A449" s="27">
        <f t="shared" si="7"/>
        <v>9</v>
      </c>
      <c r="B449" s="30" t="s">
        <v>1227</v>
      </c>
      <c r="C449" s="30" t="s">
        <v>1228</v>
      </c>
      <c r="D449" s="34">
        <v>0</v>
      </c>
      <c r="E449" s="34">
        <v>0</v>
      </c>
      <c r="F449" s="34">
        <v>0</v>
      </c>
    </row>
    <row r="450" spans="1:6" ht="13.5" hidden="1" thickBot="1">
      <c r="A450" s="27">
        <f t="shared" si="7"/>
        <v>9</v>
      </c>
      <c r="B450" s="30" t="s">
        <v>1229</v>
      </c>
      <c r="C450" s="30" t="s">
        <v>1230</v>
      </c>
      <c r="D450" s="33">
        <v>816780273399.91003</v>
      </c>
      <c r="E450" s="33">
        <v>166573785292.79999</v>
      </c>
      <c r="F450" s="33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0" t="s">
        <v>1232</v>
      </c>
      <c r="D451" s="33">
        <v>17402651806413.9</v>
      </c>
      <c r="E451" s="34">
        <v>4915592869489</v>
      </c>
      <c r="F451" s="33">
        <v>22318244675902.898</v>
      </c>
    </row>
    <row r="452" spans="1:6" ht="13.5" hidden="1" thickBot="1">
      <c r="A452" s="27">
        <f t="shared" si="7"/>
        <v>9</v>
      </c>
      <c r="B452" s="30" t="s">
        <v>1233</v>
      </c>
      <c r="C452" s="30" t="s">
        <v>1234</v>
      </c>
      <c r="D452" s="33">
        <v>33034431712.98</v>
      </c>
      <c r="E452" s="34">
        <v>51879205433</v>
      </c>
      <c r="F452" s="33">
        <v>84913637145.979996</v>
      </c>
    </row>
    <row r="453" spans="1:6" ht="13.5" hidden="1" thickBot="1">
      <c r="A453" s="27">
        <f t="shared" si="7"/>
        <v>9</v>
      </c>
      <c r="B453" s="30" t="s">
        <v>1235</v>
      </c>
      <c r="C453" s="30" t="s">
        <v>1236</v>
      </c>
      <c r="D453" s="33">
        <v>61029527995.519997</v>
      </c>
      <c r="E453" s="33">
        <v>19531417.73</v>
      </c>
      <c r="F453" s="33">
        <v>61049059413.25</v>
      </c>
    </row>
    <row r="454" spans="1:6" ht="13.5" hidden="1" thickBot="1">
      <c r="A454" s="27">
        <f t="shared" si="7"/>
        <v>9</v>
      </c>
      <c r="B454" s="30" t="s">
        <v>1237</v>
      </c>
      <c r="C454" s="30" t="s">
        <v>1238</v>
      </c>
      <c r="D454" s="34">
        <v>1552639611</v>
      </c>
      <c r="E454" s="34">
        <v>760562185</v>
      </c>
      <c r="F454" s="34">
        <v>2313201796</v>
      </c>
    </row>
    <row r="455" spans="1:6" ht="13.5" hidden="1" thickBot="1">
      <c r="A455" s="27">
        <f t="shared" si="7"/>
        <v>9</v>
      </c>
      <c r="B455" s="30" t="s">
        <v>1239</v>
      </c>
      <c r="C455" s="30" t="s">
        <v>1240</v>
      </c>
      <c r="D455" s="33">
        <v>151800492309.07999</v>
      </c>
      <c r="E455" s="34">
        <v>11023577</v>
      </c>
      <c r="F455" s="33">
        <v>151811515886.07999</v>
      </c>
    </row>
    <row r="456" spans="1:6" ht="13.5" hidden="1" thickBot="1">
      <c r="A456" s="27">
        <f t="shared" si="7"/>
        <v>9</v>
      </c>
      <c r="B456" s="30" t="s">
        <v>1241</v>
      </c>
      <c r="C456" s="30" t="s">
        <v>1242</v>
      </c>
      <c r="D456" s="33">
        <v>79146943086.570007</v>
      </c>
      <c r="E456" s="33">
        <v>69068286.890000001</v>
      </c>
      <c r="F456" s="33">
        <v>79216011373.460007</v>
      </c>
    </row>
    <row r="457" spans="1:6" ht="13.5" hidden="1" thickBot="1">
      <c r="A457" s="27">
        <f t="shared" si="7"/>
        <v>9</v>
      </c>
      <c r="B457" s="30" t="s">
        <v>1243</v>
      </c>
      <c r="C457" s="30" t="s">
        <v>1244</v>
      </c>
      <c r="D457" s="33">
        <v>20450467967.27</v>
      </c>
      <c r="E457" s="34">
        <v>982664023</v>
      </c>
      <c r="F457" s="33">
        <v>21433131990.27</v>
      </c>
    </row>
    <row r="458" spans="1:6" ht="13.5" hidden="1" thickBot="1">
      <c r="A458" s="27">
        <f t="shared" si="7"/>
        <v>9</v>
      </c>
      <c r="B458" s="30" t="s">
        <v>1245</v>
      </c>
      <c r="C458" s="30" t="s">
        <v>1246</v>
      </c>
      <c r="D458" s="33">
        <v>18575418102.189999</v>
      </c>
      <c r="E458" s="34">
        <v>37623649719</v>
      </c>
      <c r="F458" s="33">
        <v>56199067821.190002</v>
      </c>
    </row>
    <row r="459" spans="1:6" ht="13.5" hidden="1" thickBot="1">
      <c r="A459" s="27">
        <f t="shared" si="7"/>
        <v>9</v>
      </c>
      <c r="B459" s="30" t="s">
        <v>1247</v>
      </c>
      <c r="C459" s="30" t="s">
        <v>1178</v>
      </c>
      <c r="D459" s="33">
        <v>5189091949060.5498</v>
      </c>
      <c r="E459" s="33">
        <v>519521252483.79999</v>
      </c>
      <c r="F459" s="33">
        <v>5708613201544.3496</v>
      </c>
    </row>
    <row r="460" spans="1:6" ht="13.5" hidden="1" thickBot="1">
      <c r="A460" s="27">
        <f t="shared" si="7"/>
        <v>9</v>
      </c>
      <c r="B460" s="30" t="s">
        <v>1248</v>
      </c>
      <c r="C460" s="30" t="s">
        <v>1249</v>
      </c>
      <c r="D460" s="33">
        <v>5772724175.0299997</v>
      </c>
      <c r="E460" s="34">
        <v>1763907</v>
      </c>
      <c r="F460" s="33">
        <v>5774488082.0299997</v>
      </c>
    </row>
    <row r="461" spans="1:6" ht="13.5" hidden="1" thickBot="1">
      <c r="A461" s="27">
        <f t="shared" si="7"/>
        <v>9</v>
      </c>
      <c r="B461" s="30" t="s">
        <v>1250</v>
      </c>
      <c r="C461" s="30" t="s">
        <v>1251</v>
      </c>
      <c r="D461" s="33">
        <v>61576248872.540001</v>
      </c>
      <c r="E461" s="33">
        <v>123235422960.42999</v>
      </c>
      <c r="F461" s="33">
        <v>184811671832.97</v>
      </c>
    </row>
    <row r="462" spans="1:6" ht="13.5" hidden="1" thickBot="1">
      <c r="A462" s="27">
        <f t="shared" si="7"/>
        <v>9</v>
      </c>
      <c r="B462" s="30" t="s">
        <v>1252</v>
      </c>
      <c r="C462" s="30" t="s">
        <v>1253</v>
      </c>
      <c r="D462" s="34">
        <v>787248303</v>
      </c>
      <c r="E462" s="34">
        <v>5300000</v>
      </c>
      <c r="F462" s="34">
        <v>792548303</v>
      </c>
    </row>
    <row r="463" spans="1:6" ht="13.5" hidden="1" thickBot="1">
      <c r="A463" s="27">
        <f t="shared" si="7"/>
        <v>9</v>
      </c>
      <c r="B463" s="30" t="s">
        <v>1254</v>
      </c>
      <c r="C463" s="30" t="s">
        <v>1255</v>
      </c>
      <c r="D463" s="33">
        <v>8532758055.3199997</v>
      </c>
      <c r="E463" s="33">
        <v>7964262893.3299999</v>
      </c>
      <c r="F463" s="33">
        <v>16497020948.65</v>
      </c>
    </row>
    <row r="464" spans="1:6" ht="13.5" hidden="1" thickBot="1">
      <c r="A464" s="27">
        <f t="shared" si="7"/>
        <v>9</v>
      </c>
      <c r="B464" s="30" t="s">
        <v>1256</v>
      </c>
      <c r="C464" s="30" t="s">
        <v>1257</v>
      </c>
      <c r="D464" s="33">
        <v>109625825299.64</v>
      </c>
      <c r="E464" s="34">
        <v>1419079069</v>
      </c>
      <c r="F464" s="33">
        <v>111044904368.64</v>
      </c>
    </row>
    <row r="465" spans="1:6" ht="13.5" hidden="1" thickBot="1">
      <c r="A465" s="27">
        <f t="shared" si="7"/>
        <v>9</v>
      </c>
      <c r="B465" s="30" t="s">
        <v>1258</v>
      </c>
      <c r="C465" s="30" t="s">
        <v>1259</v>
      </c>
      <c r="D465" s="33">
        <v>304449075975.40002</v>
      </c>
      <c r="E465" s="33">
        <v>6156080041.1000004</v>
      </c>
      <c r="F465" s="33">
        <v>310605156016.5</v>
      </c>
    </row>
    <row r="466" spans="1:6" ht="13.5" hidden="1" thickBot="1">
      <c r="A466" s="27">
        <f t="shared" ref="A466:A529" si="8">LEN(B466)</f>
        <v>9</v>
      </c>
      <c r="B466" s="30" t="s">
        <v>1260</v>
      </c>
      <c r="C466" s="30" t="s">
        <v>1261</v>
      </c>
      <c r="D466" s="33">
        <v>202077263830.09</v>
      </c>
      <c r="E466" s="33">
        <v>61452245965.900002</v>
      </c>
      <c r="F466" s="33">
        <v>263529509795.98999</v>
      </c>
    </row>
    <row r="467" spans="1:6" ht="13.5" hidden="1" thickBot="1">
      <c r="A467" s="27">
        <f t="shared" si="8"/>
        <v>9</v>
      </c>
      <c r="B467" s="30" t="s">
        <v>1262</v>
      </c>
      <c r="C467" s="30" t="s">
        <v>1263</v>
      </c>
      <c r="D467" s="33">
        <v>39479745952.739998</v>
      </c>
      <c r="E467" s="33">
        <v>43517620639.089996</v>
      </c>
      <c r="F467" s="33">
        <v>82997366591.830002</v>
      </c>
    </row>
    <row r="468" spans="1:6" ht="13.5" hidden="1" thickBot="1">
      <c r="A468" s="27">
        <f t="shared" si="8"/>
        <v>9</v>
      </c>
      <c r="B468" s="30" t="s">
        <v>1264</v>
      </c>
      <c r="C468" s="30" t="s">
        <v>1265</v>
      </c>
      <c r="D468" s="33">
        <v>133267402757.14</v>
      </c>
      <c r="E468" s="33">
        <v>670736770.89999998</v>
      </c>
      <c r="F468" s="33">
        <v>133938139528.03999</v>
      </c>
    </row>
    <row r="469" spans="1:6" ht="13.5" hidden="1" thickBot="1">
      <c r="A469" s="27">
        <f t="shared" si="8"/>
        <v>9</v>
      </c>
      <c r="B469" s="30" t="s">
        <v>1266</v>
      </c>
      <c r="C469" s="30" t="s">
        <v>1267</v>
      </c>
      <c r="D469" s="33">
        <v>1157004305.28</v>
      </c>
      <c r="E469" s="34">
        <v>882900</v>
      </c>
      <c r="F469" s="33">
        <v>1157887205.28</v>
      </c>
    </row>
    <row r="470" spans="1:6" ht="13.5" hidden="1" thickBot="1">
      <c r="A470" s="27">
        <f t="shared" si="8"/>
        <v>9</v>
      </c>
      <c r="B470" s="30" t="s">
        <v>1268</v>
      </c>
      <c r="C470" s="30" t="s">
        <v>1269</v>
      </c>
      <c r="D470" s="33">
        <v>39308885549.169998</v>
      </c>
      <c r="E470" s="34">
        <v>1759432376</v>
      </c>
      <c r="F470" s="33">
        <v>41068317925.169998</v>
      </c>
    </row>
    <row r="471" spans="1:6" ht="13.5" hidden="1" thickBot="1">
      <c r="A471" s="27">
        <f t="shared" si="8"/>
        <v>9</v>
      </c>
      <c r="B471" s="30" t="s">
        <v>1270</v>
      </c>
      <c r="C471" s="30" t="s">
        <v>1271</v>
      </c>
      <c r="D471" s="33">
        <v>477439774450.48999</v>
      </c>
      <c r="E471" s="33">
        <v>98556709392.600006</v>
      </c>
      <c r="F471" s="33">
        <v>575996483843.08997</v>
      </c>
    </row>
    <row r="472" spans="1:6" ht="13.5" hidden="1" thickBot="1">
      <c r="A472" s="27">
        <f t="shared" si="8"/>
        <v>9</v>
      </c>
      <c r="B472" s="30" t="s">
        <v>1272</v>
      </c>
      <c r="C472" s="30" t="s">
        <v>1273</v>
      </c>
      <c r="D472" s="34">
        <v>4170285354</v>
      </c>
      <c r="E472" s="34">
        <v>0</v>
      </c>
      <c r="F472" s="34">
        <v>4170285354</v>
      </c>
    </row>
    <row r="473" spans="1:6" ht="13.5" hidden="1" thickBot="1">
      <c r="A473" s="27">
        <f t="shared" si="8"/>
        <v>9</v>
      </c>
      <c r="B473" s="30" t="s">
        <v>1274</v>
      </c>
      <c r="C473" s="30" t="s">
        <v>1275</v>
      </c>
      <c r="D473" s="34">
        <v>63781674</v>
      </c>
      <c r="E473" s="34">
        <v>0</v>
      </c>
      <c r="F473" s="34">
        <v>63781674</v>
      </c>
    </row>
    <row r="474" spans="1:6" ht="13.5" hidden="1" thickBot="1">
      <c r="A474" s="27">
        <f t="shared" si="8"/>
        <v>9</v>
      </c>
      <c r="B474" s="30" t="s">
        <v>1276</v>
      </c>
      <c r="C474" s="30" t="s">
        <v>1277</v>
      </c>
      <c r="D474" s="33">
        <v>1753087105.8599999</v>
      </c>
      <c r="E474" s="34">
        <v>0</v>
      </c>
      <c r="F474" s="33">
        <v>1753087105.8599999</v>
      </c>
    </row>
    <row r="475" spans="1:6" ht="13.5" hidden="1" thickBot="1">
      <c r="A475" s="27">
        <f t="shared" si="8"/>
        <v>9</v>
      </c>
      <c r="B475" s="30" t="s">
        <v>1278</v>
      </c>
      <c r="C475" s="30" t="s">
        <v>1279</v>
      </c>
      <c r="D475" s="33">
        <v>8885254809.4200001</v>
      </c>
      <c r="E475" s="33">
        <v>2710480482.6999998</v>
      </c>
      <c r="F475" s="33">
        <v>11595735292.120001</v>
      </c>
    </row>
    <row r="476" spans="1:6" ht="13.5" hidden="1" thickBot="1">
      <c r="A476" s="27">
        <f t="shared" si="8"/>
        <v>9</v>
      </c>
      <c r="B476" s="30" t="s">
        <v>1280</v>
      </c>
      <c r="C476" s="30" t="s">
        <v>1281</v>
      </c>
      <c r="D476" s="33">
        <v>1773723526127.1101</v>
      </c>
      <c r="E476" s="33">
        <v>331673237276.28998</v>
      </c>
      <c r="F476" s="33">
        <v>2105396763403.3999</v>
      </c>
    </row>
    <row r="477" spans="1:6" ht="13.5" hidden="1" thickBot="1">
      <c r="A477" s="27">
        <f t="shared" si="8"/>
        <v>9</v>
      </c>
      <c r="B477" s="30" t="s">
        <v>1282</v>
      </c>
      <c r="C477" s="30" t="s">
        <v>1283</v>
      </c>
      <c r="D477" s="33">
        <v>30035751797.290001</v>
      </c>
      <c r="E477" s="33">
        <v>46888163640.209999</v>
      </c>
      <c r="F477" s="33">
        <v>76923915437.5</v>
      </c>
    </row>
    <row r="478" spans="1:6" ht="13.5" hidden="1" thickBot="1">
      <c r="A478" s="27">
        <f t="shared" si="8"/>
        <v>9</v>
      </c>
      <c r="B478" s="30" t="s">
        <v>1284</v>
      </c>
      <c r="C478" s="30" t="s">
        <v>1</v>
      </c>
      <c r="D478" s="33">
        <v>60300580250.419998</v>
      </c>
      <c r="E478" s="33">
        <v>15935955987.65</v>
      </c>
      <c r="F478" s="33">
        <v>76236536238.070007</v>
      </c>
    </row>
    <row r="479" spans="1:6" ht="13.5" hidden="1" thickBot="1">
      <c r="A479" s="27">
        <f t="shared" si="8"/>
        <v>9</v>
      </c>
      <c r="B479" s="30" t="s">
        <v>1285</v>
      </c>
      <c r="C479" s="30" t="s">
        <v>1286</v>
      </c>
      <c r="D479" s="34">
        <v>8743408731</v>
      </c>
      <c r="E479" s="34">
        <v>0</v>
      </c>
      <c r="F479" s="34">
        <v>8743408731</v>
      </c>
    </row>
    <row r="480" spans="1:6" ht="51.75" hidden="1" thickBot="1">
      <c r="A480" s="27">
        <f t="shared" si="8"/>
        <v>9</v>
      </c>
      <c r="B480" s="30" t="s">
        <v>1287</v>
      </c>
      <c r="C480" s="38" t="s">
        <v>1288</v>
      </c>
      <c r="D480" s="40">
        <v>216618000</v>
      </c>
      <c r="E480" s="40">
        <v>58615644</v>
      </c>
      <c r="F480" s="40">
        <v>275233644</v>
      </c>
    </row>
    <row r="481" spans="1:6" ht="13.5" hidden="1" thickBot="1">
      <c r="A481" s="27">
        <f t="shared" si="8"/>
        <v>9</v>
      </c>
      <c r="B481" s="30" t="s">
        <v>1289</v>
      </c>
      <c r="C481" s="30" t="s">
        <v>1290</v>
      </c>
      <c r="D481" s="33">
        <v>386011524.54000002</v>
      </c>
      <c r="E481" s="34">
        <v>7311599</v>
      </c>
      <c r="F481" s="33">
        <v>393323123.54000002</v>
      </c>
    </row>
    <row r="482" spans="1:6" ht="13.5" hidden="1" thickBot="1">
      <c r="A482" s="27">
        <f t="shared" si="8"/>
        <v>9</v>
      </c>
      <c r="B482" s="30" t="s">
        <v>1291</v>
      </c>
      <c r="C482" s="30" t="s">
        <v>1292</v>
      </c>
      <c r="D482" s="33">
        <v>140756708592.5</v>
      </c>
      <c r="E482" s="33">
        <v>21035961783.98</v>
      </c>
      <c r="F482" s="33">
        <v>161792670376.48001</v>
      </c>
    </row>
    <row r="483" spans="1:6" ht="13.5" hidden="1" thickBot="1">
      <c r="A483" s="27">
        <f t="shared" si="8"/>
        <v>9</v>
      </c>
      <c r="B483" s="30" t="s">
        <v>1293</v>
      </c>
      <c r="C483" s="30" t="s">
        <v>1294</v>
      </c>
      <c r="D483" s="34">
        <v>3828691356522</v>
      </c>
      <c r="E483" s="34">
        <v>0</v>
      </c>
      <c r="F483" s="34">
        <v>3828691356522</v>
      </c>
    </row>
    <row r="484" spans="1:6" ht="13.5" hidden="1" thickBot="1">
      <c r="A484" s="27">
        <f t="shared" si="8"/>
        <v>9</v>
      </c>
      <c r="B484" s="30" t="s">
        <v>1295</v>
      </c>
      <c r="C484" s="30" t="s">
        <v>1120</v>
      </c>
      <c r="D484" s="33">
        <v>482894110451.53998</v>
      </c>
      <c r="E484" s="33">
        <v>5073614180.6899996</v>
      </c>
      <c r="F484" s="33">
        <v>487967724632.22998</v>
      </c>
    </row>
    <row r="485" spans="1:6" ht="13.5" hidden="1" thickBot="1">
      <c r="A485" s="27">
        <f t="shared" si="8"/>
        <v>9</v>
      </c>
      <c r="B485" s="30" t="s">
        <v>1296</v>
      </c>
      <c r="C485" s="30" t="s">
        <v>1297</v>
      </c>
      <c r="D485" s="33">
        <v>535383563420.90002</v>
      </c>
      <c r="E485" s="33">
        <v>21402101820.040001</v>
      </c>
      <c r="F485" s="33">
        <v>556785665240.93994</v>
      </c>
    </row>
    <row r="486" spans="1:6" ht="13.5" hidden="1" thickBot="1">
      <c r="A486" s="27">
        <f t="shared" si="8"/>
        <v>9</v>
      </c>
      <c r="B486" s="30" t="s">
        <v>1298</v>
      </c>
      <c r="C486" s="30" t="s">
        <v>1299</v>
      </c>
      <c r="D486" s="33">
        <v>97014904162.259995</v>
      </c>
      <c r="E486" s="33">
        <v>2679557930.9899998</v>
      </c>
      <c r="F486" s="33">
        <v>99694462093.25</v>
      </c>
    </row>
    <row r="487" spans="1:6" ht="13.5" hidden="1" thickBot="1">
      <c r="A487" s="27">
        <f t="shared" si="8"/>
        <v>9</v>
      </c>
      <c r="B487" s="30" t="s">
        <v>1300</v>
      </c>
      <c r="C487" s="30" t="s">
        <v>1301</v>
      </c>
      <c r="D487" s="34">
        <v>4525988</v>
      </c>
      <c r="E487" s="34">
        <v>913045604</v>
      </c>
      <c r="F487" s="34">
        <v>917571592</v>
      </c>
    </row>
    <row r="488" spans="1:6" ht="13.5" hidden="1" thickBot="1">
      <c r="A488" s="27">
        <f t="shared" si="8"/>
        <v>9</v>
      </c>
      <c r="B488" s="30" t="s">
        <v>1302</v>
      </c>
      <c r="C488" s="30" t="s">
        <v>1303</v>
      </c>
      <c r="D488" s="33">
        <v>144006813159.51001</v>
      </c>
      <c r="E488" s="33">
        <v>34068168244.52</v>
      </c>
      <c r="F488" s="33">
        <v>178074981404.03</v>
      </c>
    </row>
    <row r="489" spans="1:6" ht="13.5" hidden="1" thickBot="1">
      <c r="A489" s="27">
        <f t="shared" si="8"/>
        <v>9</v>
      </c>
      <c r="B489" s="30" t="s">
        <v>1304</v>
      </c>
      <c r="C489" s="30" t="s">
        <v>1305</v>
      </c>
      <c r="D489" s="34">
        <v>3890365514</v>
      </c>
      <c r="E489" s="34">
        <v>0</v>
      </c>
      <c r="F489" s="34">
        <v>3890365514</v>
      </c>
    </row>
    <row r="490" spans="1:6" ht="13.5" hidden="1" thickBot="1">
      <c r="A490" s="27">
        <f t="shared" si="8"/>
        <v>9</v>
      </c>
      <c r="B490" s="30" t="s">
        <v>1306</v>
      </c>
      <c r="C490" s="30" t="s">
        <v>1307</v>
      </c>
      <c r="D490" s="34">
        <v>203325204</v>
      </c>
      <c r="E490" s="34">
        <v>0</v>
      </c>
      <c r="F490" s="34">
        <v>203325204</v>
      </c>
    </row>
    <row r="491" spans="1:6" ht="13.5" hidden="1" thickBot="1">
      <c r="A491" s="27">
        <f t="shared" si="8"/>
        <v>9</v>
      </c>
      <c r="B491" s="30" t="s">
        <v>1308</v>
      </c>
      <c r="C491" s="30" t="s">
        <v>1309</v>
      </c>
      <c r="D491" s="34">
        <v>115836198</v>
      </c>
      <c r="E491" s="34">
        <v>0</v>
      </c>
      <c r="F491" s="34">
        <v>115836198</v>
      </c>
    </row>
    <row r="492" spans="1:6" ht="13.5" hidden="1" thickBot="1">
      <c r="A492" s="27">
        <f t="shared" si="8"/>
        <v>9</v>
      </c>
      <c r="B492" s="30" t="s">
        <v>1310</v>
      </c>
      <c r="C492" s="30" t="s">
        <v>1311</v>
      </c>
      <c r="D492" s="33">
        <v>569045391.27999997</v>
      </c>
      <c r="E492" s="33">
        <v>516571522.69999999</v>
      </c>
      <c r="F492" s="33">
        <v>1085616913.98</v>
      </c>
    </row>
    <row r="493" spans="1:6" ht="13.5" hidden="1" thickBot="1">
      <c r="A493" s="27">
        <f t="shared" si="8"/>
        <v>9</v>
      </c>
      <c r="B493" s="30" t="s">
        <v>1312</v>
      </c>
      <c r="C493" s="30" t="s">
        <v>1313</v>
      </c>
      <c r="D493" s="34">
        <v>129020285</v>
      </c>
      <c r="E493" s="34">
        <v>550000</v>
      </c>
      <c r="F493" s="34">
        <v>129570285</v>
      </c>
    </row>
    <row r="494" spans="1:6" ht="13.5" hidden="1" thickBot="1">
      <c r="A494" s="27">
        <f t="shared" si="8"/>
        <v>9</v>
      </c>
      <c r="B494" s="30" t="s">
        <v>1314</v>
      </c>
      <c r="C494" s="30" t="s">
        <v>1004</v>
      </c>
      <c r="D494" s="33">
        <v>36529450468.360001</v>
      </c>
      <c r="E494" s="34">
        <v>0</v>
      </c>
      <c r="F494" s="33">
        <v>36529450468.360001</v>
      </c>
    </row>
    <row r="495" spans="1:6" ht="51.75" hidden="1" thickBot="1">
      <c r="A495" s="27">
        <f t="shared" si="8"/>
        <v>9</v>
      </c>
      <c r="B495" s="30" t="s">
        <v>1315</v>
      </c>
      <c r="C495" s="38" t="s">
        <v>1316</v>
      </c>
      <c r="D495" s="40">
        <v>0</v>
      </c>
      <c r="E495" s="40">
        <v>0</v>
      </c>
      <c r="F495" s="40">
        <v>0</v>
      </c>
    </row>
    <row r="496" spans="1:6" ht="13.5" hidden="1" thickBot="1">
      <c r="A496" s="27">
        <f t="shared" si="8"/>
        <v>9</v>
      </c>
      <c r="B496" s="30" t="s">
        <v>1317</v>
      </c>
      <c r="C496" s="30" t="s">
        <v>1318</v>
      </c>
      <c r="D496" s="34">
        <v>2641188450</v>
      </c>
      <c r="E496" s="34">
        <v>0</v>
      </c>
      <c r="F496" s="34">
        <v>2641188450</v>
      </c>
    </row>
    <row r="497" spans="1:6" ht="13.5" hidden="1" thickBot="1">
      <c r="A497" s="27">
        <f t="shared" si="8"/>
        <v>9</v>
      </c>
      <c r="B497" s="30" t="s">
        <v>1319</v>
      </c>
      <c r="C497" s="30" t="s">
        <v>1232</v>
      </c>
      <c r="D497" s="33">
        <v>3303387459861.96</v>
      </c>
      <c r="E497" s="33">
        <v>3477023039731.46</v>
      </c>
      <c r="F497" s="33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0" t="s">
        <v>1321</v>
      </c>
      <c r="D498" s="33">
        <v>3528608634992.4902</v>
      </c>
      <c r="E498" s="33">
        <v>6782873236716.7305</v>
      </c>
      <c r="F498" s="33">
        <v>10311481871709.199</v>
      </c>
    </row>
    <row r="499" spans="1:6" ht="13.5" hidden="1" thickBot="1">
      <c r="A499" s="27">
        <f t="shared" si="8"/>
        <v>9</v>
      </c>
      <c r="B499" s="30" t="s">
        <v>1322</v>
      </c>
      <c r="C499" s="30" t="s">
        <v>132</v>
      </c>
      <c r="D499" s="33">
        <v>10940961868.639999</v>
      </c>
      <c r="E499" s="33">
        <v>24085089423.669998</v>
      </c>
      <c r="F499" s="33">
        <v>35026051292.309998</v>
      </c>
    </row>
    <row r="500" spans="1:6" ht="13.5" hidden="1" thickBot="1">
      <c r="A500" s="27">
        <f t="shared" si="8"/>
        <v>9</v>
      </c>
      <c r="B500" s="30" t="s">
        <v>1323</v>
      </c>
      <c r="C500" s="30" t="s">
        <v>131</v>
      </c>
      <c r="D500" s="33">
        <v>109009426666.28999</v>
      </c>
      <c r="E500" s="33">
        <v>58830945598.370003</v>
      </c>
      <c r="F500" s="33">
        <v>167840372264.66</v>
      </c>
    </row>
    <row r="501" spans="1:6" ht="13.5" hidden="1" thickBot="1">
      <c r="A501" s="27">
        <f t="shared" si="8"/>
        <v>9</v>
      </c>
      <c r="B501" s="30" t="s">
        <v>1324</v>
      </c>
      <c r="C501" s="30" t="s">
        <v>1024</v>
      </c>
      <c r="D501" s="33">
        <v>79806391231.570007</v>
      </c>
      <c r="E501" s="33">
        <v>144461582315.06</v>
      </c>
      <c r="F501" s="33">
        <v>224267973546.63</v>
      </c>
    </row>
    <row r="502" spans="1:6" ht="13.5" hidden="1" thickBot="1">
      <c r="A502" s="27">
        <f t="shared" si="8"/>
        <v>9</v>
      </c>
      <c r="B502" s="30" t="s">
        <v>1325</v>
      </c>
      <c r="C502" s="30" t="s">
        <v>1026</v>
      </c>
      <c r="D502" s="33">
        <v>43280922738.650002</v>
      </c>
      <c r="E502" s="33">
        <v>58844036054.809998</v>
      </c>
      <c r="F502" s="33">
        <v>102124958793.46001</v>
      </c>
    </row>
    <row r="503" spans="1:6" ht="13.5" hidden="1" thickBot="1">
      <c r="A503" s="27">
        <f t="shared" si="8"/>
        <v>9</v>
      </c>
      <c r="B503" s="30" t="s">
        <v>1326</v>
      </c>
      <c r="C503" s="30" t="s">
        <v>1028</v>
      </c>
      <c r="D503" s="34">
        <v>21946824575</v>
      </c>
      <c r="E503" s="33">
        <v>47721405615.610001</v>
      </c>
      <c r="F503" s="33">
        <v>69668230190.610001</v>
      </c>
    </row>
    <row r="504" spans="1:6" ht="13.5" hidden="1" thickBot="1">
      <c r="A504" s="27">
        <f t="shared" si="8"/>
        <v>9</v>
      </c>
      <c r="B504" s="30" t="s">
        <v>1327</v>
      </c>
      <c r="C504" s="30" t="s">
        <v>1030</v>
      </c>
      <c r="D504" s="33">
        <v>9491347075.3099995</v>
      </c>
      <c r="E504" s="33">
        <v>11381287800.1</v>
      </c>
      <c r="F504" s="33">
        <v>20872634875.41</v>
      </c>
    </row>
    <row r="505" spans="1:6" ht="13.5" hidden="1" thickBot="1">
      <c r="A505" s="27">
        <f t="shared" si="8"/>
        <v>9</v>
      </c>
      <c r="B505" s="30" t="s">
        <v>1328</v>
      </c>
      <c r="C505" s="30" t="s">
        <v>1032</v>
      </c>
      <c r="D505" s="33">
        <v>25203527948.369999</v>
      </c>
      <c r="E505" s="33">
        <v>660046578.07000005</v>
      </c>
      <c r="F505" s="33">
        <v>25863574526.439999</v>
      </c>
    </row>
    <row r="506" spans="1:6" ht="13.5" hidden="1" thickBot="1">
      <c r="A506" s="27">
        <f t="shared" si="8"/>
        <v>9</v>
      </c>
      <c r="B506" s="30" t="s">
        <v>1329</v>
      </c>
      <c r="C506" s="30" t="s">
        <v>1034</v>
      </c>
      <c r="D506" s="33">
        <v>337357413273.65002</v>
      </c>
      <c r="E506" s="33">
        <v>27654450624.290001</v>
      </c>
      <c r="F506" s="33">
        <v>365011863897.94</v>
      </c>
    </row>
    <row r="507" spans="1:6" ht="13.5" hidden="1" thickBot="1">
      <c r="A507" s="27">
        <f t="shared" si="8"/>
        <v>9</v>
      </c>
      <c r="B507" s="30" t="s">
        <v>1330</v>
      </c>
      <c r="C507" s="30" t="s">
        <v>1048</v>
      </c>
      <c r="D507" s="33">
        <v>523588720263.90002</v>
      </c>
      <c r="E507" s="33">
        <v>1503210612450.3701</v>
      </c>
      <c r="F507" s="33">
        <v>2026799332714.27</v>
      </c>
    </row>
    <row r="508" spans="1:6" ht="13.5" hidden="1" thickBot="1">
      <c r="A508" s="27">
        <f t="shared" si="8"/>
        <v>9</v>
      </c>
      <c r="B508" s="30" t="s">
        <v>1331</v>
      </c>
      <c r="C508" s="30" t="s">
        <v>127</v>
      </c>
      <c r="D508" s="33">
        <v>37052950840.57</v>
      </c>
      <c r="E508" s="34">
        <v>13715610676</v>
      </c>
      <c r="F508" s="33">
        <v>50768561516.57</v>
      </c>
    </row>
    <row r="509" spans="1:6" ht="13.5" hidden="1" thickBot="1">
      <c r="A509" s="27">
        <f t="shared" si="8"/>
        <v>9</v>
      </c>
      <c r="B509" s="30" t="s">
        <v>1332</v>
      </c>
      <c r="C509" s="30" t="s">
        <v>1186</v>
      </c>
      <c r="D509" s="34">
        <v>35788256535</v>
      </c>
      <c r="E509" s="34">
        <v>0</v>
      </c>
      <c r="F509" s="34">
        <v>35788256535</v>
      </c>
    </row>
    <row r="510" spans="1:6" ht="13.5" hidden="1" thickBot="1">
      <c r="A510" s="27">
        <f t="shared" si="8"/>
        <v>9</v>
      </c>
      <c r="B510" s="30" t="s">
        <v>1333</v>
      </c>
      <c r="C510" s="30" t="s">
        <v>1334</v>
      </c>
      <c r="D510" s="34">
        <v>1288174798950</v>
      </c>
      <c r="E510" s="33">
        <v>1031483574147.09</v>
      </c>
      <c r="F510" s="33">
        <v>2319658373097.0898</v>
      </c>
    </row>
    <row r="511" spans="1:6" ht="13.5" hidden="1" thickBot="1">
      <c r="A511" s="27">
        <f t="shared" si="8"/>
        <v>9</v>
      </c>
      <c r="B511" s="30" t="s">
        <v>1335</v>
      </c>
      <c r="C511" s="30" t="s">
        <v>861</v>
      </c>
      <c r="D511" s="33">
        <v>756716843708.34998</v>
      </c>
      <c r="E511" s="33">
        <v>2148397175497.9299</v>
      </c>
      <c r="F511" s="33">
        <v>2905114019206.2798</v>
      </c>
    </row>
    <row r="512" spans="1:6" ht="13.5" hidden="1" thickBot="1">
      <c r="A512" s="27">
        <f t="shared" si="8"/>
        <v>9</v>
      </c>
      <c r="B512" s="30" t="s">
        <v>1336</v>
      </c>
      <c r="C512" s="30" t="s">
        <v>133</v>
      </c>
      <c r="D512" s="33">
        <v>370546784.43000001</v>
      </c>
      <c r="E512" s="33">
        <v>65459566125.239998</v>
      </c>
      <c r="F512" s="33">
        <v>65830112909.669998</v>
      </c>
    </row>
    <row r="513" spans="1:6" ht="13.5" hidden="1" thickBot="1">
      <c r="A513" s="27">
        <f t="shared" si="8"/>
        <v>9</v>
      </c>
      <c r="B513" s="30" t="s">
        <v>1337</v>
      </c>
      <c r="C513" s="30" t="s">
        <v>1114</v>
      </c>
      <c r="D513" s="33">
        <v>1575258580.4300001</v>
      </c>
      <c r="E513" s="34">
        <v>0</v>
      </c>
      <c r="F513" s="33">
        <v>1575258580.4300001</v>
      </c>
    </row>
    <row r="514" spans="1:6" ht="13.5" hidden="1" thickBot="1">
      <c r="A514" s="27">
        <f t="shared" si="8"/>
        <v>9</v>
      </c>
      <c r="B514" s="30" t="s">
        <v>1338</v>
      </c>
      <c r="C514" s="30" t="s">
        <v>1339</v>
      </c>
      <c r="D514" s="33">
        <v>248304443952.32999</v>
      </c>
      <c r="E514" s="33">
        <v>1646967853810.1201</v>
      </c>
      <c r="F514" s="33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0" t="s">
        <v>1341</v>
      </c>
      <c r="D515" s="33">
        <v>12164152751519.199</v>
      </c>
      <c r="E515" s="33">
        <v>48614784116928</v>
      </c>
      <c r="F515" s="33">
        <v>60778936868447.203</v>
      </c>
    </row>
    <row r="516" spans="1:6" ht="13.5" hidden="1" thickBot="1">
      <c r="A516" s="27">
        <f t="shared" si="8"/>
        <v>9</v>
      </c>
      <c r="B516" s="30" t="s">
        <v>1342</v>
      </c>
      <c r="C516" s="30" t="s">
        <v>132</v>
      </c>
      <c r="D516" s="33">
        <v>135939847172.69</v>
      </c>
      <c r="E516" s="33">
        <v>59674569046.959999</v>
      </c>
      <c r="F516" s="33">
        <v>195614416219.64999</v>
      </c>
    </row>
    <row r="517" spans="1:6" ht="13.5" hidden="1" thickBot="1">
      <c r="A517" s="27">
        <f t="shared" si="8"/>
        <v>9</v>
      </c>
      <c r="B517" s="30" t="s">
        <v>1343</v>
      </c>
      <c r="C517" s="30" t="s">
        <v>131</v>
      </c>
      <c r="D517" s="33">
        <v>168177524798.29001</v>
      </c>
      <c r="E517" s="33">
        <v>93534463335.380005</v>
      </c>
      <c r="F517" s="33">
        <v>261711988133.67001</v>
      </c>
    </row>
    <row r="518" spans="1:6" ht="13.5" hidden="1" thickBot="1">
      <c r="A518" s="27">
        <f t="shared" si="8"/>
        <v>9</v>
      </c>
      <c r="B518" s="30" t="s">
        <v>1344</v>
      </c>
      <c r="C518" s="30" t="s">
        <v>1024</v>
      </c>
      <c r="D518" s="33">
        <v>362610817678.90997</v>
      </c>
      <c r="E518" s="33">
        <v>165451714342.20001</v>
      </c>
      <c r="F518" s="33">
        <v>528062532021.10999</v>
      </c>
    </row>
    <row r="519" spans="1:6" ht="13.5" hidden="1" thickBot="1">
      <c r="A519" s="27">
        <f t="shared" si="8"/>
        <v>9</v>
      </c>
      <c r="B519" s="30" t="s">
        <v>1345</v>
      </c>
      <c r="C519" s="30" t="s">
        <v>1026</v>
      </c>
      <c r="D519" s="33">
        <v>113604738521.22</v>
      </c>
      <c r="E519" s="33">
        <v>97762801984.300003</v>
      </c>
      <c r="F519" s="33">
        <v>211367540505.51999</v>
      </c>
    </row>
    <row r="520" spans="1:6" ht="13.5" hidden="1" thickBot="1">
      <c r="A520" s="27">
        <f t="shared" si="8"/>
        <v>9</v>
      </c>
      <c r="B520" s="30" t="s">
        <v>1346</v>
      </c>
      <c r="C520" s="30" t="s">
        <v>1028</v>
      </c>
      <c r="D520" s="33">
        <v>48802702193.220001</v>
      </c>
      <c r="E520" s="33">
        <v>65791279015.059998</v>
      </c>
      <c r="F520" s="33">
        <v>114593981208.28</v>
      </c>
    </row>
    <row r="521" spans="1:6" ht="13.5" hidden="1" thickBot="1">
      <c r="A521" s="27">
        <f t="shared" si="8"/>
        <v>9</v>
      </c>
      <c r="B521" s="30" t="s">
        <v>1347</v>
      </c>
      <c r="C521" s="30" t="s">
        <v>1030</v>
      </c>
      <c r="D521" s="33">
        <v>61152046266.279999</v>
      </c>
      <c r="E521" s="33">
        <v>7798296230.1999998</v>
      </c>
      <c r="F521" s="33">
        <v>68950342496.479996</v>
      </c>
    </row>
    <row r="522" spans="1:6" ht="13.5" hidden="1" thickBot="1">
      <c r="A522" s="27">
        <f t="shared" si="8"/>
        <v>9</v>
      </c>
      <c r="B522" s="30" t="s">
        <v>1348</v>
      </c>
      <c r="C522" s="30" t="s">
        <v>1032</v>
      </c>
      <c r="D522" s="33">
        <v>34600974988.019997</v>
      </c>
      <c r="E522" s="33">
        <v>2075472761.51</v>
      </c>
      <c r="F522" s="33">
        <v>36676447749.529999</v>
      </c>
    </row>
    <row r="523" spans="1:6" ht="13.5" hidden="1" thickBot="1">
      <c r="A523" s="27">
        <f t="shared" si="8"/>
        <v>9</v>
      </c>
      <c r="B523" s="30" t="s">
        <v>1349</v>
      </c>
      <c r="C523" s="30" t="s">
        <v>1034</v>
      </c>
      <c r="D523" s="34">
        <v>679510089320</v>
      </c>
      <c r="E523" s="34">
        <v>25445574004</v>
      </c>
      <c r="F523" s="34">
        <v>704955663324</v>
      </c>
    </row>
    <row r="524" spans="1:6" ht="13.5" hidden="1" thickBot="1">
      <c r="A524" s="27">
        <f t="shared" si="8"/>
        <v>9</v>
      </c>
      <c r="B524" s="30" t="s">
        <v>1350</v>
      </c>
      <c r="C524" s="30" t="s">
        <v>1048</v>
      </c>
      <c r="D524" s="33">
        <v>942237394292.59998</v>
      </c>
      <c r="E524" s="33">
        <v>1287144829089.8999</v>
      </c>
      <c r="F524" s="33">
        <v>2229382223382.5</v>
      </c>
    </row>
    <row r="525" spans="1:6" ht="13.5" hidden="1" thickBot="1">
      <c r="A525" s="27">
        <f t="shared" si="8"/>
        <v>9</v>
      </c>
      <c r="B525" s="30" t="s">
        <v>1351</v>
      </c>
      <c r="C525" s="30" t="s">
        <v>127</v>
      </c>
      <c r="D525" s="33">
        <v>27960227570.34</v>
      </c>
      <c r="E525" s="34">
        <v>16852349646</v>
      </c>
      <c r="F525" s="33">
        <v>44812577216.339996</v>
      </c>
    </row>
    <row r="526" spans="1:6" ht="13.5" hidden="1" thickBot="1">
      <c r="A526" s="27">
        <f t="shared" si="8"/>
        <v>9</v>
      </c>
      <c r="B526" s="30" t="s">
        <v>1352</v>
      </c>
      <c r="C526" s="30" t="s">
        <v>184</v>
      </c>
      <c r="D526" s="34">
        <v>0</v>
      </c>
      <c r="E526" s="33">
        <v>430717142673.27002</v>
      </c>
      <c r="F526" s="33">
        <v>430717142673.27002</v>
      </c>
    </row>
    <row r="527" spans="1:6" ht="13.5" hidden="1" thickBot="1">
      <c r="A527" s="27">
        <f t="shared" si="8"/>
        <v>9</v>
      </c>
      <c r="B527" s="30" t="s">
        <v>1353</v>
      </c>
      <c r="C527" s="30" t="s">
        <v>1186</v>
      </c>
      <c r="D527" s="34">
        <v>35788256535</v>
      </c>
      <c r="E527" s="34">
        <v>0</v>
      </c>
      <c r="F527" s="34">
        <v>35788256535</v>
      </c>
    </row>
    <row r="528" spans="1:6" ht="13.5" hidden="1" thickBot="1">
      <c r="A528" s="27">
        <f t="shared" si="8"/>
        <v>9</v>
      </c>
      <c r="B528" s="30" t="s">
        <v>1354</v>
      </c>
      <c r="C528" s="30" t="s">
        <v>1334</v>
      </c>
      <c r="D528" s="33">
        <v>2439970715849.4102</v>
      </c>
      <c r="E528" s="33">
        <v>1275305033408.9199</v>
      </c>
      <c r="F528" s="33">
        <v>3715275749258.3301</v>
      </c>
    </row>
    <row r="529" spans="1:6" ht="13.5" hidden="1" thickBot="1">
      <c r="A529" s="27">
        <f t="shared" si="8"/>
        <v>9</v>
      </c>
      <c r="B529" s="30" t="s">
        <v>1355</v>
      </c>
      <c r="C529" s="30" t="s">
        <v>861</v>
      </c>
      <c r="D529" s="33">
        <v>3483869213912.6602</v>
      </c>
      <c r="E529" s="33">
        <v>43374074404221.898</v>
      </c>
      <c r="F529" s="33">
        <v>46857943618134.5</v>
      </c>
    </row>
    <row r="530" spans="1:6" ht="13.5" hidden="1" thickBot="1">
      <c r="A530" s="27">
        <f t="shared" ref="A530:A593" si="9">LEN(B530)</f>
        <v>9</v>
      </c>
      <c r="B530" s="30" t="s">
        <v>1356</v>
      </c>
      <c r="C530" s="30" t="s">
        <v>133</v>
      </c>
      <c r="D530" s="33">
        <v>1359868.07</v>
      </c>
      <c r="E530" s="33">
        <v>62887063201.050003</v>
      </c>
      <c r="F530" s="33">
        <v>62888423069.120003</v>
      </c>
    </row>
    <row r="531" spans="1:6" ht="13.5" hidden="1" thickBot="1">
      <c r="A531" s="27">
        <f t="shared" si="9"/>
        <v>9</v>
      </c>
      <c r="B531" s="30" t="s">
        <v>1357</v>
      </c>
      <c r="C531" s="30" t="s">
        <v>1114</v>
      </c>
      <c r="D531" s="34">
        <v>9229439154</v>
      </c>
      <c r="E531" s="34">
        <v>0</v>
      </c>
      <c r="F531" s="34">
        <v>9229439154</v>
      </c>
    </row>
    <row r="532" spans="1:6" ht="13.5" hidden="1" thickBot="1">
      <c r="A532" s="27">
        <f t="shared" si="9"/>
        <v>9</v>
      </c>
      <c r="B532" s="30" t="s">
        <v>1358</v>
      </c>
      <c r="C532" s="30" t="s">
        <v>1232</v>
      </c>
      <c r="D532" s="33">
        <v>3620697403398.46</v>
      </c>
      <c r="E532" s="33">
        <v>1650269123967.3999</v>
      </c>
      <c r="F532" s="33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0" t="s">
        <v>1360</v>
      </c>
      <c r="D533" s="33">
        <v>1497801167269.49</v>
      </c>
      <c r="E533" s="33">
        <v>331573479205.82001</v>
      </c>
      <c r="F533" s="33">
        <v>1829374646475.3101</v>
      </c>
    </row>
    <row r="534" spans="1:6" ht="13.5" hidden="1" thickBot="1">
      <c r="A534" s="27">
        <f t="shared" si="9"/>
        <v>9</v>
      </c>
      <c r="B534" s="30" t="s">
        <v>1361</v>
      </c>
      <c r="C534" s="30" t="s">
        <v>132</v>
      </c>
      <c r="D534" s="34">
        <v>408002605</v>
      </c>
      <c r="E534" s="34">
        <v>5457379210</v>
      </c>
      <c r="F534" s="34">
        <v>5865381815</v>
      </c>
    </row>
    <row r="535" spans="1:6" ht="13.5" hidden="1" thickBot="1">
      <c r="A535" s="27">
        <f t="shared" si="9"/>
        <v>9</v>
      </c>
      <c r="B535" s="30" t="s">
        <v>1362</v>
      </c>
      <c r="C535" s="30" t="s">
        <v>131</v>
      </c>
      <c r="D535" s="34">
        <v>32893279</v>
      </c>
      <c r="E535" s="34">
        <v>362407512</v>
      </c>
      <c r="F535" s="34">
        <v>395300791</v>
      </c>
    </row>
    <row r="536" spans="1:6" ht="13.5" hidden="1" thickBot="1">
      <c r="A536" s="27">
        <f t="shared" si="9"/>
        <v>9</v>
      </c>
      <c r="B536" s="30" t="s">
        <v>1363</v>
      </c>
      <c r="C536" s="30" t="s">
        <v>1024</v>
      </c>
      <c r="D536" s="33">
        <v>1095905810142.41</v>
      </c>
      <c r="E536" s="33">
        <v>103180589813.33</v>
      </c>
      <c r="F536" s="33">
        <v>1199086399955.74</v>
      </c>
    </row>
    <row r="537" spans="1:6" ht="13.5" hidden="1" thickBot="1">
      <c r="A537" s="27">
        <f t="shared" si="9"/>
        <v>9</v>
      </c>
      <c r="B537" s="30" t="s">
        <v>1364</v>
      </c>
      <c r="C537" s="30" t="s">
        <v>1026</v>
      </c>
      <c r="D537" s="33">
        <v>115221435012.78999</v>
      </c>
      <c r="E537" s="33">
        <v>66142025915.989998</v>
      </c>
      <c r="F537" s="33">
        <v>181363460928.78</v>
      </c>
    </row>
    <row r="538" spans="1:6" ht="13.5" hidden="1" thickBot="1">
      <c r="A538" s="27">
        <f t="shared" si="9"/>
        <v>9</v>
      </c>
      <c r="B538" s="30" t="s">
        <v>1365</v>
      </c>
      <c r="C538" s="30" t="s">
        <v>1028</v>
      </c>
      <c r="D538" s="33">
        <v>68112826762.339996</v>
      </c>
      <c r="E538" s="33">
        <v>21721539358.110001</v>
      </c>
      <c r="F538" s="33">
        <v>89834366120.449997</v>
      </c>
    </row>
    <row r="539" spans="1:6" ht="13.5" hidden="1" thickBot="1">
      <c r="A539" s="27">
        <f t="shared" si="9"/>
        <v>9</v>
      </c>
      <c r="B539" s="30" t="s">
        <v>1366</v>
      </c>
      <c r="C539" s="30" t="s">
        <v>1030</v>
      </c>
      <c r="D539" s="33">
        <v>29338247693.91</v>
      </c>
      <c r="E539" s="34">
        <v>250271402</v>
      </c>
      <c r="F539" s="33">
        <v>29588519095.91</v>
      </c>
    </row>
    <row r="540" spans="1:6" ht="13.5" hidden="1" thickBot="1">
      <c r="A540" s="27">
        <f t="shared" si="9"/>
        <v>9</v>
      </c>
      <c r="B540" s="30" t="s">
        <v>1367</v>
      </c>
      <c r="C540" s="30" t="s">
        <v>1032</v>
      </c>
      <c r="D540" s="33">
        <v>169246215873.04001</v>
      </c>
      <c r="E540" s="33">
        <v>122123594024.38</v>
      </c>
      <c r="F540" s="33">
        <v>291369809897.41998</v>
      </c>
    </row>
    <row r="541" spans="1:6" ht="13.5" hidden="1" thickBot="1">
      <c r="A541" s="27">
        <f t="shared" si="9"/>
        <v>9</v>
      </c>
      <c r="B541" s="30" t="s">
        <v>1368</v>
      </c>
      <c r="C541" s="30" t="s">
        <v>1034</v>
      </c>
      <c r="D541" s="34">
        <v>63169015</v>
      </c>
      <c r="E541" s="33">
        <v>3843483694.2800002</v>
      </c>
      <c r="F541" s="33">
        <v>3906652709.2800002</v>
      </c>
    </row>
    <row r="542" spans="1:6" ht="13.5" hidden="1" thickBot="1">
      <c r="A542" s="27">
        <f t="shared" si="9"/>
        <v>9</v>
      </c>
      <c r="B542" s="30" t="s">
        <v>1369</v>
      </c>
      <c r="C542" s="30" t="s">
        <v>1048</v>
      </c>
      <c r="D542" s="34">
        <v>0</v>
      </c>
      <c r="E542" s="34">
        <v>357919879</v>
      </c>
      <c r="F542" s="34">
        <v>357919879</v>
      </c>
    </row>
    <row r="543" spans="1:6" ht="13.5" hidden="1" thickBot="1">
      <c r="A543" s="27">
        <f t="shared" si="9"/>
        <v>9</v>
      </c>
      <c r="B543" s="30" t="s">
        <v>1370</v>
      </c>
      <c r="C543" s="30" t="s">
        <v>1371</v>
      </c>
      <c r="D543" s="34">
        <v>19472566886</v>
      </c>
      <c r="E543" s="33">
        <v>8134268396.7299995</v>
      </c>
      <c r="F543" s="33">
        <v>27606835282.73</v>
      </c>
    </row>
    <row r="544" spans="1:6" ht="13.5" thickBot="1">
      <c r="A544" s="27">
        <f t="shared" si="9"/>
        <v>6</v>
      </c>
      <c r="B544" s="27" t="s">
        <v>1372</v>
      </c>
      <c r="C544" s="30" t="s">
        <v>1373</v>
      </c>
      <c r="D544" s="33">
        <v>25739313093.779999</v>
      </c>
      <c r="E544" s="33">
        <v>54827032067.620003</v>
      </c>
      <c r="F544" s="33">
        <v>80566345161.399994</v>
      </c>
    </row>
    <row r="545" spans="1:6" ht="13.5" hidden="1" thickBot="1">
      <c r="A545" s="27">
        <f t="shared" si="9"/>
        <v>9</v>
      </c>
      <c r="B545" s="30" t="s">
        <v>1374</v>
      </c>
      <c r="C545" s="30" t="s">
        <v>132</v>
      </c>
      <c r="D545" s="34">
        <v>1623668146</v>
      </c>
      <c r="E545" s="34">
        <v>4808941076</v>
      </c>
      <c r="F545" s="34">
        <v>6432609222</v>
      </c>
    </row>
    <row r="546" spans="1:6" ht="13.5" hidden="1" thickBot="1">
      <c r="A546" s="27">
        <f t="shared" si="9"/>
        <v>9</v>
      </c>
      <c r="B546" s="30" t="s">
        <v>1375</v>
      </c>
      <c r="C546" s="30" t="s">
        <v>131</v>
      </c>
      <c r="D546" s="34">
        <v>994245092</v>
      </c>
      <c r="E546" s="34">
        <v>424266671</v>
      </c>
      <c r="F546" s="34">
        <v>1418511763</v>
      </c>
    </row>
    <row r="547" spans="1:6" ht="13.5" hidden="1" thickBot="1">
      <c r="A547" s="27">
        <f t="shared" si="9"/>
        <v>9</v>
      </c>
      <c r="B547" s="30" t="s">
        <v>1376</v>
      </c>
      <c r="C547" s="30" t="s">
        <v>1024</v>
      </c>
      <c r="D547" s="34">
        <v>7213754372</v>
      </c>
      <c r="E547" s="34">
        <v>26855411828</v>
      </c>
      <c r="F547" s="34">
        <v>34069166200</v>
      </c>
    </row>
    <row r="548" spans="1:6" ht="13.5" hidden="1" thickBot="1">
      <c r="A548" s="27">
        <f t="shared" si="9"/>
        <v>9</v>
      </c>
      <c r="B548" s="30" t="s">
        <v>1377</v>
      </c>
      <c r="C548" s="30" t="s">
        <v>1026</v>
      </c>
      <c r="D548" s="33">
        <v>1280794320.0799999</v>
      </c>
      <c r="E548" s="33">
        <v>11873260405.700001</v>
      </c>
      <c r="F548" s="33">
        <v>13154054725.780001</v>
      </c>
    </row>
    <row r="549" spans="1:6" ht="13.5" hidden="1" thickBot="1">
      <c r="A549" s="27">
        <f t="shared" si="9"/>
        <v>9</v>
      </c>
      <c r="B549" s="30" t="s">
        <v>1378</v>
      </c>
      <c r="C549" s="30" t="s">
        <v>1028</v>
      </c>
      <c r="D549" s="33">
        <v>418000960.85000002</v>
      </c>
      <c r="E549" s="33">
        <v>6461900537.3100004</v>
      </c>
      <c r="F549" s="33">
        <v>6879901498.1599998</v>
      </c>
    </row>
    <row r="550" spans="1:6" ht="13.5" hidden="1" thickBot="1">
      <c r="A550" s="27">
        <f t="shared" si="9"/>
        <v>9</v>
      </c>
      <c r="B550" s="30" t="s">
        <v>1379</v>
      </c>
      <c r="C550" s="30" t="s">
        <v>1030</v>
      </c>
      <c r="D550" s="33">
        <v>859792905.25999999</v>
      </c>
      <c r="E550" s="33">
        <v>239887713.38</v>
      </c>
      <c r="F550" s="33">
        <v>1099680618.6400001</v>
      </c>
    </row>
    <row r="551" spans="1:6" ht="13.5" hidden="1" thickBot="1">
      <c r="A551" s="27">
        <f t="shared" si="9"/>
        <v>9</v>
      </c>
      <c r="B551" s="30" t="s">
        <v>1380</v>
      </c>
      <c r="C551" s="30" t="s">
        <v>1034</v>
      </c>
      <c r="D551" s="34">
        <v>7372666088</v>
      </c>
      <c r="E551" s="34">
        <v>3452097001</v>
      </c>
      <c r="F551" s="34">
        <v>10824763089</v>
      </c>
    </row>
    <row r="552" spans="1:6" ht="13.5" hidden="1" thickBot="1">
      <c r="A552" s="27">
        <f t="shared" si="9"/>
        <v>9</v>
      </c>
      <c r="B552" s="30" t="s">
        <v>1381</v>
      </c>
      <c r="C552" s="30" t="s">
        <v>1048</v>
      </c>
      <c r="D552" s="34">
        <v>2606109792</v>
      </c>
      <c r="E552" s="33">
        <v>711211337.23000002</v>
      </c>
      <c r="F552" s="33">
        <v>3317321129.23</v>
      </c>
    </row>
    <row r="553" spans="1:6" ht="13.5" hidden="1" thickBot="1">
      <c r="A553" s="27">
        <f t="shared" si="9"/>
        <v>9</v>
      </c>
      <c r="B553" s="30" t="s">
        <v>1382</v>
      </c>
      <c r="C553" s="30" t="s">
        <v>1371</v>
      </c>
      <c r="D553" s="33">
        <v>3370281417.5900002</v>
      </c>
      <c r="E553" s="34">
        <v>55498</v>
      </c>
      <c r="F553" s="33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0" t="s">
        <v>1383</v>
      </c>
      <c r="D554" s="33">
        <v>12513094092453.1</v>
      </c>
      <c r="E554" s="33">
        <v>49621245719230.203</v>
      </c>
      <c r="F554" s="33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0" t="s">
        <v>125</v>
      </c>
      <c r="D555" s="33">
        <v>12597780596667.199</v>
      </c>
      <c r="E555" s="33">
        <v>52550773212280.898</v>
      </c>
      <c r="F555" s="33">
        <v>65148553808948.102</v>
      </c>
    </row>
    <row r="556" spans="1:6" ht="13.5" hidden="1" thickBot="1">
      <c r="A556" s="27">
        <f t="shared" si="9"/>
        <v>9</v>
      </c>
      <c r="B556" s="30" t="s">
        <v>1384</v>
      </c>
      <c r="C556" s="30" t="s">
        <v>1385</v>
      </c>
      <c r="D556" s="33">
        <v>1904532707083.6899</v>
      </c>
      <c r="E556" s="33">
        <v>3674260613548.6001</v>
      </c>
      <c r="F556" s="33">
        <v>5578793320632.29</v>
      </c>
    </row>
    <row r="557" spans="1:6" ht="13.5" hidden="1" thickBot="1">
      <c r="A557" s="27">
        <f t="shared" si="9"/>
        <v>9</v>
      </c>
      <c r="B557" s="30" t="s">
        <v>1386</v>
      </c>
      <c r="C557" s="30" t="s">
        <v>1387</v>
      </c>
      <c r="D557" s="33">
        <v>197818459529.51999</v>
      </c>
      <c r="E557" s="33">
        <v>3542919343817.0098</v>
      </c>
      <c r="F557" s="33">
        <v>3740737803346.5298</v>
      </c>
    </row>
    <row r="558" spans="1:6" ht="13.5" hidden="1" thickBot="1">
      <c r="A558" s="27">
        <f t="shared" si="9"/>
        <v>9</v>
      </c>
      <c r="B558" s="30" t="s">
        <v>1388</v>
      </c>
      <c r="C558" s="30" t="s">
        <v>1389</v>
      </c>
      <c r="D558" s="33">
        <v>262304891860.62</v>
      </c>
      <c r="E558" s="33">
        <v>7565198732051.4805</v>
      </c>
      <c r="F558" s="33">
        <v>7827503623912.0996</v>
      </c>
    </row>
    <row r="559" spans="1:6" ht="13.5" hidden="1" thickBot="1">
      <c r="A559" s="27">
        <f t="shared" si="9"/>
        <v>9</v>
      </c>
      <c r="B559" s="30" t="s">
        <v>1390</v>
      </c>
      <c r="C559" s="30" t="s">
        <v>1391</v>
      </c>
      <c r="D559" s="33">
        <v>74412513188.75</v>
      </c>
      <c r="E559" s="33">
        <v>1021791614335.88</v>
      </c>
      <c r="F559" s="33">
        <v>1096204127524.63</v>
      </c>
    </row>
    <row r="560" spans="1:6" ht="13.5" hidden="1" thickBot="1">
      <c r="A560" s="27">
        <f t="shared" si="9"/>
        <v>9</v>
      </c>
      <c r="B560" s="30" t="s">
        <v>1392</v>
      </c>
      <c r="C560" s="30" t="s">
        <v>1393</v>
      </c>
      <c r="D560" s="33">
        <v>9139669316624.3301</v>
      </c>
      <c r="E560" s="34">
        <v>21986886484673</v>
      </c>
      <c r="F560" s="33">
        <v>31126555801297.301</v>
      </c>
    </row>
    <row r="561" spans="1:6" ht="13.5" hidden="1" thickBot="1">
      <c r="A561" s="27">
        <f t="shared" si="9"/>
        <v>9</v>
      </c>
      <c r="B561" s="30" t="s">
        <v>1394</v>
      </c>
      <c r="C561" s="30" t="s">
        <v>1395</v>
      </c>
      <c r="D561" s="33">
        <v>4034925605.1799998</v>
      </c>
      <c r="E561" s="33">
        <v>6226114869617.5596</v>
      </c>
      <c r="F561" s="33">
        <v>6230149795222.7402</v>
      </c>
    </row>
    <row r="562" spans="1:6" ht="13.5" hidden="1" thickBot="1">
      <c r="A562" s="27">
        <f t="shared" si="9"/>
        <v>9</v>
      </c>
      <c r="B562" s="30" t="s">
        <v>1396</v>
      </c>
      <c r="C562" s="30" t="s">
        <v>1397</v>
      </c>
      <c r="D562" s="33">
        <v>57496317025.620003</v>
      </c>
      <c r="E562" s="33">
        <v>766287814501.07996</v>
      </c>
      <c r="F562" s="33">
        <v>823784131526.69995</v>
      </c>
    </row>
    <row r="563" spans="1:6" ht="13.5" hidden="1" thickBot="1">
      <c r="A563" s="27">
        <f t="shared" si="9"/>
        <v>9</v>
      </c>
      <c r="B563" s="30" t="s">
        <v>1398</v>
      </c>
      <c r="C563" s="30" t="s">
        <v>1399</v>
      </c>
      <c r="D563" s="33">
        <v>509821844301.71002</v>
      </c>
      <c r="E563" s="33">
        <v>2007068992863.0801</v>
      </c>
      <c r="F563" s="33">
        <v>2516890837164.79</v>
      </c>
    </row>
    <row r="564" spans="1:6" ht="13.5" hidden="1" thickBot="1">
      <c r="A564" s="27">
        <f t="shared" si="9"/>
        <v>9</v>
      </c>
      <c r="B564" s="30" t="s">
        <v>1400</v>
      </c>
      <c r="C564" s="30" t="s">
        <v>1401</v>
      </c>
      <c r="D564" s="34">
        <v>532510980</v>
      </c>
      <c r="E564" s="34">
        <v>71091498</v>
      </c>
      <c r="F564" s="34">
        <v>603602478</v>
      </c>
    </row>
    <row r="565" spans="1:6" ht="13.5" hidden="1" thickBot="1">
      <c r="A565" s="27">
        <f t="shared" si="9"/>
        <v>9</v>
      </c>
      <c r="B565" s="30" t="s">
        <v>1402</v>
      </c>
      <c r="C565" s="30" t="s">
        <v>1403</v>
      </c>
      <c r="D565" s="33">
        <v>293018599633.19</v>
      </c>
      <c r="E565" s="33">
        <v>1894469426833.5801</v>
      </c>
      <c r="F565" s="33">
        <v>2187488026466.77</v>
      </c>
    </row>
    <row r="566" spans="1:6" ht="13.5" hidden="1" thickBot="1">
      <c r="A566" s="27">
        <f t="shared" si="9"/>
        <v>9</v>
      </c>
      <c r="B566" s="30" t="s">
        <v>1404</v>
      </c>
      <c r="C566" s="30" t="s">
        <v>1405</v>
      </c>
      <c r="D566" s="34">
        <v>681954722</v>
      </c>
      <c r="E566" s="34">
        <v>0</v>
      </c>
      <c r="F566" s="34">
        <v>681954722</v>
      </c>
    </row>
    <row r="567" spans="1:6" ht="13.5" hidden="1" thickBot="1">
      <c r="A567" s="27">
        <f t="shared" si="9"/>
        <v>9</v>
      </c>
      <c r="B567" s="30" t="s">
        <v>1406</v>
      </c>
      <c r="C567" s="30" t="s">
        <v>1407</v>
      </c>
      <c r="D567" s="33">
        <v>142245476006.67001</v>
      </c>
      <c r="E567" s="33">
        <v>3834014358738.5801</v>
      </c>
      <c r="F567" s="33">
        <v>3976259834745.25</v>
      </c>
    </row>
    <row r="568" spans="1:6" ht="13.5" hidden="1" thickBot="1">
      <c r="A568" s="27">
        <f t="shared" si="9"/>
        <v>9</v>
      </c>
      <c r="B568" s="30" t="s">
        <v>1408</v>
      </c>
      <c r="C568" s="30" t="s">
        <v>1409</v>
      </c>
      <c r="D568" s="33">
        <v>11211080105.93</v>
      </c>
      <c r="E568" s="34">
        <v>31689869803</v>
      </c>
      <c r="F568" s="33">
        <v>42900949908.93</v>
      </c>
    </row>
    <row r="569" spans="1:6" ht="13.5" thickBot="1">
      <c r="A569" s="27">
        <f t="shared" si="9"/>
        <v>6</v>
      </c>
      <c r="B569" s="27" t="s">
        <v>264</v>
      </c>
      <c r="C569" s="30" t="s">
        <v>124</v>
      </c>
      <c r="D569" s="34">
        <v>500000000</v>
      </c>
      <c r="E569" s="34">
        <v>0</v>
      </c>
      <c r="F569" s="34">
        <v>500000000</v>
      </c>
    </row>
    <row r="570" spans="1:6" ht="13.5" hidden="1" thickBot="1">
      <c r="A570" s="27">
        <f t="shared" si="9"/>
        <v>9</v>
      </c>
      <c r="B570" s="30" t="s">
        <v>1410</v>
      </c>
      <c r="C570" s="30" t="s">
        <v>1411</v>
      </c>
      <c r="D570" s="34">
        <v>500000000</v>
      </c>
      <c r="E570" s="34">
        <v>0</v>
      </c>
      <c r="F570" s="34">
        <v>500000000</v>
      </c>
    </row>
    <row r="571" spans="1:6" ht="13.5" hidden="1" thickBot="1">
      <c r="A571" s="27">
        <f t="shared" si="9"/>
        <v>9</v>
      </c>
      <c r="B571" s="30" t="s">
        <v>1412</v>
      </c>
      <c r="C571" s="30" t="s">
        <v>1413</v>
      </c>
      <c r="D571" s="34">
        <v>0</v>
      </c>
      <c r="E571" s="34">
        <v>0</v>
      </c>
      <c r="F571" s="34">
        <v>0</v>
      </c>
    </row>
    <row r="572" spans="1:6" ht="13.5" hidden="1" thickBot="1">
      <c r="A572" s="27">
        <f t="shared" si="9"/>
        <v>9</v>
      </c>
      <c r="B572" s="30" t="s">
        <v>1414</v>
      </c>
      <c r="C572" s="30" t="s">
        <v>1415</v>
      </c>
      <c r="D572" s="34">
        <v>0</v>
      </c>
      <c r="E572" s="34">
        <v>0</v>
      </c>
      <c r="F572" s="34">
        <v>0</v>
      </c>
    </row>
    <row r="573" spans="1:6" ht="13.5" hidden="1" thickBot="1">
      <c r="A573" s="27">
        <f t="shared" si="9"/>
        <v>9</v>
      </c>
      <c r="B573" s="30" t="s">
        <v>1416</v>
      </c>
      <c r="C573" s="30" t="s">
        <v>1417</v>
      </c>
      <c r="D573" s="34">
        <v>0</v>
      </c>
      <c r="E573" s="34">
        <v>0</v>
      </c>
      <c r="F573" s="34">
        <v>0</v>
      </c>
    </row>
    <row r="574" spans="1:6" ht="13.5" hidden="1" thickBot="1">
      <c r="A574" s="27">
        <f t="shared" si="9"/>
        <v>9</v>
      </c>
      <c r="B574" s="30" t="s">
        <v>1418</v>
      </c>
      <c r="C574" s="30" t="s">
        <v>1419</v>
      </c>
      <c r="D574" s="34">
        <v>0</v>
      </c>
      <c r="E574" s="34">
        <v>0</v>
      </c>
      <c r="F574" s="34">
        <v>0</v>
      </c>
    </row>
    <row r="575" spans="1:6" ht="13.5" hidden="1" thickBot="1">
      <c r="A575" s="27">
        <f t="shared" si="9"/>
        <v>9</v>
      </c>
      <c r="B575" s="30" t="s">
        <v>1420</v>
      </c>
      <c r="C575" s="30" t="s">
        <v>1421</v>
      </c>
      <c r="D575" s="34">
        <v>0</v>
      </c>
      <c r="E575" s="34">
        <v>0</v>
      </c>
      <c r="F575" s="34">
        <v>0</v>
      </c>
    </row>
    <row r="576" spans="1:6" ht="13.5" hidden="1" thickBot="1">
      <c r="A576" s="27">
        <f t="shared" si="9"/>
        <v>9</v>
      </c>
      <c r="B576" s="30" t="s">
        <v>1422</v>
      </c>
      <c r="C576" s="30" t="s">
        <v>1423</v>
      </c>
      <c r="D576" s="34">
        <v>0</v>
      </c>
      <c r="E576" s="34">
        <v>0</v>
      </c>
      <c r="F576" s="34">
        <v>0</v>
      </c>
    </row>
    <row r="577" spans="1:6" ht="13.5" thickBot="1">
      <c r="A577" s="27">
        <f t="shared" si="9"/>
        <v>6</v>
      </c>
      <c r="B577" s="27" t="s">
        <v>1424</v>
      </c>
      <c r="C577" s="30" t="s">
        <v>1425</v>
      </c>
      <c r="D577" s="34">
        <v>801730</v>
      </c>
      <c r="E577" s="34">
        <v>0</v>
      </c>
      <c r="F577" s="34">
        <v>801730</v>
      </c>
    </row>
    <row r="578" spans="1:6" ht="13.5" hidden="1" thickBot="1">
      <c r="A578" s="27">
        <f t="shared" si="9"/>
        <v>9</v>
      </c>
      <c r="B578" s="30" t="s">
        <v>1426</v>
      </c>
      <c r="C578" s="30" t="s">
        <v>1383</v>
      </c>
      <c r="D578" s="34">
        <v>801730</v>
      </c>
      <c r="E578" s="34">
        <v>0</v>
      </c>
      <c r="F578" s="34">
        <v>801730</v>
      </c>
    </row>
    <row r="579" spans="1:6" ht="13.5" thickBot="1">
      <c r="A579" s="27">
        <f t="shared" si="9"/>
        <v>6</v>
      </c>
      <c r="B579" s="27" t="s">
        <v>1427</v>
      </c>
      <c r="C579" s="30" t="s">
        <v>1428</v>
      </c>
      <c r="D579" s="33">
        <v>176196925909.22</v>
      </c>
      <c r="E579" s="33">
        <v>405351676039.40002</v>
      </c>
      <c r="F579" s="33">
        <v>581548601948.62</v>
      </c>
    </row>
    <row r="580" spans="1:6" ht="13.5" hidden="1" thickBot="1">
      <c r="A580" s="27">
        <f t="shared" si="9"/>
        <v>9</v>
      </c>
      <c r="B580" s="30" t="s">
        <v>1429</v>
      </c>
      <c r="C580" s="30" t="s">
        <v>125</v>
      </c>
      <c r="D580" s="33">
        <v>157256020305.29001</v>
      </c>
      <c r="E580" s="33">
        <v>401561352364.40002</v>
      </c>
      <c r="F580" s="33">
        <v>558817372669.68994</v>
      </c>
    </row>
    <row r="581" spans="1:6" ht="13.5" hidden="1" thickBot="1">
      <c r="A581" s="27">
        <f t="shared" si="9"/>
        <v>9</v>
      </c>
      <c r="B581" s="30" t="s">
        <v>1430</v>
      </c>
      <c r="C581" s="30" t="s">
        <v>124</v>
      </c>
      <c r="D581" s="33">
        <v>18940905603.93</v>
      </c>
      <c r="E581" s="34">
        <v>3790323675</v>
      </c>
      <c r="F581" s="33">
        <v>22731229278.93</v>
      </c>
    </row>
    <row r="582" spans="1:6" ht="13.5" thickBot="1">
      <c r="A582" s="27">
        <f t="shared" si="9"/>
        <v>6</v>
      </c>
      <c r="B582" s="27" t="s">
        <v>277</v>
      </c>
      <c r="C582" s="30" t="s">
        <v>1431</v>
      </c>
      <c r="D582" s="33">
        <v>261384231853.34</v>
      </c>
      <c r="E582" s="33">
        <v>3334879169090.0498</v>
      </c>
      <c r="F582" s="33">
        <v>3596263400943.3901</v>
      </c>
    </row>
    <row r="583" spans="1:6" ht="13.5" hidden="1" thickBot="1">
      <c r="A583" s="27">
        <f t="shared" si="9"/>
        <v>9</v>
      </c>
      <c r="B583" s="30" t="s">
        <v>1432</v>
      </c>
      <c r="C583" s="30" t="s">
        <v>125</v>
      </c>
      <c r="D583" s="33">
        <v>212142761902.45999</v>
      </c>
      <c r="E583" s="33">
        <v>3331968402169.0498</v>
      </c>
      <c r="F583" s="33">
        <v>3544111164071.5098</v>
      </c>
    </row>
    <row r="584" spans="1:6" ht="13.5" hidden="1" thickBot="1">
      <c r="A584" s="27">
        <f t="shared" si="9"/>
        <v>9</v>
      </c>
      <c r="B584" s="30" t="s">
        <v>1433</v>
      </c>
      <c r="C584" s="30" t="s">
        <v>124</v>
      </c>
      <c r="D584" s="33">
        <v>49241469950.879997</v>
      </c>
      <c r="E584" s="34">
        <v>2910766921</v>
      </c>
      <c r="F584" s="33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0" t="s">
        <v>116</v>
      </c>
      <c r="D585" s="33">
        <v>13418546980446</v>
      </c>
      <c r="E585" s="34">
        <v>163167038660</v>
      </c>
      <c r="F585" s="33">
        <v>13581714019106</v>
      </c>
    </row>
    <row r="586" spans="1:6" ht="13.5" thickBot="1">
      <c r="A586" s="27">
        <f t="shared" si="9"/>
        <v>6</v>
      </c>
      <c r="B586" s="27" t="s">
        <v>279</v>
      </c>
      <c r="C586" s="30" t="s">
        <v>115</v>
      </c>
      <c r="D586" s="33">
        <v>1261913158606.75</v>
      </c>
      <c r="E586" s="34">
        <v>0</v>
      </c>
      <c r="F586" s="33">
        <v>1261913158606.75</v>
      </c>
    </row>
    <row r="587" spans="1:6" ht="13.5" hidden="1" thickBot="1">
      <c r="A587" s="27">
        <f t="shared" si="9"/>
        <v>9</v>
      </c>
      <c r="B587" s="30" t="s">
        <v>1434</v>
      </c>
      <c r="C587" s="30" t="s">
        <v>959</v>
      </c>
      <c r="D587" s="33">
        <v>47892368724.360001</v>
      </c>
      <c r="E587" s="34">
        <v>0</v>
      </c>
      <c r="F587" s="33">
        <v>47892368724.360001</v>
      </c>
    </row>
    <row r="588" spans="1:6" ht="13.5" hidden="1" thickBot="1">
      <c r="A588" s="27">
        <f t="shared" si="9"/>
        <v>9</v>
      </c>
      <c r="B588" s="30" t="s">
        <v>1435</v>
      </c>
      <c r="C588" s="30" t="s">
        <v>1436</v>
      </c>
      <c r="D588" s="34">
        <v>389346604092</v>
      </c>
      <c r="E588" s="34">
        <v>0</v>
      </c>
      <c r="F588" s="34">
        <v>389346604092</v>
      </c>
    </row>
    <row r="589" spans="1:6" ht="13.5" hidden="1" thickBot="1">
      <c r="A589" s="27">
        <f t="shared" si="9"/>
        <v>9</v>
      </c>
      <c r="B589" s="30" t="s">
        <v>1437</v>
      </c>
      <c r="C589" s="30" t="s">
        <v>1438</v>
      </c>
      <c r="D589" s="33">
        <v>5689244819.5900002</v>
      </c>
      <c r="E589" s="34">
        <v>0</v>
      </c>
      <c r="F589" s="33">
        <v>5689244819.5900002</v>
      </c>
    </row>
    <row r="590" spans="1:6" ht="13.5" hidden="1" thickBot="1">
      <c r="A590" s="27">
        <f t="shared" si="9"/>
        <v>9</v>
      </c>
      <c r="B590" s="30" t="s">
        <v>1439</v>
      </c>
      <c r="C590" s="30" t="s">
        <v>1440</v>
      </c>
      <c r="D590" s="33">
        <v>49941070634.940002</v>
      </c>
      <c r="E590" s="34">
        <v>0</v>
      </c>
      <c r="F590" s="33">
        <v>49941070634.940002</v>
      </c>
    </row>
    <row r="591" spans="1:6" ht="13.5" hidden="1" thickBot="1">
      <c r="A591" s="27">
        <f t="shared" si="9"/>
        <v>9</v>
      </c>
      <c r="B591" s="30" t="s">
        <v>1441</v>
      </c>
      <c r="C591" s="30" t="s">
        <v>1442</v>
      </c>
      <c r="D591" s="34">
        <v>403283759</v>
      </c>
      <c r="E591" s="34">
        <v>0</v>
      </c>
      <c r="F591" s="34">
        <v>403283759</v>
      </c>
    </row>
    <row r="592" spans="1:6" ht="13.5" hidden="1" thickBot="1">
      <c r="A592" s="27">
        <f t="shared" si="9"/>
        <v>9</v>
      </c>
      <c r="B592" s="30" t="s">
        <v>1443</v>
      </c>
      <c r="C592" s="30" t="s">
        <v>1444</v>
      </c>
      <c r="D592" s="34">
        <v>135015918110</v>
      </c>
      <c r="E592" s="34">
        <v>0</v>
      </c>
      <c r="F592" s="34">
        <v>135015918110</v>
      </c>
    </row>
    <row r="593" spans="1:6" ht="13.5" hidden="1" thickBot="1">
      <c r="A593" s="27">
        <f t="shared" si="9"/>
        <v>9</v>
      </c>
      <c r="B593" s="30" t="s">
        <v>1445</v>
      </c>
      <c r="C593" s="30" t="s">
        <v>1446</v>
      </c>
      <c r="D593" s="33">
        <v>8780866402.3299999</v>
      </c>
      <c r="E593" s="34">
        <v>0</v>
      </c>
      <c r="F593" s="33">
        <v>8780866402.3299999</v>
      </c>
    </row>
    <row r="594" spans="1:6" ht="13.5" hidden="1" thickBot="1">
      <c r="A594" s="27">
        <f t="shared" ref="A594:A657" si="10">LEN(B594)</f>
        <v>9</v>
      </c>
      <c r="B594" s="30" t="s">
        <v>1447</v>
      </c>
      <c r="C594" s="30" t="s">
        <v>1448</v>
      </c>
      <c r="D594" s="33">
        <v>323142447.93000001</v>
      </c>
      <c r="E594" s="34">
        <v>0</v>
      </c>
      <c r="F594" s="33">
        <v>323142447.93000001</v>
      </c>
    </row>
    <row r="595" spans="1:6" ht="13.5" hidden="1" thickBot="1">
      <c r="A595" s="27">
        <f t="shared" si="10"/>
        <v>9</v>
      </c>
      <c r="B595" s="30" t="s">
        <v>1449</v>
      </c>
      <c r="C595" s="30" t="s">
        <v>1450</v>
      </c>
      <c r="D595" s="34">
        <v>34003303631</v>
      </c>
      <c r="E595" s="34">
        <v>0</v>
      </c>
      <c r="F595" s="34">
        <v>34003303631</v>
      </c>
    </row>
    <row r="596" spans="1:6" ht="13.5" hidden="1" thickBot="1">
      <c r="A596" s="27">
        <f t="shared" si="10"/>
        <v>9</v>
      </c>
      <c r="B596" s="30" t="s">
        <v>1451</v>
      </c>
      <c r="C596" s="30" t="s">
        <v>1452</v>
      </c>
      <c r="D596" s="34">
        <v>6301787122</v>
      </c>
      <c r="E596" s="34">
        <v>0</v>
      </c>
      <c r="F596" s="34">
        <v>6301787122</v>
      </c>
    </row>
    <row r="597" spans="1:6" ht="13.5" hidden="1" thickBot="1">
      <c r="A597" s="27">
        <f t="shared" si="10"/>
        <v>9</v>
      </c>
      <c r="B597" s="30" t="s">
        <v>1453</v>
      </c>
      <c r="C597" s="30" t="s">
        <v>1454</v>
      </c>
      <c r="D597" s="34">
        <v>391871978495</v>
      </c>
      <c r="E597" s="34">
        <v>0</v>
      </c>
      <c r="F597" s="34">
        <v>391871978495</v>
      </c>
    </row>
    <row r="598" spans="1:6" ht="13.5" hidden="1" thickBot="1">
      <c r="A598" s="27">
        <f t="shared" si="10"/>
        <v>9</v>
      </c>
      <c r="B598" s="30" t="s">
        <v>1455</v>
      </c>
      <c r="C598" s="30" t="s">
        <v>1456</v>
      </c>
      <c r="D598" s="34">
        <v>2037116466</v>
      </c>
      <c r="E598" s="34">
        <v>0</v>
      </c>
      <c r="F598" s="34">
        <v>2037116466</v>
      </c>
    </row>
    <row r="599" spans="1:6" ht="13.5" hidden="1" thickBot="1">
      <c r="A599" s="27">
        <f t="shared" si="10"/>
        <v>9</v>
      </c>
      <c r="B599" s="30" t="s">
        <v>1457</v>
      </c>
      <c r="C599" s="30" t="s">
        <v>1458</v>
      </c>
      <c r="D599" s="33">
        <v>1203807084.97</v>
      </c>
      <c r="E599" s="34">
        <v>0</v>
      </c>
      <c r="F599" s="33">
        <v>1203807084.97</v>
      </c>
    </row>
    <row r="600" spans="1:6" ht="13.5" hidden="1" thickBot="1">
      <c r="A600" s="27">
        <f t="shared" si="10"/>
        <v>9</v>
      </c>
      <c r="B600" s="30" t="s">
        <v>1459</v>
      </c>
      <c r="C600" s="30" t="s">
        <v>1460</v>
      </c>
      <c r="D600" s="33">
        <v>9636568.8100000005</v>
      </c>
      <c r="E600" s="34">
        <v>0</v>
      </c>
      <c r="F600" s="33">
        <v>9636568.8100000005</v>
      </c>
    </row>
    <row r="601" spans="1:6" ht="13.5" hidden="1" thickBot="1">
      <c r="A601" s="27">
        <f t="shared" si="10"/>
        <v>9</v>
      </c>
      <c r="B601" s="30" t="s">
        <v>1461</v>
      </c>
      <c r="C601" s="30" t="s">
        <v>1462</v>
      </c>
      <c r="D601" s="34">
        <v>159065556182</v>
      </c>
      <c r="E601" s="34">
        <v>0</v>
      </c>
      <c r="F601" s="34">
        <v>159065556182</v>
      </c>
    </row>
    <row r="602" spans="1:6" ht="13.5" hidden="1" thickBot="1">
      <c r="A602" s="27">
        <f t="shared" si="10"/>
        <v>9</v>
      </c>
      <c r="B602" s="30" t="s">
        <v>1463</v>
      </c>
      <c r="C602" s="30" t="s">
        <v>1464</v>
      </c>
      <c r="D602" s="33">
        <v>20686638921.84</v>
      </c>
      <c r="E602" s="34">
        <v>0</v>
      </c>
      <c r="F602" s="33">
        <v>20686638921.84</v>
      </c>
    </row>
    <row r="603" spans="1:6" ht="13.5" hidden="1" thickBot="1">
      <c r="A603" s="27">
        <f t="shared" si="10"/>
        <v>9</v>
      </c>
      <c r="B603" s="30" t="s">
        <v>1465</v>
      </c>
      <c r="C603" s="30" t="s">
        <v>951</v>
      </c>
      <c r="D603" s="33">
        <v>2528643813.0700002</v>
      </c>
      <c r="E603" s="34">
        <v>0</v>
      </c>
      <c r="F603" s="33">
        <v>2528643813.0700002</v>
      </c>
    </row>
    <row r="604" spans="1:6" ht="13.5" hidden="1" thickBot="1">
      <c r="A604" s="27">
        <f t="shared" si="10"/>
        <v>9</v>
      </c>
      <c r="B604" s="30" t="s">
        <v>1466</v>
      </c>
      <c r="C604" s="30" t="s">
        <v>1467</v>
      </c>
      <c r="D604" s="33">
        <v>6812191331.9099998</v>
      </c>
      <c r="E604" s="34">
        <v>0</v>
      </c>
      <c r="F604" s="33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0" t="s">
        <v>114</v>
      </c>
      <c r="D605" s="33">
        <v>2327315576568.0498</v>
      </c>
      <c r="E605" s="34">
        <v>0</v>
      </c>
      <c r="F605" s="33">
        <v>2327315576568.0498</v>
      </c>
    </row>
    <row r="606" spans="1:6" ht="13.5" hidden="1" thickBot="1">
      <c r="A606" s="27">
        <f t="shared" si="10"/>
        <v>9</v>
      </c>
      <c r="B606" s="30" t="s">
        <v>1468</v>
      </c>
      <c r="C606" s="30" t="s">
        <v>106</v>
      </c>
      <c r="D606" s="33">
        <v>787550845488.83997</v>
      </c>
      <c r="E606" s="34">
        <v>0</v>
      </c>
      <c r="F606" s="33">
        <v>787550845488.83997</v>
      </c>
    </row>
    <row r="607" spans="1:6" ht="13.5" hidden="1" thickBot="1">
      <c r="A607" s="27">
        <f t="shared" si="10"/>
        <v>9</v>
      </c>
      <c r="B607" s="30" t="s">
        <v>1469</v>
      </c>
      <c r="C607" s="30" t="s">
        <v>959</v>
      </c>
      <c r="D607" s="33">
        <v>237407025562.03</v>
      </c>
      <c r="E607" s="34">
        <v>0</v>
      </c>
      <c r="F607" s="33">
        <v>237407025562.03</v>
      </c>
    </row>
    <row r="608" spans="1:6" ht="13.5" hidden="1" thickBot="1">
      <c r="A608" s="27">
        <f t="shared" si="10"/>
        <v>9</v>
      </c>
      <c r="B608" s="30" t="s">
        <v>1470</v>
      </c>
      <c r="C608" s="30" t="s">
        <v>1438</v>
      </c>
      <c r="D608" s="33">
        <v>8942665914.3700008</v>
      </c>
      <c r="E608" s="34">
        <v>0</v>
      </c>
      <c r="F608" s="33">
        <v>8942665914.3700008</v>
      </c>
    </row>
    <row r="609" spans="1:6" ht="13.5" hidden="1" thickBot="1">
      <c r="A609" s="27">
        <f t="shared" si="10"/>
        <v>9</v>
      </c>
      <c r="B609" s="30" t="s">
        <v>1471</v>
      </c>
      <c r="C609" s="30" t="s">
        <v>1472</v>
      </c>
      <c r="D609" s="33">
        <v>1983393485.1300001</v>
      </c>
      <c r="E609" s="34">
        <v>0</v>
      </c>
      <c r="F609" s="33">
        <v>1983393485.1300001</v>
      </c>
    </row>
    <row r="610" spans="1:6" ht="13.5" hidden="1" thickBot="1">
      <c r="A610" s="27">
        <f t="shared" si="10"/>
        <v>9</v>
      </c>
      <c r="B610" s="30" t="s">
        <v>1473</v>
      </c>
      <c r="C610" s="30" t="s">
        <v>1442</v>
      </c>
      <c r="D610" s="33">
        <v>772950632.72000003</v>
      </c>
      <c r="E610" s="34">
        <v>0</v>
      </c>
      <c r="F610" s="33">
        <v>772950632.72000003</v>
      </c>
    </row>
    <row r="611" spans="1:6" ht="13.5" hidden="1" thickBot="1">
      <c r="A611" s="27">
        <f t="shared" si="10"/>
        <v>9</v>
      </c>
      <c r="B611" s="30" t="s">
        <v>1474</v>
      </c>
      <c r="C611" s="30" t="s">
        <v>1436</v>
      </c>
      <c r="D611" s="33">
        <v>59607581531.099998</v>
      </c>
      <c r="E611" s="34">
        <v>0</v>
      </c>
      <c r="F611" s="33">
        <v>59607581531.099998</v>
      </c>
    </row>
    <row r="612" spans="1:6" ht="13.5" hidden="1" thickBot="1">
      <c r="A612" s="27">
        <f t="shared" si="10"/>
        <v>9</v>
      </c>
      <c r="B612" s="30" t="s">
        <v>1475</v>
      </c>
      <c r="C612" s="30" t="s">
        <v>105</v>
      </c>
      <c r="D612" s="33">
        <v>638278058.5</v>
      </c>
      <c r="E612" s="34">
        <v>0</v>
      </c>
      <c r="F612" s="33">
        <v>638278058.5</v>
      </c>
    </row>
    <row r="613" spans="1:6" ht="13.5" hidden="1" thickBot="1">
      <c r="A613" s="27">
        <f t="shared" si="10"/>
        <v>9</v>
      </c>
      <c r="B613" s="30" t="s">
        <v>1476</v>
      </c>
      <c r="C613" s="30" t="s">
        <v>1477</v>
      </c>
      <c r="D613" s="33">
        <v>106560064.56999999</v>
      </c>
      <c r="E613" s="34">
        <v>0</v>
      </c>
      <c r="F613" s="33">
        <v>106560064.56999999</v>
      </c>
    </row>
    <row r="614" spans="1:6" ht="13.5" hidden="1" thickBot="1">
      <c r="A614" s="27">
        <f t="shared" si="10"/>
        <v>9</v>
      </c>
      <c r="B614" s="30" t="s">
        <v>1478</v>
      </c>
      <c r="C614" s="30" t="s">
        <v>1440</v>
      </c>
      <c r="D614" s="33">
        <v>32743700855.650002</v>
      </c>
      <c r="E614" s="34">
        <v>0</v>
      </c>
      <c r="F614" s="33">
        <v>32743700855.650002</v>
      </c>
    </row>
    <row r="615" spans="1:6" ht="13.5" hidden="1" thickBot="1">
      <c r="A615" s="27">
        <f t="shared" si="10"/>
        <v>9</v>
      </c>
      <c r="B615" s="30" t="s">
        <v>1479</v>
      </c>
      <c r="C615" s="30" t="s">
        <v>1480</v>
      </c>
      <c r="D615" s="33">
        <v>2506514032.0999999</v>
      </c>
      <c r="E615" s="34">
        <v>0</v>
      </c>
      <c r="F615" s="33">
        <v>2506514032.0999999</v>
      </c>
    </row>
    <row r="616" spans="1:6" ht="13.5" hidden="1" thickBot="1">
      <c r="A616" s="27">
        <f t="shared" si="10"/>
        <v>9</v>
      </c>
      <c r="B616" s="30" t="s">
        <v>1481</v>
      </c>
      <c r="C616" s="30" t="s">
        <v>1450</v>
      </c>
      <c r="D616" s="34">
        <v>10017926959</v>
      </c>
      <c r="E616" s="34">
        <v>0</v>
      </c>
      <c r="F616" s="34">
        <v>10017926959</v>
      </c>
    </row>
    <row r="617" spans="1:6" ht="13.5" hidden="1" thickBot="1">
      <c r="A617" s="27">
        <f t="shared" si="10"/>
        <v>9</v>
      </c>
      <c r="B617" s="30" t="s">
        <v>1482</v>
      </c>
      <c r="C617" s="30" t="s">
        <v>1483</v>
      </c>
      <c r="D617" s="33">
        <v>41220765.869999997</v>
      </c>
      <c r="E617" s="34">
        <v>0</v>
      </c>
      <c r="F617" s="33">
        <v>41220765.869999997</v>
      </c>
    </row>
    <row r="618" spans="1:6" ht="13.5" hidden="1" thickBot="1">
      <c r="A618" s="27">
        <f t="shared" si="10"/>
        <v>9</v>
      </c>
      <c r="B618" s="30" t="s">
        <v>1484</v>
      </c>
      <c r="C618" s="30" t="s">
        <v>1485</v>
      </c>
      <c r="D618" s="34">
        <v>326138348</v>
      </c>
      <c r="E618" s="34">
        <v>0</v>
      </c>
      <c r="F618" s="34">
        <v>326138348</v>
      </c>
    </row>
    <row r="619" spans="1:6" ht="13.5" hidden="1" thickBot="1">
      <c r="A619" s="27">
        <f t="shared" si="10"/>
        <v>9</v>
      </c>
      <c r="B619" s="30" t="s">
        <v>1486</v>
      </c>
      <c r="C619" s="30" t="s">
        <v>1487</v>
      </c>
      <c r="D619" s="34">
        <v>863328961</v>
      </c>
      <c r="E619" s="34">
        <v>0</v>
      </c>
      <c r="F619" s="34">
        <v>863328961</v>
      </c>
    </row>
    <row r="620" spans="1:6" ht="13.5" hidden="1" thickBot="1">
      <c r="A620" s="27">
        <f t="shared" si="10"/>
        <v>9</v>
      </c>
      <c r="B620" s="30" t="s">
        <v>1488</v>
      </c>
      <c r="C620" s="30" t="s">
        <v>95</v>
      </c>
      <c r="D620" s="33">
        <v>47304047837.139999</v>
      </c>
      <c r="E620" s="34">
        <v>0</v>
      </c>
      <c r="F620" s="33">
        <v>47304047837.139999</v>
      </c>
    </row>
    <row r="621" spans="1:6" ht="13.5" hidden="1" thickBot="1">
      <c r="A621" s="27">
        <f t="shared" si="10"/>
        <v>9</v>
      </c>
      <c r="B621" s="30" t="s">
        <v>1489</v>
      </c>
      <c r="C621" s="30" t="s">
        <v>1490</v>
      </c>
      <c r="D621" s="33">
        <v>472769.9</v>
      </c>
      <c r="E621" s="34">
        <v>0</v>
      </c>
      <c r="F621" s="33">
        <v>472769.9</v>
      </c>
    </row>
    <row r="622" spans="1:6" ht="13.5" hidden="1" thickBot="1">
      <c r="A622" s="27">
        <f t="shared" si="10"/>
        <v>9</v>
      </c>
      <c r="B622" s="30" t="s">
        <v>1491</v>
      </c>
      <c r="C622" s="30" t="s">
        <v>1492</v>
      </c>
      <c r="D622" s="33">
        <v>21528562929.66</v>
      </c>
      <c r="E622" s="34">
        <v>0</v>
      </c>
      <c r="F622" s="33">
        <v>21528562929.66</v>
      </c>
    </row>
    <row r="623" spans="1:6" ht="13.5" hidden="1" thickBot="1">
      <c r="A623" s="27">
        <f t="shared" si="10"/>
        <v>9</v>
      </c>
      <c r="B623" s="30" t="s">
        <v>1493</v>
      </c>
      <c r="C623" s="30" t="s">
        <v>1494</v>
      </c>
      <c r="D623" s="33">
        <v>332604121.88</v>
      </c>
      <c r="E623" s="34">
        <v>0</v>
      </c>
      <c r="F623" s="33">
        <v>332604121.88</v>
      </c>
    </row>
    <row r="624" spans="1:6" ht="13.5" hidden="1" thickBot="1">
      <c r="A624" s="27">
        <f t="shared" si="10"/>
        <v>9</v>
      </c>
      <c r="B624" s="30" t="s">
        <v>1495</v>
      </c>
      <c r="C624" s="30" t="s">
        <v>1496</v>
      </c>
      <c r="D624" s="33">
        <v>924036941.73000002</v>
      </c>
      <c r="E624" s="34">
        <v>0</v>
      </c>
      <c r="F624" s="33">
        <v>924036941.73000002</v>
      </c>
    </row>
    <row r="625" spans="1:6" ht="13.5" hidden="1" thickBot="1">
      <c r="A625" s="27">
        <f t="shared" si="10"/>
        <v>9</v>
      </c>
      <c r="B625" s="30" t="s">
        <v>1497</v>
      </c>
      <c r="C625" s="30" t="s">
        <v>1498</v>
      </c>
      <c r="D625" s="33">
        <v>9503736729.6200008</v>
      </c>
      <c r="E625" s="34">
        <v>0</v>
      </c>
      <c r="F625" s="33">
        <v>9503736729.6200008</v>
      </c>
    </row>
    <row r="626" spans="1:6" ht="13.5" hidden="1" thickBot="1">
      <c r="A626" s="27">
        <f t="shared" si="10"/>
        <v>9</v>
      </c>
      <c r="B626" s="30" t="s">
        <v>1499</v>
      </c>
      <c r="C626" s="30" t="s">
        <v>1500</v>
      </c>
      <c r="D626" s="33">
        <v>3005309863.6100001</v>
      </c>
      <c r="E626" s="34">
        <v>0</v>
      </c>
      <c r="F626" s="33">
        <v>3005309863.6100001</v>
      </c>
    </row>
    <row r="627" spans="1:6" ht="13.5" hidden="1" thickBot="1">
      <c r="A627" s="27">
        <f t="shared" si="10"/>
        <v>9</v>
      </c>
      <c r="B627" s="30" t="s">
        <v>1501</v>
      </c>
      <c r="C627" s="30" t="s">
        <v>1502</v>
      </c>
      <c r="D627" s="33">
        <v>12592400385.41</v>
      </c>
      <c r="E627" s="34">
        <v>0</v>
      </c>
      <c r="F627" s="33">
        <v>12592400385.41</v>
      </c>
    </row>
    <row r="628" spans="1:6" ht="13.5" hidden="1" thickBot="1">
      <c r="A628" s="27">
        <f t="shared" si="10"/>
        <v>9</v>
      </c>
      <c r="B628" s="30" t="s">
        <v>1503</v>
      </c>
      <c r="C628" s="30" t="s">
        <v>1504</v>
      </c>
      <c r="D628" s="33">
        <v>1716915761.51</v>
      </c>
      <c r="E628" s="34">
        <v>0</v>
      </c>
      <c r="F628" s="33">
        <v>1716915761.51</v>
      </c>
    </row>
    <row r="629" spans="1:6" ht="13.5" hidden="1" thickBot="1">
      <c r="A629" s="27">
        <f t="shared" si="10"/>
        <v>9</v>
      </c>
      <c r="B629" s="30" t="s">
        <v>1505</v>
      </c>
      <c r="C629" s="30" t="s">
        <v>1506</v>
      </c>
      <c r="D629" s="33">
        <v>10779224505.25</v>
      </c>
      <c r="E629" s="34">
        <v>0</v>
      </c>
      <c r="F629" s="33">
        <v>10779224505.25</v>
      </c>
    </row>
    <row r="630" spans="1:6" ht="13.5" hidden="1" thickBot="1">
      <c r="A630" s="27">
        <f t="shared" si="10"/>
        <v>9</v>
      </c>
      <c r="B630" s="30" t="s">
        <v>1507</v>
      </c>
      <c r="C630" s="30" t="s">
        <v>951</v>
      </c>
      <c r="D630" s="33">
        <v>10225777620.969999</v>
      </c>
      <c r="E630" s="34">
        <v>0</v>
      </c>
      <c r="F630" s="33">
        <v>10225777620.969999</v>
      </c>
    </row>
    <row r="631" spans="1:6" ht="13.5" hidden="1" thickBot="1">
      <c r="A631" s="27">
        <f t="shared" si="10"/>
        <v>9</v>
      </c>
      <c r="B631" s="30" t="s">
        <v>1508</v>
      </c>
      <c r="C631" s="30" t="s">
        <v>1446</v>
      </c>
      <c r="D631" s="33">
        <v>103534425854.45</v>
      </c>
      <c r="E631" s="34">
        <v>0</v>
      </c>
      <c r="F631" s="33">
        <v>103534425854.45</v>
      </c>
    </row>
    <row r="632" spans="1:6" ht="13.5" hidden="1" thickBot="1">
      <c r="A632" s="27">
        <f t="shared" si="10"/>
        <v>9</v>
      </c>
      <c r="B632" s="30" t="s">
        <v>1509</v>
      </c>
      <c r="C632" s="30" t="s">
        <v>1510</v>
      </c>
      <c r="D632" s="33">
        <v>6220134813.9399996</v>
      </c>
      <c r="E632" s="34">
        <v>0</v>
      </c>
      <c r="F632" s="33">
        <v>6220134813.9399996</v>
      </c>
    </row>
    <row r="633" spans="1:6" ht="13.5" hidden="1" thickBot="1">
      <c r="A633" s="27">
        <f t="shared" si="10"/>
        <v>9</v>
      </c>
      <c r="B633" s="30" t="s">
        <v>1511</v>
      </c>
      <c r="C633" s="30" t="s">
        <v>1512</v>
      </c>
      <c r="D633" s="33">
        <v>83078760077.570007</v>
      </c>
      <c r="E633" s="34">
        <v>0</v>
      </c>
      <c r="F633" s="33">
        <v>83078760077.570007</v>
      </c>
    </row>
    <row r="634" spans="1:6" ht="13.5" hidden="1" thickBot="1">
      <c r="A634" s="27">
        <f t="shared" si="10"/>
        <v>9</v>
      </c>
      <c r="B634" s="30" t="s">
        <v>1513</v>
      </c>
      <c r="C634" s="30" t="s">
        <v>1514</v>
      </c>
      <c r="D634" s="33">
        <v>105260560312.64999</v>
      </c>
      <c r="E634" s="34">
        <v>0</v>
      </c>
      <c r="F634" s="33">
        <v>105260560312.64999</v>
      </c>
    </row>
    <row r="635" spans="1:6" ht="13.5" hidden="1" thickBot="1">
      <c r="A635" s="27">
        <f t="shared" si="10"/>
        <v>9</v>
      </c>
      <c r="B635" s="30" t="s">
        <v>1515</v>
      </c>
      <c r="C635" s="30" t="s">
        <v>1516</v>
      </c>
      <c r="D635" s="33">
        <v>767800475383.88</v>
      </c>
      <c r="E635" s="34">
        <v>0</v>
      </c>
      <c r="F635" s="33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0" t="s">
        <v>1518</v>
      </c>
      <c r="D636" s="34">
        <v>153227820875</v>
      </c>
      <c r="E636" s="34">
        <v>0</v>
      </c>
      <c r="F636" s="34">
        <v>153227820875</v>
      </c>
    </row>
    <row r="637" spans="1:6" ht="13.5" hidden="1" thickBot="1">
      <c r="A637" s="27">
        <f t="shared" si="10"/>
        <v>9</v>
      </c>
      <c r="B637" s="30" t="s">
        <v>1519</v>
      </c>
      <c r="C637" s="30" t="s">
        <v>1520</v>
      </c>
      <c r="D637" s="33">
        <v>9213978079.7600002</v>
      </c>
      <c r="E637" s="34">
        <v>0</v>
      </c>
      <c r="F637" s="33">
        <v>9213978079.7600002</v>
      </c>
    </row>
    <row r="638" spans="1:6" ht="13.5" hidden="1" thickBot="1">
      <c r="A638" s="27">
        <f t="shared" si="10"/>
        <v>9</v>
      </c>
      <c r="B638" s="30" t="s">
        <v>1521</v>
      </c>
      <c r="C638" s="30" t="s">
        <v>1522</v>
      </c>
      <c r="D638" s="33">
        <v>1121879743.49</v>
      </c>
      <c r="E638" s="34">
        <v>0</v>
      </c>
      <c r="F638" s="33">
        <v>1121879743.49</v>
      </c>
    </row>
    <row r="639" spans="1:6" ht="13.5" hidden="1" thickBot="1">
      <c r="A639" s="27">
        <f t="shared" si="10"/>
        <v>9</v>
      </c>
      <c r="B639" s="30" t="s">
        <v>1523</v>
      </c>
      <c r="C639" s="30" t="s">
        <v>1524</v>
      </c>
      <c r="D639" s="33">
        <v>142891963051.75</v>
      </c>
      <c r="E639" s="34">
        <v>0</v>
      </c>
      <c r="F639" s="33">
        <v>142891963051.75</v>
      </c>
    </row>
    <row r="640" spans="1:6" ht="13.5" thickBot="1">
      <c r="A640" s="27">
        <f t="shared" si="10"/>
        <v>6</v>
      </c>
      <c r="B640" s="27" t="s">
        <v>281</v>
      </c>
      <c r="C640" s="30" t="s">
        <v>113</v>
      </c>
      <c r="D640" s="33">
        <v>811504118208.29004</v>
      </c>
      <c r="E640" s="34">
        <v>0</v>
      </c>
      <c r="F640" s="33">
        <v>811504118208.29004</v>
      </c>
    </row>
    <row r="641" spans="1:6" ht="13.5" hidden="1" thickBot="1">
      <c r="A641" s="27">
        <f t="shared" si="10"/>
        <v>9</v>
      </c>
      <c r="B641" s="30" t="s">
        <v>1525</v>
      </c>
      <c r="C641" s="30" t="s">
        <v>113</v>
      </c>
      <c r="D641" s="33">
        <v>811504118208.29004</v>
      </c>
      <c r="E641" s="34">
        <v>0</v>
      </c>
      <c r="F641" s="33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0" t="s">
        <v>1527</v>
      </c>
      <c r="D642" s="33">
        <v>5844476048161.1504</v>
      </c>
      <c r="E642" s="34">
        <v>163167038660</v>
      </c>
      <c r="F642" s="33">
        <v>6007643086821.1504</v>
      </c>
    </row>
    <row r="643" spans="1:6" ht="13.5" hidden="1" thickBot="1">
      <c r="A643" s="27">
        <f t="shared" si="10"/>
        <v>9</v>
      </c>
      <c r="B643" s="30" t="s">
        <v>1528</v>
      </c>
      <c r="C643" s="30" t="s">
        <v>112</v>
      </c>
      <c r="D643" s="33">
        <v>56519959391.489998</v>
      </c>
      <c r="E643" s="33">
        <v>38808061.740000002</v>
      </c>
      <c r="F643" s="33">
        <v>56558767453.230003</v>
      </c>
    </row>
    <row r="644" spans="1:6" ht="13.5" hidden="1" thickBot="1">
      <c r="A644" s="27">
        <f t="shared" si="10"/>
        <v>9</v>
      </c>
      <c r="B644" s="30" t="s">
        <v>1529</v>
      </c>
      <c r="C644" s="30" t="s">
        <v>111</v>
      </c>
      <c r="D644" s="33">
        <v>298948205326.58002</v>
      </c>
      <c r="E644" s="33">
        <v>6988700.7999999998</v>
      </c>
      <c r="F644" s="33">
        <v>298955194027.38</v>
      </c>
    </row>
    <row r="645" spans="1:6" ht="13.5" hidden="1" thickBot="1">
      <c r="A645" s="27">
        <f t="shared" si="10"/>
        <v>9</v>
      </c>
      <c r="B645" s="30" t="s">
        <v>1530</v>
      </c>
      <c r="C645" s="30" t="s">
        <v>1446</v>
      </c>
      <c r="D645" s="33">
        <v>139113367261.64999</v>
      </c>
      <c r="E645" s="33">
        <v>10986452165.139999</v>
      </c>
      <c r="F645" s="33">
        <v>150099819426.79001</v>
      </c>
    </row>
    <row r="646" spans="1:6" ht="13.5" hidden="1" thickBot="1">
      <c r="A646" s="27">
        <f t="shared" si="10"/>
        <v>9</v>
      </c>
      <c r="B646" s="30" t="s">
        <v>1531</v>
      </c>
      <c r="C646" s="30" t="s">
        <v>1510</v>
      </c>
      <c r="D646" s="33">
        <v>160491387394.45999</v>
      </c>
      <c r="E646" s="33">
        <v>1776429200.8399999</v>
      </c>
      <c r="F646" s="33">
        <v>162267816595.29999</v>
      </c>
    </row>
    <row r="647" spans="1:6" ht="13.5" hidden="1" thickBot="1">
      <c r="A647" s="27">
        <f t="shared" si="10"/>
        <v>9</v>
      </c>
      <c r="B647" s="30" t="s">
        <v>1532</v>
      </c>
      <c r="C647" s="30" t="s">
        <v>1533</v>
      </c>
      <c r="D647" s="33">
        <v>61252775069.470001</v>
      </c>
      <c r="E647" s="33">
        <v>4039249679.0799999</v>
      </c>
      <c r="F647" s="33">
        <v>65292024748.550003</v>
      </c>
    </row>
    <row r="648" spans="1:6" ht="13.5" hidden="1" thickBot="1">
      <c r="A648" s="27">
        <f t="shared" si="10"/>
        <v>9</v>
      </c>
      <c r="B648" s="30" t="s">
        <v>1534</v>
      </c>
      <c r="C648" s="30" t="s">
        <v>1535</v>
      </c>
      <c r="D648" s="33">
        <v>19031052762.259998</v>
      </c>
      <c r="E648" s="33">
        <v>5383734304.21</v>
      </c>
      <c r="F648" s="33">
        <v>24414787066.470001</v>
      </c>
    </row>
    <row r="649" spans="1:6" ht="13.5" hidden="1" thickBot="1">
      <c r="A649" s="27">
        <f t="shared" si="10"/>
        <v>9</v>
      </c>
      <c r="B649" s="30" t="s">
        <v>1536</v>
      </c>
      <c r="C649" s="30" t="s">
        <v>1537</v>
      </c>
      <c r="D649" s="33">
        <v>4479540833.5200005</v>
      </c>
      <c r="E649" s="33">
        <v>6123877.7000000002</v>
      </c>
      <c r="F649" s="33">
        <v>4485664711.2200003</v>
      </c>
    </row>
    <row r="650" spans="1:6" ht="13.5" hidden="1" thickBot="1">
      <c r="A650" s="27">
        <f t="shared" si="10"/>
        <v>9</v>
      </c>
      <c r="B650" s="30" t="s">
        <v>1538</v>
      </c>
      <c r="C650" s="30" t="s">
        <v>1512</v>
      </c>
      <c r="D650" s="33">
        <v>15890516186.459999</v>
      </c>
      <c r="E650" s="33">
        <v>199893385.38999999</v>
      </c>
      <c r="F650" s="33">
        <v>16090409571.85</v>
      </c>
    </row>
    <row r="651" spans="1:6" ht="13.5" hidden="1" thickBot="1">
      <c r="A651" s="27">
        <f t="shared" si="10"/>
        <v>9</v>
      </c>
      <c r="B651" s="30" t="s">
        <v>1539</v>
      </c>
      <c r="C651" s="30" t="s">
        <v>1540</v>
      </c>
      <c r="D651" s="33">
        <v>3085779208637.54</v>
      </c>
      <c r="E651" s="33">
        <v>12534039428.879999</v>
      </c>
      <c r="F651" s="33">
        <v>3098313248066.4199</v>
      </c>
    </row>
    <row r="652" spans="1:6" ht="13.5" hidden="1" thickBot="1">
      <c r="A652" s="27">
        <f t="shared" si="10"/>
        <v>9</v>
      </c>
      <c r="B652" s="30" t="s">
        <v>1541</v>
      </c>
      <c r="C652" s="30" t="s">
        <v>1542</v>
      </c>
      <c r="D652" s="33">
        <v>247025871287.35999</v>
      </c>
      <c r="E652" s="33">
        <v>53909449479.620003</v>
      </c>
      <c r="F652" s="33">
        <v>300935320766.97998</v>
      </c>
    </row>
    <row r="653" spans="1:6" ht="13.5" hidden="1" thickBot="1">
      <c r="A653" s="27">
        <f t="shared" si="10"/>
        <v>9</v>
      </c>
      <c r="B653" s="30" t="s">
        <v>1543</v>
      </c>
      <c r="C653" s="30" t="s">
        <v>1544</v>
      </c>
      <c r="D653" s="33">
        <v>12398652149.25</v>
      </c>
      <c r="E653" s="33">
        <v>1800235246.5899999</v>
      </c>
      <c r="F653" s="33">
        <v>14198887395.84</v>
      </c>
    </row>
    <row r="654" spans="1:6" ht="13.5" hidden="1" thickBot="1">
      <c r="A654" s="27">
        <f t="shared" si="10"/>
        <v>9</v>
      </c>
      <c r="B654" s="30" t="s">
        <v>1545</v>
      </c>
      <c r="C654" s="30" t="s">
        <v>1546</v>
      </c>
      <c r="D654" s="33">
        <v>18989824326.860001</v>
      </c>
      <c r="E654" s="33">
        <v>712955564.75</v>
      </c>
      <c r="F654" s="33">
        <v>19702779891.610001</v>
      </c>
    </row>
    <row r="655" spans="1:6" ht="13.5" hidden="1" thickBot="1">
      <c r="A655" s="27">
        <f t="shared" si="10"/>
        <v>9</v>
      </c>
      <c r="B655" s="30" t="s">
        <v>1547</v>
      </c>
      <c r="C655" s="30" t="s">
        <v>1548</v>
      </c>
      <c r="D655" s="33">
        <v>79904023598.410004</v>
      </c>
      <c r="E655" s="33">
        <v>2772515060.6500001</v>
      </c>
      <c r="F655" s="33">
        <v>82676538659.059998</v>
      </c>
    </row>
    <row r="656" spans="1:6" ht="13.5" hidden="1" thickBot="1">
      <c r="A656" s="27">
        <f t="shared" si="10"/>
        <v>9</v>
      </c>
      <c r="B656" s="30" t="s">
        <v>1549</v>
      </c>
      <c r="C656" s="30" t="s">
        <v>1550</v>
      </c>
      <c r="D656" s="33">
        <v>8834979781.3999996</v>
      </c>
      <c r="E656" s="33">
        <v>268464094.76999998</v>
      </c>
      <c r="F656" s="33">
        <v>9103443876.1700001</v>
      </c>
    </row>
    <row r="657" spans="1:6" ht="13.5" hidden="1" thickBot="1">
      <c r="A657" s="27">
        <f t="shared" si="10"/>
        <v>9</v>
      </c>
      <c r="B657" s="30" t="s">
        <v>1551</v>
      </c>
      <c r="C657" s="30" t="s">
        <v>1552</v>
      </c>
      <c r="D657" s="33">
        <v>5163718127.75</v>
      </c>
      <c r="E657" s="33">
        <v>5046327033.3699999</v>
      </c>
      <c r="F657" s="33">
        <v>10210045161.120001</v>
      </c>
    </row>
    <row r="658" spans="1:6" ht="13.5" hidden="1" thickBot="1">
      <c r="A658" s="27">
        <f t="shared" ref="A658:A721" si="11">LEN(B658)</f>
        <v>9</v>
      </c>
      <c r="B658" s="30" t="s">
        <v>1553</v>
      </c>
      <c r="C658" s="30" t="s">
        <v>1554</v>
      </c>
      <c r="D658" s="33">
        <v>4115833444.9899998</v>
      </c>
      <c r="E658" s="33">
        <v>374533226.38</v>
      </c>
      <c r="F658" s="33">
        <v>4490366671.3699999</v>
      </c>
    </row>
    <row r="659" spans="1:6" ht="13.5" hidden="1" thickBot="1">
      <c r="A659" s="27">
        <f t="shared" si="11"/>
        <v>9</v>
      </c>
      <c r="B659" s="30" t="s">
        <v>1555</v>
      </c>
      <c r="C659" s="30" t="s">
        <v>1556</v>
      </c>
      <c r="D659" s="33">
        <v>16597778612.690001</v>
      </c>
      <c r="E659" s="33">
        <v>1318300046.5899999</v>
      </c>
      <c r="F659" s="33">
        <v>17916078659.279999</v>
      </c>
    </row>
    <row r="660" spans="1:6" ht="13.5" hidden="1" thickBot="1">
      <c r="A660" s="27">
        <f t="shared" si="11"/>
        <v>9</v>
      </c>
      <c r="B660" s="30" t="s">
        <v>1557</v>
      </c>
      <c r="C660" s="30" t="s">
        <v>1558</v>
      </c>
      <c r="D660" s="33">
        <v>915653796.76999998</v>
      </c>
      <c r="E660" s="34">
        <v>0</v>
      </c>
      <c r="F660" s="33">
        <v>915653796.76999998</v>
      </c>
    </row>
    <row r="661" spans="1:6" ht="13.5" hidden="1" thickBot="1">
      <c r="A661" s="27">
        <f t="shared" si="11"/>
        <v>9</v>
      </c>
      <c r="B661" s="30" t="s">
        <v>1559</v>
      </c>
      <c r="C661" s="30" t="s">
        <v>192</v>
      </c>
      <c r="D661" s="33">
        <v>211410835.86000001</v>
      </c>
      <c r="E661" s="34">
        <v>0</v>
      </c>
      <c r="F661" s="33">
        <v>211410835.86000001</v>
      </c>
    </row>
    <row r="662" spans="1:6" ht="13.5" hidden="1" thickBot="1">
      <c r="A662" s="27">
        <f t="shared" si="11"/>
        <v>9</v>
      </c>
      <c r="B662" s="30" t="s">
        <v>1560</v>
      </c>
      <c r="C662" s="30" t="s">
        <v>1561</v>
      </c>
      <c r="D662" s="34">
        <v>184749800</v>
      </c>
      <c r="E662" s="34">
        <v>437420</v>
      </c>
      <c r="F662" s="34">
        <v>185187220</v>
      </c>
    </row>
    <row r="663" spans="1:6" ht="13.5" hidden="1" thickBot="1">
      <c r="A663" s="27">
        <f t="shared" si="11"/>
        <v>9</v>
      </c>
      <c r="B663" s="30" t="s">
        <v>1562</v>
      </c>
      <c r="C663" s="30" t="s">
        <v>1563</v>
      </c>
      <c r="D663" s="33">
        <v>177502577237.26001</v>
      </c>
      <c r="E663" s="33">
        <v>1617155913.99</v>
      </c>
      <c r="F663" s="33">
        <v>179119733151.25</v>
      </c>
    </row>
    <row r="664" spans="1:6" ht="13.5" hidden="1" thickBot="1">
      <c r="A664" s="27">
        <f t="shared" si="11"/>
        <v>9</v>
      </c>
      <c r="B664" s="30" t="s">
        <v>1564</v>
      </c>
      <c r="C664" s="30" t="s">
        <v>1565</v>
      </c>
      <c r="D664" s="33">
        <v>3681867175.4099998</v>
      </c>
      <c r="E664" s="34">
        <v>0</v>
      </c>
      <c r="F664" s="33">
        <v>3681867175.4099998</v>
      </c>
    </row>
    <row r="665" spans="1:6" ht="13.5" hidden="1" thickBot="1">
      <c r="A665" s="27">
        <f t="shared" si="11"/>
        <v>9</v>
      </c>
      <c r="B665" s="30" t="s">
        <v>1566</v>
      </c>
      <c r="C665" s="30" t="s">
        <v>1567</v>
      </c>
      <c r="D665" s="33">
        <v>88771914643.110001</v>
      </c>
      <c r="E665" s="33">
        <v>2166574011.29</v>
      </c>
      <c r="F665" s="33">
        <v>90938488654.399994</v>
      </c>
    </row>
    <row r="666" spans="1:6" ht="13.5" hidden="1" thickBot="1">
      <c r="A666" s="27">
        <f t="shared" si="11"/>
        <v>9</v>
      </c>
      <c r="B666" s="30" t="s">
        <v>1568</v>
      </c>
      <c r="C666" s="30" t="s">
        <v>1569</v>
      </c>
      <c r="D666" s="33">
        <v>45799251323.029999</v>
      </c>
      <c r="E666" s="33">
        <v>3468484165.9400001</v>
      </c>
      <c r="F666" s="33">
        <v>49267735488.970001</v>
      </c>
    </row>
    <row r="667" spans="1:6" ht="13.5" hidden="1" thickBot="1">
      <c r="A667" s="27">
        <f t="shared" si="11"/>
        <v>9</v>
      </c>
      <c r="B667" s="30" t="s">
        <v>1570</v>
      </c>
      <c r="C667" s="30" t="s">
        <v>1571</v>
      </c>
      <c r="D667" s="33">
        <v>126672400559.39</v>
      </c>
      <c r="E667" s="34">
        <v>3974924</v>
      </c>
      <c r="F667" s="33">
        <v>126676375483.39</v>
      </c>
    </row>
    <row r="668" spans="1:6" ht="13.5" hidden="1" thickBot="1">
      <c r="A668" s="27">
        <f t="shared" si="11"/>
        <v>9</v>
      </c>
      <c r="B668" s="30" t="s">
        <v>1572</v>
      </c>
      <c r="C668" s="30" t="s">
        <v>1573</v>
      </c>
      <c r="D668" s="33">
        <v>973823333617.81006</v>
      </c>
      <c r="E668" s="34">
        <v>0</v>
      </c>
      <c r="F668" s="33">
        <v>973823333617.81006</v>
      </c>
    </row>
    <row r="669" spans="1:6" ht="13.5" hidden="1" thickBot="1">
      <c r="A669" s="27">
        <f t="shared" si="11"/>
        <v>9</v>
      </c>
      <c r="B669" s="30" t="s">
        <v>1574</v>
      </c>
      <c r="C669" s="30" t="s">
        <v>1575</v>
      </c>
      <c r="D669" s="33">
        <v>192376194980.37</v>
      </c>
      <c r="E669" s="33">
        <v>54735913668.279999</v>
      </c>
      <c r="F669" s="33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0" t="s">
        <v>109</v>
      </c>
      <c r="D670" s="33">
        <v>1334958556110.1899</v>
      </c>
      <c r="E670" s="34">
        <v>0</v>
      </c>
      <c r="F670" s="33">
        <v>1334958556110.1899</v>
      </c>
    </row>
    <row r="671" spans="1:6" ht="13.5" hidden="1" thickBot="1">
      <c r="A671" s="27">
        <f t="shared" si="11"/>
        <v>9</v>
      </c>
      <c r="B671" s="30" t="s">
        <v>1576</v>
      </c>
      <c r="C671" s="30" t="s">
        <v>959</v>
      </c>
      <c r="D671" s="33">
        <v>413669374446.22998</v>
      </c>
      <c r="E671" s="34">
        <v>0</v>
      </c>
      <c r="F671" s="33">
        <v>413669374446.22998</v>
      </c>
    </row>
    <row r="672" spans="1:6" ht="13.5" hidden="1" thickBot="1">
      <c r="A672" s="27">
        <f t="shared" si="11"/>
        <v>9</v>
      </c>
      <c r="B672" s="30" t="s">
        <v>1577</v>
      </c>
      <c r="C672" s="30" t="s">
        <v>1436</v>
      </c>
      <c r="D672" s="34">
        <v>473938342390</v>
      </c>
      <c r="E672" s="34">
        <v>0</v>
      </c>
      <c r="F672" s="34">
        <v>473938342390</v>
      </c>
    </row>
    <row r="673" spans="1:6" ht="13.5" hidden="1" thickBot="1">
      <c r="A673" s="27">
        <f t="shared" si="11"/>
        <v>9</v>
      </c>
      <c r="B673" s="30" t="s">
        <v>1578</v>
      </c>
      <c r="C673" s="30" t="s">
        <v>1438</v>
      </c>
      <c r="D673" s="33">
        <v>34529380901.099998</v>
      </c>
      <c r="E673" s="34">
        <v>0</v>
      </c>
      <c r="F673" s="33">
        <v>34529380901.099998</v>
      </c>
    </row>
    <row r="674" spans="1:6" ht="13.5" hidden="1" thickBot="1">
      <c r="A674" s="27">
        <f t="shared" si="11"/>
        <v>9</v>
      </c>
      <c r="B674" s="30" t="s">
        <v>1579</v>
      </c>
      <c r="C674" s="30" t="s">
        <v>1446</v>
      </c>
      <c r="D674" s="33">
        <v>29801831.370000001</v>
      </c>
      <c r="E674" s="34">
        <v>0</v>
      </c>
      <c r="F674" s="33">
        <v>29801831.370000001</v>
      </c>
    </row>
    <row r="675" spans="1:6" ht="13.5" hidden="1" thickBot="1">
      <c r="A675" s="27">
        <f t="shared" si="11"/>
        <v>9</v>
      </c>
      <c r="B675" s="30" t="s">
        <v>1580</v>
      </c>
      <c r="C675" s="30" t="s">
        <v>1440</v>
      </c>
      <c r="D675" s="33">
        <v>162449718115.17001</v>
      </c>
      <c r="E675" s="34">
        <v>0</v>
      </c>
      <c r="F675" s="33">
        <v>162449718115.17001</v>
      </c>
    </row>
    <row r="676" spans="1:6" ht="13.5" hidden="1" thickBot="1">
      <c r="A676" s="27">
        <f t="shared" si="11"/>
        <v>9</v>
      </c>
      <c r="B676" s="30" t="s">
        <v>1581</v>
      </c>
      <c r="C676" s="30" t="s">
        <v>1444</v>
      </c>
      <c r="D676" s="34">
        <v>60968937999</v>
      </c>
      <c r="E676" s="34">
        <v>0</v>
      </c>
      <c r="F676" s="34">
        <v>60968937999</v>
      </c>
    </row>
    <row r="677" spans="1:6" ht="13.5" hidden="1" thickBot="1">
      <c r="A677" s="27">
        <f t="shared" si="11"/>
        <v>9</v>
      </c>
      <c r="B677" s="30" t="s">
        <v>1582</v>
      </c>
      <c r="C677" s="30" t="s">
        <v>1448</v>
      </c>
      <c r="D677" s="33">
        <v>21216200.84</v>
      </c>
      <c r="E677" s="34">
        <v>0</v>
      </c>
      <c r="F677" s="33">
        <v>21216200.84</v>
      </c>
    </row>
    <row r="678" spans="1:6" ht="13.5" hidden="1" thickBot="1">
      <c r="A678" s="27">
        <f t="shared" si="11"/>
        <v>9</v>
      </c>
      <c r="B678" s="30" t="s">
        <v>1583</v>
      </c>
      <c r="C678" s="30" t="s">
        <v>1450</v>
      </c>
      <c r="D678" s="34">
        <v>3507100848</v>
      </c>
      <c r="E678" s="34">
        <v>0</v>
      </c>
      <c r="F678" s="34">
        <v>3507100848</v>
      </c>
    </row>
    <row r="679" spans="1:6" ht="13.5" hidden="1" thickBot="1">
      <c r="A679" s="27">
        <f t="shared" si="11"/>
        <v>9</v>
      </c>
      <c r="B679" s="30" t="s">
        <v>1584</v>
      </c>
      <c r="C679" s="30" t="s">
        <v>1452</v>
      </c>
      <c r="D679" s="34">
        <v>10886728543</v>
      </c>
      <c r="E679" s="34">
        <v>0</v>
      </c>
      <c r="F679" s="34">
        <v>10886728543</v>
      </c>
    </row>
    <row r="680" spans="1:6" ht="13.5" hidden="1" thickBot="1">
      <c r="A680" s="27">
        <f t="shared" si="11"/>
        <v>9</v>
      </c>
      <c r="B680" s="30" t="s">
        <v>1585</v>
      </c>
      <c r="C680" s="30" t="s">
        <v>1458</v>
      </c>
      <c r="D680" s="33">
        <v>23227300.469999999</v>
      </c>
      <c r="E680" s="34">
        <v>0</v>
      </c>
      <c r="F680" s="33">
        <v>23227300.469999999</v>
      </c>
    </row>
    <row r="681" spans="1:6" ht="13.5" hidden="1" thickBot="1">
      <c r="A681" s="27">
        <f t="shared" si="11"/>
        <v>9</v>
      </c>
      <c r="B681" s="30" t="s">
        <v>1586</v>
      </c>
      <c r="C681" s="30" t="s">
        <v>1460</v>
      </c>
      <c r="D681" s="34">
        <v>6264991</v>
      </c>
      <c r="E681" s="34">
        <v>0</v>
      </c>
      <c r="F681" s="34">
        <v>6264991</v>
      </c>
    </row>
    <row r="682" spans="1:6" ht="13.5" hidden="1" thickBot="1">
      <c r="A682" s="27">
        <f t="shared" si="11"/>
        <v>9</v>
      </c>
      <c r="B682" s="30" t="s">
        <v>1587</v>
      </c>
      <c r="C682" s="30" t="s">
        <v>1462</v>
      </c>
      <c r="D682" s="34">
        <v>24145290682</v>
      </c>
      <c r="E682" s="34">
        <v>0</v>
      </c>
      <c r="F682" s="34">
        <v>24145290682</v>
      </c>
    </row>
    <row r="683" spans="1:6" ht="13.5" hidden="1" thickBot="1">
      <c r="A683" s="27">
        <f t="shared" si="11"/>
        <v>9</v>
      </c>
      <c r="B683" s="30" t="s">
        <v>1588</v>
      </c>
      <c r="C683" s="30" t="s">
        <v>1464</v>
      </c>
      <c r="D683" s="33">
        <v>5975210534.5500002</v>
      </c>
      <c r="E683" s="34">
        <v>0</v>
      </c>
      <c r="F683" s="33">
        <v>5975210534.5500002</v>
      </c>
    </row>
    <row r="684" spans="1:6" ht="13.5" hidden="1" thickBot="1">
      <c r="A684" s="27">
        <f t="shared" si="11"/>
        <v>9</v>
      </c>
      <c r="B684" s="30" t="s">
        <v>1589</v>
      </c>
      <c r="C684" s="30" t="s">
        <v>951</v>
      </c>
      <c r="D684" s="33">
        <v>1393061129.1600001</v>
      </c>
      <c r="E684" s="34">
        <v>0</v>
      </c>
      <c r="F684" s="33">
        <v>1393061129.1600001</v>
      </c>
    </row>
    <row r="685" spans="1:6" ht="13.5" hidden="1" thickBot="1">
      <c r="A685" s="27">
        <f t="shared" si="11"/>
        <v>9</v>
      </c>
      <c r="B685" s="30" t="s">
        <v>1590</v>
      </c>
      <c r="C685" s="30" t="s">
        <v>1591</v>
      </c>
      <c r="D685" s="33">
        <v>143414900198.29999</v>
      </c>
      <c r="E685" s="34">
        <v>0</v>
      </c>
      <c r="F685" s="33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0" t="s">
        <v>156</v>
      </c>
      <c r="D686" s="33">
        <v>116196802814.00999</v>
      </c>
      <c r="E686" s="34">
        <v>0</v>
      </c>
      <c r="F686" s="33">
        <v>116196802814.00999</v>
      </c>
    </row>
    <row r="687" spans="1:6" ht="13.5" hidden="1" thickBot="1">
      <c r="A687" s="27">
        <f t="shared" si="11"/>
        <v>9</v>
      </c>
      <c r="B687" s="30" t="s">
        <v>1592</v>
      </c>
      <c r="C687" s="30" t="s">
        <v>113</v>
      </c>
      <c r="D687" s="33">
        <v>50054010114.93</v>
      </c>
      <c r="E687" s="34">
        <v>0</v>
      </c>
      <c r="F687" s="33">
        <v>50054010114.93</v>
      </c>
    </row>
    <row r="688" spans="1:6" ht="13.5" hidden="1" thickBot="1">
      <c r="A688" s="27">
        <f t="shared" si="11"/>
        <v>9</v>
      </c>
      <c r="B688" s="30" t="s">
        <v>1593</v>
      </c>
      <c r="C688" s="30" t="s">
        <v>112</v>
      </c>
      <c r="D688" s="34">
        <v>3936939883</v>
      </c>
      <c r="E688" s="34">
        <v>0</v>
      </c>
      <c r="F688" s="34">
        <v>3936939883</v>
      </c>
    </row>
    <row r="689" spans="1:6" ht="13.5" hidden="1" thickBot="1">
      <c r="A689" s="27">
        <f t="shared" si="11"/>
        <v>9</v>
      </c>
      <c r="B689" s="30" t="s">
        <v>1594</v>
      </c>
      <c r="C689" s="30" t="s">
        <v>1446</v>
      </c>
      <c r="D689" s="33">
        <v>941855977.71000004</v>
      </c>
      <c r="E689" s="34">
        <v>0</v>
      </c>
      <c r="F689" s="33">
        <v>941855977.71000004</v>
      </c>
    </row>
    <row r="690" spans="1:6" ht="13.5" hidden="1" thickBot="1">
      <c r="A690" s="27">
        <f t="shared" si="11"/>
        <v>9</v>
      </c>
      <c r="B690" s="30" t="s">
        <v>1595</v>
      </c>
      <c r="C690" s="30" t="s">
        <v>1510</v>
      </c>
      <c r="D690" s="34">
        <v>78787</v>
      </c>
      <c r="E690" s="34">
        <v>0</v>
      </c>
      <c r="F690" s="34">
        <v>78787</v>
      </c>
    </row>
    <row r="691" spans="1:6" ht="13.5" hidden="1" thickBot="1">
      <c r="A691" s="27">
        <f t="shared" si="11"/>
        <v>9</v>
      </c>
      <c r="B691" s="30" t="s">
        <v>1596</v>
      </c>
      <c r="C691" s="30" t="s">
        <v>111</v>
      </c>
      <c r="D691" s="34">
        <v>22872477425</v>
      </c>
      <c r="E691" s="34">
        <v>0</v>
      </c>
      <c r="F691" s="34">
        <v>22872477425</v>
      </c>
    </row>
    <row r="692" spans="1:6" ht="13.5" hidden="1" thickBot="1">
      <c r="A692" s="27">
        <f t="shared" si="11"/>
        <v>9</v>
      </c>
      <c r="B692" s="30" t="s">
        <v>1597</v>
      </c>
      <c r="C692" s="30" t="s">
        <v>1438</v>
      </c>
      <c r="D692" s="33">
        <v>1161124.2</v>
      </c>
      <c r="E692" s="34">
        <v>0</v>
      </c>
      <c r="F692" s="33">
        <v>1161124.2</v>
      </c>
    </row>
    <row r="693" spans="1:6" ht="13.5" hidden="1" thickBot="1">
      <c r="A693" s="27">
        <f t="shared" si="11"/>
        <v>9</v>
      </c>
      <c r="B693" s="30" t="s">
        <v>1598</v>
      </c>
      <c r="C693" s="30" t="s">
        <v>951</v>
      </c>
      <c r="D693" s="34">
        <v>30671472</v>
      </c>
      <c r="E693" s="34">
        <v>0</v>
      </c>
      <c r="F693" s="34">
        <v>30671472</v>
      </c>
    </row>
    <row r="694" spans="1:6" ht="13.5" hidden="1" thickBot="1">
      <c r="A694" s="27">
        <f t="shared" si="11"/>
        <v>9</v>
      </c>
      <c r="B694" s="30" t="s">
        <v>1599</v>
      </c>
      <c r="C694" s="30" t="s">
        <v>1442</v>
      </c>
      <c r="D694" s="34">
        <v>700000</v>
      </c>
      <c r="E694" s="34">
        <v>0</v>
      </c>
      <c r="F694" s="34">
        <v>700000</v>
      </c>
    </row>
    <row r="695" spans="1:6" ht="13.5" hidden="1" thickBot="1">
      <c r="A695" s="27">
        <f t="shared" si="11"/>
        <v>9</v>
      </c>
      <c r="B695" s="30" t="s">
        <v>1600</v>
      </c>
      <c r="C695" s="30" t="s">
        <v>1436</v>
      </c>
      <c r="D695" s="34">
        <v>273931989</v>
      </c>
      <c r="E695" s="34">
        <v>0</v>
      </c>
      <c r="F695" s="34">
        <v>273931989</v>
      </c>
    </row>
    <row r="696" spans="1:6" ht="13.5" hidden="1" thickBot="1">
      <c r="A696" s="27">
        <f t="shared" si="11"/>
        <v>9</v>
      </c>
      <c r="B696" s="30" t="s">
        <v>1601</v>
      </c>
      <c r="C696" s="30" t="s">
        <v>110</v>
      </c>
      <c r="D696" s="33">
        <v>15018505186.91</v>
      </c>
      <c r="E696" s="34">
        <v>0</v>
      </c>
      <c r="F696" s="33">
        <v>15018505186.91</v>
      </c>
    </row>
    <row r="697" spans="1:6" ht="13.5" hidden="1" thickBot="1">
      <c r="A697" s="27">
        <f t="shared" si="11"/>
        <v>9</v>
      </c>
      <c r="B697" s="30" t="s">
        <v>1602</v>
      </c>
      <c r="C697" s="30" t="s">
        <v>95</v>
      </c>
      <c r="D697" s="34">
        <v>2037523</v>
      </c>
      <c r="E697" s="34">
        <v>0</v>
      </c>
      <c r="F697" s="34">
        <v>2037523</v>
      </c>
    </row>
    <row r="698" spans="1:6" ht="13.5" hidden="1" thickBot="1">
      <c r="A698" s="27">
        <f t="shared" si="11"/>
        <v>9</v>
      </c>
      <c r="B698" s="30" t="s">
        <v>1603</v>
      </c>
      <c r="C698" s="30" t="s">
        <v>1492</v>
      </c>
      <c r="D698" s="34">
        <v>17930580</v>
      </c>
      <c r="E698" s="34">
        <v>0</v>
      </c>
      <c r="F698" s="34">
        <v>17930580</v>
      </c>
    </row>
    <row r="699" spans="1:6" ht="13.5" hidden="1" thickBot="1">
      <c r="A699" s="27">
        <f t="shared" si="11"/>
        <v>9</v>
      </c>
      <c r="B699" s="30" t="s">
        <v>1604</v>
      </c>
      <c r="C699" s="30" t="s">
        <v>959</v>
      </c>
      <c r="D699" s="33">
        <v>2878279.49</v>
      </c>
      <c r="E699" s="34">
        <v>0</v>
      </c>
      <c r="F699" s="33">
        <v>2878279.49</v>
      </c>
    </row>
    <row r="700" spans="1:6" ht="13.5" hidden="1" thickBot="1">
      <c r="A700" s="27">
        <f t="shared" si="11"/>
        <v>9</v>
      </c>
      <c r="B700" s="30" t="s">
        <v>1605</v>
      </c>
      <c r="C700" s="30" t="s">
        <v>1606</v>
      </c>
      <c r="D700" s="33">
        <v>23043624471.77</v>
      </c>
      <c r="E700" s="34">
        <v>0</v>
      </c>
      <c r="F700" s="33">
        <v>23043624471.77</v>
      </c>
    </row>
    <row r="701" spans="1:6" ht="13.5" thickBot="1">
      <c r="A701" s="27">
        <f t="shared" si="11"/>
        <v>6</v>
      </c>
      <c r="B701" s="27" t="s">
        <v>288</v>
      </c>
      <c r="C701" s="30" t="s">
        <v>108</v>
      </c>
      <c r="D701" s="33">
        <v>1747422571854.6101</v>
      </c>
      <c r="E701" s="34">
        <v>0</v>
      </c>
      <c r="F701" s="33">
        <v>1747422571854.6101</v>
      </c>
    </row>
    <row r="702" spans="1:6" ht="13.5" hidden="1" thickBot="1">
      <c r="A702" s="27">
        <f t="shared" si="11"/>
        <v>9</v>
      </c>
      <c r="B702" s="30" t="s">
        <v>1607</v>
      </c>
      <c r="C702" s="30" t="s">
        <v>1438</v>
      </c>
      <c r="D702" s="33">
        <v>1205271691.3099999</v>
      </c>
      <c r="E702" s="34">
        <v>0</v>
      </c>
      <c r="F702" s="33">
        <v>1205271691.3099999</v>
      </c>
    </row>
    <row r="703" spans="1:6" ht="13.5" hidden="1" thickBot="1">
      <c r="A703" s="27">
        <f t="shared" si="11"/>
        <v>9</v>
      </c>
      <c r="B703" s="30" t="s">
        <v>1608</v>
      </c>
      <c r="C703" s="30" t="s">
        <v>1446</v>
      </c>
      <c r="D703" s="33">
        <v>241159181.19999999</v>
      </c>
      <c r="E703" s="34">
        <v>0</v>
      </c>
      <c r="F703" s="33">
        <v>241159181.19999999</v>
      </c>
    </row>
    <row r="704" spans="1:6" ht="13.5" hidden="1" thickBot="1">
      <c r="A704" s="27">
        <f t="shared" si="11"/>
        <v>9</v>
      </c>
      <c r="B704" s="30" t="s">
        <v>1609</v>
      </c>
      <c r="C704" s="30" t="s">
        <v>113</v>
      </c>
      <c r="D704" s="34">
        <v>129609200</v>
      </c>
      <c r="E704" s="34">
        <v>0</v>
      </c>
      <c r="F704" s="34">
        <v>129609200</v>
      </c>
    </row>
    <row r="705" spans="1:6" ht="13.5" hidden="1" thickBot="1">
      <c r="A705" s="27">
        <f t="shared" si="11"/>
        <v>9</v>
      </c>
      <c r="B705" s="30" t="s">
        <v>1610</v>
      </c>
      <c r="C705" s="30" t="s">
        <v>111</v>
      </c>
      <c r="D705" s="34">
        <v>1290706117315</v>
      </c>
      <c r="E705" s="34">
        <v>0</v>
      </c>
      <c r="F705" s="34">
        <v>1290706117315</v>
      </c>
    </row>
    <row r="706" spans="1:6" ht="13.5" hidden="1" thickBot="1">
      <c r="A706" s="27">
        <f t="shared" si="11"/>
        <v>9</v>
      </c>
      <c r="B706" s="30" t="s">
        <v>1611</v>
      </c>
      <c r="C706" s="30" t="s">
        <v>110</v>
      </c>
      <c r="D706" s="33">
        <v>37784735574.760002</v>
      </c>
      <c r="E706" s="34">
        <v>0</v>
      </c>
      <c r="F706" s="33">
        <v>37784735574.760002</v>
      </c>
    </row>
    <row r="707" spans="1:6" ht="13.5" hidden="1" thickBot="1">
      <c r="A707" s="27">
        <f t="shared" si="11"/>
        <v>9</v>
      </c>
      <c r="B707" s="30" t="s">
        <v>1612</v>
      </c>
      <c r="C707" s="30" t="s">
        <v>959</v>
      </c>
      <c r="D707" s="34">
        <v>6130000</v>
      </c>
      <c r="E707" s="34">
        <v>0</v>
      </c>
      <c r="F707" s="34">
        <v>6130000</v>
      </c>
    </row>
    <row r="708" spans="1:6" ht="13.5" hidden="1" thickBot="1">
      <c r="A708" s="27">
        <f t="shared" si="11"/>
        <v>9</v>
      </c>
      <c r="B708" s="30" t="s">
        <v>1613</v>
      </c>
      <c r="C708" s="30" t="s">
        <v>1436</v>
      </c>
      <c r="D708" s="34">
        <v>350898673963</v>
      </c>
      <c r="E708" s="34">
        <v>0</v>
      </c>
      <c r="F708" s="34">
        <v>350898673963</v>
      </c>
    </row>
    <row r="709" spans="1:6" ht="13.5" hidden="1" thickBot="1">
      <c r="A709" s="27">
        <f t="shared" si="11"/>
        <v>9</v>
      </c>
      <c r="B709" s="30" t="s">
        <v>1614</v>
      </c>
      <c r="C709" s="30" t="s">
        <v>1480</v>
      </c>
      <c r="D709" s="33">
        <v>41203096.460000001</v>
      </c>
      <c r="E709" s="34">
        <v>0</v>
      </c>
      <c r="F709" s="33">
        <v>41203096.460000001</v>
      </c>
    </row>
    <row r="710" spans="1:6" ht="13.5" hidden="1" thickBot="1">
      <c r="A710" s="27">
        <f t="shared" si="11"/>
        <v>9</v>
      </c>
      <c r="B710" s="30" t="s">
        <v>1615</v>
      </c>
      <c r="C710" s="30" t="s">
        <v>1448</v>
      </c>
      <c r="D710" s="34">
        <v>17400</v>
      </c>
      <c r="E710" s="34">
        <v>0</v>
      </c>
      <c r="F710" s="34">
        <v>17400</v>
      </c>
    </row>
    <row r="711" spans="1:6" ht="13.5" hidden="1" thickBot="1">
      <c r="A711" s="27">
        <f t="shared" si="11"/>
        <v>9</v>
      </c>
      <c r="B711" s="30" t="s">
        <v>1616</v>
      </c>
      <c r="C711" s="30" t="s">
        <v>112</v>
      </c>
      <c r="D711" s="34">
        <v>32781444</v>
      </c>
      <c r="E711" s="34">
        <v>0</v>
      </c>
      <c r="F711" s="34">
        <v>32781444</v>
      </c>
    </row>
    <row r="712" spans="1:6" ht="13.5" hidden="1" thickBot="1">
      <c r="A712" s="27">
        <f t="shared" si="11"/>
        <v>9</v>
      </c>
      <c r="B712" s="30" t="s">
        <v>1617</v>
      </c>
      <c r="C712" s="30" t="s">
        <v>1510</v>
      </c>
      <c r="D712" s="34">
        <v>454872353</v>
      </c>
      <c r="E712" s="34">
        <v>0</v>
      </c>
      <c r="F712" s="34">
        <v>454872353</v>
      </c>
    </row>
    <row r="713" spans="1:6" ht="13.5" hidden="1" thickBot="1">
      <c r="A713" s="27">
        <f t="shared" si="11"/>
        <v>9</v>
      </c>
      <c r="B713" s="30" t="s">
        <v>1618</v>
      </c>
      <c r="C713" s="30" t="s">
        <v>1472</v>
      </c>
      <c r="D713" s="34">
        <v>16137600</v>
      </c>
      <c r="E713" s="34">
        <v>0</v>
      </c>
      <c r="F713" s="34">
        <v>16137600</v>
      </c>
    </row>
    <row r="714" spans="1:6" ht="13.5" hidden="1" thickBot="1">
      <c r="A714" s="27">
        <f t="shared" si="11"/>
        <v>9</v>
      </c>
      <c r="B714" s="30" t="s">
        <v>1619</v>
      </c>
      <c r="C714" s="30" t="s">
        <v>95</v>
      </c>
      <c r="D714" s="33">
        <v>360944454.30000001</v>
      </c>
      <c r="E714" s="34">
        <v>0</v>
      </c>
      <c r="F714" s="33">
        <v>360944454.30000001</v>
      </c>
    </row>
    <row r="715" spans="1:6" ht="13.5" hidden="1" thickBot="1">
      <c r="A715" s="27">
        <f t="shared" si="11"/>
        <v>9</v>
      </c>
      <c r="B715" s="30" t="s">
        <v>1620</v>
      </c>
      <c r="C715" s="30" t="s">
        <v>1498</v>
      </c>
      <c r="D715" s="34">
        <v>159732</v>
      </c>
      <c r="E715" s="34">
        <v>0</v>
      </c>
      <c r="F715" s="34">
        <v>159732</v>
      </c>
    </row>
    <row r="716" spans="1:6" ht="13.5" hidden="1" thickBot="1">
      <c r="A716" s="27">
        <f t="shared" si="11"/>
        <v>9</v>
      </c>
      <c r="B716" s="30" t="s">
        <v>1621</v>
      </c>
      <c r="C716" s="30" t="s">
        <v>1462</v>
      </c>
      <c r="D716" s="34">
        <v>31639890946</v>
      </c>
      <c r="E716" s="34">
        <v>0</v>
      </c>
      <c r="F716" s="34">
        <v>31639890946</v>
      </c>
    </row>
    <row r="717" spans="1:6" ht="13.5" hidden="1" thickBot="1">
      <c r="A717" s="27">
        <f t="shared" si="11"/>
        <v>9</v>
      </c>
      <c r="B717" s="30" t="s">
        <v>1622</v>
      </c>
      <c r="C717" s="30" t="s">
        <v>1623</v>
      </c>
      <c r="D717" s="33">
        <v>33904867903.580002</v>
      </c>
      <c r="E717" s="34">
        <v>0</v>
      </c>
      <c r="F717" s="33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0" t="s">
        <v>1624</v>
      </c>
      <c r="D718" s="33">
        <v>178467672752.06</v>
      </c>
      <c r="E718" s="34">
        <v>0</v>
      </c>
      <c r="F718" s="33">
        <v>178467672752.06</v>
      </c>
    </row>
    <row r="719" spans="1:6" ht="13.5" hidden="1" thickBot="1">
      <c r="A719" s="27">
        <f t="shared" si="11"/>
        <v>9</v>
      </c>
      <c r="B719" s="30" t="s">
        <v>1625</v>
      </c>
      <c r="C719" s="30" t="s">
        <v>115</v>
      </c>
      <c r="D719" s="33">
        <v>33941776322.080002</v>
      </c>
      <c r="E719" s="34">
        <v>0</v>
      </c>
      <c r="F719" s="33">
        <v>33941776322.080002</v>
      </c>
    </row>
    <row r="720" spans="1:6" ht="13.5" hidden="1" thickBot="1">
      <c r="A720" s="27">
        <f t="shared" si="11"/>
        <v>9</v>
      </c>
      <c r="B720" s="30" t="s">
        <v>1626</v>
      </c>
      <c r="C720" s="30" t="s">
        <v>114</v>
      </c>
      <c r="D720" s="33">
        <v>42801864833.949997</v>
      </c>
      <c r="E720" s="34">
        <v>0</v>
      </c>
      <c r="F720" s="33">
        <v>42801864833.949997</v>
      </c>
    </row>
    <row r="721" spans="1:6" ht="13.5" hidden="1" thickBot="1">
      <c r="A721" s="27">
        <f t="shared" si="11"/>
        <v>9</v>
      </c>
      <c r="B721" s="30" t="s">
        <v>1627</v>
      </c>
      <c r="C721" s="30" t="s">
        <v>109</v>
      </c>
      <c r="D721" s="34">
        <v>389208185</v>
      </c>
      <c r="E721" s="34">
        <v>0</v>
      </c>
      <c r="F721" s="34">
        <v>389208185</v>
      </c>
    </row>
    <row r="722" spans="1:6" ht="13.5" hidden="1" thickBot="1">
      <c r="A722" s="27">
        <f t="shared" ref="A722:A785" si="12">LEN(B722)</f>
        <v>9</v>
      </c>
      <c r="B722" s="30" t="s">
        <v>1628</v>
      </c>
      <c r="C722" s="30" t="s">
        <v>113</v>
      </c>
      <c r="D722" s="33">
        <v>5812893983.8400002</v>
      </c>
      <c r="E722" s="34">
        <v>0</v>
      </c>
      <c r="F722" s="33">
        <v>5812893983.8400002</v>
      </c>
    </row>
    <row r="723" spans="1:6" ht="13.5" hidden="1" thickBot="1">
      <c r="A723" s="27">
        <f t="shared" si="12"/>
        <v>9</v>
      </c>
      <c r="B723" s="30" t="s">
        <v>1629</v>
      </c>
      <c r="C723" s="30" t="s">
        <v>1630</v>
      </c>
      <c r="D723" s="34">
        <v>5758874</v>
      </c>
      <c r="E723" s="34">
        <v>0</v>
      </c>
      <c r="F723" s="34">
        <v>5758874</v>
      </c>
    </row>
    <row r="724" spans="1:6" ht="13.5" hidden="1" thickBot="1">
      <c r="A724" s="27">
        <f t="shared" si="12"/>
        <v>9</v>
      </c>
      <c r="B724" s="30" t="s">
        <v>1631</v>
      </c>
      <c r="C724" s="30" t="s">
        <v>1632</v>
      </c>
      <c r="D724" s="34">
        <v>433301006</v>
      </c>
      <c r="E724" s="34">
        <v>0</v>
      </c>
      <c r="F724" s="34">
        <v>433301006</v>
      </c>
    </row>
    <row r="725" spans="1:6" ht="13.5" hidden="1" thickBot="1">
      <c r="A725" s="27">
        <f t="shared" si="12"/>
        <v>9</v>
      </c>
      <c r="B725" s="30" t="s">
        <v>1633</v>
      </c>
      <c r="C725" s="30" t="s">
        <v>1634</v>
      </c>
      <c r="D725" s="33">
        <v>15951337879.02</v>
      </c>
      <c r="E725" s="34">
        <v>0</v>
      </c>
      <c r="F725" s="33">
        <v>15951337879.02</v>
      </c>
    </row>
    <row r="726" spans="1:6" ht="13.5" hidden="1" thickBot="1">
      <c r="A726" s="27">
        <f t="shared" si="12"/>
        <v>9</v>
      </c>
      <c r="B726" s="30" t="s">
        <v>1635</v>
      </c>
      <c r="C726" s="30" t="s">
        <v>1527</v>
      </c>
      <c r="D726" s="33">
        <v>79131531668.169998</v>
      </c>
      <c r="E726" s="34">
        <v>0</v>
      </c>
      <c r="F726" s="33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0" t="s">
        <v>193</v>
      </c>
      <c r="D727" s="34">
        <v>0</v>
      </c>
      <c r="E727" s="33">
        <v>327648752532678</v>
      </c>
      <c r="F727" s="33">
        <v>327648752532678</v>
      </c>
    </row>
    <row r="728" spans="1:6" ht="13.5" thickBot="1">
      <c r="A728" s="27">
        <f t="shared" si="12"/>
        <v>6</v>
      </c>
      <c r="B728" s="27" t="s">
        <v>291</v>
      </c>
      <c r="C728" s="30" t="s">
        <v>106</v>
      </c>
      <c r="D728" s="34">
        <v>0</v>
      </c>
      <c r="E728" s="33">
        <v>83525265634399.406</v>
      </c>
      <c r="F728" s="33">
        <v>83525265634399.406</v>
      </c>
    </row>
    <row r="729" spans="1:6" ht="13.5" hidden="1" thickBot="1">
      <c r="A729" s="27">
        <f t="shared" si="12"/>
        <v>9</v>
      </c>
      <c r="B729" s="30" t="s">
        <v>1636</v>
      </c>
      <c r="C729" s="30" t="s">
        <v>1637</v>
      </c>
      <c r="D729" s="34">
        <v>0</v>
      </c>
      <c r="E729" s="33">
        <v>60846960174003.602</v>
      </c>
      <c r="F729" s="33">
        <v>60846960174003.602</v>
      </c>
    </row>
    <row r="730" spans="1:6" ht="13.5" hidden="1" thickBot="1">
      <c r="A730" s="27">
        <f t="shared" si="12"/>
        <v>9</v>
      </c>
      <c r="B730" s="30" t="s">
        <v>1638</v>
      </c>
      <c r="C730" s="30" t="s">
        <v>1639</v>
      </c>
      <c r="D730" s="34">
        <v>0</v>
      </c>
      <c r="E730" s="33">
        <v>13980361067627.4</v>
      </c>
      <c r="F730" s="33">
        <v>13980361067627.4</v>
      </c>
    </row>
    <row r="731" spans="1:6" ht="13.5" hidden="1" thickBot="1">
      <c r="A731" s="27">
        <f t="shared" si="12"/>
        <v>9</v>
      </c>
      <c r="B731" s="30" t="s">
        <v>1640</v>
      </c>
      <c r="C731" s="30" t="s">
        <v>1641</v>
      </c>
      <c r="D731" s="34">
        <v>0</v>
      </c>
      <c r="E731" s="33">
        <v>3076629301522.6802</v>
      </c>
      <c r="F731" s="33">
        <v>3076629301522.6802</v>
      </c>
    </row>
    <row r="732" spans="1:6" ht="13.5" hidden="1" thickBot="1">
      <c r="A732" s="27">
        <f t="shared" si="12"/>
        <v>9</v>
      </c>
      <c r="B732" s="30" t="s">
        <v>1642</v>
      </c>
      <c r="C732" s="30" t="s">
        <v>1643</v>
      </c>
      <c r="D732" s="34">
        <v>0</v>
      </c>
      <c r="E732" s="33">
        <v>3347851785044.8198</v>
      </c>
      <c r="F732" s="33">
        <v>3347851785044.8198</v>
      </c>
    </row>
    <row r="733" spans="1:6" ht="13.5" hidden="1" thickBot="1">
      <c r="A733" s="27">
        <f t="shared" si="12"/>
        <v>9</v>
      </c>
      <c r="B733" s="30" t="s">
        <v>1644</v>
      </c>
      <c r="C733" s="30" t="s">
        <v>1645</v>
      </c>
      <c r="D733" s="34">
        <v>0</v>
      </c>
      <c r="E733" s="33">
        <v>2179936065977.3999</v>
      </c>
      <c r="F733" s="33">
        <v>2179936065977.3999</v>
      </c>
    </row>
    <row r="734" spans="1:6" ht="13.5" hidden="1" thickBot="1">
      <c r="A734" s="27">
        <f t="shared" si="12"/>
        <v>9</v>
      </c>
      <c r="B734" s="30" t="s">
        <v>1646</v>
      </c>
      <c r="C734" s="30" t="s">
        <v>1647</v>
      </c>
      <c r="D734" s="34">
        <v>0</v>
      </c>
      <c r="E734" s="33">
        <v>93527240223.509995</v>
      </c>
      <c r="F734" s="33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0" t="s">
        <v>1648</v>
      </c>
      <c r="D735" s="34">
        <v>0</v>
      </c>
      <c r="E735" s="33">
        <v>108335361277.02</v>
      </c>
      <c r="F735" s="33">
        <v>108335361277.02</v>
      </c>
    </row>
    <row r="736" spans="1:6" ht="13.5" hidden="1" thickBot="1">
      <c r="A736" s="27">
        <f t="shared" si="12"/>
        <v>9</v>
      </c>
      <c r="B736" s="30" t="s">
        <v>1649</v>
      </c>
      <c r="C736" s="30" t="s">
        <v>1650</v>
      </c>
      <c r="D736" s="34">
        <v>0</v>
      </c>
      <c r="E736" s="33">
        <v>67691417711.949997</v>
      </c>
      <c r="F736" s="33">
        <v>67691417711.949997</v>
      </c>
    </row>
    <row r="737" spans="1:6" ht="13.5" hidden="1" thickBot="1">
      <c r="A737" s="27">
        <f t="shared" si="12"/>
        <v>9</v>
      </c>
      <c r="B737" s="30" t="s">
        <v>1651</v>
      </c>
      <c r="C737" s="30" t="s">
        <v>1652</v>
      </c>
      <c r="D737" s="34">
        <v>0</v>
      </c>
      <c r="E737" s="33">
        <v>4045401298.8299999</v>
      </c>
      <c r="F737" s="33">
        <v>4045401298.8299999</v>
      </c>
    </row>
    <row r="738" spans="1:6" ht="13.5" hidden="1" thickBot="1">
      <c r="A738" s="27">
        <f t="shared" si="12"/>
        <v>9</v>
      </c>
      <c r="B738" s="30" t="s">
        <v>1653</v>
      </c>
      <c r="C738" s="30" t="s">
        <v>1654</v>
      </c>
      <c r="D738" s="34">
        <v>0</v>
      </c>
      <c r="E738" s="33">
        <v>32874722689.240002</v>
      </c>
      <c r="F738" s="33">
        <v>32874722689.240002</v>
      </c>
    </row>
    <row r="739" spans="1:6" ht="13.5" hidden="1" thickBot="1">
      <c r="A739" s="27">
        <f t="shared" si="12"/>
        <v>9</v>
      </c>
      <c r="B739" s="30" t="s">
        <v>1655</v>
      </c>
      <c r="C739" s="30" t="s">
        <v>1656</v>
      </c>
      <c r="D739" s="34">
        <v>0</v>
      </c>
      <c r="E739" s="33">
        <v>104212827.2</v>
      </c>
      <c r="F739" s="33">
        <v>104212827.2</v>
      </c>
    </row>
    <row r="740" spans="1:6" ht="13.5" hidden="1" thickBot="1">
      <c r="A740" s="27">
        <f t="shared" si="12"/>
        <v>9</v>
      </c>
      <c r="B740" s="30" t="s">
        <v>1657</v>
      </c>
      <c r="C740" s="30" t="s">
        <v>1658</v>
      </c>
      <c r="D740" s="34">
        <v>0</v>
      </c>
      <c r="E740" s="33">
        <v>1886878030.8</v>
      </c>
      <c r="F740" s="33">
        <v>1886878030.8</v>
      </c>
    </row>
    <row r="741" spans="1:6" ht="13.5" hidden="1" thickBot="1">
      <c r="A741" s="27">
        <f t="shared" si="12"/>
        <v>9</v>
      </c>
      <c r="B741" s="30" t="s">
        <v>1659</v>
      </c>
      <c r="C741" s="30" t="s">
        <v>1660</v>
      </c>
      <c r="D741" s="34">
        <v>0</v>
      </c>
      <c r="E741" s="34">
        <v>1732728719</v>
      </c>
      <c r="F741" s="34">
        <v>1732728719</v>
      </c>
    </row>
    <row r="742" spans="1:6" ht="13.5" thickBot="1">
      <c r="A742" s="27">
        <f t="shared" si="12"/>
        <v>6</v>
      </c>
      <c r="B742" s="27" t="s">
        <v>293</v>
      </c>
      <c r="C742" s="30" t="s">
        <v>1661</v>
      </c>
      <c r="D742" s="34">
        <v>0</v>
      </c>
      <c r="E742" s="34">
        <v>76725136483</v>
      </c>
      <c r="F742" s="34">
        <v>76725136483</v>
      </c>
    </row>
    <row r="743" spans="1:6" ht="13.5" hidden="1" thickBot="1">
      <c r="A743" s="27">
        <f t="shared" si="12"/>
        <v>9</v>
      </c>
      <c r="B743" s="30" t="s">
        <v>1662</v>
      </c>
      <c r="C743" s="30" t="s">
        <v>1663</v>
      </c>
      <c r="D743" s="34">
        <v>0</v>
      </c>
      <c r="E743" s="34">
        <v>12333314128</v>
      </c>
      <c r="F743" s="34">
        <v>12333314128</v>
      </c>
    </row>
    <row r="744" spans="1:6" ht="13.5" hidden="1" thickBot="1">
      <c r="A744" s="27">
        <f t="shared" si="12"/>
        <v>9</v>
      </c>
      <c r="B744" s="30" t="s">
        <v>1664</v>
      </c>
      <c r="C744" s="30" t="s">
        <v>1665</v>
      </c>
      <c r="D744" s="34">
        <v>0</v>
      </c>
      <c r="E744" s="34">
        <v>64391822355</v>
      </c>
      <c r="F744" s="34">
        <v>64391822355</v>
      </c>
    </row>
    <row r="745" spans="1:6" ht="13.5" thickBot="1">
      <c r="A745" s="27">
        <f t="shared" si="12"/>
        <v>6</v>
      </c>
      <c r="B745" s="27" t="s">
        <v>294</v>
      </c>
      <c r="C745" s="30" t="s">
        <v>103</v>
      </c>
      <c r="D745" s="34">
        <v>0</v>
      </c>
      <c r="E745" s="33">
        <v>31324081747043.398</v>
      </c>
      <c r="F745" s="33">
        <v>31324081747043.398</v>
      </c>
    </row>
    <row r="746" spans="1:6" ht="13.5" hidden="1" thickBot="1">
      <c r="A746" s="27">
        <f t="shared" si="12"/>
        <v>9</v>
      </c>
      <c r="B746" s="30" t="s">
        <v>1666</v>
      </c>
      <c r="C746" s="30" t="s">
        <v>98</v>
      </c>
      <c r="D746" s="34">
        <v>0</v>
      </c>
      <c r="E746" s="33">
        <v>10622941776228.4</v>
      </c>
      <c r="F746" s="33">
        <v>10622941776228.4</v>
      </c>
    </row>
    <row r="747" spans="1:6" ht="13.5" hidden="1" thickBot="1">
      <c r="A747" s="27">
        <f t="shared" si="12"/>
        <v>9</v>
      </c>
      <c r="B747" s="30" t="s">
        <v>1667</v>
      </c>
      <c r="C747" s="30" t="s">
        <v>195</v>
      </c>
      <c r="D747" s="34">
        <v>0</v>
      </c>
      <c r="E747" s="33">
        <v>12165059408880.6</v>
      </c>
      <c r="F747" s="33">
        <v>12165059408880.6</v>
      </c>
    </row>
    <row r="748" spans="1:6" ht="13.5" hidden="1" thickBot="1">
      <c r="A748" s="27">
        <f t="shared" si="12"/>
        <v>9</v>
      </c>
      <c r="B748" s="30" t="s">
        <v>1668</v>
      </c>
      <c r="C748" s="30" t="s">
        <v>97</v>
      </c>
      <c r="D748" s="34">
        <v>0</v>
      </c>
      <c r="E748" s="33">
        <v>4779042650527.0596</v>
      </c>
      <c r="F748" s="33">
        <v>4779042650527.0596</v>
      </c>
    </row>
    <row r="749" spans="1:6" ht="13.5" hidden="1" thickBot="1">
      <c r="A749" s="27">
        <f t="shared" si="12"/>
        <v>9</v>
      </c>
      <c r="B749" s="30" t="s">
        <v>1669</v>
      </c>
      <c r="C749" s="30" t="s">
        <v>1670</v>
      </c>
      <c r="D749" s="34">
        <v>0</v>
      </c>
      <c r="E749" s="33">
        <v>3757037911407.3198</v>
      </c>
      <c r="F749" s="33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0" t="s">
        <v>102</v>
      </c>
      <c r="D750" s="34">
        <v>0</v>
      </c>
      <c r="E750" s="33">
        <v>2229172286068.98</v>
      </c>
      <c r="F750" s="33">
        <v>2229172286068.98</v>
      </c>
    </row>
    <row r="751" spans="1:6" ht="13.5" hidden="1" thickBot="1">
      <c r="A751" s="27">
        <f t="shared" si="12"/>
        <v>9</v>
      </c>
      <c r="B751" s="30" t="s">
        <v>1671</v>
      </c>
      <c r="C751" s="30" t="s">
        <v>195</v>
      </c>
      <c r="D751" s="34">
        <v>0</v>
      </c>
      <c r="E751" s="33">
        <v>287329712647.77002</v>
      </c>
      <c r="F751" s="33">
        <v>287329712647.77002</v>
      </c>
    </row>
    <row r="752" spans="1:6" ht="13.5" hidden="1" thickBot="1">
      <c r="A752" s="27">
        <f t="shared" si="12"/>
        <v>9</v>
      </c>
      <c r="B752" s="30" t="s">
        <v>1672</v>
      </c>
      <c r="C752" s="30" t="s">
        <v>97</v>
      </c>
      <c r="D752" s="34">
        <v>0</v>
      </c>
      <c r="E752" s="33">
        <v>728801389777.56006</v>
      </c>
      <c r="F752" s="33">
        <v>728801389777.56006</v>
      </c>
    </row>
    <row r="753" spans="1:6" ht="13.5" hidden="1" thickBot="1">
      <c r="A753" s="27">
        <f t="shared" si="12"/>
        <v>9</v>
      </c>
      <c r="B753" s="30" t="s">
        <v>1673</v>
      </c>
      <c r="C753" s="30" t="s">
        <v>196</v>
      </c>
      <c r="D753" s="34">
        <v>0</v>
      </c>
      <c r="E753" s="33">
        <v>961092031484.89001</v>
      </c>
      <c r="F753" s="33">
        <v>961092031484.89001</v>
      </c>
    </row>
    <row r="754" spans="1:6" ht="13.5" hidden="1" thickBot="1">
      <c r="A754" s="27">
        <f t="shared" si="12"/>
        <v>9</v>
      </c>
      <c r="B754" s="30" t="s">
        <v>1674</v>
      </c>
      <c r="C754" s="30" t="s">
        <v>96</v>
      </c>
      <c r="D754" s="34">
        <v>0</v>
      </c>
      <c r="E754" s="34">
        <v>124141784023</v>
      </c>
      <c r="F754" s="34">
        <v>124141784023</v>
      </c>
    </row>
    <row r="755" spans="1:6" ht="13.5" hidden="1" thickBot="1">
      <c r="A755" s="27">
        <f t="shared" si="12"/>
        <v>9</v>
      </c>
      <c r="B755" s="30" t="s">
        <v>1675</v>
      </c>
      <c r="C755" s="30" t="s">
        <v>95</v>
      </c>
      <c r="D755" s="34">
        <v>0</v>
      </c>
      <c r="E755" s="33">
        <v>96500525176.059998</v>
      </c>
      <c r="F755" s="33">
        <v>96500525176.059998</v>
      </c>
    </row>
    <row r="756" spans="1:6" ht="13.5" hidden="1" thickBot="1">
      <c r="A756" s="27">
        <f t="shared" si="12"/>
        <v>9</v>
      </c>
      <c r="B756" s="30" t="s">
        <v>1676</v>
      </c>
      <c r="C756" s="30" t="s">
        <v>94</v>
      </c>
      <c r="D756" s="34">
        <v>0</v>
      </c>
      <c r="E756" s="33">
        <v>319094925.60000002</v>
      </c>
      <c r="F756" s="33">
        <v>319094925.60000002</v>
      </c>
    </row>
    <row r="757" spans="1:6" ht="13.5" hidden="1" thickBot="1">
      <c r="A757" s="27">
        <f t="shared" si="12"/>
        <v>9</v>
      </c>
      <c r="B757" s="30" t="s">
        <v>1677</v>
      </c>
      <c r="C757" s="30" t="s">
        <v>198</v>
      </c>
      <c r="D757" s="34">
        <v>0</v>
      </c>
      <c r="E757" s="33">
        <v>11027034057.1</v>
      </c>
      <c r="F757" s="33">
        <v>11027034057.1</v>
      </c>
    </row>
    <row r="758" spans="1:6" ht="13.5" hidden="1" thickBot="1">
      <c r="A758" s="27">
        <f t="shared" si="12"/>
        <v>9</v>
      </c>
      <c r="B758" s="30" t="s">
        <v>1678</v>
      </c>
      <c r="C758" s="30" t="s">
        <v>1679</v>
      </c>
      <c r="D758" s="34">
        <v>0</v>
      </c>
      <c r="E758" s="34">
        <v>19960713977</v>
      </c>
      <c r="F758" s="34">
        <v>19960713977</v>
      </c>
    </row>
    <row r="759" spans="1:6" ht="13.5" thickBot="1">
      <c r="A759" s="27">
        <f t="shared" si="12"/>
        <v>6</v>
      </c>
      <c r="B759" s="27" t="s">
        <v>296</v>
      </c>
      <c r="C759" s="30" t="s">
        <v>194</v>
      </c>
      <c r="D759" s="34">
        <v>0</v>
      </c>
      <c r="E759" s="33">
        <v>249638873075.29999</v>
      </c>
      <c r="F759" s="33">
        <v>249638873075.29999</v>
      </c>
    </row>
    <row r="760" spans="1:6" ht="13.5" hidden="1" thickBot="1">
      <c r="A760" s="27">
        <f t="shared" si="12"/>
        <v>9</v>
      </c>
      <c r="B760" s="30" t="s">
        <v>1680</v>
      </c>
      <c r="C760" s="30" t="s">
        <v>1681</v>
      </c>
      <c r="D760" s="34">
        <v>0</v>
      </c>
      <c r="E760" s="33">
        <v>6240581965.4700003</v>
      </c>
      <c r="F760" s="33">
        <v>6240581965.4700003</v>
      </c>
    </row>
    <row r="761" spans="1:6" ht="13.5" hidden="1" thickBot="1">
      <c r="A761" s="27">
        <f t="shared" si="12"/>
        <v>9</v>
      </c>
      <c r="B761" s="30" t="s">
        <v>1682</v>
      </c>
      <c r="C761" s="30" t="s">
        <v>97</v>
      </c>
      <c r="D761" s="34">
        <v>0</v>
      </c>
      <c r="E761" s="33">
        <v>16225690672.879999</v>
      </c>
      <c r="F761" s="33">
        <v>16225690672.879999</v>
      </c>
    </row>
    <row r="762" spans="1:6" ht="13.5" hidden="1" thickBot="1">
      <c r="A762" s="27">
        <f t="shared" si="12"/>
        <v>9</v>
      </c>
      <c r="B762" s="30" t="s">
        <v>1683</v>
      </c>
      <c r="C762" s="30" t="s">
        <v>196</v>
      </c>
      <c r="D762" s="34">
        <v>0</v>
      </c>
      <c r="E762" s="33">
        <v>68923426097.410004</v>
      </c>
      <c r="F762" s="33">
        <v>68923426097.410004</v>
      </c>
    </row>
    <row r="763" spans="1:6" ht="13.5" hidden="1" thickBot="1">
      <c r="A763" s="27">
        <f t="shared" si="12"/>
        <v>9</v>
      </c>
      <c r="B763" s="30" t="s">
        <v>1684</v>
      </c>
      <c r="C763" s="30" t="s">
        <v>96</v>
      </c>
      <c r="D763" s="34">
        <v>0</v>
      </c>
      <c r="E763" s="33">
        <v>6114842803.7200003</v>
      </c>
      <c r="F763" s="33">
        <v>6114842803.7200003</v>
      </c>
    </row>
    <row r="764" spans="1:6" ht="13.5" hidden="1" thickBot="1">
      <c r="A764" s="27">
        <f t="shared" si="12"/>
        <v>9</v>
      </c>
      <c r="B764" s="30" t="s">
        <v>1685</v>
      </c>
      <c r="C764" s="30" t="s">
        <v>95</v>
      </c>
      <c r="D764" s="34">
        <v>0</v>
      </c>
      <c r="E764" s="33">
        <v>19412002489.5</v>
      </c>
      <c r="F764" s="33">
        <v>19412002489.5</v>
      </c>
    </row>
    <row r="765" spans="1:6" ht="13.5" hidden="1" thickBot="1">
      <c r="A765" s="27">
        <f t="shared" si="12"/>
        <v>9</v>
      </c>
      <c r="B765" s="30" t="s">
        <v>1686</v>
      </c>
      <c r="C765" s="30" t="s">
        <v>198</v>
      </c>
      <c r="D765" s="34">
        <v>0</v>
      </c>
      <c r="E765" s="33">
        <v>7342464729.0200005</v>
      </c>
      <c r="F765" s="33">
        <v>7342464729.0200005</v>
      </c>
    </row>
    <row r="766" spans="1:6" ht="13.5" hidden="1" thickBot="1">
      <c r="A766" s="27">
        <f t="shared" si="12"/>
        <v>9</v>
      </c>
      <c r="B766" s="30" t="s">
        <v>1687</v>
      </c>
      <c r="C766" s="30" t="s">
        <v>197</v>
      </c>
      <c r="D766" s="34">
        <v>0</v>
      </c>
      <c r="E766" s="33">
        <v>24662697588.689999</v>
      </c>
      <c r="F766" s="33">
        <v>24662697588.689999</v>
      </c>
    </row>
    <row r="767" spans="1:6" ht="13.5" hidden="1" thickBot="1">
      <c r="A767" s="27">
        <f t="shared" si="12"/>
        <v>9</v>
      </c>
      <c r="B767" s="30" t="s">
        <v>1688</v>
      </c>
      <c r="C767" s="30" t="s">
        <v>94</v>
      </c>
      <c r="D767" s="34">
        <v>0</v>
      </c>
      <c r="E767" s="34">
        <v>42215000</v>
      </c>
      <c r="F767" s="34">
        <v>42215000</v>
      </c>
    </row>
    <row r="768" spans="1:6" ht="13.5" hidden="1" thickBot="1">
      <c r="A768" s="27">
        <f t="shared" si="12"/>
        <v>9</v>
      </c>
      <c r="B768" s="30" t="s">
        <v>1689</v>
      </c>
      <c r="C768" s="30" t="s">
        <v>1648</v>
      </c>
      <c r="D768" s="34">
        <v>0</v>
      </c>
      <c r="E768" s="34">
        <v>5600000</v>
      </c>
      <c r="F768" s="34">
        <v>5600000</v>
      </c>
    </row>
    <row r="769" spans="1:6" ht="13.5" hidden="1" thickBot="1">
      <c r="A769" s="27">
        <f t="shared" si="12"/>
        <v>9</v>
      </c>
      <c r="B769" s="30" t="s">
        <v>1690</v>
      </c>
      <c r="C769" s="30" t="s">
        <v>1691</v>
      </c>
      <c r="D769" s="34">
        <v>0</v>
      </c>
      <c r="E769" s="34">
        <v>84188235772</v>
      </c>
      <c r="F769" s="34">
        <v>84188235772</v>
      </c>
    </row>
    <row r="770" spans="1:6" ht="13.5" hidden="1" thickBot="1">
      <c r="A770" s="27">
        <f t="shared" si="12"/>
        <v>9</v>
      </c>
      <c r="B770" s="30" t="s">
        <v>1692</v>
      </c>
      <c r="C770" s="30" t="s">
        <v>1693</v>
      </c>
      <c r="D770" s="34">
        <v>0</v>
      </c>
      <c r="E770" s="33">
        <v>16481115956.610001</v>
      </c>
      <c r="F770" s="33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0" t="s">
        <v>101</v>
      </c>
      <c r="D771" s="34">
        <v>0</v>
      </c>
      <c r="E771" s="33">
        <v>1709615519012.71</v>
      </c>
      <c r="F771" s="33">
        <v>1709615519012.71</v>
      </c>
    </row>
    <row r="772" spans="1:6" ht="13.5" hidden="1" thickBot="1">
      <c r="A772" s="27">
        <f t="shared" si="12"/>
        <v>9</v>
      </c>
      <c r="B772" s="30" t="s">
        <v>1694</v>
      </c>
      <c r="C772" s="30" t="s">
        <v>196</v>
      </c>
      <c r="D772" s="34">
        <v>0</v>
      </c>
      <c r="E772" s="33">
        <v>441474928338.71997</v>
      </c>
      <c r="F772" s="33">
        <v>441474928338.71997</v>
      </c>
    </row>
    <row r="773" spans="1:6" ht="13.5" hidden="1" thickBot="1">
      <c r="A773" s="27">
        <f t="shared" si="12"/>
        <v>9</v>
      </c>
      <c r="B773" s="30" t="s">
        <v>1695</v>
      </c>
      <c r="C773" s="30" t="s">
        <v>96</v>
      </c>
      <c r="D773" s="34">
        <v>0</v>
      </c>
      <c r="E773" s="33">
        <v>122611609643.52</v>
      </c>
      <c r="F773" s="33">
        <v>122611609643.52</v>
      </c>
    </row>
    <row r="774" spans="1:6" ht="13.5" hidden="1" thickBot="1">
      <c r="A774" s="27">
        <f t="shared" si="12"/>
        <v>9</v>
      </c>
      <c r="B774" s="30" t="s">
        <v>1696</v>
      </c>
      <c r="C774" s="30" t="s">
        <v>197</v>
      </c>
      <c r="D774" s="34">
        <v>0</v>
      </c>
      <c r="E774" s="33">
        <v>158141624228.73999</v>
      </c>
      <c r="F774" s="33">
        <v>158141624228.73999</v>
      </c>
    </row>
    <row r="775" spans="1:6" ht="13.5" hidden="1" thickBot="1">
      <c r="A775" s="27">
        <f t="shared" si="12"/>
        <v>9</v>
      </c>
      <c r="B775" s="30" t="s">
        <v>1697</v>
      </c>
      <c r="C775" s="30" t="s">
        <v>95</v>
      </c>
      <c r="D775" s="34">
        <v>0</v>
      </c>
      <c r="E775" s="33">
        <v>522478117854.81</v>
      </c>
      <c r="F775" s="33">
        <v>522478117854.81</v>
      </c>
    </row>
    <row r="776" spans="1:6" ht="13.5" hidden="1" thickBot="1">
      <c r="A776" s="27">
        <f t="shared" si="12"/>
        <v>9</v>
      </c>
      <c r="B776" s="30" t="s">
        <v>1698</v>
      </c>
      <c r="C776" s="30" t="s">
        <v>198</v>
      </c>
      <c r="D776" s="34">
        <v>0</v>
      </c>
      <c r="E776" s="33">
        <v>257097013073.75</v>
      </c>
      <c r="F776" s="33">
        <v>257097013073.75</v>
      </c>
    </row>
    <row r="777" spans="1:6" ht="13.5" hidden="1" thickBot="1">
      <c r="A777" s="27">
        <f t="shared" si="12"/>
        <v>9</v>
      </c>
      <c r="B777" s="30" t="s">
        <v>1699</v>
      </c>
      <c r="C777" s="30" t="s">
        <v>97</v>
      </c>
      <c r="D777" s="34">
        <v>0</v>
      </c>
      <c r="E777" s="33">
        <v>42738810585.089996</v>
      </c>
      <c r="F777" s="33">
        <v>42738810585.089996</v>
      </c>
    </row>
    <row r="778" spans="1:6" ht="13.5" hidden="1" thickBot="1">
      <c r="A778" s="27">
        <f t="shared" si="12"/>
        <v>9</v>
      </c>
      <c r="B778" s="30" t="s">
        <v>1700</v>
      </c>
      <c r="C778" s="30" t="s">
        <v>94</v>
      </c>
      <c r="D778" s="34">
        <v>0</v>
      </c>
      <c r="E778" s="33">
        <v>9951124724.1900005</v>
      </c>
      <c r="F778" s="33">
        <v>9951124724.1900005</v>
      </c>
    </row>
    <row r="779" spans="1:6" ht="13.5" hidden="1" thickBot="1">
      <c r="A779" s="27">
        <f t="shared" si="12"/>
        <v>9</v>
      </c>
      <c r="B779" s="30" t="s">
        <v>1701</v>
      </c>
      <c r="C779" s="30" t="s">
        <v>1691</v>
      </c>
      <c r="D779" s="34">
        <v>0</v>
      </c>
      <c r="E779" s="33">
        <v>51418834067.089996</v>
      </c>
      <c r="F779" s="33">
        <v>51418834067.089996</v>
      </c>
    </row>
    <row r="780" spans="1:6" ht="13.5" hidden="1" thickBot="1">
      <c r="A780" s="27">
        <f t="shared" si="12"/>
        <v>9</v>
      </c>
      <c r="B780" s="30" t="s">
        <v>1702</v>
      </c>
      <c r="C780" s="30" t="s">
        <v>1703</v>
      </c>
      <c r="D780" s="34">
        <v>0</v>
      </c>
      <c r="E780" s="33">
        <v>103703456496.8</v>
      </c>
      <c r="F780" s="33">
        <v>103703456496.8</v>
      </c>
    </row>
    <row r="781" spans="1:6" ht="13.5" thickBot="1">
      <c r="A781" s="27">
        <f t="shared" si="12"/>
        <v>6</v>
      </c>
      <c r="B781" s="27" t="s">
        <v>298</v>
      </c>
      <c r="C781" s="30" t="s">
        <v>100</v>
      </c>
      <c r="D781" s="34">
        <v>0</v>
      </c>
      <c r="E781" s="33">
        <v>2030794484774.1399</v>
      </c>
      <c r="F781" s="33">
        <v>2030794484774.1399</v>
      </c>
    </row>
    <row r="782" spans="1:6" ht="13.5" hidden="1" thickBot="1">
      <c r="A782" s="27">
        <f t="shared" si="12"/>
        <v>9</v>
      </c>
      <c r="B782" s="30" t="s">
        <v>1704</v>
      </c>
      <c r="C782" s="30" t="s">
        <v>98</v>
      </c>
      <c r="D782" s="34">
        <v>0</v>
      </c>
      <c r="E782" s="33">
        <v>30182237071.360001</v>
      </c>
      <c r="F782" s="33">
        <v>30182237071.360001</v>
      </c>
    </row>
    <row r="783" spans="1:6" ht="13.5" hidden="1" thickBot="1">
      <c r="A783" s="27">
        <f t="shared" si="12"/>
        <v>9</v>
      </c>
      <c r="B783" s="30" t="s">
        <v>1705</v>
      </c>
      <c r="C783" s="30" t="s">
        <v>195</v>
      </c>
      <c r="D783" s="34">
        <v>0</v>
      </c>
      <c r="E783" s="34">
        <v>2195632982</v>
      </c>
      <c r="F783" s="34">
        <v>2195632982</v>
      </c>
    </row>
    <row r="784" spans="1:6" ht="13.5" hidden="1" thickBot="1">
      <c r="A784" s="27">
        <f t="shared" si="12"/>
        <v>9</v>
      </c>
      <c r="B784" s="30" t="s">
        <v>1706</v>
      </c>
      <c r="C784" s="30" t="s">
        <v>97</v>
      </c>
      <c r="D784" s="34">
        <v>0</v>
      </c>
      <c r="E784" s="34">
        <v>848864876</v>
      </c>
      <c r="F784" s="34">
        <v>848864876</v>
      </c>
    </row>
    <row r="785" spans="1:6" ht="13.5" hidden="1" thickBot="1">
      <c r="A785" s="27">
        <f t="shared" si="12"/>
        <v>9</v>
      </c>
      <c r="B785" s="30" t="s">
        <v>1707</v>
      </c>
      <c r="C785" s="30" t="s">
        <v>196</v>
      </c>
      <c r="D785" s="34">
        <v>0</v>
      </c>
      <c r="E785" s="33">
        <v>1740260025483.49</v>
      </c>
      <c r="F785" s="33">
        <v>1740260025483.49</v>
      </c>
    </row>
    <row r="786" spans="1:6" ht="13.5" hidden="1" thickBot="1">
      <c r="A786" s="27">
        <f t="shared" ref="A786:A849" si="13">LEN(B786)</f>
        <v>9</v>
      </c>
      <c r="B786" s="30" t="s">
        <v>1708</v>
      </c>
      <c r="C786" s="30" t="s">
        <v>96</v>
      </c>
      <c r="D786" s="34">
        <v>0</v>
      </c>
      <c r="E786" s="33">
        <v>2745779811.0700002</v>
      </c>
      <c r="F786" s="33">
        <v>2745779811.0700002</v>
      </c>
    </row>
    <row r="787" spans="1:6" ht="13.5" hidden="1" thickBot="1">
      <c r="A787" s="27">
        <f t="shared" si="13"/>
        <v>9</v>
      </c>
      <c r="B787" s="30" t="s">
        <v>1709</v>
      </c>
      <c r="C787" s="30" t="s">
        <v>197</v>
      </c>
      <c r="D787" s="34">
        <v>0</v>
      </c>
      <c r="E787" s="33">
        <v>1004655202.34</v>
      </c>
      <c r="F787" s="33">
        <v>1004655202.34</v>
      </c>
    </row>
    <row r="788" spans="1:6" ht="13.5" hidden="1" thickBot="1">
      <c r="A788" s="27">
        <f t="shared" si="13"/>
        <v>9</v>
      </c>
      <c r="B788" s="30" t="s">
        <v>1710</v>
      </c>
      <c r="C788" s="30" t="s">
        <v>95</v>
      </c>
      <c r="D788" s="34">
        <v>0</v>
      </c>
      <c r="E788" s="33">
        <v>3257811432.6300001</v>
      </c>
      <c r="F788" s="33">
        <v>3257811432.6300001</v>
      </c>
    </row>
    <row r="789" spans="1:6" ht="13.5" hidden="1" thickBot="1">
      <c r="A789" s="27">
        <f t="shared" si="13"/>
        <v>9</v>
      </c>
      <c r="B789" s="30" t="s">
        <v>1711</v>
      </c>
      <c r="C789" s="30" t="s">
        <v>198</v>
      </c>
      <c r="D789" s="34">
        <v>0</v>
      </c>
      <c r="E789" s="33">
        <v>250237241968.19</v>
      </c>
      <c r="F789" s="33">
        <v>250237241968.19</v>
      </c>
    </row>
    <row r="790" spans="1:6" ht="13.5" hidden="1" thickBot="1">
      <c r="A790" s="27">
        <f t="shared" si="13"/>
        <v>9</v>
      </c>
      <c r="B790" s="30" t="s">
        <v>1712</v>
      </c>
      <c r="C790" s="30" t="s">
        <v>94</v>
      </c>
      <c r="D790" s="34">
        <v>0</v>
      </c>
      <c r="E790" s="33">
        <v>62235947.060000002</v>
      </c>
      <c r="F790" s="33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0" t="s">
        <v>99</v>
      </c>
      <c r="D791" s="34">
        <v>0</v>
      </c>
      <c r="E791" s="33">
        <v>2174981372324.98</v>
      </c>
      <c r="F791" s="33">
        <v>2174981372324.98</v>
      </c>
    </row>
    <row r="792" spans="1:6" ht="13.5" hidden="1" thickBot="1">
      <c r="A792" s="27">
        <f t="shared" si="13"/>
        <v>9</v>
      </c>
      <c r="B792" s="30" t="s">
        <v>1713</v>
      </c>
      <c r="C792" s="30" t="s">
        <v>106</v>
      </c>
      <c r="D792" s="34">
        <v>0</v>
      </c>
      <c r="E792" s="33">
        <v>456300948257.51001</v>
      </c>
      <c r="F792" s="33">
        <v>456300948257.51001</v>
      </c>
    </row>
    <row r="793" spans="1:6" ht="13.5" hidden="1" thickBot="1">
      <c r="A793" s="27">
        <f t="shared" si="13"/>
        <v>9</v>
      </c>
      <c r="B793" s="30" t="s">
        <v>1714</v>
      </c>
      <c r="C793" s="30" t="s">
        <v>103</v>
      </c>
      <c r="D793" s="34">
        <v>0</v>
      </c>
      <c r="E793" s="33">
        <v>16974636647.25</v>
      </c>
      <c r="F793" s="33">
        <v>16974636647.25</v>
      </c>
    </row>
    <row r="794" spans="1:6" ht="13.5" hidden="1" thickBot="1">
      <c r="A794" s="27">
        <f t="shared" si="13"/>
        <v>9</v>
      </c>
      <c r="B794" s="30" t="s">
        <v>1715</v>
      </c>
      <c r="C794" s="30" t="s">
        <v>98</v>
      </c>
      <c r="D794" s="34">
        <v>0</v>
      </c>
      <c r="E794" s="33">
        <v>365137632121.58002</v>
      </c>
      <c r="F794" s="33">
        <v>365137632121.58002</v>
      </c>
    </row>
    <row r="795" spans="1:6" ht="13.5" hidden="1" thickBot="1">
      <c r="A795" s="27">
        <f t="shared" si="13"/>
        <v>9</v>
      </c>
      <c r="B795" s="30" t="s">
        <v>1716</v>
      </c>
      <c r="C795" s="30" t="s">
        <v>195</v>
      </c>
      <c r="D795" s="34">
        <v>0</v>
      </c>
      <c r="E795" s="33">
        <v>118792137373.2</v>
      </c>
      <c r="F795" s="33">
        <v>118792137373.2</v>
      </c>
    </row>
    <row r="796" spans="1:6" ht="13.5" hidden="1" thickBot="1">
      <c r="A796" s="27">
        <f t="shared" si="13"/>
        <v>9</v>
      </c>
      <c r="B796" s="30" t="s">
        <v>1717</v>
      </c>
      <c r="C796" s="30" t="s">
        <v>97</v>
      </c>
      <c r="D796" s="34">
        <v>0</v>
      </c>
      <c r="E796" s="33">
        <v>3504804672.6900001</v>
      </c>
      <c r="F796" s="33">
        <v>3504804672.6900001</v>
      </c>
    </row>
    <row r="797" spans="1:6" ht="13.5" hidden="1" thickBot="1">
      <c r="A797" s="27">
        <f t="shared" si="13"/>
        <v>9</v>
      </c>
      <c r="B797" s="30" t="s">
        <v>1718</v>
      </c>
      <c r="C797" s="30" t="s">
        <v>196</v>
      </c>
      <c r="D797" s="34">
        <v>0</v>
      </c>
      <c r="E797" s="33">
        <v>731296302086.44995</v>
      </c>
      <c r="F797" s="33">
        <v>731296302086.44995</v>
      </c>
    </row>
    <row r="798" spans="1:6" ht="13.5" hidden="1" thickBot="1">
      <c r="A798" s="27">
        <f t="shared" si="13"/>
        <v>9</v>
      </c>
      <c r="B798" s="30" t="s">
        <v>1719</v>
      </c>
      <c r="C798" s="30" t="s">
        <v>96</v>
      </c>
      <c r="D798" s="34">
        <v>0</v>
      </c>
      <c r="E798" s="33">
        <v>37023484089.360001</v>
      </c>
      <c r="F798" s="33">
        <v>37023484089.360001</v>
      </c>
    </row>
    <row r="799" spans="1:6" ht="13.5" hidden="1" thickBot="1">
      <c r="A799" s="27">
        <f t="shared" si="13"/>
        <v>9</v>
      </c>
      <c r="B799" s="30" t="s">
        <v>1720</v>
      </c>
      <c r="C799" s="30" t="s">
        <v>197</v>
      </c>
      <c r="D799" s="34">
        <v>0</v>
      </c>
      <c r="E799" s="33">
        <v>45178520503.690002</v>
      </c>
      <c r="F799" s="33">
        <v>45178520503.690002</v>
      </c>
    </row>
    <row r="800" spans="1:6" ht="13.5" hidden="1" thickBot="1">
      <c r="A800" s="27">
        <f t="shared" si="13"/>
        <v>9</v>
      </c>
      <c r="B800" s="30" t="s">
        <v>1721</v>
      </c>
      <c r="C800" s="30" t="s">
        <v>95</v>
      </c>
      <c r="D800" s="34">
        <v>0</v>
      </c>
      <c r="E800" s="33">
        <v>166458450320.85999</v>
      </c>
      <c r="F800" s="33">
        <v>166458450320.85999</v>
      </c>
    </row>
    <row r="801" spans="1:6" ht="13.5" hidden="1" thickBot="1">
      <c r="A801" s="27">
        <f t="shared" si="13"/>
        <v>9</v>
      </c>
      <c r="B801" s="30" t="s">
        <v>1722</v>
      </c>
      <c r="C801" s="30" t="s">
        <v>198</v>
      </c>
      <c r="D801" s="34">
        <v>0</v>
      </c>
      <c r="E801" s="33">
        <v>229489603399.48001</v>
      </c>
      <c r="F801" s="33">
        <v>229489603399.48001</v>
      </c>
    </row>
    <row r="802" spans="1:6" ht="13.5" hidden="1" thickBot="1">
      <c r="A802" s="27">
        <f t="shared" si="13"/>
        <v>9</v>
      </c>
      <c r="B802" s="30" t="s">
        <v>1723</v>
      </c>
      <c r="C802" s="30" t="s">
        <v>94</v>
      </c>
      <c r="D802" s="34">
        <v>0</v>
      </c>
      <c r="E802" s="33">
        <v>4824852852.9099998</v>
      </c>
      <c r="F802" s="33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0" t="s">
        <v>98</v>
      </c>
      <c r="D803" s="34">
        <v>0</v>
      </c>
      <c r="E803" s="33">
        <v>86860394405440.406</v>
      </c>
      <c r="F803" s="33">
        <v>86860394405440.406</v>
      </c>
    </row>
    <row r="804" spans="1:6" ht="13.5" hidden="1" thickBot="1">
      <c r="A804" s="27">
        <f t="shared" si="13"/>
        <v>9</v>
      </c>
      <c r="B804" s="30" t="s">
        <v>1724</v>
      </c>
      <c r="C804" s="30" t="s">
        <v>1725</v>
      </c>
      <c r="D804" s="34">
        <v>0</v>
      </c>
      <c r="E804" s="33">
        <v>40983404606370.5</v>
      </c>
      <c r="F804" s="33">
        <v>40983404606370.5</v>
      </c>
    </row>
    <row r="805" spans="1:6" ht="13.5" hidden="1" thickBot="1">
      <c r="A805" s="27">
        <f t="shared" si="13"/>
        <v>9</v>
      </c>
      <c r="B805" s="30" t="s">
        <v>1726</v>
      </c>
      <c r="C805" s="30" t="s">
        <v>1727</v>
      </c>
      <c r="D805" s="34">
        <v>0</v>
      </c>
      <c r="E805" s="33">
        <v>2501841367150.23</v>
      </c>
      <c r="F805" s="33">
        <v>2501841367150.23</v>
      </c>
    </row>
    <row r="806" spans="1:6" ht="13.5" hidden="1" thickBot="1">
      <c r="A806" s="27">
        <f t="shared" si="13"/>
        <v>9</v>
      </c>
      <c r="B806" s="30" t="s">
        <v>1728</v>
      </c>
      <c r="C806" s="30" t="s">
        <v>1729</v>
      </c>
      <c r="D806" s="34">
        <v>0</v>
      </c>
      <c r="E806" s="33">
        <v>143345395331.57999</v>
      </c>
      <c r="F806" s="33">
        <v>143345395331.57999</v>
      </c>
    </row>
    <row r="807" spans="1:6" ht="13.5" hidden="1" thickBot="1">
      <c r="A807" s="27">
        <f t="shared" si="13"/>
        <v>9</v>
      </c>
      <c r="B807" s="30" t="s">
        <v>1730</v>
      </c>
      <c r="C807" s="30" t="s">
        <v>1731</v>
      </c>
      <c r="D807" s="34">
        <v>0</v>
      </c>
      <c r="E807" s="33">
        <v>565256606034.09998</v>
      </c>
      <c r="F807" s="33">
        <v>565256606034.09998</v>
      </c>
    </row>
    <row r="808" spans="1:6" ht="13.5" hidden="1" thickBot="1">
      <c r="A808" s="27">
        <f t="shared" si="13"/>
        <v>9</v>
      </c>
      <c r="B808" s="30" t="s">
        <v>1732</v>
      </c>
      <c r="C808" s="30" t="s">
        <v>1733</v>
      </c>
      <c r="D808" s="34">
        <v>0</v>
      </c>
      <c r="E808" s="33">
        <v>268590035225.34</v>
      </c>
      <c r="F808" s="33">
        <v>268590035225.34</v>
      </c>
    </row>
    <row r="809" spans="1:6" ht="13.5" hidden="1" thickBot="1">
      <c r="A809" s="27">
        <f t="shared" si="13"/>
        <v>9</v>
      </c>
      <c r="B809" s="30" t="s">
        <v>1734</v>
      </c>
      <c r="C809" s="30" t="s">
        <v>1735</v>
      </c>
      <c r="D809" s="34">
        <v>0</v>
      </c>
      <c r="E809" s="33">
        <v>88502088126.419998</v>
      </c>
      <c r="F809" s="33">
        <v>88502088126.419998</v>
      </c>
    </row>
    <row r="810" spans="1:6" ht="13.5" hidden="1" thickBot="1">
      <c r="A810" s="27">
        <f t="shared" si="13"/>
        <v>9</v>
      </c>
      <c r="B810" s="30" t="s">
        <v>1736</v>
      </c>
      <c r="C810" s="30" t="s">
        <v>1737</v>
      </c>
      <c r="D810" s="34">
        <v>0</v>
      </c>
      <c r="E810" s="33">
        <v>471938070953.42999</v>
      </c>
      <c r="F810" s="33">
        <v>471938070953.42999</v>
      </c>
    </row>
    <row r="811" spans="1:6" ht="13.5" hidden="1" thickBot="1">
      <c r="A811" s="27">
        <f t="shared" si="13"/>
        <v>9</v>
      </c>
      <c r="B811" s="30" t="s">
        <v>1738</v>
      </c>
      <c r="C811" s="30" t="s">
        <v>1739</v>
      </c>
      <c r="D811" s="34">
        <v>0</v>
      </c>
      <c r="E811" s="33">
        <v>12995957251564.6</v>
      </c>
      <c r="F811" s="33">
        <v>12995957251564.6</v>
      </c>
    </row>
    <row r="812" spans="1:6" ht="13.5" hidden="1" thickBot="1">
      <c r="A812" s="27">
        <f t="shared" si="13"/>
        <v>9</v>
      </c>
      <c r="B812" s="30" t="s">
        <v>1740</v>
      </c>
      <c r="C812" s="30" t="s">
        <v>1741</v>
      </c>
      <c r="D812" s="34">
        <v>0</v>
      </c>
      <c r="E812" s="33">
        <v>4245222600332.2402</v>
      </c>
      <c r="F812" s="33">
        <v>4245222600332.2402</v>
      </c>
    </row>
    <row r="813" spans="1:6" ht="13.5" hidden="1" thickBot="1">
      <c r="A813" s="27">
        <f t="shared" si="13"/>
        <v>9</v>
      </c>
      <c r="B813" s="30" t="s">
        <v>1742</v>
      </c>
      <c r="C813" s="30" t="s">
        <v>1743</v>
      </c>
      <c r="D813" s="34">
        <v>0</v>
      </c>
      <c r="E813" s="33">
        <v>332315009785.22998</v>
      </c>
      <c r="F813" s="33">
        <v>332315009785.22998</v>
      </c>
    </row>
    <row r="814" spans="1:6" ht="13.5" hidden="1" thickBot="1">
      <c r="A814" s="27">
        <f t="shared" si="13"/>
        <v>9</v>
      </c>
      <c r="B814" s="30" t="s">
        <v>1744</v>
      </c>
      <c r="C814" s="30" t="s">
        <v>1745</v>
      </c>
      <c r="D814" s="34">
        <v>0</v>
      </c>
      <c r="E814" s="33">
        <v>157402173008.19</v>
      </c>
      <c r="F814" s="33">
        <v>157402173008.19</v>
      </c>
    </row>
    <row r="815" spans="1:6" ht="13.5" hidden="1" thickBot="1">
      <c r="A815" s="27">
        <f t="shared" si="13"/>
        <v>9</v>
      </c>
      <c r="B815" s="30" t="s">
        <v>1746</v>
      </c>
      <c r="C815" s="30" t="s">
        <v>1747</v>
      </c>
      <c r="D815" s="34">
        <v>0</v>
      </c>
      <c r="E815" s="33">
        <v>5316294857.54</v>
      </c>
      <c r="F815" s="33">
        <v>5316294857.54</v>
      </c>
    </row>
    <row r="816" spans="1:6" ht="13.5" hidden="1" thickBot="1">
      <c r="A816" s="27">
        <f t="shared" si="13"/>
        <v>9</v>
      </c>
      <c r="B816" s="30" t="s">
        <v>1748</v>
      </c>
      <c r="C816" s="30" t="s">
        <v>1749</v>
      </c>
      <c r="D816" s="34">
        <v>0</v>
      </c>
      <c r="E816" s="33">
        <v>27389935645.200001</v>
      </c>
      <c r="F816" s="33">
        <v>27389935645.200001</v>
      </c>
    </row>
    <row r="817" spans="1:6" ht="13.5" hidden="1" thickBot="1">
      <c r="A817" s="27">
        <f t="shared" si="13"/>
        <v>9</v>
      </c>
      <c r="B817" s="30" t="s">
        <v>1750</v>
      </c>
      <c r="C817" s="30" t="s">
        <v>1751</v>
      </c>
      <c r="D817" s="34">
        <v>0</v>
      </c>
      <c r="E817" s="33">
        <v>1581435482330.3899</v>
      </c>
      <c r="F817" s="33">
        <v>1581435482330.3899</v>
      </c>
    </row>
    <row r="818" spans="1:6" ht="13.5" hidden="1" thickBot="1">
      <c r="A818" s="27">
        <f t="shared" si="13"/>
        <v>9</v>
      </c>
      <c r="B818" s="30" t="s">
        <v>1752</v>
      </c>
      <c r="C818" s="30" t="s">
        <v>1753</v>
      </c>
      <c r="D818" s="34">
        <v>0</v>
      </c>
      <c r="E818" s="33">
        <v>370705615026.5</v>
      </c>
      <c r="F818" s="33">
        <v>370705615026.5</v>
      </c>
    </row>
    <row r="819" spans="1:6" ht="13.5" hidden="1" thickBot="1">
      <c r="A819" s="27">
        <f t="shared" si="13"/>
        <v>9</v>
      </c>
      <c r="B819" s="30" t="s">
        <v>1754</v>
      </c>
      <c r="C819" s="30" t="s">
        <v>1755</v>
      </c>
      <c r="D819" s="34">
        <v>0</v>
      </c>
      <c r="E819" s="33">
        <v>897416599580.43994</v>
      </c>
      <c r="F819" s="33">
        <v>897416599580.43994</v>
      </c>
    </row>
    <row r="820" spans="1:6" ht="13.5" hidden="1" thickBot="1">
      <c r="A820" s="27">
        <f t="shared" si="13"/>
        <v>9</v>
      </c>
      <c r="B820" s="30" t="s">
        <v>1756</v>
      </c>
      <c r="C820" s="30" t="s">
        <v>1757</v>
      </c>
      <c r="D820" s="34">
        <v>0</v>
      </c>
      <c r="E820" s="33">
        <v>4003544851728.3398</v>
      </c>
      <c r="F820" s="33">
        <v>4003544851728.3398</v>
      </c>
    </row>
    <row r="821" spans="1:6" ht="13.5" hidden="1" thickBot="1">
      <c r="A821" s="27">
        <f t="shared" si="13"/>
        <v>9</v>
      </c>
      <c r="B821" s="30" t="s">
        <v>1758</v>
      </c>
      <c r="C821" s="30" t="s">
        <v>1759</v>
      </c>
      <c r="D821" s="34">
        <v>0</v>
      </c>
      <c r="E821" s="33">
        <v>409924629389.31</v>
      </c>
      <c r="F821" s="33">
        <v>409924629389.31</v>
      </c>
    </row>
    <row r="822" spans="1:6" ht="13.5" hidden="1" thickBot="1">
      <c r="A822" s="27">
        <f t="shared" si="13"/>
        <v>9</v>
      </c>
      <c r="B822" s="30" t="s">
        <v>1760</v>
      </c>
      <c r="C822" s="30" t="s">
        <v>1761</v>
      </c>
      <c r="D822" s="34">
        <v>0</v>
      </c>
      <c r="E822" s="33">
        <v>3406206836683.52</v>
      </c>
      <c r="F822" s="33">
        <v>3406206836683.52</v>
      </c>
    </row>
    <row r="823" spans="1:6" ht="13.5" hidden="1" thickBot="1">
      <c r="A823" s="27">
        <f t="shared" si="13"/>
        <v>9</v>
      </c>
      <c r="B823" s="30" t="s">
        <v>1762</v>
      </c>
      <c r="C823" s="30" t="s">
        <v>1763</v>
      </c>
      <c r="D823" s="34">
        <v>0</v>
      </c>
      <c r="E823" s="33">
        <v>97494957898.470001</v>
      </c>
      <c r="F823" s="33">
        <v>97494957898.470001</v>
      </c>
    </row>
    <row r="824" spans="1:6" ht="13.5" hidden="1" thickBot="1">
      <c r="A824" s="27">
        <f t="shared" si="13"/>
        <v>9</v>
      </c>
      <c r="B824" s="30" t="s">
        <v>1764</v>
      </c>
      <c r="C824" s="30" t="s">
        <v>1765</v>
      </c>
      <c r="D824" s="34">
        <v>0</v>
      </c>
      <c r="E824" s="33">
        <v>4173927445861.9502</v>
      </c>
      <c r="F824" s="33">
        <v>4173927445861.9502</v>
      </c>
    </row>
    <row r="825" spans="1:6" ht="13.5" hidden="1" thickBot="1">
      <c r="A825" s="27">
        <f t="shared" si="13"/>
        <v>9</v>
      </c>
      <c r="B825" s="30" t="s">
        <v>1766</v>
      </c>
      <c r="C825" s="30" t="s">
        <v>1767</v>
      </c>
      <c r="D825" s="34">
        <v>0</v>
      </c>
      <c r="E825" s="33">
        <v>28948537678.73</v>
      </c>
      <c r="F825" s="33">
        <v>28948537678.73</v>
      </c>
    </row>
    <row r="826" spans="1:6" ht="13.5" hidden="1" thickBot="1">
      <c r="A826" s="27">
        <f t="shared" si="13"/>
        <v>9</v>
      </c>
      <c r="B826" s="30" t="s">
        <v>1768</v>
      </c>
      <c r="C826" s="30" t="s">
        <v>1769</v>
      </c>
      <c r="D826" s="34">
        <v>0</v>
      </c>
      <c r="E826" s="33">
        <v>2262001858958.3101</v>
      </c>
      <c r="F826" s="33">
        <v>2262001858958.3101</v>
      </c>
    </row>
    <row r="827" spans="1:6" ht="13.5" hidden="1" thickBot="1">
      <c r="A827" s="27">
        <f t="shared" si="13"/>
        <v>9</v>
      </c>
      <c r="B827" s="30" t="s">
        <v>1770</v>
      </c>
      <c r="C827" s="30" t="s">
        <v>1771</v>
      </c>
      <c r="D827" s="34">
        <v>0</v>
      </c>
      <c r="E827" s="33">
        <v>2666652626946.52</v>
      </c>
      <c r="F827" s="33">
        <v>2666652626946.52</v>
      </c>
    </row>
    <row r="828" spans="1:6" ht="13.5" hidden="1" thickBot="1">
      <c r="A828" s="27">
        <f t="shared" si="13"/>
        <v>9</v>
      </c>
      <c r="B828" s="30" t="s">
        <v>1772</v>
      </c>
      <c r="C828" s="30" t="s">
        <v>1773</v>
      </c>
      <c r="D828" s="34">
        <v>0</v>
      </c>
      <c r="E828" s="33">
        <v>194381387025.42001</v>
      </c>
      <c r="F828" s="33">
        <v>194381387025.42001</v>
      </c>
    </row>
    <row r="829" spans="1:6" ht="13.5" hidden="1" thickBot="1">
      <c r="A829" s="27">
        <f t="shared" si="13"/>
        <v>9</v>
      </c>
      <c r="B829" s="30" t="s">
        <v>1774</v>
      </c>
      <c r="C829" s="30" t="s">
        <v>1775</v>
      </c>
      <c r="D829" s="34">
        <v>0</v>
      </c>
      <c r="E829" s="33">
        <v>931150593674.14001</v>
      </c>
      <c r="F829" s="33">
        <v>931150593674.14001</v>
      </c>
    </row>
    <row r="830" spans="1:6" ht="13.5" hidden="1" thickBot="1">
      <c r="A830" s="27">
        <f t="shared" si="13"/>
        <v>9</v>
      </c>
      <c r="B830" s="30" t="s">
        <v>1776</v>
      </c>
      <c r="C830" s="30" t="s">
        <v>1777</v>
      </c>
      <c r="D830" s="34">
        <v>0</v>
      </c>
      <c r="E830" s="33">
        <v>8657749074.7800007</v>
      </c>
      <c r="F830" s="33">
        <v>8657749074.7800007</v>
      </c>
    </row>
    <row r="831" spans="1:6" ht="13.5" hidden="1" thickBot="1">
      <c r="A831" s="27">
        <f t="shared" si="13"/>
        <v>9</v>
      </c>
      <c r="B831" s="30" t="s">
        <v>1778</v>
      </c>
      <c r="C831" s="30" t="s">
        <v>1779</v>
      </c>
      <c r="D831" s="34">
        <v>0</v>
      </c>
      <c r="E831" s="33">
        <v>2855545335035.2002</v>
      </c>
      <c r="F831" s="33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0" t="s">
        <v>1540</v>
      </c>
      <c r="D832" s="34">
        <v>0</v>
      </c>
      <c r="E832" s="33">
        <v>1331501217093.8401</v>
      </c>
      <c r="F832" s="33">
        <v>1331501217093.8401</v>
      </c>
    </row>
    <row r="833" spans="1:6" ht="13.5" hidden="1" thickBot="1">
      <c r="A833" s="27">
        <f t="shared" si="13"/>
        <v>9</v>
      </c>
      <c r="B833" s="30" t="s">
        <v>1781</v>
      </c>
      <c r="C833" s="30" t="s">
        <v>98</v>
      </c>
      <c r="D833" s="34">
        <v>0</v>
      </c>
      <c r="E833" s="34">
        <v>430101826</v>
      </c>
      <c r="F833" s="34">
        <v>430101826</v>
      </c>
    </row>
    <row r="834" spans="1:6" ht="13.5" hidden="1" thickBot="1">
      <c r="A834" s="27">
        <f t="shared" si="13"/>
        <v>9</v>
      </c>
      <c r="B834" s="30" t="s">
        <v>1782</v>
      </c>
      <c r="C834" s="30" t="s">
        <v>195</v>
      </c>
      <c r="D834" s="34">
        <v>0</v>
      </c>
      <c r="E834" s="33">
        <v>72640033681.25</v>
      </c>
      <c r="F834" s="33">
        <v>72640033681.25</v>
      </c>
    </row>
    <row r="835" spans="1:6" ht="13.5" hidden="1" thickBot="1">
      <c r="A835" s="27">
        <f t="shared" si="13"/>
        <v>9</v>
      </c>
      <c r="B835" s="30" t="s">
        <v>1783</v>
      </c>
      <c r="C835" s="30" t="s">
        <v>97</v>
      </c>
      <c r="D835" s="34">
        <v>0</v>
      </c>
      <c r="E835" s="33">
        <v>38241150616.230003</v>
      </c>
      <c r="F835" s="33">
        <v>38241150616.230003</v>
      </c>
    </row>
    <row r="836" spans="1:6" ht="13.5" hidden="1" thickBot="1">
      <c r="A836" s="27">
        <f t="shared" si="13"/>
        <v>9</v>
      </c>
      <c r="B836" s="30" t="s">
        <v>1784</v>
      </c>
      <c r="C836" s="30" t="s">
        <v>196</v>
      </c>
      <c r="D836" s="34">
        <v>0</v>
      </c>
      <c r="E836" s="33">
        <v>1084764416527.72</v>
      </c>
      <c r="F836" s="33">
        <v>1084764416527.72</v>
      </c>
    </row>
    <row r="837" spans="1:6" ht="13.5" hidden="1" thickBot="1">
      <c r="A837" s="27">
        <f t="shared" si="13"/>
        <v>9</v>
      </c>
      <c r="B837" s="30" t="s">
        <v>1785</v>
      </c>
      <c r="C837" s="30" t="s">
        <v>96</v>
      </c>
      <c r="D837" s="34">
        <v>0</v>
      </c>
      <c r="E837" s="34">
        <v>202624350</v>
      </c>
      <c r="F837" s="34">
        <v>202624350</v>
      </c>
    </row>
    <row r="838" spans="1:6" ht="13.5" hidden="1" thickBot="1">
      <c r="A838" s="27">
        <f t="shared" si="13"/>
        <v>9</v>
      </c>
      <c r="B838" s="30" t="s">
        <v>1786</v>
      </c>
      <c r="C838" s="30" t="s">
        <v>197</v>
      </c>
      <c r="D838" s="34">
        <v>0</v>
      </c>
      <c r="E838" s="34">
        <v>259046127</v>
      </c>
      <c r="F838" s="34">
        <v>259046127</v>
      </c>
    </row>
    <row r="839" spans="1:6" ht="13.5" hidden="1" thickBot="1">
      <c r="A839" s="27">
        <f t="shared" si="13"/>
        <v>9</v>
      </c>
      <c r="B839" s="30" t="s">
        <v>1787</v>
      </c>
      <c r="C839" s="30" t="s">
        <v>95</v>
      </c>
      <c r="D839" s="34">
        <v>0</v>
      </c>
      <c r="E839" s="33">
        <v>4882850186.2200003</v>
      </c>
      <c r="F839" s="33">
        <v>4882850186.2200003</v>
      </c>
    </row>
    <row r="840" spans="1:6" ht="13.5" hidden="1" thickBot="1">
      <c r="A840" s="27">
        <f t="shared" si="13"/>
        <v>9</v>
      </c>
      <c r="B840" s="30" t="s">
        <v>1788</v>
      </c>
      <c r="C840" s="30" t="s">
        <v>198</v>
      </c>
      <c r="D840" s="34">
        <v>0</v>
      </c>
      <c r="E840" s="33">
        <v>7778436681.46</v>
      </c>
      <c r="F840" s="33">
        <v>7778436681.46</v>
      </c>
    </row>
    <row r="841" spans="1:6" ht="13.5" hidden="1" thickBot="1">
      <c r="A841" s="27">
        <f t="shared" si="13"/>
        <v>9</v>
      </c>
      <c r="B841" s="30" t="s">
        <v>1789</v>
      </c>
      <c r="C841" s="30" t="s">
        <v>94</v>
      </c>
      <c r="D841" s="34">
        <v>0</v>
      </c>
      <c r="E841" s="34">
        <v>1043200</v>
      </c>
      <c r="F841" s="34">
        <v>1043200</v>
      </c>
    </row>
    <row r="842" spans="1:6" ht="13.5" hidden="1" thickBot="1">
      <c r="A842" s="27">
        <f t="shared" si="13"/>
        <v>9</v>
      </c>
      <c r="B842" s="30" t="s">
        <v>1790</v>
      </c>
      <c r="C842" s="30" t="s">
        <v>1791</v>
      </c>
      <c r="D842" s="34">
        <v>0</v>
      </c>
      <c r="E842" s="33">
        <v>122301513897.96001</v>
      </c>
      <c r="F842" s="33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0" t="s">
        <v>195</v>
      </c>
      <c r="D843" s="34">
        <v>0</v>
      </c>
      <c r="E843" s="33">
        <v>57121732692655.297</v>
      </c>
      <c r="F843" s="33">
        <v>57121732692655.297</v>
      </c>
    </row>
    <row r="844" spans="1:6" ht="13.5" hidden="1" thickBot="1">
      <c r="A844" s="27">
        <f t="shared" si="13"/>
        <v>9</v>
      </c>
      <c r="B844" s="30" t="s">
        <v>1792</v>
      </c>
      <c r="C844" s="30" t="s">
        <v>1793</v>
      </c>
      <c r="D844" s="34">
        <v>0</v>
      </c>
      <c r="E844" s="33">
        <v>14723545969365.301</v>
      </c>
      <c r="F844" s="33">
        <v>14723545969365.301</v>
      </c>
    </row>
    <row r="845" spans="1:6" ht="13.5" hidden="1" thickBot="1">
      <c r="A845" s="27">
        <f t="shared" si="13"/>
        <v>9</v>
      </c>
      <c r="B845" s="30" t="s">
        <v>1794</v>
      </c>
      <c r="C845" s="30" t="s">
        <v>1795</v>
      </c>
      <c r="D845" s="34">
        <v>0</v>
      </c>
      <c r="E845" s="33">
        <v>2576498898398.52</v>
      </c>
      <c r="F845" s="33">
        <v>2576498898398.52</v>
      </c>
    </row>
    <row r="846" spans="1:6" ht="13.5" hidden="1" thickBot="1">
      <c r="A846" s="27">
        <f t="shared" si="13"/>
        <v>9</v>
      </c>
      <c r="B846" s="30" t="s">
        <v>1796</v>
      </c>
      <c r="C846" s="30" t="s">
        <v>1797</v>
      </c>
      <c r="D846" s="34">
        <v>0</v>
      </c>
      <c r="E846" s="34">
        <v>8238691725</v>
      </c>
      <c r="F846" s="34">
        <v>8238691725</v>
      </c>
    </row>
    <row r="847" spans="1:6" ht="13.5" hidden="1" thickBot="1">
      <c r="A847" s="27">
        <f t="shared" si="13"/>
        <v>9</v>
      </c>
      <c r="B847" s="30" t="s">
        <v>1798</v>
      </c>
      <c r="C847" s="30" t="s">
        <v>1799</v>
      </c>
      <c r="D847" s="34">
        <v>0</v>
      </c>
      <c r="E847" s="33">
        <v>9752684636.0699997</v>
      </c>
      <c r="F847" s="33">
        <v>9752684636.0699997</v>
      </c>
    </row>
    <row r="848" spans="1:6" ht="13.5" hidden="1" thickBot="1">
      <c r="A848" s="27">
        <f t="shared" si="13"/>
        <v>9</v>
      </c>
      <c r="B848" s="30" t="s">
        <v>1800</v>
      </c>
      <c r="C848" s="30" t="s">
        <v>1801</v>
      </c>
      <c r="D848" s="34">
        <v>0</v>
      </c>
      <c r="E848" s="33">
        <v>178121430433.10001</v>
      </c>
      <c r="F848" s="33">
        <v>178121430433.10001</v>
      </c>
    </row>
    <row r="849" spans="1:6" ht="13.5" hidden="1" thickBot="1">
      <c r="A849" s="27">
        <f t="shared" si="13"/>
        <v>9</v>
      </c>
      <c r="B849" s="30" t="s">
        <v>1802</v>
      </c>
      <c r="C849" s="30" t="s">
        <v>1803</v>
      </c>
      <c r="D849" s="34">
        <v>0</v>
      </c>
      <c r="E849" s="33">
        <v>622324502528.63</v>
      </c>
      <c r="F849" s="33">
        <v>622324502528.63</v>
      </c>
    </row>
    <row r="850" spans="1:6" ht="13.5" hidden="1" thickBot="1">
      <c r="A850" s="27">
        <f t="shared" ref="A850:A913" si="14">LEN(B850)</f>
        <v>9</v>
      </c>
      <c r="B850" s="30" t="s">
        <v>1804</v>
      </c>
      <c r="C850" s="30" t="s">
        <v>1805</v>
      </c>
      <c r="D850" s="34">
        <v>0</v>
      </c>
      <c r="E850" s="33">
        <v>612772911102.70996</v>
      </c>
      <c r="F850" s="33">
        <v>612772911102.70996</v>
      </c>
    </row>
    <row r="851" spans="1:6" ht="13.5" hidden="1" thickBot="1">
      <c r="A851" s="27">
        <f t="shared" si="14"/>
        <v>9</v>
      </c>
      <c r="B851" s="30" t="s">
        <v>1806</v>
      </c>
      <c r="C851" s="30" t="s">
        <v>1807</v>
      </c>
      <c r="D851" s="34">
        <v>0</v>
      </c>
      <c r="E851" s="33">
        <v>2002735219043.71</v>
      </c>
      <c r="F851" s="33">
        <v>2002735219043.71</v>
      </c>
    </row>
    <row r="852" spans="1:6" ht="13.5" hidden="1" thickBot="1">
      <c r="A852" s="27">
        <f t="shared" si="14"/>
        <v>9</v>
      </c>
      <c r="B852" s="30" t="s">
        <v>1808</v>
      </c>
      <c r="C852" s="30" t="s">
        <v>1809</v>
      </c>
      <c r="D852" s="34">
        <v>0</v>
      </c>
      <c r="E852" s="34">
        <v>8741996114518</v>
      </c>
      <c r="F852" s="34">
        <v>8741996114518</v>
      </c>
    </row>
    <row r="853" spans="1:6" ht="13.5" hidden="1" thickBot="1">
      <c r="A853" s="27">
        <f t="shared" si="14"/>
        <v>9</v>
      </c>
      <c r="B853" s="30" t="s">
        <v>1810</v>
      </c>
      <c r="C853" s="30" t="s">
        <v>1811</v>
      </c>
      <c r="D853" s="34">
        <v>0</v>
      </c>
      <c r="E853" s="33">
        <v>6422528112917.8096</v>
      </c>
      <c r="F853" s="33">
        <v>6422528112917.8096</v>
      </c>
    </row>
    <row r="854" spans="1:6" ht="13.5" hidden="1" thickBot="1">
      <c r="A854" s="27">
        <f t="shared" si="14"/>
        <v>9</v>
      </c>
      <c r="B854" s="30" t="s">
        <v>1812</v>
      </c>
      <c r="C854" s="30" t="s">
        <v>1813</v>
      </c>
      <c r="D854" s="34">
        <v>0</v>
      </c>
      <c r="E854" s="34">
        <v>2883667716534</v>
      </c>
      <c r="F854" s="34">
        <v>2883667716534</v>
      </c>
    </row>
    <row r="855" spans="1:6" ht="13.5" hidden="1" thickBot="1">
      <c r="A855" s="27">
        <f t="shared" si="14"/>
        <v>9</v>
      </c>
      <c r="B855" s="30" t="s">
        <v>1814</v>
      </c>
      <c r="C855" s="30" t="s">
        <v>1815</v>
      </c>
      <c r="D855" s="34">
        <v>0</v>
      </c>
      <c r="E855" s="33">
        <v>10539420699293.4</v>
      </c>
      <c r="F855" s="33">
        <v>10539420699293.4</v>
      </c>
    </row>
    <row r="856" spans="1:6" ht="13.5" hidden="1" thickBot="1">
      <c r="A856" s="27">
        <f t="shared" si="14"/>
        <v>9</v>
      </c>
      <c r="B856" s="30" t="s">
        <v>1816</v>
      </c>
      <c r="C856" s="30" t="s">
        <v>1817</v>
      </c>
      <c r="D856" s="34">
        <v>0</v>
      </c>
      <c r="E856" s="33">
        <v>4170141019146.3799</v>
      </c>
      <c r="F856" s="33">
        <v>4170141019146.3799</v>
      </c>
    </row>
    <row r="857" spans="1:6" ht="13.5" hidden="1" thickBot="1">
      <c r="A857" s="27">
        <f t="shared" si="14"/>
        <v>9</v>
      </c>
      <c r="B857" s="30" t="s">
        <v>1818</v>
      </c>
      <c r="C857" s="30" t="s">
        <v>1819</v>
      </c>
      <c r="D857" s="34">
        <v>0</v>
      </c>
      <c r="E857" s="33">
        <v>2404777632721.4502</v>
      </c>
      <c r="F857" s="33">
        <v>2404777632721.4502</v>
      </c>
    </row>
    <row r="858" spans="1:6" ht="13.5" hidden="1" thickBot="1">
      <c r="A858" s="27">
        <f t="shared" si="14"/>
        <v>9</v>
      </c>
      <c r="B858" s="30" t="s">
        <v>1820</v>
      </c>
      <c r="C858" s="30" t="s">
        <v>1821</v>
      </c>
      <c r="D858" s="34">
        <v>0</v>
      </c>
      <c r="E858" s="33">
        <v>29894421672.59</v>
      </c>
      <c r="F858" s="33">
        <v>29894421672.59</v>
      </c>
    </row>
    <row r="859" spans="1:6" ht="13.5" hidden="1" thickBot="1">
      <c r="A859" s="27">
        <f t="shared" si="14"/>
        <v>9</v>
      </c>
      <c r="B859" s="30" t="s">
        <v>1822</v>
      </c>
      <c r="C859" s="30" t="s">
        <v>1823</v>
      </c>
      <c r="D859" s="34">
        <v>0</v>
      </c>
      <c r="E859" s="33">
        <v>340955904052.41998</v>
      </c>
      <c r="F859" s="33">
        <v>340955904052.41998</v>
      </c>
    </row>
    <row r="860" spans="1:6" ht="13.5" hidden="1" thickBot="1">
      <c r="A860" s="27">
        <f t="shared" si="14"/>
        <v>9</v>
      </c>
      <c r="B860" s="30" t="s">
        <v>1824</v>
      </c>
      <c r="C860" s="30" t="s">
        <v>1825</v>
      </c>
      <c r="D860" s="34">
        <v>0</v>
      </c>
      <c r="E860" s="33">
        <v>854360764566.17004</v>
      </c>
      <c r="F860" s="33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0" t="s">
        <v>97</v>
      </c>
      <c r="D861" s="34">
        <v>0</v>
      </c>
      <c r="E861" s="33">
        <v>47961154272155.602</v>
      </c>
      <c r="F861" s="33">
        <v>47961154272155.602</v>
      </c>
    </row>
    <row r="862" spans="1:6" ht="13.5" hidden="1" thickBot="1">
      <c r="A862" s="27">
        <f t="shared" si="14"/>
        <v>9</v>
      </c>
      <c r="B862" s="30" t="s">
        <v>1826</v>
      </c>
      <c r="C862" s="30" t="s">
        <v>1827</v>
      </c>
      <c r="D862" s="34">
        <v>0</v>
      </c>
      <c r="E862" s="33">
        <v>16544799803550.5</v>
      </c>
      <c r="F862" s="33">
        <v>16544799803550.5</v>
      </c>
    </row>
    <row r="863" spans="1:6" ht="13.5" hidden="1" thickBot="1">
      <c r="A863" s="27">
        <f t="shared" si="14"/>
        <v>9</v>
      </c>
      <c r="B863" s="30" t="s">
        <v>1828</v>
      </c>
      <c r="C863" s="30" t="s">
        <v>1829</v>
      </c>
      <c r="D863" s="34">
        <v>0</v>
      </c>
      <c r="E863" s="33">
        <v>11730756036706.6</v>
      </c>
      <c r="F863" s="33">
        <v>11730756036706.6</v>
      </c>
    </row>
    <row r="864" spans="1:6" ht="13.5" hidden="1" thickBot="1">
      <c r="A864" s="27">
        <f t="shared" si="14"/>
        <v>9</v>
      </c>
      <c r="B864" s="30" t="s">
        <v>1830</v>
      </c>
      <c r="C864" s="30" t="s">
        <v>1831</v>
      </c>
      <c r="D864" s="34">
        <v>0</v>
      </c>
      <c r="E864" s="33">
        <v>8484903975.3100004</v>
      </c>
      <c r="F864" s="33">
        <v>8484903975.3100004</v>
      </c>
    </row>
    <row r="865" spans="1:6" ht="13.5" hidden="1" thickBot="1">
      <c r="A865" s="27">
        <f t="shared" si="14"/>
        <v>9</v>
      </c>
      <c r="B865" s="30" t="s">
        <v>1832</v>
      </c>
      <c r="C865" s="30" t="s">
        <v>1833</v>
      </c>
      <c r="D865" s="34">
        <v>0</v>
      </c>
      <c r="E865" s="33">
        <v>30448611815.279999</v>
      </c>
      <c r="F865" s="33">
        <v>30448611815.279999</v>
      </c>
    </row>
    <row r="866" spans="1:6" ht="13.5" hidden="1" thickBot="1">
      <c r="A866" s="27">
        <f t="shared" si="14"/>
        <v>9</v>
      </c>
      <c r="B866" s="30" t="s">
        <v>1834</v>
      </c>
      <c r="C866" s="30" t="s">
        <v>1835</v>
      </c>
      <c r="D866" s="34">
        <v>0</v>
      </c>
      <c r="E866" s="33">
        <v>539297519267.71002</v>
      </c>
      <c r="F866" s="33">
        <v>539297519267.71002</v>
      </c>
    </row>
    <row r="867" spans="1:6" ht="13.5" hidden="1" thickBot="1">
      <c r="A867" s="27">
        <f t="shared" si="14"/>
        <v>9</v>
      </c>
      <c r="B867" s="30" t="s">
        <v>1836</v>
      </c>
      <c r="C867" s="30" t="s">
        <v>1837</v>
      </c>
      <c r="D867" s="34">
        <v>0</v>
      </c>
      <c r="E867" s="33">
        <v>1526971897778.5</v>
      </c>
      <c r="F867" s="33">
        <v>1526971897778.5</v>
      </c>
    </row>
    <row r="868" spans="1:6" ht="13.5" hidden="1" thickBot="1">
      <c r="A868" s="27">
        <f t="shared" si="14"/>
        <v>9</v>
      </c>
      <c r="B868" s="30" t="s">
        <v>1838</v>
      </c>
      <c r="C868" s="30" t="s">
        <v>1839</v>
      </c>
      <c r="D868" s="34">
        <v>0</v>
      </c>
      <c r="E868" s="33">
        <v>10856821703682.801</v>
      </c>
      <c r="F868" s="33">
        <v>10856821703682.801</v>
      </c>
    </row>
    <row r="869" spans="1:6" ht="13.5" hidden="1" thickBot="1">
      <c r="A869" s="27">
        <f t="shared" si="14"/>
        <v>9</v>
      </c>
      <c r="B869" s="30" t="s">
        <v>1840</v>
      </c>
      <c r="C869" s="30" t="s">
        <v>1841</v>
      </c>
      <c r="D869" s="34">
        <v>0</v>
      </c>
      <c r="E869" s="33">
        <v>920754443525.85999</v>
      </c>
      <c r="F869" s="33">
        <v>920754443525.85999</v>
      </c>
    </row>
    <row r="870" spans="1:6" ht="13.5" hidden="1" thickBot="1">
      <c r="A870" s="27">
        <f t="shared" si="14"/>
        <v>9</v>
      </c>
      <c r="B870" s="30" t="s">
        <v>1842</v>
      </c>
      <c r="C870" s="30" t="s">
        <v>1843</v>
      </c>
      <c r="D870" s="34">
        <v>0</v>
      </c>
      <c r="E870" s="33">
        <v>4852686451386.3496</v>
      </c>
      <c r="F870" s="33">
        <v>4852686451386.3496</v>
      </c>
    </row>
    <row r="871" spans="1:6" ht="13.5" hidden="1" thickBot="1">
      <c r="A871" s="27">
        <f t="shared" si="14"/>
        <v>9</v>
      </c>
      <c r="B871" s="30" t="s">
        <v>1844</v>
      </c>
      <c r="C871" s="30" t="s">
        <v>1845</v>
      </c>
      <c r="D871" s="34">
        <v>0</v>
      </c>
      <c r="E871" s="33">
        <v>15274217580.540001</v>
      </c>
      <c r="F871" s="33">
        <v>15274217580.540001</v>
      </c>
    </row>
    <row r="872" spans="1:6" ht="13.5" hidden="1" thickBot="1">
      <c r="A872" s="27">
        <f t="shared" si="14"/>
        <v>9</v>
      </c>
      <c r="B872" s="30" t="s">
        <v>1846</v>
      </c>
      <c r="C872" s="30" t="s">
        <v>1847</v>
      </c>
      <c r="D872" s="34">
        <v>0</v>
      </c>
      <c r="E872" s="33">
        <v>429435717532.25</v>
      </c>
      <c r="F872" s="33">
        <v>429435717532.25</v>
      </c>
    </row>
    <row r="873" spans="1:6" ht="13.5" hidden="1" thickBot="1">
      <c r="A873" s="27">
        <f t="shared" si="14"/>
        <v>9</v>
      </c>
      <c r="B873" s="30" t="s">
        <v>1848</v>
      </c>
      <c r="C873" s="30" t="s">
        <v>1849</v>
      </c>
      <c r="D873" s="34">
        <v>0</v>
      </c>
      <c r="E873" s="33">
        <v>505422965353.85999</v>
      </c>
      <c r="F873" s="33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0" t="s">
        <v>196</v>
      </c>
      <c r="D874" s="34">
        <v>0</v>
      </c>
      <c r="E874" s="33">
        <v>59432858068671.102</v>
      </c>
      <c r="F874" s="33">
        <v>59432858068671.102</v>
      </c>
    </row>
    <row r="875" spans="1:6" ht="13.5" hidden="1" thickBot="1">
      <c r="A875" s="27">
        <f t="shared" si="14"/>
        <v>9</v>
      </c>
      <c r="B875" s="30" t="s">
        <v>1850</v>
      </c>
      <c r="C875" s="30" t="s">
        <v>1851</v>
      </c>
      <c r="D875" s="34">
        <v>0</v>
      </c>
      <c r="E875" s="33">
        <v>600442144914.30005</v>
      </c>
      <c r="F875" s="33">
        <v>600442144914.30005</v>
      </c>
    </row>
    <row r="876" spans="1:6" ht="13.5" hidden="1" thickBot="1">
      <c r="A876" s="27">
        <f t="shared" si="14"/>
        <v>9</v>
      </c>
      <c r="B876" s="30" t="s">
        <v>1852</v>
      </c>
      <c r="C876" s="30" t="s">
        <v>1853</v>
      </c>
      <c r="D876" s="34">
        <v>0</v>
      </c>
      <c r="E876" s="33">
        <v>8252576601043.1104</v>
      </c>
      <c r="F876" s="33">
        <v>8252576601043.1104</v>
      </c>
    </row>
    <row r="877" spans="1:6" ht="13.5" hidden="1" thickBot="1">
      <c r="A877" s="27">
        <f t="shared" si="14"/>
        <v>9</v>
      </c>
      <c r="B877" s="30" t="s">
        <v>1854</v>
      </c>
      <c r="C877" s="30" t="s">
        <v>1855</v>
      </c>
      <c r="D877" s="34">
        <v>0</v>
      </c>
      <c r="E877" s="33">
        <v>20727245338.060001</v>
      </c>
      <c r="F877" s="33">
        <v>20727245338.060001</v>
      </c>
    </row>
    <row r="878" spans="1:6" ht="13.5" hidden="1" thickBot="1">
      <c r="A878" s="27">
        <f t="shared" si="14"/>
        <v>9</v>
      </c>
      <c r="B878" s="30" t="s">
        <v>1856</v>
      </c>
      <c r="C878" s="30" t="s">
        <v>1857</v>
      </c>
      <c r="D878" s="34">
        <v>0</v>
      </c>
      <c r="E878" s="33">
        <v>40557876058949.797</v>
      </c>
      <c r="F878" s="33">
        <v>40557876058949.797</v>
      </c>
    </row>
    <row r="879" spans="1:6" ht="13.5" hidden="1" thickBot="1">
      <c r="A879" s="27">
        <f t="shared" si="14"/>
        <v>9</v>
      </c>
      <c r="B879" s="30" t="s">
        <v>1858</v>
      </c>
      <c r="C879" s="30" t="s">
        <v>1859</v>
      </c>
      <c r="D879" s="34">
        <v>0</v>
      </c>
      <c r="E879" s="33">
        <v>128376386716.49001</v>
      </c>
      <c r="F879" s="33">
        <v>128376386716.49001</v>
      </c>
    </row>
    <row r="880" spans="1:6" ht="13.5" hidden="1" thickBot="1">
      <c r="A880" s="27">
        <f t="shared" si="14"/>
        <v>9</v>
      </c>
      <c r="B880" s="30" t="s">
        <v>1860</v>
      </c>
      <c r="C880" s="30" t="s">
        <v>1861</v>
      </c>
      <c r="D880" s="34">
        <v>0</v>
      </c>
      <c r="E880" s="33">
        <v>174756718021.64999</v>
      </c>
      <c r="F880" s="33">
        <v>174756718021.64999</v>
      </c>
    </row>
    <row r="881" spans="1:6" ht="13.5" hidden="1" thickBot="1">
      <c r="A881" s="27">
        <f t="shared" si="14"/>
        <v>9</v>
      </c>
      <c r="B881" s="30" t="s">
        <v>1862</v>
      </c>
      <c r="C881" s="30" t="s">
        <v>1863</v>
      </c>
      <c r="D881" s="34">
        <v>0</v>
      </c>
      <c r="E881" s="33">
        <v>116234527543.24001</v>
      </c>
      <c r="F881" s="33">
        <v>116234527543.24001</v>
      </c>
    </row>
    <row r="882" spans="1:6" ht="13.5" hidden="1" thickBot="1">
      <c r="A882" s="27">
        <f t="shared" si="14"/>
        <v>9</v>
      </c>
      <c r="B882" s="30" t="s">
        <v>1864</v>
      </c>
      <c r="C882" s="30" t="s">
        <v>1865</v>
      </c>
      <c r="D882" s="34">
        <v>0</v>
      </c>
      <c r="E882" s="33">
        <v>405590773840.09003</v>
      </c>
      <c r="F882" s="33">
        <v>405590773840.09003</v>
      </c>
    </row>
    <row r="883" spans="1:6" ht="13.5" hidden="1" thickBot="1">
      <c r="A883" s="27">
        <f t="shared" si="14"/>
        <v>9</v>
      </c>
      <c r="B883" s="30" t="s">
        <v>1866</v>
      </c>
      <c r="C883" s="30" t="s">
        <v>1867</v>
      </c>
      <c r="D883" s="34">
        <v>0</v>
      </c>
      <c r="E883" s="33">
        <v>1429019317646.73</v>
      </c>
      <c r="F883" s="33">
        <v>1429019317646.73</v>
      </c>
    </row>
    <row r="884" spans="1:6" ht="13.5" hidden="1" thickBot="1">
      <c r="A884" s="27">
        <f t="shared" si="14"/>
        <v>9</v>
      </c>
      <c r="B884" s="30" t="s">
        <v>1868</v>
      </c>
      <c r="C884" s="30" t="s">
        <v>1869</v>
      </c>
      <c r="D884" s="34">
        <v>0</v>
      </c>
      <c r="E884" s="33">
        <v>1990183461315.27</v>
      </c>
      <c r="F884" s="33">
        <v>1990183461315.27</v>
      </c>
    </row>
    <row r="885" spans="1:6" ht="13.5" hidden="1" thickBot="1">
      <c r="A885" s="27">
        <f t="shared" si="14"/>
        <v>9</v>
      </c>
      <c r="B885" s="30" t="s">
        <v>1870</v>
      </c>
      <c r="C885" s="30" t="s">
        <v>1871</v>
      </c>
      <c r="D885" s="34">
        <v>0</v>
      </c>
      <c r="E885" s="33">
        <v>3517452349825.2002</v>
      </c>
      <c r="F885" s="33">
        <v>3517452349825.2002</v>
      </c>
    </row>
    <row r="886" spans="1:6" ht="13.5" hidden="1" thickBot="1">
      <c r="A886" s="27">
        <f t="shared" si="14"/>
        <v>9</v>
      </c>
      <c r="B886" s="30" t="s">
        <v>1872</v>
      </c>
      <c r="C886" s="30" t="s">
        <v>1873</v>
      </c>
      <c r="D886" s="34">
        <v>0</v>
      </c>
      <c r="E886" s="33">
        <v>48464044581.379997</v>
      </c>
      <c r="F886" s="33">
        <v>48464044581.379997</v>
      </c>
    </row>
    <row r="887" spans="1:6" ht="13.5" hidden="1" thickBot="1">
      <c r="A887" s="27">
        <f t="shared" si="14"/>
        <v>9</v>
      </c>
      <c r="B887" s="30" t="s">
        <v>1874</v>
      </c>
      <c r="C887" s="30" t="s">
        <v>1875</v>
      </c>
      <c r="D887" s="34">
        <v>0</v>
      </c>
      <c r="E887" s="33">
        <v>349972061538.59003</v>
      </c>
      <c r="F887" s="33">
        <v>349972061538.59003</v>
      </c>
    </row>
    <row r="888" spans="1:6" ht="13.5" hidden="1" thickBot="1">
      <c r="A888" s="27">
        <f t="shared" si="14"/>
        <v>9</v>
      </c>
      <c r="B888" s="30" t="s">
        <v>1876</v>
      </c>
      <c r="C888" s="30" t="s">
        <v>1877</v>
      </c>
      <c r="D888" s="34">
        <v>0</v>
      </c>
      <c r="E888" s="33">
        <v>18352189746.889999</v>
      </c>
      <c r="F888" s="33">
        <v>18352189746.889999</v>
      </c>
    </row>
    <row r="889" spans="1:6" ht="13.5" hidden="1" thickBot="1">
      <c r="A889" s="27">
        <f t="shared" si="14"/>
        <v>9</v>
      </c>
      <c r="B889" s="30" t="s">
        <v>1878</v>
      </c>
      <c r="C889" s="30" t="s">
        <v>1879</v>
      </c>
      <c r="D889" s="34">
        <v>0</v>
      </c>
      <c r="E889" s="33">
        <v>5579674855.75</v>
      </c>
      <c r="F889" s="33">
        <v>5579674855.75</v>
      </c>
    </row>
    <row r="890" spans="1:6" ht="13.5" hidden="1" thickBot="1">
      <c r="A890" s="27">
        <f t="shared" si="14"/>
        <v>9</v>
      </c>
      <c r="B890" s="30" t="s">
        <v>1880</v>
      </c>
      <c r="C890" s="30" t="s">
        <v>1881</v>
      </c>
      <c r="D890" s="34">
        <v>0</v>
      </c>
      <c r="E890" s="33">
        <v>44952140804.050003</v>
      </c>
      <c r="F890" s="33">
        <v>44952140804.050003</v>
      </c>
    </row>
    <row r="891" spans="1:6" ht="13.5" hidden="1" thickBot="1">
      <c r="A891" s="27">
        <f t="shared" si="14"/>
        <v>9</v>
      </c>
      <c r="B891" s="30" t="s">
        <v>1882</v>
      </c>
      <c r="C891" s="30" t="s">
        <v>1883</v>
      </c>
      <c r="D891" s="34">
        <v>0</v>
      </c>
      <c r="E891" s="33">
        <v>96348014916.449997</v>
      </c>
      <c r="F891" s="33">
        <v>96348014916.449997</v>
      </c>
    </row>
    <row r="892" spans="1:6" ht="13.5" hidden="1" thickBot="1">
      <c r="A892" s="27">
        <f t="shared" si="14"/>
        <v>9</v>
      </c>
      <c r="B892" s="30" t="s">
        <v>1884</v>
      </c>
      <c r="C892" s="30" t="s">
        <v>1885</v>
      </c>
      <c r="D892" s="34">
        <v>0</v>
      </c>
      <c r="E892" s="34">
        <v>1675954357074</v>
      </c>
      <c r="F892" s="34">
        <v>1675954357074</v>
      </c>
    </row>
    <row r="893" spans="1:6" ht="13.5" thickBot="1">
      <c r="A893" s="27">
        <f t="shared" si="14"/>
        <v>6</v>
      </c>
      <c r="B893" s="27" t="s">
        <v>304</v>
      </c>
      <c r="C893" s="30" t="s">
        <v>96</v>
      </c>
      <c r="D893" s="34">
        <v>0</v>
      </c>
      <c r="E893" s="33">
        <v>4767194997693.4199</v>
      </c>
      <c r="F893" s="33">
        <v>4767194997693.4199</v>
      </c>
    </row>
    <row r="894" spans="1:6" ht="13.5" hidden="1" thickBot="1">
      <c r="A894" s="27">
        <f t="shared" si="14"/>
        <v>9</v>
      </c>
      <c r="B894" s="30" t="s">
        <v>1886</v>
      </c>
      <c r="C894" s="30" t="s">
        <v>1887</v>
      </c>
      <c r="D894" s="34">
        <v>0</v>
      </c>
      <c r="E894" s="33">
        <v>251140213722.14001</v>
      </c>
      <c r="F894" s="33">
        <v>251140213722.14001</v>
      </c>
    </row>
    <row r="895" spans="1:6" ht="13.5" hidden="1" thickBot="1">
      <c r="A895" s="27">
        <f t="shared" si="14"/>
        <v>9</v>
      </c>
      <c r="B895" s="30" t="s">
        <v>1888</v>
      </c>
      <c r="C895" s="30" t="s">
        <v>1889</v>
      </c>
      <c r="D895" s="34">
        <v>0</v>
      </c>
      <c r="E895" s="33">
        <v>2367598134300.98</v>
      </c>
      <c r="F895" s="33">
        <v>2367598134300.98</v>
      </c>
    </row>
    <row r="896" spans="1:6" ht="13.5" hidden="1" thickBot="1">
      <c r="A896" s="27">
        <f t="shared" si="14"/>
        <v>9</v>
      </c>
      <c r="B896" s="30" t="s">
        <v>1890</v>
      </c>
      <c r="C896" s="30" t="s">
        <v>1891</v>
      </c>
      <c r="D896" s="34">
        <v>0</v>
      </c>
      <c r="E896" s="33">
        <v>224205290992.85001</v>
      </c>
      <c r="F896" s="33">
        <v>224205290992.85001</v>
      </c>
    </row>
    <row r="897" spans="1:6" ht="13.5" hidden="1" thickBot="1">
      <c r="A897" s="27">
        <f t="shared" si="14"/>
        <v>9</v>
      </c>
      <c r="B897" s="30" t="s">
        <v>1892</v>
      </c>
      <c r="C897" s="30" t="s">
        <v>1893</v>
      </c>
      <c r="D897" s="34">
        <v>0</v>
      </c>
      <c r="E897" s="33">
        <v>341205106807.75</v>
      </c>
      <c r="F897" s="33">
        <v>341205106807.75</v>
      </c>
    </row>
    <row r="898" spans="1:6" ht="13.5" hidden="1" thickBot="1">
      <c r="A898" s="27">
        <f t="shared" si="14"/>
        <v>9</v>
      </c>
      <c r="B898" s="30" t="s">
        <v>1894</v>
      </c>
      <c r="C898" s="30" t="s">
        <v>1895</v>
      </c>
      <c r="D898" s="34">
        <v>0</v>
      </c>
      <c r="E898" s="33">
        <v>404955907879.59998</v>
      </c>
      <c r="F898" s="33">
        <v>404955907879.59998</v>
      </c>
    </row>
    <row r="899" spans="1:6" ht="13.5" hidden="1" thickBot="1">
      <c r="A899" s="27">
        <f t="shared" si="14"/>
        <v>9</v>
      </c>
      <c r="B899" s="30" t="s">
        <v>1896</v>
      </c>
      <c r="C899" s="30" t="s">
        <v>1897</v>
      </c>
      <c r="D899" s="34">
        <v>0</v>
      </c>
      <c r="E899" s="33">
        <v>585070253033.72998</v>
      </c>
      <c r="F899" s="33">
        <v>585070253033.72998</v>
      </c>
    </row>
    <row r="900" spans="1:6" ht="13.5" hidden="1" thickBot="1">
      <c r="A900" s="27">
        <f t="shared" si="14"/>
        <v>9</v>
      </c>
      <c r="B900" s="30" t="s">
        <v>1898</v>
      </c>
      <c r="C900" s="30" t="s">
        <v>1899</v>
      </c>
      <c r="D900" s="34">
        <v>0</v>
      </c>
      <c r="E900" s="33">
        <v>96326061499.809998</v>
      </c>
      <c r="F900" s="33">
        <v>96326061499.809998</v>
      </c>
    </row>
    <row r="901" spans="1:6" ht="13.5" hidden="1" thickBot="1">
      <c r="A901" s="27">
        <f t="shared" si="14"/>
        <v>9</v>
      </c>
      <c r="B901" s="30" t="s">
        <v>1900</v>
      </c>
      <c r="C901" s="30" t="s">
        <v>1901</v>
      </c>
      <c r="D901" s="34">
        <v>0</v>
      </c>
      <c r="E901" s="33">
        <v>249919514518.44</v>
      </c>
      <c r="F901" s="33">
        <v>249919514518.44</v>
      </c>
    </row>
    <row r="902" spans="1:6" ht="13.5" hidden="1" thickBot="1">
      <c r="A902" s="27">
        <f t="shared" si="14"/>
        <v>9</v>
      </c>
      <c r="B902" s="30" t="s">
        <v>1902</v>
      </c>
      <c r="C902" s="30" t="s">
        <v>1903</v>
      </c>
      <c r="D902" s="34">
        <v>0</v>
      </c>
      <c r="E902" s="33">
        <v>24034427893.220001</v>
      </c>
      <c r="F902" s="33">
        <v>24034427893.220001</v>
      </c>
    </row>
    <row r="903" spans="1:6" ht="13.5" hidden="1" thickBot="1">
      <c r="A903" s="27">
        <f t="shared" si="14"/>
        <v>9</v>
      </c>
      <c r="B903" s="30" t="s">
        <v>1904</v>
      </c>
      <c r="C903" s="30" t="s">
        <v>1905</v>
      </c>
      <c r="D903" s="34">
        <v>0</v>
      </c>
      <c r="E903" s="33">
        <v>14875694903.74</v>
      </c>
      <c r="F903" s="33">
        <v>14875694903.74</v>
      </c>
    </row>
    <row r="904" spans="1:6" ht="13.5" hidden="1" thickBot="1">
      <c r="A904" s="27">
        <f t="shared" si="14"/>
        <v>9</v>
      </c>
      <c r="B904" s="30" t="s">
        <v>1906</v>
      </c>
      <c r="C904" s="30" t="s">
        <v>1907</v>
      </c>
      <c r="D904" s="34">
        <v>0</v>
      </c>
      <c r="E904" s="33">
        <v>207864392141.16</v>
      </c>
      <c r="F904" s="33">
        <v>207864392141.16</v>
      </c>
    </row>
    <row r="905" spans="1:6" ht="13.5" thickBot="1">
      <c r="A905" s="27">
        <f t="shared" si="14"/>
        <v>6</v>
      </c>
      <c r="B905" s="27" t="s">
        <v>305</v>
      </c>
      <c r="C905" s="30" t="s">
        <v>197</v>
      </c>
      <c r="D905" s="34">
        <v>0</v>
      </c>
      <c r="E905" s="33">
        <v>3434642380132.3901</v>
      </c>
      <c r="F905" s="33">
        <v>3434642380132.3901</v>
      </c>
    </row>
    <row r="906" spans="1:6" ht="13.5" hidden="1" thickBot="1">
      <c r="A906" s="27">
        <f t="shared" si="14"/>
        <v>9</v>
      </c>
      <c r="B906" s="30" t="s">
        <v>1908</v>
      </c>
      <c r="C906" s="30" t="s">
        <v>1502</v>
      </c>
      <c r="D906" s="34">
        <v>0</v>
      </c>
      <c r="E906" s="33">
        <v>2743586723502.46</v>
      </c>
      <c r="F906" s="33">
        <v>2743586723502.46</v>
      </c>
    </row>
    <row r="907" spans="1:6" ht="13.5" hidden="1" thickBot="1">
      <c r="A907" s="27">
        <f t="shared" si="14"/>
        <v>9</v>
      </c>
      <c r="B907" s="30" t="s">
        <v>1909</v>
      </c>
      <c r="C907" s="30" t="s">
        <v>1910</v>
      </c>
      <c r="D907" s="34">
        <v>0</v>
      </c>
      <c r="E907" s="33">
        <v>485632690495.34003</v>
      </c>
      <c r="F907" s="33">
        <v>485632690495.34003</v>
      </c>
    </row>
    <row r="908" spans="1:6" ht="13.5" hidden="1" thickBot="1">
      <c r="A908" s="27">
        <f t="shared" si="14"/>
        <v>9</v>
      </c>
      <c r="B908" s="30" t="s">
        <v>1911</v>
      </c>
      <c r="C908" s="30" t="s">
        <v>1912</v>
      </c>
      <c r="D908" s="34">
        <v>0</v>
      </c>
      <c r="E908" s="33">
        <v>4720453973.9799995</v>
      </c>
      <c r="F908" s="33">
        <v>4720453973.9799995</v>
      </c>
    </row>
    <row r="909" spans="1:6" ht="13.5" hidden="1" thickBot="1">
      <c r="A909" s="27">
        <f t="shared" si="14"/>
        <v>9</v>
      </c>
      <c r="B909" s="30" t="s">
        <v>1913</v>
      </c>
      <c r="C909" s="30" t="s">
        <v>1914</v>
      </c>
      <c r="D909" s="34">
        <v>0</v>
      </c>
      <c r="E909" s="33">
        <v>48244812443.360001</v>
      </c>
      <c r="F909" s="33">
        <v>48244812443.360001</v>
      </c>
    </row>
    <row r="910" spans="1:6" ht="13.5" hidden="1" thickBot="1">
      <c r="A910" s="27">
        <f t="shared" si="14"/>
        <v>9</v>
      </c>
      <c r="B910" s="30" t="s">
        <v>1915</v>
      </c>
      <c r="C910" s="30" t="s">
        <v>1916</v>
      </c>
      <c r="D910" s="34">
        <v>0</v>
      </c>
      <c r="E910" s="33">
        <v>152457699717.25</v>
      </c>
      <c r="F910" s="33">
        <v>152457699717.25</v>
      </c>
    </row>
    <row r="911" spans="1:6" ht="13.5" thickBot="1">
      <c r="A911" s="27">
        <f t="shared" si="14"/>
        <v>6</v>
      </c>
      <c r="B911" s="27" t="s">
        <v>306</v>
      </c>
      <c r="C911" s="30" t="s">
        <v>95</v>
      </c>
      <c r="D911" s="34">
        <v>0</v>
      </c>
      <c r="E911" s="33">
        <v>14447065930445.1</v>
      </c>
      <c r="F911" s="33">
        <v>14447065930445.1</v>
      </c>
    </row>
    <row r="912" spans="1:6" ht="13.5" hidden="1" thickBot="1">
      <c r="A912" s="27">
        <f t="shared" si="14"/>
        <v>9</v>
      </c>
      <c r="B912" s="30" t="s">
        <v>1917</v>
      </c>
      <c r="C912" s="30" t="s">
        <v>1918</v>
      </c>
      <c r="D912" s="34">
        <v>0</v>
      </c>
      <c r="E912" s="33">
        <v>8184227310033.21</v>
      </c>
      <c r="F912" s="33">
        <v>8184227310033.21</v>
      </c>
    </row>
    <row r="913" spans="1:6" ht="13.5" hidden="1" thickBot="1">
      <c r="A913" s="27">
        <f t="shared" si="14"/>
        <v>9</v>
      </c>
      <c r="B913" s="30" t="s">
        <v>1919</v>
      </c>
      <c r="C913" s="30" t="s">
        <v>1920</v>
      </c>
      <c r="D913" s="34">
        <v>0</v>
      </c>
      <c r="E913" s="33">
        <v>5496511518910.5703</v>
      </c>
      <c r="F913" s="33">
        <v>5496511518910.5703</v>
      </c>
    </row>
    <row r="914" spans="1:6" ht="13.5" hidden="1" thickBot="1">
      <c r="A914" s="27">
        <f t="shared" ref="A914:A977" si="15">LEN(B914)</f>
        <v>9</v>
      </c>
      <c r="B914" s="30" t="s">
        <v>1921</v>
      </c>
      <c r="C914" s="30" t="s">
        <v>1922</v>
      </c>
      <c r="D914" s="34">
        <v>0</v>
      </c>
      <c r="E914" s="33">
        <v>87958744380.389999</v>
      </c>
      <c r="F914" s="33">
        <v>87958744380.389999</v>
      </c>
    </row>
    <row r="915" spans="1:6" ht="13.5" hidden="1" thickBot="1">
      <c r="A915" s="27">
        <f t="shared" si="15"/>
        <v>9</v>
      </c>
      <c r="B915" s="30" t="s">
        <v>1923</v>
      </c>
      <c r="C915" s="30" t="s">
        <v>1924</v>
      </c>
      <c r="D915" s="34">
        <v>0</v>
      </c>
      <c r="E915" s="33">
        <v>374143740945.22998</v>
      </c>
      <c r="F915" s="33">
        <v>374143740945.22998</v>
      </c>
    </row>
    <row r="916" spans="1:6" ht="13.5" hidden="1" thickBot="1">
      <c r="A916" s="27">
        <f t="shared" si="15"/>
        <v>9</v>
      </c>
      <c r="B916" s="30" t="s">
        <v>1925</v>
      </c>
      <c r="C916" s="30" t="s">
        <v>1926</v>
      </c>
      <c r="D916" s="34">
        <v>0</v>
      </c>
      <c r="E916" s="33">
        <v>2341241228.4000001</v>
      </c>
      <c r="F916" s="33">
        <v>2341241228.4000001</v>
      </c>
    </row>
    <row r="917" spans="1:6" ht="13.5" hidden="1" thickBot="1">
      <c r="A917" s="27">
        <f t="shared" si="15"/>
        <v>9</v>
      </c>
      <c r="B917" s="30" t="s">
        <v>1927</v>
      </c>
      <c r="C917" s="30" t="s">
        <v>1928</v>
      </c>
      <c r="D917" s="34">
        <v>0</v>
      </c>
      <c r="E917" s="33">
        <v>218779134258.06</v>
      </c>
      <c r="F917" s="33">
        <v>218779134258.06</v>
      </c>
    </row>
    <row r="918" spans="1:6" ht="13.5" hidden="1" thickBot="1">
      <c r="A918" s="27">
        <f t="shared" si="15"/>
        <v>9</v>
      </c>
      <c r="B918" s="30" t="s">
        <v>1929</v>
      </c>
      <c r="C918" s="30" t="s">
        <v>1930</v>
      </c>
      <c r="D918" s="34">
        <v>0</v>
      </c>
      <c r="E918" s="33">
        <v>83104240689.279999</v>
      </c>
      <c r="F918" s="33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0" t="s">
        <v>198</v>
      </c>
      <c r="D919" s="34">
        <v>0</v>
      </c>
      <c r="E919" s="33">
        <v>8013743142082.4199</v>
      </c>
      <c r="F919" s="33">
        <v>8013743142082.4199</v>
      </c>
    </row>
    <row r="920" spans="1:6" ht="13.5" hidden="1" thickBot="1">
      <c r="A920" s="27">
        <f t="shared" si="15"/>
        <v>9</v>
      </c>
      <c r="B920" s="30" t="s">
        <v>1931</v>
      </c>
      <c r="C920" s="30" t="s">
        <v>1932</v>
      </c>
      <c r="D920" s="34">
        <v>0</v>
      </c>
      <c r="E920" s="33">
        <v>658166673012.55005</v>
      </c>
      <c r="F920" s="33">
        <v>658166673012.55005</v>
      </c>
    </row>
    <row r="921" spans="1:6" ht="13.5" hidden="1" thickBot="1">
      <c r="A921" s="27">
        <f t="shared" si="15"/>
        <v>9</v>
      </c>
      <c r="B921" s="30" t="s">
        <v>1933</v>
      </c>
      <c r="C921" s="30" t="s">
        <v>1934</v>
      </c>
      <c r="D921" s="34">
        <v>0</v>
      </c>
      <c r="E921" s="33">
        <v>5520982320855.9902</v>
      </c>
      <c r="F921" s="33">
        <v>5520982320855.9902</v>
      </c>
    </row>
    <row r="922" spans="1:6" ht="13.5" hidden="1" thickBot="1">
      <c r="A922" s="27">
        <f t="shared" si="15"/>
        <v>9</v>
      </c>
      <c r="B922" s="30" t="s">
        <v>1935</v>
      </c>
      <c r="C922" s="30" t="s">
        <v>1936</v>
      </c>
      <c r="D922" s="34">
        <v>0</v>
      </c>
      <c r="E922" s="34">
        <v>878457113440</v>
      </c>
      <c r="F922" s="34">
        <v>878457113440</v>
      </c>
    </row>
    <row r="923" spans="1:6" ht="13.5" hidden="1" thickBot="1">
      <c r="A923" s="27">
        <f t="shared" si="15"/>
        <v>9</v>
      </c>
      <c r="B923" s="30" t="s">
        <v>1937</v>
      </c>
      <c r="C923" s="30" t="s">
        <v>1938</v>
      </c>
      <c r="D923" s="34">
        <v>0</v>
      </c>
      <c r="E923" s="33">
        <v>158102767479.78</v>
      </c>
      <c r="F923" s="33">
        <v>158102767479.78</v>
      </c>
    </row>
    <row r="924" spans="1:6" ht="13.5" hidden="1" thickBot="1">
      <c r="A924" s="27">
        <f t="shared" si="15"/>
        <v>9</v>
      </c>
      <c r="B924" s="30" t="s">
        <v>1939</v>
      </c>
      <c r="C924" s="30" t="s">
        <v>1940</v>
      </c>
      <c r="D924" s="34">
        <v>0</v>
      </c>
      <c r="E924" s="33">
        <v>236321433102.07999</v>
      </c>
      <c r="F924" s="33">
        <v>236321433102.07999</v>
      </c>
    </row>
    <row r="925" spans="1:6" ht="13.5" hidden="1" thickBot="1">
      <c r="A925" s="27">
        <f t="shared" si="15"/>
        <v>9</v>
      </c>
      <c r="B925" s="30" t="s">
        <v>1941</v>
      </c>
      <c r="C925" s="30" t="s">
        <v>1942</v>
      </c>
      <c r="D925" s="34">
        <v>0</v>
      </c>
      <c r="E925" s="33">
        <v>159146522161.35999</v>
      </c>
      <c r="F925" s="33">
        <v>159146522161.35999</v>
      </c>
    </row>
    <row r="926" spans="1:6" ht="13.5" hidden="1" thickBot="1">
      <c r="A926" s="27">
        <f t="shared" si="15"/>
        <v>9</v>
      </c>
      <c r="B926" s="30" t="s">
        <v>1943</v>
      </c>
      <c r="C926" s="30" t="s">
        <v>1944</v>
      </c>
      <c r="D926" s="34">
        <v>0</v>
      </c>
      <c r="E926" s="33">
        <v>19735967838.349998</v>
      </c>
      <c r="F926" s="33">
        <v>19735967838.349998</v>
      </c>
    </row>
    <row r="927" spans="1:6" ht="13.5" hidden="1" thickBot="1">
      <c r="A927" s="27">
        <f t="shared" si="15"/>
        <v>9</v>
      </c>
      <c r="B927" s="30" t="s">
        <v>1945</v>
      </c>
      <c r="C927" s="30" t="s">
        <v>1946</v>
      </c>
      <c r="D927" s="34">
        <v>0</v>
      </c>
      <c r="E927" s="33">
        <v>338267266476.46002</v>
      </c>
      <c r="F927" s="33">
        <v>338267266476.46002</v>
      </c>
    </row>
    <row r="928" spans="1:6" ht="13.5" hidden="1" thickBot="1">
      <c r="A928" s="27">
        <f t="shared" si="15"/>
        <v>9</v>
      </c>
      <c r="B928" s="30" t="s">
        <v>1947</v>
      </c>
      <c r="C928" s="30" t="s">
        <v>1948</v>
      </c>
      <c r="D928" s="34">
        <v>0</v>
      </c>
      <c r="E928" s="33">
        <v>44563077715.849998</v>
      </c>
      <c r="F928" s="33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0" t="s">
        <v>94</v>
      </c>
      <c r="D929" s="34">
        <v>0</v>
      </c>
      <c r="E929" s="33">
        <v>279711432209.21002</v>
      </c>
      <c r="F929" s="33">
        <v>279711432209.21002</v>
      </c>
    </row>
    <row r="930" spans="1:6" ht="13.5" hidden="1" thickBot="1">
      <c r="A930" s="27">
        <f t="shared" si="15"/>
        <v>9</v>
      </c>
      <c r="B930" s="30" t="s">
        <v>1949</v>
      </c>
      <c r="C930" s="30" t="s">
        <v>1950</v>
      </c>
      <c r="D930" s="34">
        <v>0</v>
      </c>
      <c r="E930" s="33">
        <v>14806006136.5</v>
      </c>
      <c r="F930" s="33">
        <v>14806006136.5</v>
      </c>
    </row>
    <row r="931" spans="1:6" ht="13.5" hidden="1" thickBot="1">
      <c r="A931" s="27">
        <f t="shared" si="15"/>
        <v>9</v>
      </c>
      <c r="B931" s="30" t="s">
        <v>1951</v>
      </c>
      <c r="C931" s="30" t="s">
        <v>1952</v>
      </c>
      <c r="D931" s="34">
        <v>0</v>
      </c>
      <c r="E931" s="33">
        <v>208407978646.17999</v>
      </c>
      <c r="F931" s="33">
        <v>208407978646.17999</v>
      </c>
    </row>
    <row r="932" spans="1:6" ht="13.5" hidden="1" thickBot="1">
      <c r="A932" s="27">
        <f t="shared" si="15"/>
        <v>9</v>
      </c>
      <c r="B932" s="30" t="s">
        <v>1953</v>
      </c>
      <c r="C932" s="30" t="s">
        <v>1954</v>
      </c>
      <c r="D932" s="34">
        <v>0</v>
      </c>
      <c r="E932" s="33">
        <v>15449069810.690001</v>
      </c>
      <c r="F932" s="33">
        <v>15449069810.690001</v>
      </c>
    </row>
    <row r="933" spans="1:6" ht="13.5" hidden="1" thickBot="1">
      <c r="A933" s="27">
        <f t="shared" si="15"/>
        <v>9</v>
      </c>
      <c r="B933" s="30" t="s">
        <v>1955</v>
      </c>
      <c r="C933" s="30" t="s">
        <v>1956</v>
      </c>
      <c r="D933" s="34">
        <v>0</v>
      </c>
      <c r="E933" s="33">
        <v>22700640368.470001</v>
      </c>
      <c r="F933" s="33">
        <v>22700640368.470001</v>
      </c>
    </row>
    <row r="934" spans="1:6" ht="13.5" hidden="1" thickBot="1">
      <c r="A934" s="27">
        <f t="shared" si="15"/>
        <v>9</v>
      </c>
      <c r="B934" s="30" t="s">
        <v>1957</v>
      </c>
      <c r="C934" s="30" t="s">
        <v>1958</v>
      </c>
      <c r="D934" s="34">
        <v>0</v>
      </c>
      <c r="E934" s="33">
        <v>967764515.65999997</v>
      </c>
      <c r="F934" s="33">
        <v>967764515.65999997</v>
      </c>
    </row>
    <row r="935" spans="1:6" ht="13.5" hidden="1" thickBot="1">
      <c r="A935" s="27">
        <f t="shared" si="15"/>
        <v>9</v>
      </c>
      <c r="B935" s="30" t="s">
        <v>1959</v>
      </c>
      <c r="C935" s="30" t="s">
        <v>1960</v>
      </c>
      <c r="D935" s="34">
        <v>0</v>
      </c>
      <c r="E935" s="33">
        <v>5403530032.6999998</v>
      </c>
      <c r="F935" s="33">
        <v>5403530032.6999998</v>
      </c>
    </row>
    <row r="936" spans="1:6" ht="13.5" hidden="1" thickBot="1">
      <c r="A936" s="27">
        <f t="shared" si="15"/>
        <v>9</v>
      </c>
      <c r="B936" s="30" t="s">
        <v>1961</v>
      </c>
      <c r="C936" s="30" t="s">
        <v>1962</v>
      </c>
      <c r="D936" s="34">
        <v>0</v>
      </c>
      <c r="E936" s="33">
        <v>11976442699.01</v>
      </c>
      <c r="F936" s="33">
        <v>11976442699.01</v>
      </c>
    </row>
    <row r="937" spans="1:6" ht="13.5" thickBot="1">
      <c r="A937" s="27">
        <f t="shared" si="15"/>
        <v>6</v>
      </c>
      <c r="B937" s="27" t="s">
        <v>1963</v>
      </c>
      <c r="C937" s="30" t="s">
        <v>70</v>
      </c>
      <c r="D937" s="34">
        <v>0</v>
      </c>
      <c r="E937" s="33">
        <v>653872790436.17004</v>
      </c>
      <c r="F937" s="33">
        <v>653872790436.17004</v>
      </c>
    </row>
    <row r="938" spans="1:6" ht="13.5" hidden="1" thickBot="1">
      <c r="A938" s="27">
        <f t="shared" si="15"/>
        <v>9</v>
      </c>
      <c r="B938" s="30" t="s">
        <v>1964</v>
      </c>
      <c r="C938" s="30" t="s">
        <v>1965</v>
      </c>
      <c r="D938" s="34">
        <v>0</v>
      </c>
      <c r="E938" s="33">
        <v>274652004243.78</v>
      </c>
      <c r="F938" s="33">
        <v>274652004243.78</v>
      </c>
    </row>
    <row r="939" spans="1:6" ht="13.5" hidden="1" thickBot="1">
      <c r="A939" s="27">
        <f t="shared" si="15"/>
        <v>9</v>
      </c>
      <c r="B939" s="30" t="s">
        <v>1966</v>
      </c>
      <c r="C939" s="30" t="s">
        <v>1967</v>
      </c>
      <c r="D939" s="34">
        <v>0</v>
      </c>
      <c r="E939" s="33">
        <v>2741059697.46</v>
      </c>
      <c r="F939" s="33">
        <v>2741059697.46</v>
      </c>
    </row>
    <row r="940" spans="1:6" ht="13.5" hidden="1" thickBot="1">
      <c r="A940" s="27">
        <f t="shared" si="15"/>
        <v>9</v>
      </c>
      <c r="B940" s="30" t="s">
        <v>1968</v>
      </c>
      <c r="C940" s="30" t="s">
        <v>1969</v>
      </c>
      <c r="D940" s="34">
        <v>0</v>
      </c>
      <c r="E940" s="33">
        <v>357819640.70999998</v>
      </c>
      <c r="F940" s="33">
        <v>357819640.70999998</v>
      </c>
    </row>
    <row r="941" spans="1:6" ht="13.5" hidden="1" thickBot="1">
      <c r="A941" s="27">
        <f t="shared" si="15"/>
        <v>9</v>
      </c>
      <c r="B941" s="30" t="s">
        <v>1970</v>
      </c>
      <c r="C941" s="30" t="s">
        <v>1971</v>
      </c>
      <c r="D941" s="34">
        <v>0</v>
      </c>
      <c r="E941" s="33">
        <v>25942530566.5</v>
      </c>
      <c r="F941" s="33">
        <v>25942530566.5</v>
      </c>
    </row>
    <row r="942" spans="1:6" ht="13.5" hidden="1" thickBot="1">
      <c r="A942" s="27">
        <f t="shared" si="15"/>
        <v>9</v>
      </c>
      <c r="B942" s="30" t="s">
        <v>1972</v>
      </c>
      <c r="C942" s="30" t="s">
        <v>1973</v>
      </c>
      <c r="D942" s="34">
        <v>0</v>
      </c>
      <c r="E942" s="33">
        <v>21578409168.5</v>
      </c>
      <c r="F942" s="33">
        <v>21578409168.5</v>
      </c>
    </row>
    <row r="943" spans="1:6" ht="13.5" hidden="1" thickBot="1">
      <c r="A943" s="27">
        <f t="shared" si="15"/>
        <v>9</v>
      </c>
      <c r="B943" s="30" t="s">
        <v>1974</v>
      </c>
      <c r="C943" s="30" t="s">
        <v>1975</v>
      </c>
      <c r="D943" s="34">
        <v>0</v>
      </c>
      <c r="E943" s="33">
        <v>290797241147.44</v>
      </c>
      <c r="F943" s="33">
        <v>290797241147.44</v>
      </c>
    </row>
    <row r="944" spans="1:6" ht="13.5" hidden="1" thickBot="1">
      <c r="A944" s="27">
        <f t="shared" si="15"/>
        <v>9</v>
      </c>
      <c r="B944" s="30" t="s">
        <v>1976</v>
      </c>
      <c r="C944" s="30" t="s">
        <v>1977</v>
      </c>
      <c r="D944" s="34">
        <v>0</v>
      </c>
      <c r="E944" s="33">
        <v>37803725971.779999</v>
      </c>
      <c r="F944" s="33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0" t="s">
        <v>1979</v>
      </c>
      <c r="D945" s="34">
        <v>0</v>
      </c>
      <c r="E945" s="33">
        <v>5789405425830.8799</v>
      </c>
      <c r="F945" s="33">
        <v>5789405425830.8799</v>
      </c>
    </row>
    <row r="946" spans="1:6" ht="13.5" hidden="1" thickBot="1">
      <c r="A946" s="27">
        <f t="shared" si="15"/>
        <v>9</v>
      </c>
      <c r="B946" s="30" t="s">
        <v>1980</v>
      </c>
      <c r="C946" s="30" t="s">
        <v>106</v>
      </c>
      <c r="D946" s="34">
        <v>0</v>
      </c>
      <c r="E946" s="33">
        <v>1737289964021.0701</v>
      </c>
      <c r="F946" s="33">
        <v>1737289964021.0701</v>
      </c>
    </row>
    <row r="947" spans="1:6" ht="13.5" hidden="1" thickBot="1">
      <c r="A947" s="27">
        <f t="shared" si="15"/>
        <v>9</v>
      </c>
      <c r="B947" s="30" t="s">
        <v>1981</v>
      </c>
      <c r="C947" s="30" t="s">
        <v>98</v>
      </c>
      <c r="D947" s="34">
        <v>0</v>
      </c>
      <c r="E947" s="34">
        <v>1792302566913</v>
      </c>
      <c r="F947" s="34">
        <v>1792302566913</v>
      </c>
    </row>
    <row r="948" spans="1:6" ht="13.5" hidden="1" thickBot="1">
      <c r="A948" s="27">
        <f t="shared" si="15"/>
        <v>9</v>
      </c>
      <c r="B948" s="30" t="s">
        <v>1982</v>
      </c>
      <c r="C948" s="30" t="s">
        <v>195</v>
      </c>
      <c r="D948" s="34">
        <v>0</v>
      </c>
      <c r="E948" s="33">
        <v>574048801938.77002</v>
      </c>
      <c r="F948" s="33">
        <v>574048801938.77002</v>
      </c>
    </row>
    <row r="949" spans="1:6" ht="13.5" hidden="1" thickBot="1">
      <c r="A949" s="27">
        <f t="shared" si="15"/>
        <v>9</v>
      </c>
      <c r="B949" s="30" t="s">
        <v>1983</v>
      </c>
      <c r="C949" s="30" t="s">
        <v>97</v>
      </c>
      <c r="D949" s="34">
        <v>0</v>
      </c>
      <c r="E949" s="33">
        <v>987835475376.82996</v>
      </c>
      <c r="F949" s="33">
        <v>987835475376.82996</v>
      </c>
    </row>
    <row r="950" spans="1:6" ht="13.5" hidden="1" thickBot="1">
      <c r="A950" s="27">
        <f t="shared" si="15"/>
        <v>9</v>
      </c>
      <c r="B950" s="30" t="s">
        <v>1984</v>
      </c>
      <c r="C950" s="30" t="s">
        <v>196</v>
      </c>
      <c r="D950" s="34">
        <v>0</v>
      </c>
      <c r="E950" s="33">
        <v>36935810276.279999</v>
      </c>
      <c r="F950" s="33">
        <v>36935810276.279999</v>
      </c>
    </row>
    <row r="951" spans="1:6" ht="13.5" hidden="1" thickBot="1">
      <c r="A951" s="27">
        <f t="shared" si="15"/>
        <v>9</v>
      </c>
      <c r="B951" s="30" t="s">
        <v>1985</v>
      </c>
      <c r="C951" s="30" t="s">
        <v>96</v>
      </c>
      <c r="D951" s="34">
        <v>0</v>
      </c>
      <c r="E951" s="34">
        <v>13883245699</v>
      </c>
      <c r="F951" s="34">
        <v>13883245699</v>
      </c>
    </row>
    <row r="952" spans="1:6" ht="13.5" hidden="1" thickBot="1">
      <c r="A952" s="27">
        <f t="shared" si="15"/>
        <v>9</v>
      </c>
      <c r="B952" s="30" t="s">
        <v>1986</v>
      </c>
      <c r="C952" s="30" t="s">
        <v>197</v>
      </c>
      <c r="D952" s="34">
        <v>0</v>
      </c>
      <c r="E952" s="34">
        <v>455198943255</v>
      </c>
      <c r="F952" s="34">
        <v>455198943255</v>
      </c>
    </row>
    <row r="953" spans="1:6" ht="13.5" hidden="1" thickBot="1">
      <c r="A953" s="27">
        <f t="shared" si="15"/>
        <v>9</v>
      </c>
      <c r="B953" s="30" t="s">
        <v>1987</v>
      </c>
      <c r="C953" s="30" t="s">
        <v>95</v>
      </c>
      <c r="D953" s="34">
        <v>0</v>
      </c>
      <c r="E953" s="33">
        <v>88132428138.050003</v>
      </c>
      <c r="F953" s="33">
        <v>88132428138.050003</v>
      </c>
    </row>
    <row r="954" spans="1:6" ht="13.5" hidden="1" thickBot="1">
      <c r="A954" s="27">
        <f t="shared" si="15"/>
        <v>9</v>
      </c>
      <c r="B954" s="30" t="s">
        <v>1988</v>
      </c>
      <c r="C954" s="30" t="s">
        <v>198</v>
      </c>
      <c r="D954" s="34">
        <v>0</v>
      </c>
      <c r="E954" s="33">
        <v>34131397495.540001</v>
      </c>
      <c r="F954" s="33">
        <v>34131397495.540001</v>
      </c>
    </row>
    <row r="955" spans="1:6" ht="13.5" hidden="1" thickBot="1">
      <c r="A955" s="27">
        <f t="shared" si="15"/>
        <v>9</v>
      </c>
      <c r="B955" s="30" t="s">
        <v>1989</v>
      </c>
      <c r="C955" s="30" t="s">
        <v>103</v>
      </c>
      <c r="D955" s="34">
        <v>0</v>
      </c>
      <c r="E955" s="33">
        <v>2896149077.48</v>
      </c>
      <c r="F955" s="33">
        <v>2896149077.48</v>
      </c>
    </row>
    <row r="956" spans="1:6" ht="13.5" hidden="1" thickBot="1">
      <c r="A956" s="27">
        <f t="shared" si="15"/>
        <v>9</v>
      </c>
      <c r="B956" s="30" t="s">
        <v>1990</v>
      </c>
      <c r="C956" s="30" t="s">
        <v>1991</v>
      </c>
      <c r="D956" s="34">
        <v>0</v>
      </c>
      <c r="E956" s="33">
        <v>66750643639.860001</v>
      </c>
      <c r="F956" s="33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0" t="s">
        <v>1992</v>
      </c>
      <c r="D957" s="34">
        <v>0</v>
      </c>
      <c r="E957" s="33">
        <v>77206070371940</v>
      </c>
      <c r="F957" s="33">
        <v>77206070371940</v>
      </c>
    </row>
    <row r="958" spans="1:6" ht="13.5" hidden="1" thickBot="1">
      <c r="A958" s="27">
        <f t="shared" si="15"/>
        <v>9</v>
      </c>
      <c r="B958" s="30" t="s">
        <v>1993</v>
      </c>
      <c r="C958" s="30" t="s">
        <v>98</v>
      </c>
      <c r="D958" s="34">
        <v>0</v>
      </c>
      <c r="E958" s="33">
        <v>8777293028223.2803</v>
      </c>
      <c r="F958" s="33">
        <v>8777293028223.2803</v>
      </c>
    </row>
    <row r="959" spans="1:6" ht="13.5" hidden="1" thickBot="1">
      <c r="A959" s="27">
        <f t="shared" si="15"/>
        <v>9</v>
      </c>
      <c r="B959" s="30" t="s">
        <v>1994</v>
      </c>
      <c r="C959" s="30" t="s">
        <v>195</v>
      </c>
      <c r="D959" s="34">
        <v>0</v>
      </c>
      <c r="E959" s="33">
        <v>16276122358568</v>
      </c>
      <c r="F959" s="33">
        <v>16276122358568</v>
      </c>
    </row>
    <row r="960" spans="1:6" ht="13.5" hidden="1" thickBot="1">
      <c r="A960" s="27">
        <f t="shared" si="15"/>
        <v>9</v>
      </c>
      <c r="B960" s="30" t="s">
        <v>1995</v>
      </c>
      <c r="C960" s="30" t="s">
        <v>97</v>
      </c>
      <c r="D960" s="34">
        <v>0</v>
      </c>
      <c r="E960" s="33">
        <v>19776586632638.199</v>
      </c>
      <c r="F960" s="33">
        <v>19776586632638.199</v>
      </c>
    </row>
    <row r="961" spans="1:6" ht="13.5" hidden="1" thickBot="1">
      <c r="A961" s="27">
        <f t="shared" si="15"/>
        <v>9</v>
      </c>
      <c r="B961" s="30" t="s">
        <v>1996</v>
      </c>
      <c r="C961" s="30" t="s">
        <v>196</v>
      </c>
      <c r="D961" s="34">
        <v>0</v>
      </c>
      <c r="E961" s="33">
        <v>16400773844623.4</v>
      </c>
      <c r="F961" s="33">
        <v>16400773844623.4</v>
      </c>
    </row>
    <row r="962" spans="1:6" ht="13.5" hidden="1" thickBot="1">
      <c r="A962" s="27">
        <f t="shared" si="15"/>
        <v>9</v>
      </c>
      <c r="B962" s="30" t="s">
        <v>1997</v>
      </c>
      <c r="C962" s="30" t="s">
        <v>96</v>
      </c>
      <c r="D962" s="34">
        <v>0</v>
      </c>
      <c r="E962" s="33">
        <v>2026611966506.8201</v>
      </c>
      <c r="F962" s="33">
        <v>2026611966506.8201</v>
      </c>
    </row>
    <row r="963" spans="1:6" ht="13.5" hidden="1" thickBot="1">
      <c r="A963" s="27">
        <f t="shared" si="15"/>
        <v>9</v>
      </c>
      <c r="B963" s="30" t="s">
        <v>1998</v>
      </c>
      <c r="C963" s="30" t="s">
        <v>197</v>
      </c>
      <c r="D963" s="34">
        <v>0</v>
      </c>
      <c r="E963" s="33">
        <v>1641688945865.21</v>
      </c>
      <c r="F963" s="33">
        <v>1641688945865.21</v>
      </c>
    </row>
    <row r="964" spans="1:6" ht="13.5" hidden="1" thickBot="1">
      <c r="A964" s="27">
        <f t="shared" si="15"/>
        <v>9</v>
      </c>
      <c r="B964" s="30" t="s">
        <v>1999</v>
      </c>
      <c r="C964" s="30" t="s">
        <v>95</v>
      </c>
      <c r="D964" s="34">
        <v>0</v>
      </c>
      <c r="E964" s="33">
        <v>8130158802163.3604</v>
      </c>
      <c r="F964" s="33">
        <v>8130158802163.3604</v>
      </c>
    </row>
    <row r="965" spans="1:6" ht="13.5" hidden="1" thickBot="1">
      <c r="A965" s="27">
        <f t="shared" si="15"/>
        <v>9</v>
      </c>
      <c r="B965" s="30" t="s">
        <v>2000</v>
      </c>
      <c r="C965" s="30" t="s">
        <v>198</v>
      </c>
      <c r="D965" s="34">
        <v>0</v>
      </c>
      <c r="E965" s="33">
        <v>2648176501577.9902</v>
      </c>
      <c r="F965" s="33">
        <v>2648176501577.9902</v>
      </c>
    </row>
    <row r="966" spans="1:6" ht="13.5" hidden="1" thickBot="1">
      <c r="A966" s="27">
        <f t="shared" si="15"/>
        <v>9</v>
      </c>
      <c r="B966" s="30" t="s">
        <v>2001</v>
      </c>
      <c r="C966" s="30" t="s">
        <v>94</v>
      </c>
      <c r="D966" s="34">
        <v>0</v>
      </c>
      <c r="E966" s="33">
        <v>126450185886.63</v>
      </c>
      <c r="F966" s="33">
        <v>126450185886.63</v>
      </c>
    </row>
    <row r="967" spans="1:6" ht="13.5" hidden="1" thickBot="1">
      <c r="A967" s="27">
        <f t="shared" si="15"/>
        <v>9</v>
      </c>
      <c r="B967" s="30" t="s">
        <v>2002</v>
      </c>
      <c r="C967" s="30" t="s">
        <v>1648</v>
      </c>
      <c r="D967" s="34">
        <v>0</v>
      </c>
      <c r="E967" s="33">
        <v>19966524006.099998</v>
      </c>
      <c r="F967" s="33">
        <v>19966524006.099998</v>
      </c>
    </row>
    <row r="968" spans="1:6" ht="13.5" hidden="1" thickBot="1">
      <c r="A968" s="27">
        <f t="shared" si="15"/>
        <v>9</v>
      </c>
      <c r="B968" s="30" t="s">
        <v>2003</v>
      </c>
      <c r="C968" s="30" t="s">
        <v>1661</v>
      </c>
      <c r="D968" s="34">
        <v>0</v>
      </c>
      <c r="E968" s="33">
        <v>32020291412.259998</v>
      </c>
      <c r="F968" s="33">
        <v>32020291412.259998</v>
      </c>
    </row>
    <row r="969" spans="1:6" ht="13.5" hidden="1" thickBot="1">
      <c r="A969" s="27">
        <f t="shared" si="15"/>
        <v>9</v>
      </c>
      <c r="B969" s="30" t="s">
        <v>2004</v>
      </c>
      <c r="C969" s="30" t="s">
        <v>70</v>
      </c>
      <c r="D969" s="34">
        <v>0</v>
      </c>
      <c r="E969" s="33">
        <v>42157683498.169998</v>
      </c>
      <c r="F969" s="33">
        <v>42157683498.169998</v>
      </c>
    </row>
    <row r="970" spans="1:6" ht="13.5" hidden="1" thickBot="1">
      <c r="A970" s="27">
        <f t="shared" si="15"/>
        <v>9</v>
      </c>
      <c r="B970" s="30" t="s">
        <v>2005</v>
      </c>
      <c r="C970" s="30" t="s">
        <v>101</v>
      </c>
      <c r="D970" s="34">
        <v>0</v>
      </c>
      <c r="E970" s="33">
        <v>72776986253.559998</v>
      </c>
      <c r="F970" s="33">
        <v>72776986253.559998</v>
      </c>
    </row>
    <row r="971" spans="1:6" ht="13.5" hidden="1" thickBot="1">
      <c r="A971" s="27">
        <f t="shared" si="15"/>
        <v>9</v>
      </c>
      <c r="B971" s="30" t="s">
        <v>2006</v>
      </c>
      <c r="C971" s="30" t="s">
        <v>100</v>
      </c>
      <c r="D971" s="34">
        <v>0</v>
      </c>
      <c r="E971" s="33">
        <v>199971454448.26999</v>
      </c>
      <c r="F971" s="33">
        <v>199971454448.26999</v>
      </c>
    </row>
    <row r="972" spans="1:6" ht="13.5" hidden="1" thickBot="1">
      <c r="A972" s="27">
        <f t="shared" si="15"/>
        <v>9</v>
      </c>
      <c r="B972" s="30" t="s">
        <v>2007</v>
      </c>
      <c r="C972" s="30" t="s">
        <v>99</v>
      </c>
      <c r="D972" s="34">
        <v>0</v>
      </c>
      <c r="E972" s="33">
        <v>554384393492.07996</v>
      </c>
      <c r="F972" s="33">
        <v>554384393492.07996</v>
      </c>
    </row>
    <row r="973" spans="1:6" ht="13.5" hidden="1" thickBot="1">
      <c r="A973" s="27">
        <f t="shared" si="15"/>
        <v>9</v>
      </c>
      <c r="B973" s="30" t="s">
        <v>2008</v>
      </c>
      <c r="C973" s="30" t="s">
        <v>1979</v>
      </c>
      <c r="D973" s="34">
        <v>0</v>
      </c>
      <c r="E973" s="33">
        <v>480930772776.69</v>
      </c>
      <c r="F973" s="33">
        <v>480930772776.69</v>
      </c>
    </row>
    <row r="974" spans="1:6" ht="13.5" thickBot="1">
      <c r="A974" s="27">
        <f t="shared" si="15"/>
        <v>6</v>
      </c>
      <c r="B974" s="27" t="s">
        <v>313</v>
      </c>
      <c r="C974" s="30" t="s">
        <v>2009</v>
      </c>
      <c r="D974" s="34">
        <v>0</v>
      </c>
      <c r="E974" s="33">
        <v>8777214550284.04</v>
      </c>
      <c r="F974" s="33">
        <v>8777214550284.04</v>
      </c>
    </row>
    <row r="975" spans="1:6" ht="13.5" hidden="1" thickBot="1">
      <c r="A975" s="27">
        <f t="shared" si="15"/>
        <v>9</v>
      </c>
      <c r="B975" s="30" t="s">
        <v>2010</v>
      </c>
      <c r="C975" s="30" t="s">
        <v>106</v>
      </c>
      <c r="D975" s="34">
        <v>0</v>
      </c>
      <c r="E975" s="33">
        <v>310337941414.53003</v>
      </c>
      <c r="F975" s="33">
        <v>310337941414.53003</v>
      </c>
    </row>
    <row r="976" spans="1:6" ht="13.5" hidden="1" thickBot="1">
      <c r="A976" s="27">
        <f t="shared" si="15"/>
        <v>9</v>
      </c>
      <c r="B976" s="30" t="s">
        <v>2011</v>
      </c>
      <c r="C976" s="30" t="s">
        <v>1648</v>
      </c>
      <c r="D976" s="34">
        <v>0</v>
      </c>
      <c r="E976" s="33">
        <v>2342570095.4499998</v>
      </c>
      <c r="F976" s="33">
        <v>2342570095.4499998</v>
      </c>
    </row>
    <row r="977" spans="1:6" ht="13.5" hidden="1" thickBot="1">
      <c r="A977" s="27">
        <f t="shared" si="15"/>
        <v>9</v>
      </c>
      <c r="B977" s="30" t="s">
        <v>2012</v>
      </c>
      <c r="C977" s="30" t="s">
        <v>103</v>
      </c>
      <c r="D977" s="34">
        <v>0</v>
      </c>
      <c r="E977" s="34">
        <v>498627882708</v>
      </c>
      <c r="F977" s="34">
        <v>498627882708</v>
      </c>
    </row>
    <row r="978" spans="1:6" ht="13.5" hidden="1" thickBot="1">
      <c r="A978" s="27">
        <f t="shared" ref="A978:A1041" si="16">LEN(B978)</f>
        <v>9</v>
      </c>
      <c r="B978" s="30" t="s">
        <v>2013</v>
      </c>
      <c r="C978" s="30" t="s">
        <v>102</v>
      </c>
      <c r="D978" s="34">
        <v>0</v>
      </c>
      <c r="E978" s="34">
        <v>1803864</v>
      </c>
      <c r="F978" s="34">
        <v>1803864</v>
      </c>
    </row>
    <row r="979" spans="1:6" ht="13.5" hidden="1" thickBot="1">
      <c r="A979" s="27">
        <f t="shared" si="16"/>
        <v>9</v>
      </c>
      <c r="B979" s="30" t="s">
        <v>2014</v>
      </c>
      <c r="C979" s="30" t="s">
        <v>98</v>
      </c>
      <c r="D979" s="34">
        <v>0</v>
      </c>
      <c r="E979" s="33">
        <v>596092681711.58997</v>
      </c>
      <c r="F979" s="33">
        <v>596092681711.58997</v>
      </c>
    </row>
    <row r="980" spans="1:6" ht="13.5" hidden="1" thickBot="1">
      <c r="A980" s="27">
        <f t="shared" si="16"/>
        <v>9</v>
      </c>
      <c r="B980" s="30" t="s">
        <v>2015</v>
      </c>
      <c r="C980" s="30" t="s">
        <v>195</v>
      </c>
      <c r="D980" s="34">
        <v>0</v>
      </c>
      <c r="E980" s="33">
        <v>1710805588748.05</v>
      </c>
      <c r="F980" s="33">
        <v>1710805588748.05</v>
      </c>
    </row>
    <row r="981" spans="1:6" ht="13.5" hidden="1" thickBot="1">
      <c r="A981" s="27">
        <f t="shared" si="16"/>
        <v>9</v>
      </c>
      <c r="B981" s="30" t="s">
        <v>2016</v>
      </c>
      <c r="C981" s="30" t="s">
        <v>97</v>
      </c>
      <c r="D981" s="34">
        <v>0</v>
      </c>
      <c r="E981" s="33">
        <v>866916550600.20996</v>
      </c>
      <c r="F981" s="33">
        <v>866916550600.20996</v>
      </c>
    </row>
    <row r="982" spans="1:6" ht="13.5" hidden="1" thickBot="1">
      <c r="A982" s="27">
        <f t="shared" si="16"/>
        <v>9</v>
      </c>
      <c r="B982" s="30" t="s">
        <v>2017</v>
      </c>
      <c r="C982" s="30" t="s">
        <v>196</v>
      </c>
      <c r="D982" s="34">
        <v>0</v>
      </c>
      <c r="E982" s="33">
        <v>4408712349175.5996</v>
      </c>
      <c r="F982" s="33">
        <v>4408712349175.5996</v>
      </c>
    </row>
    <row r="983" spans="1:6" ht="13.5" hidden="1" thickBot="1">
      <c r="A983" s="27">
        <f t="shared" si="16"/>
        <v>9</v>
      </c>
      <c r="B983" s="30" t="s">
        <v>2018</v>
      </c>
      <c r="C983" s="30" t="s">
        <v>96</v>
      </c>
      <c r="D983" s="34">
        <v>0</v>
      </c>
      <c r="E983" s="33">
        <v>71226226430.970001</v>
      </c>
      <c r="F983" s="33">
        <v>71226226430.970001</v>
      </c>
    </row>
    <row r="984" spans="1:6" ht="13.5" hidden="1" thickBot="1">
      <c r="A984" s="27">
        <f t="shared" si="16"/>
        <v>9</v>
      </c>
      <c r="B984" s="30" t="s">
        <v>2019</v>
      </c>
      <c r="C984" s="30" t="s">
        <v>197</v>
      </c>
      <c r="D984" s="34">
        <v>0</v>
      </c>
      <c r="E984" s="33">
        <v>13250848795.469999</v>
      </c>
      <c r="F984" s="33">
        <v>13250848795.469999</v>
      </c>
    </row>
    <row r="985" spans="1:6" ht="13.5" hidden="1" thickBot="1">
      <c r="A985" s="27">
        <f t="shared" si="16"/>
        <v>9</v>
      </c>
      <c r="B985" s="30" t="s">
        <v>2020</v>
      </c>
      <c r="C985" s="30" t="s">
        <v>95</v>
      </c>
      <c r="D985" s="34">
        <v>0</v>
      </c>
      <c r="E985" s="33">
        <v>28644111634.529999</v>
      </c>
      <c r="F985" s="33">
        <v>28644111634.529999</v>
      </c>
    </row>
    <row r="986" spans="1:6" ht="13.5" hidden="1" thickBot="1">
      <c r="A986" s="27">
        <f t="shared" si="16"/>
        <v>9</v>
      </c>
      <c r="B986" s="30" t="s">
        <v>2021</v>
      </c>
      <c r="C986" s="30" t="s">
        <v>2022</v>
      </c>
      <c r="D986" s="34">
        <v>0</v>
      </c>
      <c r="E986" s="33">
        <v>37125891565.769997</v>
      </c>
      <c r="F986" s="33">
        <v>37125891565.769997</v>
      </c>
    </row>
    <row r="987" spans="1:6" ht="13.5" hidden="1" thickBot="1">
      <c r="A987" s="27">
        <f t="shared" si="16"/>
        <v>9</v>
      </c>
      <c r="B987" s="30" t="s">
        <v>2023</v>
      </c>
      <c r="C987" s="30" t="s">
        <v>94</v>
      </c>
      <c r="D987" s="34">
        <v>0</v>
      </c>
      <c r="E987" s="33">
        <v>245463457.25</v>
      </c>
      <c r="F987" s="33">
        <v>245463457.25</v>
      </c>
    </row>
    <row r="988" spans="1:6" ht="13.5" hidden="1" thickBot="1">
      <c r="A988" s="27">
        <f t="shared" si="16"/>
        <v>9</v>
      </c>
      <c r="B988" s="30" t="s">
        <v>2024</v>
      </c>
      <c r="C988" s="30" t="s">
        <v>1540</v>
      </c>
      <c r="D988" s="34">
        <v>0</v>
      </c>
      <c r="E988" s="34">
        <v>192596344916</v>
      </c>
      <c r="F988" s="34">
        <v>192596344916</v>
      </c>
    </row>
    <row r="989" spans="1:6" ht="13.5" hidden="1" thickBot="1">
      <c r="A989" s="27">
        <f t="shared" si="16"/>
        <v>9</v>
      </c>
      <c r="B989" s="30" t="s">
        <v>2025</v>
      </c>
      <c r="C989" s="30" t="s">
        <v>2026</v>
      </c>
      <c r="D989" s="34">
        <v>0</v>
      </c>
      <c r="E989" s="34">
        <v>8625684037</v>
      </c>
      <c r="F989" s="34">
        <v>8625684037</v>
      </c>
    </row>
    <row r="990" spans="1:6" ht="13.5" hidden="1" thickBot="1">
      <c r="A990" s="27">
        <f t="shared" si="16"/>
        <v>9</v>
      </c>
      <c r="B990" s="30" t="s">
        <v>2027</v>
      </c>
      <c r="C990" s="30" t="s">
        <v>70</v>
      </c>
      <c r="D990" s="34">
        <v>0</v>
      </c>
      <c r="E990" s="33">
        <v>460580850.44999999</v>
      </c>
      <c r="F990" s="33">
        <v>460580850.44999999</v>
      </c>
    </row>
    <row r="991" spans="1:6" ht="13.5" hidden="1" thickBot="1">
      <c r="A991" s="27">
        <f t="shared" si="16"/>
        <v>9</v>
      </c>
      <c r="B991" s="30" t="s">
        <v>2028</v>
      </c>
      <c r="C991" s="30" t="s">
        <v>1979</v>
      </c>
      <c r="D991" s="34">
        <v>0</v>
      </c>
      <c r="E991" s="34">
        <v>3658180</v>
      </c>
      <c r="F991" s="34">
        <v>3658180</v>
      </c>
    </row>
    <row r="992" spans="1:6" ht="13.5" hidden="1" thickBot="1">
      <c r="A992" s="27">
        <f t="shared" si="16"/>
        <v>9</v>
      </c>
      <c r="B992" s="30" t="s">
        <v>2029</v>
      </c>
      <c r="C992" s="30" t="s">
        <v>101</v>
      </c>
      <c r="D992" s="34">
        <v>0</v>
      </c>
      <c r="E992" s="34">
        <v>2514845143</v>
      </c>
      <c r="F992" s="34">
        <v>2514845143</v>
      </c>
    </row>
    <row r="993" spans="1:6" ht="13.5" hidden="1" thickBot="1">
      <c r="A993" s="27">
        <f t="shared" si="16"/>
        <v>9</v>
      </c>
      <c r="B993" s="30" t="s">
        <v>2030</v>
      </c>
      <c r="C993" s="30" t="s">
        <v>100</v>
      </c>
      <c r="D993" s="34">
        <v>0</v>
      </c>
      <c r="E993" s="34">
        <v>249219015</v>
      </c>
      <c r="F993" s="34">
        <v>249219015</v>
      </c>
    </row>
    <row r="994" spans="1:6" ht="13.5" hidden="1" thickBot="1">
      <c r="A994" s="27">
        <f t="shared" si="16"/>
        <v>9</v>
      </c>
      <c r="B994" s="30" t="s">
        <v>2031</v>
      </c>
      <c r="C994" s="30" t="s">
        <v>99</v>
      </c>
      <c r="D994" s="34">
        <v>0</v>
      </c>
      <c r="E994" s="33">
        <v>28434307941.169998</v>
      </c>
      <c r="F994" s="33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0" t="s">
        <v>2033</v>
      </c>
      <c r="D995" s="34">
        <v>0</v>
      </c>
      <c r="E995" s="33">
        <v>112397601461.47</v>
      </c>
      <c r="F995" s="33">
        <v>112397601461.47</v>
      </c>
    </row>
    <row r="996" spans="1:6" ht="13.5" hidden="1" thickBot="1">
      <c r="A996" s="27">
        <f t="shared" si="16"/>
        <v>9</v>
      </c>
      <c r="B996" s="30" t="s">
        <v>2034</v>
      </c>
      <c r="C996" s="30" t="s">
        <v>106</v>
      </c>
      <c r="D996" s="34">
        <v>0</v>
      </c>
      <c r="E996" s="34">
        <v>20753933950</v>
      </c>
      <c r="F996" s="34">
        <v>20753933950</v>
      </c>
    </row>
    <row r="997" spans="1:6" ht="13.5" hidden="1" thickBot="1">
      <c r="A997" s="27">
        <f t="shared" si="16"/>
        <v>9</v>
      </c>
      <c r="B997" s="30" t="s">
        <v>2035</v>
      </c>
      <c r="C997" s="30" t="s">
        <v>98</v>
      </c>
      <c r="D997" s="34">
        <v>0</v>
      </c>
      <c r="E997" s="33">
        <v>91643667511.470001</v>
      </c>
      <c r="F997" s="33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0" t="s">
        <v>2037</v>
      </c>
      <c r="D998" s="34">
        <v>0</v>
      </c>
      <c r="E998" s="34">
        <v>1790654859</v>
      </c>
      <c r="F998" s="34">
        <v>1790654859</v>
      </c>
    </row>
    <row r="999" spans="1:6" ht="13.5" hidden="1" thickBot="1">
      <c r="A999" s="27">
        <f t="shared" si="16"/>
        <v>9</v>
      </c>
      <c r="B999" s="30" t="s">
        <v>2038</v>
      </c>
      <c r="C999" s="30" t="s">
        <v>98</v>
      </c>
      <c r="D999" s="34">
        <v>0</v>
      </c>
      <c r="E999" s="34">
        <v>1790654859</v>
      </c>
      <c r="F999" s="34">
        <v>1790654859</v>
      </c>
    </row>
    <row r="1000" spans="1:6" ht="13.5" thickBot="1">
      <c r="A1000" s="27">
        <f t="shared" si="16"/>
        <v>6</v>
      </c>
      <c r="B1000" s="27" t="s">
        <v>2039</v>
      </c>
      <c r="C1000" s="30" t="s">
        <v>2040</v>
      </c>
      <c r="D1000" s="34">
        <v>0</v>
      </c>
      <c r="E1000" s="34">
        <v>456661005</v>
      </c>
      <c r="F1000" s="34">
        <v>456661005</v>
      </c>
    </row>
    <row r="1001" spans="1:6" ht="13.5" hidden="1" thickBot="1">
      <c r="A1001" s="27">
        <f t="shared" si="16"/>
        <v>9</v>
      </c>
      <c r="B1001" s="30" t="s">
        <v>2041</v>
      </c>
      <c r="C1001" s="30" t="s">
        <v>106</v>
      </c>
      <c r="D1001" s="34">
        <v>0</v>
      </c>
      <c r="E1001" s="34">
        <v>456661005</v>
      </c>
      <c r="F1001" s="34">
        <v>456661005</v>
      </c>
    </row>
    <row r="1002" spans="1:6" ht="13.5" thickBot="1">
      <c r="A1002" s="27">
        <f t="shared" si="16"/>
        <v>3</v>
      </c>
      <c r="B1002" s="27" t="s">
        <v>314</v>
      </c>
      <c r="C1002" s="30" t="s">
        <v>211</v>
      </c>
      <c r="D1002" s="34">
        <v>0</v>
      </c>
      <c r="E1002" s="33">
        <v>331674090310514</v>
      </c>
      <c r="F1002" s="33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0" t="s">
        <v>199</v>
      </c>
      <c r="D1003" s="34">
        <v>0</v>
      </c>
      <c r="E1003" s="34">
        <v>4321553678</v>
      </c>
      <c r="F1003" s="34">
        <v>4321553678</v>
      </c>
    </row>
    <row r="1004" spans="1:6" ht="13.5" hidden="1" thickBot="1">
      <c r="A1004" s="27">
        <f t="shared" si="16"/>
        <v>9</v>
      </c>
      <c r="B1004" s="30" t="s">
        <v>2042</v>
      </c>
      <c r="C1004" s="30" t="s">
        <v>2043</v>
      </c>
      <c r="D1004" s="34">
        <v>0</v>
      </c>
      <c r="E1004" s="34">
        <v>4321253678</v>
      </c>
      <c r="F1004" s="34">
        <v>4321253678</v>
      </c>
    </row>
    <row r="1005" spans="1:6" ht="13.5" hidden="1" thickBot="1">
      <c r="A1005" s="27">
        <f t="shared" si="16"/>
        <v>9</v>
      </c>
      <c r="B1005" s="30" t="s">
        <v>2044</v>
      </c>
      <c r="C1005" s="30" t="s">
        <v>2045</v>
      </c>
      <c r="D1005" s="34">
        <v>0</v>
      </c>
      <c r="E1005" s="34">
        <v>300000</v>
      </c>
      <c r="F1005" s="34">
        <v>300000</v>
      </c>
    </row>
    <row r="1006" spans="1:6" ht="13.5" thickBot="1">
      <c r="A1006" s="27">
        <f t="shared" si="16"/>
        <v>6</v>
      </c>
      <c r="B1006" s="27" t="s">
        <v>317</v>
      </c>
      <c r="C1006" s="30" t="s">
        <v>2046</v>
      </c>
      <c r="D1006" s="34">
        <v>0</v>
      </c>
      <c r="E1006" s="34">
        <v>28626030815079</v>
      </c>
      <c r="F1006" s="34">
        <v>28626030815079</v>
      </c>
    </row>
    <row r="1007" spans="1:6" ht="13.5" hidden="1" thickBot="1">
      <c r="A1007" s="27">
        <f t="shared" si="16"/>
        <v>9</v>
      </c>
      <c r="B1007" s="30" t="s">
        <v>2047</v>
      </c>
      <c r="C1007" s="30" t="s">
        <v>2048</v>
      </c>
      <c r="D1007" s="34">
        <v>0</v>
      </c>
      <c r="E1007" s="33">
        <v>23688972640915.898</v>
      </c>
      <c r="F1007" s="33">
        <v>23688972640915.898</v>
      </c>
    </row>
    <row r="1008" spans="1:6" ht="13.5" hidden="1" thickBot="1">
      <c r="A1008" s="27">
        <f t="shared" si="16"/>
        <v>9</v>
      </c>
      <c r="B1008" s="30" t="s">
        <v>2049</v>
      </c>
      <c r="C1008" s="30" t="s">
        <v>2050</v>
      </c>
      <c r="D1008" s="34">
        <v>0</v>
      </c>
      <c r="E1008" s="33">
        <v>212387265222.47</v>
      </c>
      <c r="F1008" s="33">
        <v>212387265222.47</v>
      </c>
    </row>
    <row r="1009" spans="1:6" ht="13.5" hidden="1" thickBot="1">
      <c r="A1009" s="27">
        <f t="shared" si="16"/>
        <v>9</v>
      </c>
      <c r="B1009" s="30" t="s">
        <v>2051</v>
      </c>
      <c r="C1009" s="30" t="s">
        <v>2052</v>
      </c>
      <c r="D1009" s="34">
        <v>0</v>
      </c>
      <c r="E1009" s="33">
        <v>1119436932022.5801</v>
      </c>
      <c r="F1009" s="33">
        <v>1119436932022.5801</v>
      </c>
    </row>
    <row r="1010" spans="1:6" ht="13.5" hidden="1" thickBot="1">
      <c r="A1010" s="27">
        <f t="shared" si="16"/>
        <v>9</v>
      </c>
      <c r="B1010" s="30" t="s">
        <v>2053</v>
      </c>
      <c r="C1010" s="30" t="s">
        <v>2054</v>
      </c>
      <c r="D1010" s="34">
        <v>0</v>
      </c>
      <c r="E1010" s="33">
        <v>738598879.89999998</v>
      </c>
      <c r="F1010" s="33">
        <v>738598879.89999998</v>
      </c>
    </row>
    <row r="1011" spans="1:6" ht="13.5" hidden="1" thickBot="1">
      <c r="A1011" s="27">
        <f t="shared" si="16"/>
        <v>9</v>
      </c>
      <c r="B1011" s="30" t="s">
        <v>2055</v>
      </c>
      <c r="C1011" s="30" t="s">
        <v>2056</v>
      </c>
      <c r="D1011" s="34">
        <v>0</v>
      </c>
      <c r="E1011" s="33">
        <v>31752855141.959999</v>
      </c>
      <c r="F1011" s="33">
        <v>31752855141.959999</v>
      </c>
    </row>
    <row r="1012" spans="1:6" ht="13.5" hidden="1" thickBot="1">
      <c r="A1012" s="27">
        <f t="shared" si="16"/>
        <v>9</v>
      </c>
      <c r="B1012" s="30" t="s">
        <v>2057</v>
      </c>
      <c r="C1012" s="30" t="s">
        <v>2058</v>
      </c>
      <c r="D1012" s="34">
        <v>0</v>
      </c>
      <c r="E1012" s="34">
        <v>935000</v>
      </c>
      <c r="F1012" s="34">
        <v>935000</v>
      </c>
    </row>
    <row r="1013" spans="1:6" ht="13.5" hidden="1" thickBot="1">
      <c r="A1013" s="27">
        <f t="shared" si="16"/>
        <v>9</v>
      </c>
      <c r="B1013" s="30" t="s">
        <v>2059</v>
      </c>
      <c r="C1013" s="30" t="s">
        <v>2060</v>
      </c>
      <c r="D1013" s="34">
        <v>0</v>
      </c>
      <c r="E1013" s="33">
        <v>401386907466.71997</v>
      </c>
      <c r="F1013" s="33">
        <v>401386907466.71997</v>
      </c>
    </row>
    <row r="1014" spans="1:6" ht="13.5" hidden="1" thickBot="1">
      <c r="A1014" s="27">
        <f t="shared" si="16"/>
        <v>9</v>
      </c>
      <c r="B1014" s="30" t="s">
        <v>2061</v>
      </c>
      <c r="C1014" s="30" t="s">
        <v>2062</v>
      </c>
      <c r="D1014" s="34">
        <v>0</v>
      </c>
      <c r="E1014" s="33">
        <v>135608601419.5</v>
      </c>
      <c r="F1014" s="33">
        <v>135608601419.5</v>
      </c>
    </row>
    <row r="1015" spans="1:6" ht="13.5" hidden="1" thickBot="1">
      <c r="A1015" s="27">
        <f t="shared" si="16"/>
        <v>9</v>
      </c>
      <c r="B1015" s="30" t="s">
        <v>2063</v>
      </c>
      <c r="C1015" s="30" t="s">
        <v>2064</v>
      </c>
      <c r="D1015" s="34">
        <v>0</v>
      </c>
      <c r="E1015" s="34">
        <v>568661186068</v>
      </c>
      <c r="F1015" s="34">
        <v>568661186068</v>
      </c>
    </row>
    <row r="1016" spans="1:6" ht="13.5" hidden="1" thickBot="1">
      <c r="A1016" s="27">
        <f t="shared" si="16"/>
        <v>9</v>
      </c>
      <c r="B1016" s="30" t="s">
        <v>2065</v>
      </c>
      <c r="C1016" s="30" t="s">
        <v>106</v>
      </c>
      <c r="D1016" s="34">
        <v>0</v>
      </c>
      <c r="E1016" s="33">
        <v>1388525475238.1001</v>
      </c>
      <c r="F1016" s="33">
        <v>1388525475238.1001</v>
      </c>
    </row>
    <row r="1017" spans="1:6" ht="13.5" hidden="1" thickBot="1">
      <c r="A1017" s="27">
        <f t="shared" si="16"/>
        <v>9</v>
      </c>
      <c r="B1017" s="30" t="s">
        <v>2066</v>
      </c>
      <c r="C1017" s="30" t="s">
        <v>2067</v>
      </c>
      <c r="D1017" s="34">
        <v>0</v>
      </c>
      <c r="E1017" s="33">
        <v>1078559417703.86</v>
      </c>
      <c r="F1017" s="33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0" t="s">
        <v>169</v>
      </c>
      <c r="D1018" s="34">
        <v>0</v>
      </c>
      <c r="E1018" s="33">
        <v>13551582428992.699</v>
      </c>
      <c r="F1018" s="33">
        <v>13551582428992.699</v>
      </c>
    </row>
    <row r="1019" spans="1:6" ht="13.5" hidden="1" thickBot="1">
      <c r="A1019" s="27">
        <f t="shared" si="16"/>
        <v>9</v>
      </c>
      <c r="B1019" s="30" t="s">
        <v>2068</v>
      </c>
      <c r="C1019" s="30" t="s">
        <v>2048</v>
      </c>
      <c r="D1019" s="34">
        <v>0</v>
      </c>
      <c r="E1019" s="33">
        <v>12286852966797.199</v>
      </c>
      <c r="F1019" s="33">
        <v>12286852966797.199</v>
      </c>
    </row>
    <row r="1020" spans="1:6" ht="13.5" hidden="1" thickBot="1">
      <c r="A1020" s="27">
        <f t="shared" si="16"/>
        <v>9</v>
      </c>
      <c r="B1020" s="30" t="s">
        <v>2069</v>
      </c>
      <c r="C1020" s="30" t="s">
        <v>2070</v>
      </c>
      <c r="D1020" s="34">
        <v>0</v>
      </c>
      <c r="E1020" s="33">
        <v>50570041909.5</v>
      </c>
      <c r="F1020" s="33">
        <v>50570041909.5</v>
      </c>
    </row>
    <row r="1021" spans="1:6" ht="13.5" hidden="1" thickBot="1">
      <c r="A1021" s="27">
        <f t="shared" si="16"/>
        <v>9</v>
      </c>
      <c r="B1021" s="30" t="s">
        <v>2071</v>
      </c>
      <c r="C1021" s="30" t="s">
        <v>2060</v>
      </c>
      <c r="D1021" s="34">
        <v>0</v>
      </c>
      <c r="E1021" s="33">
        <v>68070546688.739998</v>
      </c>
      <c r="F1021" s="33">
        <v>68070546688.739998</v>
      </c>
    </row>
    <row r="1022" spans="1:6" ht="13.5" hidden="1" thickBot="1">
      <c r="A1022" s="27">
        <f t="shared" si="16"/>
        <v>9</v>
      </c>
      <c r="B1022" s="30" t="s">
        <v>2072</v>
      </c>
      <c r="C1022" s="30" t="s">
        <v>2062</v>
      </c>
      <c r="D1022" s="34">
        <v>0</v>
      </c>
      <c r="E1022" s="34">
        <v>22354465143</v>
      </c>
      <c r="F1022" s="34">
        <v>22354465143</v>
      </c>
    </row>
    <row r="1023" spans="1:6" ht="13.5" hidden="1" thickBot="1">
      <c r="A1023" s="27">
        <f t="shared" si="16"/>
        <v>9</v>
      </c>
      <c r="B1023" s="30" t="s">
        <v>2073</v>
      </c>
      <c r="C1023" s="30" t="s">
        <v>2064</v>
      </c>
      <c r="D1023" s="34">
        <v>0</v>
      </c>
      <c r="E1023" s="33">
        <v>699843725286.31995</v>
      </c>
      <c r="F1023" s="33">
        <v>699843725286.31995</v>
      </c>
    </row>
    <row r="1024" spans="1:6" ht="13.5" hidden="1" thickBot="1">
      <c r="A1024" s="27">
        <f t="shared" si="16"/>
        <v>9</v>
      </c>
      <c r="B1024" s="30" t="s">
        <v>2074</v>
      </c>
      <c r="C1024" s="30" t="s">
        <v>106</v>
      </c>
      <c r="D1024" s="34">
        <v>0</v>
      </c>
      <c r="E1024" s="33">
        <v>423663770390.46997</v>
      </c>
      <c r="F1024" s="33">
        <v>423663770390.46997</v>
      </c>
    </row>
    <row r="1025" spans="1:6" ht="13.5" hidden="1" thickBot="1">
      <c r="A1025" s="27">
        <f t="shared" si="16"/>
        <v>9</v>
      </c>
      <c r="B1025" s="30" t="s">
        <v>2075</v>
      </c>
      <c r="C1025" s="30" t="s">
        <v>2076</v>
      </c>
      <c r="D1025" s="34">
        <v>0</v>
      </c>
      <c r="E1025" s="33">
        <v>226912777.50999999</v>
      </c>
      <c r="F1025" s="33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0" t="s">
        <v>88</v>
      </c>
      <c r="D1026" s="34">
        <v>0</v>
      </c>
      <c r="E1026" s="33">
        <v>282382338132847</v>
      </c>
      <c r="F1026" s="33">
        <v>282382338132847</v>
      </c>
    </row>
    <row r="1027" spans="1:6" ht="13.5" hidden="1" thickBot="1">
      <c r="A1027" s="27">
        <f t="shared" si="16"/>
        <v>9</v>
      </c>
      <c r="B1027" s="30" t="s">
        <v>2077</v>
      </c>
      <c r="C1027" s="30" t="s">
        <v>2048</v>
      </c>
      <c r="D1027" s="34">
        <v>0</v>
      </c>
      <c r="E1027" s="33">
        <v>89829379268512.797</v>
      </c>
      <c r="F1027" s="33">
        <v>89829379268512.797</v>
      </c>
    </row>
    <row r="1028" spans="1:6" ht="13.5" hidden="1" thickBot="1">
      <c r="A1028" s="27">
        <f t="shared" si="16"/>
        <v>9</v>
      </c>
      <c r="B1028" s="30" t="s">
        <v>2078</v>
      </c>
      <c r="C1028" s="30" t="s">
        <v>2050</v>
      </c>
      <c r="D1028" s="34">
        <v>0</v>
      </c>
      <c r="E1028" s="33">
        <v>1949751785802.01</v>
      </c>
      <c r="F1028" s="33">
        <v>1949751785802.01</v>
      </c>
    </row>
    <row r="1029" spans="1:6" ht="13.5" hidden="1" thickBot="1">
      <c r="A1029" s="27">
        <f t="shared" si="16"/>
        <v>9</v>
      </c>
      <c r="B1029" s="30" t="s">
        <v>2079</v>
      </c>
      <c r="C1029" s="30" t="s">
        <v>2052</v>
      </c>
      <c r="D1029" s="34">
        <v>0</v>
      </c>
      <c r="E1029" s="33">
        <v>4711348588847.4805</v>
      </c>
      <c r="F1029" s="33">
        <v>4711348588847.4805</v>
      </c>
    </row>
    <row r="1030" spans="1:6" ht="13.5" hidden="1" thickBot="1">
      <c r="A1030" s="27">
        <f t="shared" si="16"/>
        <v>9</v>
      </c>
      <c r="B1030" s="30" t="s">
        <v>2080</v>
      </c>
      <c r="C1030" s="30" t="s">
        <v>2070</v>
      </c>
      <c r="D1030" s="34">
        <v>0</v>
      </c>
      <c r="E1030" s="34">
        <v>448316370837</v>
      </c>
      <c r="F1030" s="34">
        <v>448316370837</v>
      </c>
    </row>
    <row r="1031" spans="1:6" ht="13.5" hidden="1" thickBot="1">
      <c r="A1031" s="27">
        <f t="shared" si="16"/>
        <v>9</v>
      </c>
      <c r="B1031" s="30" t="s">
        <v>2081</v>
      </c>
      <c r="C1031" s="30" t="s">
        <v>2060</v>
      </c>
      <c r="D1031" s="34">
        <v>0</v>
      </c>
      <c r="E1031" s="33">
        <v>551070200456.84998</v>
      </c>
      <c r="F1031" s="33">
        <v>551070200456.84998</v>
      </c>
    </row>
    <row r="1032" spans="1:6" ht="13.5" hidden="1" thickBot="1">
      <c r="A1032" s="27">
        <f t="shared" si="16"/>
        <v>9</v>
      </c>
      <c r="B1032" s="30" t="s">
        <v>2082</v>
      </c>
      <c r="C1032" s="30" t="s">
        <v>2062</v>
      </c>
      <c r="D1032" s="34">
        <v>0</v>
      </c>
      <c r="E1032" s="33">
        <v>498488395198.47998</v>
      </c>
      <c r="F1032" s="33">
        <v>498488395198.47998</v>
      </c>
    </row>
    <row r="1033" spans="1:6" ht="13.5" hidden="1" thickBot="1">
      <c r="A1033" s="27">
        <f t="shared" si="16"/>
        <v>9</v>
      </c>
      <c r="B1033" s="30" t="s">
        <v>2083</v>
      </c>
      <c r="C1033" s="30" t="s">
        <v>2064</v>
      </c>
      <c r="D1033" s="34">
        <v>0</v>
      </c>
      <c r="E1033" s="33">
        <v>7883997251473.9004</v>
      </c>
      <c r="F1033" s="33">
        <v>7883997251473.9004</v>
      </c>
    </row>
    <row r="1034" spans="1:6" ht="13.5" hidden="1" thickBot="1">
      <c r="A1034" s="27">
        <f t="shared" si="16"/>
        <v>9</v>
      </c>
      <c r="B1034" s="30" t="s">
        <v>2084</v>
      </c>
      <c r="C1034" s="30" t="s">
        <v>2056</v>
      </c>
      <c r="D1034" s="34">
        <v>0</v>
      </c>
      <c r="E1034" s="33">
        <v>384300441383.72998</v>
      </c>
      <c r="F1034" s="33">
        <v>384300441383.72998</v>
      </c>
    </row>
    <row r="1035" spans="1:6" ht="13.5" hidden="1" thickBot="1">
      <c r="A1035" s="27">
        <f t="shared" si="16"/>
        <v>9</v>
      </c>
      <c r="B1035" s="30" t="s">
        <v>2085</v>
      </c>
      <c r="C1035" s="30" t="s">
        <v>2058</v>
      </c>
      <c r="D1035" s="34">
        <v>0</v>
      </c>
      <c r="E1035" s="34">
        <v>281663292</v>
      </c>
      <c r="F1035" s="34">
        <v>281663292</v>
      </c>
    </row>
    <row r="1036" spans="1:6" ht="13.5" hidden="1" thickBot="1">
      <c r="A1036" s="27">
        <f t="shared" si="16"/>
        <v>9</v>
      </c>
      <c r="B1036" s="30" t="s">
        <v>2086</v>
      </c>
      <c r="C1036" s="30" t="s">
        <v>98</v>
      </c>
      <c r="D1036" s="34">
        <v>0</v>
      </c>
      <c r="E1036" s="33">
        <v>333266586524.40002</v>
      </c>
      <c r="F1036" s="33">
        <v>333266586524.40002</v>
      </c>
    </row>
    <row r="1037" spans="1:6" ht="13.5" hidden="1" thickBot="1">
      <c r="A1037" s="27">
        <f t="shared" si="16"/>
        <v>9</v>
      </c>
      <c r="B1037" s="30" t="s">
        <v>2087</v>
      </c>
      <c r="C1037" s="30" t="s">
        <v>2088</v>
      </c>
      <c r="D1037" s="34">
        <v>0</v>
      </c>
      <c r="E1037" s="34">
        <v>25511862626</v>
      </c>
      <c r="F1037" s="34">
        <v>25511862626</v>
      </c>
    </row>
    <row r="1038" spans="1:6" ht="13.5" hidden="1" thickBot="1">
      <c r="A1038" s="27">
        <f t="shared" si="16"/>
        <v>9</v>
      </c>
      <c r="B1038" s="30" t="s">
        <v>2089</v>
      </c>
      <c r="C1038" s="30" t="s">
        <v>106</v>
      </c>
      <c r="D1038" s="34">
        <v>0</v>
      </c>
      <c r="E1038" s="33">
        <v>172769186213452</v>
      </c>
      <c r="F1038" s="33">
        <v>172769186213452</v>
      </c>
    </row>
    <row r="1039" spans="1:6" ht="13.5" hidden="1" thickBot="1">
      <c r="A1039" s="27">
        <f t="shared" si="16"/>
        <v>9</v>
      </c>
      <c r="B1039" s="30" t="s">
        <v>2090</v>
      </c>
      <c r="C1039" s="30" t="s">
        <v>2091</v>
      </c>
      <c r="D1039" s="34">
        <v>0</v>
      </c>
      <c r="E1039" s="33">
        <v>2997439504440.1401</v>
      </c>
      <c r="F1039" s="33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0" t="s">
        <v>2092</v>
      </c>
      <c r="D1040" s="34">
        <v>0</v>
      </c>
      <c r="E1040" s="33">
        <v>30482220978975.801</v>
      </c>
      <c r="F1040" s="33">
        <v>30482220978975.801</v>
      </c>
    </row>
    <row r="1041" spans="1:6" ht="13.5" hidden="1" thickBot="1">
      <c r="A1041" s="27">
        <f t="shared" si="16"/>
        <v>9</v>
      </c>
      <c r="B1041" s="30" t="s">
        <v>2093</v>
      </c>
      <c r="C1041" s="30" t="s">
        <v>2048</v>
      </c>
      <c r="D1041" s="34">
        <v>0</v>
      </c>
      <c r="E1041" s="33">
        <v>14727430512779.6</v>
      </c>
      <c r="F1041" s="33">
        <v>14727430512779.6</v>
      </c>
    </row>
    <row r="1042" spans="1:6" ht="13.5" hidden="1" thickBot="1">
      <c r="A1042" s="27">
        <f t="shared" ref="A1042:A1105" si="17">LEN(B1042)</f>
        <v>9</v>
      </c>
      <c r="B1042" s="30" t="s">
        <v>2094</v>
      </c>
      <c r="C1042" s="30" t="s">
        <v>2070</v>
      </c>
      <c r="D1042" s="34">
        <v>0</v>
      </c>
      <c r="E1042" s="33">
        <v>741372815104.5</v>
      </c>
      <c r="F1042" s="33">
        <v>741372815104.5</v>
      </c>
    </row>
    <row r="1043" spans="1:6" ht="13.5" hidden="1" thickBot="1">
      <c r="A1043" s="27">
        <f t="shared" si="17"/>
        <v>9</v>
      </c>
      <c r="B1043" s="30" t="s">
        <v>2095</v>
      </c>
      <c r="C1043" s="30" t="s">
        <v>2060</v>
      </c>
      <c r="D1043" s="34">
        <v>0</v>
      </c>
      <c r="E1043" s="34">
        <v>90880208427</v>
      </c>
      <c r="F1043" s="34">
        <v>90880208427</v>
      </c>
    </row>
    <row r="1044" spans="1:6" ht="13.5" hidden="1" thickBot="1">
      <c r="A1044" s="27">
        <f t="shared" si="17"/>
        <v>9</v>
      </c>
      <c r="B1044" s="30" t="s">
        <v>2096</v>
      </c>
      <c r="C1044" s="30" t="s">
        <v>2062</v>
      </c>
      <c r="D1044" s="34">
        <v>0</v>
      </c>
      <c r="E1044" s="33">
        <v>6979902081337.7197</v>
      </c>
      <c r="F1044" s="33">
        <v>6979902081337.7197</v>
      </c>
    </row>
    <row r="1045" spans="1:6" ht="13.5" hidden="1" thickBot="1">
      <c r="A1045" s="27">
        <f t="shared" si="17"/>
        <v>9</v>
      </c>
      <c r="B1045" s="30" t="s">
        <v>2097</v>
      </c>
      <c r="C1045" s="30" t="s">
        <v>2064</v>
      </c>
      <c r="D1045" s="34">
        <v>0</v>
      </c>
      <c r="E1045" s="33">
        <v>7282953988806.4404</v>
      </c>
      <c r="F1045" s="33">
        <v>7282953988806.4404</v>
      </c>
    </row>
    <row r="1046" spans="1:6" ht="13.5" hidden="1" thickBot="1">
      <c r="A1046" s="27">
        <f t="shared" si="17"/>
        <v>9</v>
      </c>
      <c r="B1046" s="30" t="s">
        <v>2098</v>
      </c>
      <c r="C1046" s="30" t="s">
        <v>106</v>
      </c>
      <c r="D1046" s="34">
        <v>0</v>
      </c>
      <c r="E1046" s="33">
        <v>383470304502.82001</v>
      </c>
      <c r="F1046" s="33">
        <v>383470304502.82001</v>
      </c>
    </row>
    <row r="1047" spans="1:6" ht="13.5" hidden="1" thickBot="1">
      <c r="A1047" s="27">
        <f t="shared" si="17"/>
        <v>9</v>
      </c>
      <c r="B1047" s="30" t="s">
        <v>2099</v>
      </c>
      <c r="C1047" s="30" t="s">
        <v>2100</v>
      </c>
      <c r="D1047" s="34">
        <v>0</v>
      </c>
      <c r="E1047" s="33">
        <v>276211068017.73999</v>
      </c>
      <c r="F1047" s="33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0" t="s">
        <v>87</v>
      </c>
      <c r="D1048" s="34">
        <v>0</v>
      </c>
      <c r="E1048" s="33">
        <v>1180111555984.3601</v>
      </c>
      <c r="F1048" s="33">
        <v>1180111555984.3601</v>
      </c>
    </row>
    <row r="1049" spans="1:6" ht="13.5" hidden="1" thickBot="1">
      <c r="A1049" s="27">
        <f t="shared" si="17"/>
        <v>9</v>
      </c>
      <c r="B1049" s="30" t="s">
        <v>2101</v>
      </c>
      <c r="C1049" s="30" t="s">
        <v>2102</v>
      </c>
      <c r="D1049" s="34">
        <v>0</v>
      </c>
      <c r="E1049" s="33">
        <v>602090182007.98999</v>
      </c>
      <c r="F1049" s="33">
        <v>602090182007.98999</v>
      </c>
    </row>
    <row r="1050" spans="1:6" ht="13.5" hidden="1" thickBot="1">
      <c r="A1050" s="27">
        <f t="shared" si="17"/>
        <v>9</v>
      </c>
      <c r="B1050" s="30" t="s">
        <v>2103</v>
      </c>
      <c r="C1050" s="30" t="s">
        <v>2088</v>
      </c>
      <c r="D1050" s="34">
        <v>0</v>
      </c>
      <c r="E1050" s="33">
        <v>61066727751.839996</v>
      </c>
      <c r="F1050" s="33">
        <v>61066727751.839996</v>
      </c>
    </row>
    <row r="1051" spans="1:6" ht="13.5" hidden="1" thickBot="1">
      <c r="A1051" s="27">
        <f t="shared" si="17"/>
        <v>9</v>
      </c>
      <c r="B1051" s="30" t="s">
        <v>2104</v>
      </c>
      <c r="C1051" s="30" t="s">
        <v>1965</v>
      </c>
      <c r="D1051" s="34">
        <v>0</v>
      </c>
      <c r="E1051" s="33">
        <v>239878292944.22</v>
      </c>
      <c r="F1051" s="33">
        <v>239878292944.22</v>
      </c>
    </row>
    <row r="1052" spans="1:6" ht="13.5" hidden="1" thickBot="1">
      <c r="A1052" s="27">
        <f t="shared" si="17"/>
        <v>9</v>
      </c>
      <c r="B1052" s="30" t="s">
        <v>2105</v>
      </c>
      <c r="C1052" s="30" t="s">
        <v>2106</v>
      </c>
      <c r="D1052" s="34">
        <v>0</v>
      </c>
      <c r="E1052" s="33">
        <v>3671217759.2600002</v>
      </c>
      <c r="F1052" s="33">
        <v>3671217759.2600002</v>
      </c>
    </row>
    <row r="1053" spans="1:6" ht="13.5" hidden="1" thickBot="1">
      <c r="A1053" s="27">
        <f t="shared" si="17"/>
        <v>9</v>
      </c>
      <c r="B1053" s="30" t="s">
        <v>2107</v>
      </c>
      <c r="C1053" s="30" t="s">
        <v>1971</v>
      </c>
      <c r="D1053" s="34">
        <v>0</v>
      </c>
      <c r="E1053" s="33">
        <v>55636840993.800003</v>
      </c>
      <c r="F1053" s="33">
        <v>55636840993.800003</v>
      </c>
    </row>
    <row r="1054" spans="1:6" ht="13.5" hidden="1" thickBot="1">
      <c r="A1054" s="27">
        <f t="shared" si="17"/>
        <v>9</v>
      </c>
      <c r="B1054" s="30" t="s">
        <v>2108</v>
      </c>
      <c r="C1054" s="30" t="s">
        <v>2109</v>
      </c>
      <c r="D1054" s="34">
        <v>0</v>
      </c>
      <c r="E1054" s="33">
        <v>84502154007.320007</v>
      </c>
      <c r="F1054" s="33">
        <v>84502154007.320007</v>
      </c>
    </row>
    <row r="1055" spans="1:6" ht="13.5" hidden="1" thickBot="1">
      <c r="A1055" s="27">
        <f t="shared" si="17"/>
        <v>9</v>
      </c>
      <c r="B1055" s="30" t="s">
        <v>2110</v>
      </c>
      <c r="C1055" s="30" t="s">
        <v>2111</v>
      </c>
      <c r="D1055" s="34">
        <v>0</v>
      </c>
      <c r="E1055" s="33">
        <v>133266140519.92999</v>
      </c>
      <c r="F1055" s="33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0" t="s">
        <v>2113</v>
      </c>
      <c r="D1056" s="34">
        <v>0</v>
      </c>
      <c r="E1056" s="33">
        <v>74022598167.419998</v>
      </c>
      <c r="F1056" s="33">
        <v>74022598167.419998</v>
      </c>
    </row>
    <row r="1057" spans="1:6" ht="13.5" hidden="1" thickBot="1">
      <c r="A1057" s="27">
        <f t="shared" si="17"/>
        <v>9</v>
      </c>
      <c r="B1057" s="30" t="s">
        <v>2114</v>
      </c>
      <c r="C1057" s="30" t="s">
        <v>1965</v>
      </c>
      <c r="D1057" s="34">
        <v>0</v>
      </c>
      <c r="E1057" s="33">
        <v>6831640821.1499996</v>
      </c>
      <c r="F1057" s="33">
        <v>6831640821.1499996</v>
      </c>
    </row>
    <row r="1058" spans="1:6" ht="13.5" hidden="1" thickBot="1">
      <c r="A1058" s="27">
        <f t="shared" si="17"/>
        <v>9</v>
      </c>
      <c r="B1058" s="30" t="s">
        <v>2115</v>
      </c>
      <c r="C1058" s="30" t="s">
        <v>1971</v>
      </c>
      <c r="D1058" s="34">
        <v>0</v>
      </c>
      <c r="E1058" s="34">
        <v>2213476543</v>
      </c>
      <c r="F1058" s="34">
        <v>2213476543</v>
      </c>
    </row>
    <row r="1059" spans="1:6" ht="13.5" hidden="1" thickBot="1">
      <c r="A1059" s="27">
        <f t="shared" si="17"/>
        <v>9</v>
      </c>
      <c r="B1059" s="30" t="s">
        <v>2116</v>
      </c>
      <c r="C1059" s="30" t="s">
        <v>1973</v>
      </c>
      <c r="D1059" s="34">
        <v>0</v>
      </c>
      <c r="E1059" s="33">
        <v>2614717210.0999999</v>
      </c>
      <c r="F1059" s="33">
        <v>2614717210.0999999</v>
      </c>
    </row>
    <row r="1060" spans="1:6" ht="13.5" hidden="1" thickBot="1">
      <c r="A1060" s="27">
        <f t="shared" si="17"/>
        <v>9</v>
      </c>
      <c r="B1060" s="30" t="s">
        <v>2117</v>
      </c>
      <c r="C1060" s="30" t="s">
        <v>1975</v>
      </c>
      <c r="D1060" s="34">
        <v>0</v>
      </c>
      <c r="E1060" s="33">
        <v>31054550393.150002</v>
      </c>
      <c r="F1060" s="33">
        <v>31054550393.150002</v>
      </c>
    </row>
    <row r="1061" spans="1:6" ht="13.5" hidden="1" thickBot="1">
      <c r="A1061" s="27">
        <f t="shared" si="17"/>
        <v>9</v>
      </c>
      <c r="B1061" s="30" t="s">
        <v>2118</v>
      </c>
      <c r="C1061" s="30" t="s">
        <v>2119</v>
      </c>
      <c r="D1061" s="34">
        <v>0</v>
      </c>
      <c r="E1061" s="33">
        <v>31308213200.02</v>
      </c>
      <c r="F1061" s="33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0" t="s">
        <v>2120</v>
      </c>
      <c r="D1062" s="34">
        <v>0</v>
      </c>
      <c r="E1062" s="33">
        <v>24454835271133.5</v>
      </c>
      <c r="F1062" s="33">
        <v>24454835271133.5</v>
      </c>
    </row>
    <row r="1063" spans="1:6" ht="13.5" hidden="1" thickBot="1">
      <c r="A1063" s="27">
        <f t="shared" si="17"/>
        <v>9</v>
      </c>
      <c r="B1063" s="30" t="s">
        <v>2121</v>
      </c>
      <c r="C1063" s="30" t="s">
        <v>2048</v>
      </c>
      <c r="D1063" s="34">
        <v>0</v>
      </c>
      <c r="E1063" s="33">
        <v>22780882616370.301</v>
      </c>
      <c r="F1063" s="33">
        <v>22780882616370.301</v>
      </c>
    </row>
    <row r="1064" spans="1:6" ht="13.5" hidden="1" thickBot="1">
      <c r="A1064" s="27">
        <f t="shared" si="17"/>
        <v>9</v>
      </c>
      <c r="B1064" s="30" t="s">
        <v>2122</v>
      </c>
      <c r="C1064" s="30" t="s">
        <v>2050</v>
      </c>
      <c r="D1064" s="34">
        <v>0</v>
      </c>
      <c r="E1064" s="33">
        <v>175475438736.29001</v>
      </c>
      <c r="F1064" s="33">
        <v>175475438736.29001</v>
      </c>
    </row>
    <row r="1065" spans="1:6" ht="13.5" hidden="1" thickBot="1">
      <c r="A1065" s="27">
        <f t="shared" si="17"/>
        <v>9</v>
      </c>
      <c r="B1065" s="30" t="s">
        <v>2123</v>
      </c>
      <c r="C1065" s="30" t="s">
        <v>2052</v>
      </c>
      <c r="D1065" s="34">
        <v>0</v>
      </c>
      <c r="E1065" s="33">
        <v>414385953329.84998</v>
      </c>
      <c r="F1065" s="33">
        <v>414385953329.84998</v>
      </c>
    </row>
    <row r="1066" spans="1:6" ht="13.5" hidden="1" thickBot="1">
      <c r="A1066" s="27">
        <f t="shared" si="17"/>
        <v>9</v>
      </c>
      <c r="B1066" s="30" t="s">
        <v>2124</v>
      </c>
      <c r="C1066" s="30" t="s">
        <v>2070</v>
      </c>
      <c r="D1066" s="34">
        <v>0</v>
      </c>
      <c r="E1066" s="33">
        <v>79060513270.729996</v>
      </c>
      <c r="F1066" s="33">
        <v>79060513270.729996</v>
      </c>
    </row>
    <row r="1067" spans="1:6" ht="13.5" hidden="1" thickBot="1">
      <c r="A1067" s="27">
        <f t="shared" si="17"/>
        <v>9</v>
      </c>
      <c r="B1067" s="30" t="s">
        <v>2125</v>
      </c>
      <c r="C1067" s="30" t="s">
        <v>2060</v>
      </c>
      <c r="D1067" s="34">
        <v>0</v>
      </c>
      <c r="E1067" s="33">
        <v>186276802855.98999</v>
      </c>
      <c r="F1067" s="33">
        <v>186276802855.98999</v>
      </c>
    </row>
    <row r="1068" spans="1:6" ht="13.5" hidden="1" thickBot="1">
      <c r="A1068" s="27">
        <f t="shared" si="17"/>
        <v>9</v>
      </c>
      <c r="B1068" s="30" t="s">
        <v>2126</v>
      </c>
      <c r="C1068" s="30" t="s">
        <v>2062</v>
      </c>
      <c r="D1068" s="34">
        <v>0</v>
      </c>
      <c r="E1068" s="33">
        <v>216756792226.79999</v>
      </c>
      <c r="F1068" s="33">
        <v>216756792226.79999</v>
      </c>
    </row>
    <row r="1069" spans="1:6" ht="13.5" hidden="1" thickBot="1">
      <c r="A1069" s="27">
        <f t="shared" si="17"/>
        <v>9</v>
      </c>
      <c r="B1069" s="30" t="s">
        <v>2127</v>
      </c>
      <c r="C1069" s="30" t="s">
        <v>2064</v>
      </c>
      <c r="D1069" s="34">
        <v>0</v>
      </c>
      <c r="E1069" s="34">
        <v>184665902520</v>
      </c>
      <c r="F1069" s="34">
        <v>184665902520</v>
      </c>
    </row>
    <row r="1070" spans="1:6" ht="13.5" hidden="1" thickBot="1">
      <c r="A1070" s="27">
        <f t="shared" si="17"/>
        <v>9</v>
      </c>
      <c r="B1070" s="30" t="s">
        <v>2128</v>
      </c>
      <c r="C1070" s="30" t="s">
        <v>2056</v>
      </c>
      <c r="D1070" s="34">
        <v>0</v>
      </c>
      <c r="E1070" s="33">
        <v>6911011709.9700003</v>
      </c>
      <c r="F1070" s="33">
        <v>6911011709.9700003</v>
      </c>
    </row>
    <row r="1071" spans="1:6" ht="13.5" hidden="1" thickBot="1">
      <c r="A1071" s="27">
        <f t="shared" si="17"/>
        <v>9</v>
      </c>
      <c r="B1071" s="30" t="s">
        <v>2129</v>
      </c>
      <c r="C1071" s="30" t="s">
        <v>2058</v>
      </c>
      <c r="D1071" s="34">
        <v>0</v>
      </c>
      <c r="E1071" s="34">
        <v>3764500</v>
      </c>
      <c r="F1071" s="34">
        <v>3764500</v>
      </c>
    </row>
    <row r="1072" spans="1:6" ht="13.5" hidden="1" thickBot="1">
      <c r="A1072" s="27">
        <f t="shared" si="17"/>
        <v>9</v>
      </c>
      <c r="B1072" s="30" t="s">
        <v>2130</v>
      </c>
      <c r="C1072" s="30" t="s">
        <v>98</v>
      </c>
      <c r="D1072" s="34">
        <v>0</v>
      </c>
      <c r="E1072" s="33">
        <v>12819930696.77</v>
      </c>
      <c r="F1072" s="33">
        <v>12819930696.77</v>
      </c>
    </row>
    <row r="1073" spans="1:6" ht="13.5" hidden="1" thickBot="1">
      <c r="A1073" s="27">
        <f t="shared" si="17"/>
        <v>9</v>
      </c>
      <c r="B1073" s="30" t="s">
        <v>2131</v>
      </c>
      <c r="C1073" s="30" t="s">
        <v>2113</v>
      </c>
      <c r="D1073" s="34">
        <v>0</v>
      </c>
      <c r="E1073" s="33">
        <v>1251428937.1099999</v>
      </c>
      <c r="F1073" s="33">
        <v>1251428937.1099999</v>
      </c>
    </row>
    <row r="1074" spans="1:6" ht="13.5" hidden="1" thickBot="1">
      <c r="A1074" s="27">
        <f t="shared" si="17"/>
        <v>9</v>
      </c>
      <c r="B1074" s="30" t="s">
        <v>2132</v>
      </c>
      <c r="C1074" s="30" t="s">
        <v>2091</v>
      </c>
      <c r="D1074" s="34">
        <v>0</v>
      </c>
      <c r="E1074" s="33">
        <v>396345115979.65002</v>
      </c>
      <c r="F1074" s="33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0" t="s">
        <v>2134</v>
      </c>
      <c r="D1075" s="34">
        <v>0</v>
      </c>
      <c r="E1075" s="33">
        <v>1728316539.02</v>
      </c>
      <c r="F1075" s="33">
        <v>1728316539.02</v>
      </c>
    </row>
    <row r="1076" spans="1:6" ht="13.5" hidden="1" thickBot="1">
      <c r="A1076" s="27">
        <f t="shared" si="17"/>
        <v>9</v>
      </c>
      <c r="B1076" s="30" t="s">
        <v>2135</v>
      </c>
      <c r="C1076" s="30" t="s">
        <v>2102</v>
      </c>
      <c r="D1076" s="34">
        <v>0</v>
      </c>
      <c r="E1076" s="33">
        <v>362624312.92000002</v>
      </c>
      <c r="F1076" s="33">
        <v>362624312.92000002</v>
      </c>
    </row>
    <row r="1077" spans="1:6" ht="13.5" hidden="1" thickBot="1">
      <c r="A1077" s="27">
        <f t="shared" si="17"/>
        <v>9</v>
      </c>
      <c r="B1077" s="30" t="s">
        <v>2136</v>
      </c>
      <c r="C1077" s="30" t="s">
        <v>1965</v>
      </c>
      <c r="D1077" s="34">
        <v>0</v>
      </c>
      <c r="E1077" s="34">
        <v>3209100</v>
      </c>
      <c r="F1077" s="34">
        <v>3209100</v>
      </c>
    </row>
    <row r="1078" spans="1:6" ht="13.5" hidden="1" thickBot="1">
      <c r="A1078" s="27">
        <f t="shared" si="17"/>
        <v>9</v>
      </c>
      <c r="B1078" s="30" t="s">
        <v>2137</v>
      </c>
      <c r="C1078" s="30" t="s">
        <v>2106</v>
      </c>
      <c r="D1078" s="34">
        <v>0</v>
      </c>
      <c r="E1078" s="34">
        <v>6399996</v>
      </c>
      <c r="F1078" s="34">
        <v>6399996</v>
      </c>
    </row>
    <row r="1079" spans="1:6" ht="13.5" hidden="1" thickBot="1">
      <c r="A1079" s="27">
        <f t="shared" si="17"/>
        <v>9</v>
      </c>
      <c r="B1079" s="30" t="s">
        <v>2138</v>
      </c>
      <c r="C1079" s="30" t="s">
        <v>2109</v>
      </c>
      <c r="D1079" s="34">
        <v>0</v>
      </c>
      <c r="E1079" s="33">
        <v>1148568805.03</v>
      </c>
      <c r="F1079" s="33">
        <v>1148568805.03</v>
      </c>
    </row>
    <row r="1080" spans="1:6" ht="13.5" hidden="1" thickBot="1">
      <c r="A1080" s="27">
        <f t="shared" si="17"/>
        <v>9</v>
      </c>
      <c r="B1080" s="30" t="s">
        <v>2139</v>
      </c>
      <c r="C1080" s="30" t="s">
        <v>2111</v>
      </c>
      <c r="D1080" s="34">
        <v>0</v>
      </c>
      <c r="E1080" s="33">
        <v>207514325.06999999</v>
      </c>
      <c r="F1080" s="33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0" t="s">
        <v>2141</v>
      </c>
      <c r="D1081" s="34">
        <v>0</v>
      </c>
      <c r="E1081" s="34">
        <v>127309874113</v>
      </c>
      <c r="F1081" s="34">
        <v>127309874113</v>
      </c>
    </row>
    <row r="1082" spans="1:6" ht="13.5" hidden="1" thickBot="1">
      <c r="A1082" s="27">
        <f t="shared" si="17"/>
        <v>9</v>
      </c>
      <c r="B1082" s="30" t="s">
        <v>2142</v>
      </c>
      <c r="C1082" s="30" t="s">
        <v>2064</v>
      </c>
      <c r="D1082" s="34">
        <v>0</v>
      </c>
      <c r="E1082" s="34">
        <v>127047615684</v>
      </c>
      <c r="F1082" s="34">
        <v>127047615684</v>
      </c>
    </row>
    <row r="1083" spans="1:6" ht="13.5" hidden="1" thickBot="1">
      <c r="A1083" s="27">
        <f t="shared" si="17"/>
        <v>9</v>
      </c>
      <c r="B1083" s="30" t="s">
        <v>2143</v>
      </c>
      <c r="C1083" s="30" t="s">
        <v>2144</v>
      </c>
      <c r="D1083" s="34">
        <v>0</v>
      </c>
      <c r="E1083" s="34">
        <v>262258429</v>
      </c>
      <c r="F1083" s="34">
        <v>262258429</v>
      </c>
    </row>
    <row r="1084" spans="1:6" ht="13.5" thickBot="1">
      <c r="A1084" s="27">
        <f t="shared" si="17"/>
        <v>6</v>
      </c>
      <c r="B1084" s="27" t="s">
        <v>2145</v>
      </c>
      <c r="C1084" s="30" t="s">
        <v>2146</v>
      </c>
      <c r="D1084" s="34">
        <v>0</v>
      </c>
      <c r="E1084" s="33">
        <v>42664291425.169998</v>
      </c>
      <c r="F1084" s="33">
        <v>42664291425.169998</v>
      </c>
    </row>
    <row r="1085" spans="1:6" ht="13.5" hidden="1" thickBot="1">
      <c r="A1085" s="27">
        <f t="shared" si="17"/>
        <v>9</v>
      </c>
      <c r="B1085" s="30" t="s">
        <v>2147</v>
      </c>
      <c r="C1085" s="30" t="s">
        <v>2048</v>
      </c>
      <c r="D1085" s="34">
        <v>0</v>
      </c>
      <c r="E1085" s="33">
        <v>27328147726.709999</v>
      </c>
      <c r="F1085" s="33">
        <v>27328147726.709999</v>
      </c>
    </row>
    <row r="1086" spans="1:6" ht="13.5" hidden="1" thickBot="1">
      <c r="A1086" s="27">
        <f t="shared" si="17"/>
        <v>9</v>
      </c>
      <c r="B1086" s="30" t="s">
        <v>2148</v>
      </c>
      <c r="C1086" s="30" t="s">
        <v>2050</v>
      </c>
      <c r="D1086" s="34">
        <v>0</v>
      </c>
      <c r="E1086" s="33">
        <v>1028321655.86</v>
      </c>
      <c r="F1086" s="33">
        <v>1028321655.86</v>
      </c>
    </row>
    <row r="1087" spans="1:6" ht="13.5" hidden="1" thickBot="1">
      <c r="A1087" s="27">
        <f t="shared" si="17"/>
        <v>9</v>
      </c>
      <c r="B1087" s="30" t="s">
        <v>2149</v>
      </c>
      <c r="C1087" s="30" t="s">
        <v>2052</v>
      </c>
      <c r="D1087" s="34">
        <v>0</v>
      </c>
      <c r="E1087" s="33">
        <v>2020347169.95</v>
      </c>
      <c r="F1087" s="33">
        <v>2020347169.95</v>
      </c>
    </row>
    <row r="1088" spans="1:6" ht="13.5" hidden="1" thickBot="1">
      <c r="A1088" s="27">
        <f t="shared" si="17"/>
        <v>9</v>
      </c>
      <c r="B1088" s="30" t="s">
        <v>2150</v>
      </c>
      <c r="C1088" s="30" t="s">
        <v>2056</v>
      </c>
      <c r="D1088" s="34">
        <v>0</v>
      </c>
      <c r="E1088" s="34">
        <v>63819048</v>
      </c>
      <c r="F1088" s="34">
        <v>63819048</v>
      </c>
    </row>
    <row r="1089" spans="1:6" ht="13.5" hidden="1" thickBot="1">
      <c r="A1089" s="27">
        <f t="shared" si="17"/>
        <v>9</v>
      </c>
      <c r="B1089" s="30" t="s">
        <v>2151</v>
      </c>
      <c r="C1089" s="30" t="s">
        <v>98</v>
      </c>
      <c r="D1089" s="34">
        <v>0</v>
      </c>
      <c r="E1089" s="33">
        <v>9522666561.1200008</v>
      </c>
      <c r="F1089" s="33">
        <v>9522666561.1200008</v>
      </c>
    </row>
    <row r="1090" spans="1:6" ht="13.5" hidden="1" thickBot="1">
      <c r="A1090" s="27">
        <f t="shared" si="17"/>
        <v>9</v>
      </c>
      <c r="B1090" s="30" t="s">
        <v>2152</v>
      </c>
      <c r="C1090" s="30" t="s">
        <v>2113</v>
      </c>
      <c r="D1090" s="34">
        <v>0</v>
      </c>
      <c r="E1090" s="34">
        <v>30611778</v>
      </c>
      <c r="F1090" s="34">
        <v>30611778</v>
      </c>
    </row>
    <row r="1091" spans="1:6" ht="13.5" hidden="1" thickBot="1">
      <c r="A1091" s="27">
        <f t="shared" si="17"/>
        <v>9</v>
      </c>
      <c r="B1091" s="30" t="s">
        <v>2153</v>
      </c>
      <c r="C1091" s="30" t="s">
        <v>106</v>
      </c>
      <c r="D1091" s="34">
        <v>0</v>
      </c>
      <c r="E1091" s="34">
        <v>252216606</v>
      </c>
      <c r="F1091" s="34">
        <v>252216606</v>
      </c>
    </row>
    <row r="1092" spans="1:6" ht="13.5" hidden="1" thickBot="1">
      <c r="A1092" s="27">
        <f t="shared" si="17"/>
        <v>9</v>
      </c>
      <c r="B1092" s="30" t="s">
        <v>2154</v>
      </c>
      <c r="C1092" s="30" t="s">
        <v>2155</v>
      </c>
      <c r="D1092" s="34">
        <v>0</v>
      </c>
      <c r="E1092" s="33">
        <v>2418160879.5300002</v>
      </c>
      <c r="F1092" s="33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0" t="s">
        <v>2156</v>
      </c>
      <c r="D1093" s="34">
        <v>0</v>
      </c>
      <c r="E1093" s="34">
        <v>61140989044129</v>
      </c>
      <c r="F1093" s="34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0" t="s">
        <v>2157</v>
      </c>
      <c r="D1094" s="34">
        <v>0</v>
      </c>
      <c r="E1094" s="34">
        <v>138091347220193</v>
      </c>
      <c r="F1094" s="34">
        <v>138091347220193</v>
      </c>
    </row>
    <row r="1095" spans="1:6" ht="13.5" hidden="1" thickBot="1">
      <c r="A1095" s="27">
        <f t="shared" si="17"/>
        <v>9</v>
      </c>
      <c r="B1095" s="30" t="s">
        <v>2158</v>
      </c>
      <c r="C1095" s="30" t="s">
        <v>2159</v>
      </c>
      <c r="D1095" s="34">
        <v>0</v>
      </c>
      <c r="E1095" s="34">
        <v>49391347220193</v>
      </c>
      <c r="F1095" s="34">
        <v>49391347220193</v>
      </c>
    </row>
    <row r="1096" spans="1:6" ht="13.5" hidden="1" thickBot="1">
      <c r="A1096" s="27">
        <f t="shared" si="17"/>
        <v>9</v>
      </c>
      <c r="B1096" s="30" t="s">
        <v>2160</v>
      </c>
      <c r="C1096" s="30" t="s">
        <v>2161</v>
      </c>
      <c r="D1096" s="34">
        <v>0</v>
      </c>
      <c r="E1096" s="34">
        <v>88700000000000</v>
      </c>
      <c r="F1096" s="34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0" t="s">
        <v>2162</v>
      </c>
      <c r="D1097" s="34">
        <v>0</v>
      </c>
      <c r="E1097" s="34">
        <v>76950358176064</v>
      </c>
      <c r="F1097" s="34">
        <v>76950358176064</v>
      </c>
    </row>
    <row r="1098" spans="1:6" ht="13.5" hidden="1" thickBot="1">
      <c r="A1098" s="27">
        <f t="shared" si="17"/>
        <v>9</v>
      </c>
      <c r="B1098" s="30" t="s">
        <v>2163</v>
      </c>
      <c r="C1098" s="30" t="s">
        <v>2159</v>
      </c>
      <c r="D1098" s="34">
        <v>0</v>
      </c>
      <c r="E1098" s="34">
        <v>14770358176064</v>
      </c>
      <c r="F1098" s="34">
        <v>14770358176064</v>
      </c>
    </row>
    <row r="1099" spans="1:6" ht="13.5" hidden="1" thickBot="1">
      <c r="A1099" s="27">
        <f t="shared" si="17"/>
        <v>9</v>
      </c>
      <c r="B1099" s="30" t="s">
        <v>2164</v>
      </c>
      <c r="C1099" s="30" t="s">
        <v>2161</v>
      </c>
      <c r="D1099" s="34">
        <v>0</v>
      </c>
      <c r="E1099" s="34">
        <v>62180000000000</v>
      </c>
      <c r="F1099" s="34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0" t="s">
        <v>82</v>
      </c>
      <c r="D1100" s="33">
        <v>56142500813767</v>
      </c>
      <c r="E1100" s="33">
        <v>137852345255997</v>
      </c>
      <c r="F1100" s="33">
        <v>193994846069764</v>
      </c>
    </row>
    <row r="1101" spans="1:6" ht="13.5" thickBot="1">
      <c r="A1101" s="35">
        <f t="shared" si="17"/>
        <v>3</v>
      </c>
      <c r="B1101" s="27" t="s">
        <v>329</v>
      </c>
      <c r="C1101" s="36" t="s">
        <v>2165</v>
      </c>
      <c r="D1101" s="37">
        <f>D1100-D1102-D1110-D1115</f>
        <v>39457459994641.203</v>
      </c>
      <c r="E1101" s="37">
        <f t="shared" ref="E1101:F1101" si="18">E1100-E1102-E1110-E1115</f>
        <v>70515069953148.828</v>
      </c>
      <c r="F1101" s="37">
        <f t="shared" si="18"/>
        <v>109972529947789.94</v>
      </c>
    </row>
    <row r="1102" spans="1:6" ht="13.5" thickBot="1">
      <c r="A1102" s="35">
        <f t="shared" si="17"/>
        <v>6</v>
      </c>
      <c r="B1102" s="27" t="s">
        <v>2166</v>
      </c>
      <c r="C1102" s="36" t="s">
        <v>2167</v>
      </c>
      <c r="D1102" s="37">
        <v>665343280625.52002</v>
      </c>
      <c r="E1102" s="37">
        <v>2933986138248.21</v>
      </c>
      <c r="F1102" s="37">
        <v>3599329418873.73</v>
      </c>
    </row>
    <row r="1103" spans="1:6" ht="13.5" hidden="1" thickBot="1">
      <c r="A1103" s="27">
        <f t="shared" si="17"/>
        <v>9</v>
      </c>
      <c r="B1103" s="30" t="s">
        <v>2168</v>
      </c>
      <c r="C1103" s="30" t="s">
        <v>474</v>
      </c>
      <c r="D1103" s="33">
        <v>44730435758.339996</v>
      </c>
      <c r="E1103" s="34">
        <v>0</v>
      </c>
      <c r="F1103" s="33">
        <v>44730435758.339996</v>
      </c>
    </row>
    <row r="1104" spans="1:6" ht="13.5" hidden="1" thickBot="1">
      <c r="A1104" s="27">
        <f t="shared" si="17"/>
        <v>9</v>
      </c>
      <c r="B1104" s="30" t="s">
        <v>2169</v>
      </c>
      <c r="C1104" s="30" t="s">
        <v>120</v>
      </c>
      <c r="D1104" s="33">
        <v>100320444464.53999</v>
      </c>
      <c r="E1104" s="33">
        <v>280334369608.29999</v>
      </c>
      <c r="F1104" s="33">
        <v>380654814072.84003</v>
      </c>
    </row>
    <row r="1105" spans="1:6" ht="13.5" hidden="1" thickBot="1">
      <c r="A1105" s="27">
        <f t="shared" si="17"/>
        <v>9</v>
      </c>
      <c r="B1105" s="30" t="s">
        <v>2170</v>
      </c>
      <c r="C1105" s="30" t="s">
        <v>2171</v>
      </c>
      <c r="D1105" s="34">
        <v>1216330015</v>
      </c>
      <c r="E1105" s="34">
        <v>3788364121</v>
      </c>
      <c r="F1105" s="34">
        <v>5004694136</v>
      </c>
    </row>
    <row r="1106" spans="1:6" ht="13.5" hidden="1" thickBot="1">
      <c r="A1106" s="27">
        <f t="shared" ref="A1106:A1170" si="19">LEN(B1106)</f>
        <v>9</v>
      </c>
      <c r="B1106" s="30" t="s">
        <v>2172</v>
      </c>
      <c r="C1106" s="30" t="s">
        <v>2173</v>
      </c>
      <c r="D1106" s="33">
        <v>514364039942.96002</v>
      </c>
      <c r="E1106" s="33">
        <v>2573265287940.02</v>
      </c>
      <c r="F1106" s="33">
        <v>3087629327882.98</v>
      </c>
    </row>
    <row r="1107" spans="1:6" ht="13.5" hidden="1" thickBot="1">
      <c r="A1107" s="27">
        <f t="shared" si="19"/>
        <v>9</v>
      </c>
      <c r="B1107" s="30" t="s">
        <v>2174</v>
      </c>
      <c r="C1107" s="30" t="s">
        <v>193</v>
      </c>
      <c r="D1107" s="34">
        <v>0</v>
      </c>
      <c r="E1107" s="33">
        <v>47337430597.220001</v>
      </c>
      <c r="F1107" s="33">
        <v>47337430597.220001</v>
      </c>
    </row>
    <row r="1108" spans="1:6" ht="13.5" hidden="1" thickBot="1">
      <c r="A1108" s="27">
        <f t="shared" si="19"/>
        <v>9</v>
      </c>
      <c r="B1108" s="30" t="s">
        <v>2175</v>
      </c>
      <c r="C1108" s="30" t="s">
        <v>93</v>
      </c>
      <c r="D1108" s="34">
        <v>0</v>
      </c>
      <c r="E1108" s="33">
        <v>708113977.75</v>
      </c>
      <c r="F1108" s="33">
        <v>708113977.75</v>
      </c>
    </row>
    <row r="1109" spans="1:6" ht="13.5" hidden="1" thickBot="1">
      <c r="A1109" s="27">
        <f t="shared" si="19"/>
        <v>9</v>
      </c>
      <c r="B1109" s="30" t="s">
        <v>2176</v>
      </c>
      <c r="C1109" s="30" t="s">
        <v>82</v>
      </c>
      <c r="D1109" s="33">
        <v>4712030444.6800003</v>
      </c>
      <c r="E1109" s="33">
        <v>28552572003.919998</v>
      </c>
      <c r="F1109" s="33">
        <v>33264602448.599998</v>
      </c>
    </row>
    <row r="1110" spans="1:6" ht="13.5" thickBot="1">
      <c r="A1110" s="35">
        <f t="shared" si="19"/>
        <v>6</v>
      </c>
      <c r="B1110" s="27" t="s">
        <v>2177</v>
      </c>
      <c r="C1110" s="36" t="s">
        <v>2178</v>
      </c>
      <c r="D1110" s="37">
        <v>188287773607.17001</v>
      </c>
      <c r="E1110" s="37">
        <v>103950100794.75999</v>
      </c>
      <c r="F1110" s="37">
        <v>292237874401.92999</v>
      </c>
    </row>
    <row r="1111" spans="1:6" ht="13.5" hidden="1" thickBot="1">
      <c r="A1111" s="27">
        <f t="shared" si="19"/>
        <v>9</v>
      </c>
      <c r="B1111" s="30" t="s">
        <v>2179</v>
      </c>
      <c r="C1111" s="30" t="s">
        <v>474</v>
      </c>
      <c r="D1111" s="34">
        <v>102594574</v>
      </c>
      <c r="E1111" s="34">
        <v>0</v>
      </c>
      <c r="F1111" s="34">
        <v>102594574</v>
      </c>
    </row>
    <row r="1112" spans="1:6" ht="13.5" hidden="1" thickBot="1">
      <c r="A1112" s="27">
        <f t="shared" si="19"/>
        <v>9</v>
      </c>
      <c r="B1112" s="30" t="s">
        <v>2180</v>
      </c>
      <c r="C1112" s="30" t="s">
        <v>120</v>
      </c>
      <c r="D1112" s="34">
        <v>4404707149</v>
      </c>
      <c r="E1112" s="33">
        <v>27704856309.860001</v>
      </c>
      <c r="F1112" s="33">
        <v>32109563458.860001</v>
      </c>
    </row>
    <row r="1113" spans="1:6" ht="13.5" hidden="1" thickBot="1">
      <c r="A1113" s="27">
        <f t="shared" si="19"/>
        <v>9</v>
      </c>
      <c r="B1113" s="30" t="s">
        <v>2181</v>
      </c>
      <c r="C1113" s="30" t="s">
        <v>2171</v>
      </c>
      <c r="D1113" s="34">
        <v>0</v>
      </c>
      <c r="E1113" s="34">
        <v>352915968</v>
      </c>
      <c r="F1113" s="34">
        <v>352915968</v>
      </c>
    </row>
    <row r="1114" spans="1:6" ht="13.5" hidden="1" thickBot="1">
      <c r="A1114" s="27">
        <f t="shared" si="19"/>
        <v>9</v>
      </c>
      <c r="B1114" s="30" t="s">
        <v>2182</v>
      </c>
      <c r="C1114" s="30" t="s">
        <v>2173</v>
      </c>
      <c r="D1114" s="33">
        <v>183780471884.17001</v>
      </c>
      <c r="E1114" s="33">
        <v>75892328516.899994</v>
      </c>
      <c r="F1114" s="33">
        <v>259672800401.07001</v>
      </c>
    </row>
    <row r="1115" spans="1:6" ht="13.5" thickBot="1">
      <c r="A1115" s="35">
        <f t="shared" si="19"/>
        <v>6</v>
      </c>
      <c r="B1115" s="27" t="s">
        <v>2183</v>
      </c>
      <c r="C1115" s="36" t="s">
        <v>2184</v>
      </c>
      <c r="D1115" s="37">
        <v>15831409764893.1</v>
      </c>
      <c r="E1115" s="37">
        <v>64299339063805.203</v>
      </c>
      <c r="F1115" s="37">
        <v>80130748828698.406</v>
      </c>
    </row>
    <row r="1116" spans="1:6" ht="13.5" hidden="1" thickBot="1">
      <c r="A1116" s="27">
        <f t="shared" si="19"/>
        <v>9</v>
      </c>
      <c r="B1116" s="30" t="s">
        <v>2185</v>
      </c>
      <c r="C1116" s="30" t="s">
        <v>474</v>
      </c>
      <c r="D1116" s="33">
        <v>515769833665.78003</v>
      </c>
      <c r="E1116" s="34">
        <v>0</v>
      </c>
      <c r="F1116" s="33">
        <v>515769833665.78003</v>
      </c>
    </row>
    <row r="1117" spans="1:6" ht="13.5" hidden="1" thickBot="1">
      <c r="A1117" s="27">
        <f t="shared" si="19"/>
        <v>9</v>
      </c>
      <c r="B1117" s="30" t="s">
        <v>2186</v>
      </c>
      <c r="C1117" s="30" t="s">
        <v>120</v>
      </c>
      <c r="D1117" s="33">
        <v>4601733443871.1602</v>
      </c>
      <c r="E1117" s="33">
        <v>16329918620203.6</v>
      </c>
      <c r="F1117" s="33">
        <v>20931652064074.699</v>
      </c>
    </row>
    <row r="1118" spans="1:6" ht="13.5" hidden="1" thickBot="1">
      <c r="A1118" s="27">
        <f t="shared" si="19"/>
        <v>9</v>
      </c>
      <c r="B1118" s="30" t="s">
        <v>2187</v>
      </c>
      <c r="C1118" s="30" t="s">
        <v>2171</v>
      </c>
      <c r="D1118" s="34">
        <v>89717767383</v>
      </c>
      <c r="E1118" s="34">
        <v>717454179454</v>
      </c>
      <c r="F1118" s="34">
        <v>807171946837</v>
      </c>
    </row>
    <row r="1119" spans="1:6" ht="13.5" hidden="1" thickBot="1">
      <c r="A1119" s="27">
        <f t="shared" si="19"/>
        <v>9</v>
      </c>
      <c r="B1119" s="30" t="s">
        <v>2188</v>
      </c>
      <c r="C1119" s="30" t="s">
        <v>2173</v>
      </c>
      <c r="D1119" s="33">
        <v>8977404352202.0195</v>
      </c>
      <c r="E1119" s="33">
        <v>26704113501047.398</v>
      </c>
      <c r="F1119" s="33">
        <v>35681517853249.5</v>
      </c>
    </row>
    <row r="1120" spans="1:6" ht="13.5" hidden="1" thickBot="1">
      <c r="A1120" s="27">
        <f t="shared" si="19"/>
        <v>9</v>
      </c>
      <c r="B1120" s="30" t="s">
        <v>2189</v>
      </c>
      <c r="C1120" s="30" t="s">
        <v>193</v>
      </c>
      <c r="D1120" s="34">
        <v>0</v>
      </c>
      <c r="E1120" s="33">
        <v>370069266018.79999</v>
      </c>
      <c r="F1120" s="33">
        <v>370069266018.79999</v>
      </c>
    </row>
    <row r="1121" spans="1:6" ht="13.5" hidden="1" thickBot="1">
      <c r="A1121" s="27">
        <f t="shared" si="19"/>
        <v>9</v>
      </c>
      <c r="B1121" s="30" t="s">
        <v>2190</v>
      </c>
      <c r="C1121" s="30" t="s">
        <v>93</v>
      </c>
      <c r="D1121" s="34">
        <v>0</v>
      </c>
      <c r="E1121" s="34">
        <v>302741584740</v>
      </c>
      <c r="F1121" s="34">
        <v>302741584740</v>
      </c>
    </row>
    <row r="1122" spans="1:6" ht="13.5" hidden="1" thickBot="1">
      <c r="A1122" s="27">
        <f t="shared" si="19"/>
        <v>9</v>
      </c>
      <c r="B1122" s="30" t="s">
        <v>2191</v>
      </c>
      <c r="C1122" s="30" t="s">
        <v>82</v>
      </c>
      <c r="D1122" s="33">
        <v>755996264653.35999</v>
      </c>
      <c r="E1122" s="33">
        <v>537107101014.69</v>
      </c>
      <c r="F1122" s="33">
        <v>1293103365668.05</v>
      </c>
    </row>
    <row r="1123" spans="1:6" ht="13.5" hidden="1" thickBot="1">
      <c r="A1123" s="27">
        <f t="shared" si="19"/>
        <v>9</v>
      </c>
      <c r="B1123" s="30" t="s">
        <v>2192</v>
      </c>
      <c r="C1123" s="30" t="s">
        <v>2193</v>
      </c>
      <c r="D1123" s="34">
        <v>523360429393</v>
      </c>
      <c r="E1123" s="33">
        <v>5982373923367.9697</v>
      </c>
      <c r="F1123" s="33">
        <v>6505734352760.9697</v>
      </c>
    </row>
    <row r="1124" spans="1:6" ht="13.5" hidden="1" thickBot="1">
      <c r="A1124" s="27">
        <f t="shared" si="19"/>
        <v>9</v>
      </c>
      <c r="B1124" s="30" t="s">
        <v>2194</v>
      </c>
      <c r="C1124" s="30" t="s">
        <v>2195</v>
      </c>
      <c r="D1124" s="33">
        <v>220900137755.82001</v>
      </c>
      <c r="E1124" s="33">
        <v>12493898136100.4</v>
      </c>
      <c r="F1124" s="33">
        <v>12714798273856.301</v>
      </c>
    </row>
    <row r="1125" spans="1:6" ht="13.5" hidden="1" thickBot="1">
      <c r="A1125" s="27">
        <f t="shared" si="19"/>
        <v>9</v>
      </c>
      <c r="B1125" s="30" t="s">
        <v>2196</v>
      </c>
      <c r="C1125" s="30" t="s">
        <v>74</v>
      </c>
      <c r="D1125" s="34">
        <v>146527535969</v>
      </c>
      <c r="E1125" s="33">
        <v>861662751858.34998</v>
      </c>
      <c r="F1125" s="33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0" t="s">
        <v>80</v>
      </c>
      <c r="D1126" s="33">
        <v>1261913980241.73</v>
      </c>
      <c r="E1126" s="33">
        <v>939854068633.92004</v>
      </c>
      <c r="F1126" s="33">
        <v>2201768048875.6499</v>
      </c>
    </row>
    <row r="1127" spans="1:6" ht="13.5" hidden="1" thickBot="1">
      <c r="A1127" s="27">
        <f t="shared" si="19"/>
        <v>9</v>
      </c>
      <c r="B1127" s="30" t="s">
        <v>2197</v>
      </c>
      <c r="C1127" s="30" t="s">
        <v>2198</v>
      </c>
      <c r="D1127" s="33">
        <v>332429805191.96002</v>
      </c>
      <c r="E1127" s="33">
        <v>91437874253.740005</v>
      </c>
      <c r="F1127" s="33">
        <v>423867679445.70001</v>
      </c>
    </row>
    <row r="1128" spans="1:6" ht="13.5" hidden="1" thickBot="1">
      <c r="A1128" s="27">
        <f t="shared" si="19"/>
        <v>9</v>
      </c>
      <c r="B1128" s="30" t="s">
        <v>2199</v>
      </c>
      <c r="C1128" s="30" t="s">
        <v>867</v>
      </c>
      <c r="D1128" s="34">
        <v>156218223</v>
      </c>
      <c r="E1128" s="34">
        <v>17352518</v>
      </c>
      <c r="F1128" s="34">
        <v>173570741</v>
      </c>
    </row>
    <row r="1129" spans="1:6" ht="13.5" hidden="1" thickBot="1">
      <c r="A1129" s="27">
        <f t="shared" si="19"/>
        <v>9</v>
      </c>
      <c r="B1129" s="30" t="s">
        <v>2200</v>
      </c>
      <c r="C1129" s="30" t="s">
        <v>1242</v>
      </c>
      <c r="D1129" s="34">
        <v>40404757198</v>
      </c>
      <c r="E1129" s="34">
        <v>48798248550</v>
      </c>
      <c r="F1129" s="34">
        <v>89203005748</v>
      </c>
    </row>
    <row r="1130" spans="1:6" ht="13.5" hidden="1" thickBot="1">
      <c r="A1130" s="27">
        <f t="shared" si="19"/>
        <v>9</v>
      </c>
      <c r="B1130" s="30" t="s">
        <v>2201</v>
      </c>
      <c r="C1130" s="30" t="s">
        <v>1303</v>
      </c>
      <c r="D1130" s="33">
        <v>60141801646.739998</v>
      </c>
      <c r="E1130" s="33">
        <v>39397569608.970001</v>
      </c>
      <c r="F1130" s="33">
        <v>99539371255.710007</v>
      </c>
    </row>
    <row r="1131" spans="1:6" ht="13.5" hidden="1" thickBot="1">
      <c r="A1131" s="27">
        <f t="shared" si="19"/>
        <v>9</v>
      </c>
      <c r="B1131" s="30" t="s">
        <v>2202</v>
      </c>
      <c r="C1131" s="30" t="s">
        <v>2203</v>
      </c>
      <c r="D1131" s="33">
        <v>14421270874.209999</v>
      </c>
      <c r="E1131" s="33">
        <v>5428116593.2600002</v>
      </c>
      <c r="F1131" s="33">
        <v>19849387467.470001</v>
      </c>
    </row>
    <row r="1132" spans="1:6" ht="13.5" hidden="1" thickBot="1">
      <c r="A1132" s="27">
        <f t="shared" si="19"/>
        <v>9</v>
      </c>
      <c r="B1132" s="30" t="s">
        <v>2204</v>
      </c>
      <c r="C1132" s="30" t="s">
        <v>1269</v>
      </c>
      <c r="D1132" s="34">
        <v>916357801</v>
      </c>
      <c r="E1132" s="33">
        <v>8387931780.0600004</v>
      </c>
      <c r="F1132" s="33">
        <v>9304289581.0599995</v>
      </c>
    </row>
    <row r="1133" spans="1:6" ht="13.5" hidden="1" thickBot="1">
      <c r="A1133" s="27">
        <f t="shared" si="19"/>
        <v>9</v>
      </c>
      <c r="B1133" s="30" t="s">
        <v>2205</v>
      </c>
      <c r="C1133" s="30" t="s">
        <v>2206</v>
      </c>
      <c r="D1133" s="33">
        <v>60964540800.989998</v>
      </c>
      <c r="E1133" s="33">
        <v>4182214909.9200001</v>
      </c>
      <c r="F1133" s="33">
        <v>65146755710.910004</v>
      </c>
    </row>
    <row r="1134" spans="1:6" ht="13.5" hidden="1" thickBot="1">
      <c r="A1134" s="27">
        <f t="shared" si="19"/>
        <v>9</v>
      </c>
      <c r="B1134" s="30" t="s">
        <v>2207</v>
      </c>
      <c r="C1134" s="30" t="s">
        <v>2208</v>
      </c>
      <c r="D1134" s="33">
        <v>3401540259.9499998</v>
      </c>
      <c r="E1134" s="33">
        <v>151929004.72</v>
      </c>
      <c r="F1134" s="33">
        <v>3553469264.6700001</v>
      </c>
    </row>
    <row r="1135" spans="1:6" ht="13.5" hidden="1" thickBot="1">
      <c r="A1135" s="27">
        <f t="shared" si="19"/>
        <v>9</v>
      </c>
      <c r="B1135" s="30" t="s">
        <v>2209</v>
      </c>
      <c r="C1135" s="30" t="s">
        <v>2210</v>
      </c>
      <c r="D1135" s="34">
        <v>1972250000</v>
      </c>
      <c r="E1135" s="34">
        <v>5350000</v>
      </c>
      <c r="F1135" s="34">
        <v>1977600000</v>
      </c>
    </row>
    <row r="1136" spans="1:6" ht="13.5" hidden="1" thickBot="1">
      <c r="A1136" s="27">
        <f t="shared" si="19"/>
        <v>9</v>
      </c>
      <c r="B1136" s="30" t="s">
        <v>2211</v>
      </c>
      <c r="C1136" s="30" t="s">
        <v>2212</v>
      </c>
      <c r="D1136" s="33">
        <v>44677526603.889999</v>
      </c>
      <c r="E1136" s="33">
        <v>14334677866.120001</v>
      </c>
      <c r="F1136" s="33">
        <v>59012204470.010002</v>
      </c>
    </row>
    <row r="1137" spans="1:6" ht="13.5" hidden="1" thickBot="1">
      <c r="A1137" s="27">
        <f t="shared" si="19"/>
        <v>9</v>
      </c>
      <c r="B1137" s="30" t="s">
        <v>2213</v>
      </c>
      <c r="C1137" s="30" t="s">
        <v>2214</v>
      </c>
      <c r="D1137" s="33">
        <v>40995366336.290001</v>
      </c>
      <c r="E1137" s="33">
        <v>73468475746.550003</v>
      </c>
      <c r="F1137" s="33">
        <v>114463842082.84</v>
      </c>
    </row>
    <row r="1138" spans="1:6" ht="13.5" hidden="1" thickBot="1">
      <c r="A1138" s="27">
        <f t="shared" si="19"/>
        <v>9</v>
      </c>
      <c r="B1138" s="30" t="s">
        <v>2215</v>
      </c>
      <c r="C1138" s="30" t="s">
        <v>2216</v>
      </c>
      <c r="D1138" s="33">
        <v>41899495034.730003</v>
      </c>
      <c r="E1138" s="33">
        <v>50553979443.949997</v>
      </c>
      <c r="F1138" s="33">
        <v>92453474478.679993</v>
      </c>
    </row>
    <row r="1139" spans="1:6" ht="13.5" hidden="1" thickBot="1">
      <c r="A1139" s="27">
        <f t="shared" si="19"/>
        <v>9</v>
      </c>
      <c r="B1139" s="30" t="s">
        <v>2217</v>
      </c>
      <c r="C1139" s="30" t="s">
        <v>2218</v>
      </c>
      <c r="D1139" s="33">
        <v>245720392067.76001</v>
      </c>
      <c r="E1139" s="33">
        <v>468556993796.87</v>
      </c>
      <c r="F1139" s="33">
        <v>714277385864.63</v>
      </c>
    </row>
    <row r="1140" spans="1:6" ht="13.5" hidden="1" thickBot="1">
      <c r="A1140" s="27">
        <f t="shared" si="19"/>
        <v>9</v>
      </c>
      <c r="B1140" s="30" t="s">
        <v>2219</v>
      </c>
      <c r="C1140" s="30" t="s">
        <v>2220</v>
      </c>
      <c r="D1140" s="33">
        <v>76224430362.990005</v>
      </c>
      <c r="E1140" s="33">
        <v>56762753535.830002</v>
      </c>
      <c r="F1140" s="33">
        <v>132987183898.82001</v>
      </c>
    </row>
    <row r="1141" spans="1:6" ht="13.5" hidden="1" thickBot="1">
      <c r="A1141" s="27">
        <f t="shared" si="19"/>
        <v>9</v>
      </c>
      <c r="B1141" s="30" t="s">
        <v>2221</v>
      </c>
      <c r="C1141" s="30" t="s">
        <v>2222</v>
      </c>
      <c r="D1141" s="33">
        <v>1478831608.01</v>
      </c>
      <c r="E1141" s="33">
        <v>33254156915.080002</v>
      </c>
      <c r="F1141" s="33">
        <v>34732988523.089996</v>
      </c>
    </row>
    <row r="1142" spans="1:6" ht="13.5" hidden="1" thickBot="1">
      <c r="A1142" s="27">
        <f t="shared" si="19"/>
        <v>9</v>
      </c>
      <c r="B1142" s="30" t="s">
        <v>2223</v>
      </c>
      <c r="C1142" s="30" t="s">
        <v>2224</v>
      </c>
      <c r="D1142" s="33">
        <v>296109396232.21002</v>
      </c>
      <c r="E1142" s="33">
        <v>45116444110.849998</v>
      </c>
      <c r="F1142" s="33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0" t="s">
        <v>122</v>
      </c>
      <c r="D1143" s="33">
        <v>6811893421794.2305</v>
      </c>
      <c r="E1143" s="33">
        <v>2984919892029.0898</v>
      </c>
      <c r="F1143" s="33">
        <v>9796813313823.3203</v>
      </c>
    </row>
    <row r="1144" spans="1:6" ht="13.5" hidden="1" thickBot="1">
      <c r="A1144" s="27">
        <f t="shared" si="19"/>
        <v>9</v>
      </c>
      <c r="B1144" s="30" t="s">
        <v>2226</v>
      </c>
      <c r="C1144" s="30" t="s">
        <v>2227</v>
      </c>
      <c r="D1144" s="33">
        <v>1297347904389.1699</v>
      </c>
      <c r="E1144" s="33">
        <v>418917064616.47998</v>
      </c>
      <c r="F1144" s="33">
        <v>1716264969005.6499</v>
      </c>
    </row>
    <row r="1145" spans="1:6" ht="13.5" hidden="1" thickBot="1">
      <c r="A1145" s="27">
        <f t="shared" si="19"/>
        <v>9</v>
      </c>
      <c r="B1145" s="30" t="s">
        <v>2228</v>
      </c>
      <c r="C1145" s="30" t="s">
        <v>2229</v>
      </c>
      <c r="D1145" s="33">
        <v>380488243.5</v>
      </c>
      <c r="E1145" s="33">
        <v>153655525.25</v>
      </c>
      <c r="F1145" s="33">
        <v>534143768.75</v>
      </c>
    </row>
    <row r="1146" spans="1:6" ht="13.5" hidden="1" thickBot="1">
      <c r="A1146" s="27">
        <f t="shared" si="19"/>
        <v>9</v>
      </c>
      <c r="B1146" s="30" t="s">
        <v>2230</v>
      </c>
      <c r="C1146" s="30" t="s">
        <v>2231</v>
      </c>
      <c r="D1146" s="33">
        <v>7638069334.3999996</v>
      </c>
      <c r="E1146" s="33">
        <v>10593524726.67</v>
      </c>
      <c r="F1146" s="33">
        <v>18231594061.07</v>
      </c>
    </row>
    <row r="1147" spans="1:6" ht="13.5" hidden="1" thickBot="1">
      <c r="A1147" s="27">
        <f t="shared" si="19"/>
        <v>9</v>
      </c>
      <c r="B1147" s="30" t="s">
        <v>2232</v>
      </c>
      <c r="C1147" s="30" t="s">
        <v>2233</v>
      </c>
      <c r="D1147" s="33">
        <v>3024727033719.2202</v>
      </c>
      <c r="E1147" s="33">
        <v>1669480095959.3301</v>
      </c>
      <c r="F1147" s="33">
        <v>4694207129678.5498</v>
      </c>
    </row>
    <row r="1148" spans="1:6" ht="13.5" hidden="1" thickBot="1">
      <c r="A1148" s="27">
        <f t="shared" si="19"/>
        <v>9</v>
      </c>
      <c r="B1148" s="30" t="s">
        <v>2234</v>
      </c>
      <c r="C1148" s="30" t="s">
        <v>2235</v>
      </c>
      <c r="D1148" s="34">
        <v>1490144774185</v>
      </c>
      <c r="E1148" s="33">
        <v>15202538226.07</v>
      </c>
      <c r="F1148" s="33">
        <v>1505347312411.0701</v>
      </c>
    </row>
    <row r="1149" spans="1:6" ht="13.5" hidden="1" thickBot="1">
      <c r="A1149" s="27">
        <f t="shared" si="19"/>
        <v>9</v>
      </c>
      <c r="B1149" s="30" t="s">
        <v>2236</v>
      </c>
      <c r="C1149" s="30" t="s">
        <v>2237</v>
      </c>
      <c r="D1149" s="33">
        <v>991655151922.93994</v>
      </c>
      <c r="E1149" s="33">
        <v>870573012975.29004</v>
      </c>
      <c r="F1149" s="33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0" t="s">
        <v>2239</v>
      </c>
      <c r="D1150" s="33">
        <v>1800082198770.4299</v>
      </c>
      <c r="E1150" s="33">
        <v>288337622658.54999</v>
      </c>
      <c r="F1150" s="33">
        <v>2088419821428.98</v>
      </c>
    </row>
    <row r="1151" spans="1:6" ht="13.5" hidden="1" thickBot="1">
      <c r="A1151" s="27">
        <f t="shared" si="19"/>
        <v>9</v>
      </c>
      <c r="B1151" s="30" t="s">
        <v>2240</v>
      </c>
      <c r="C1151" s="30" t="s">
        <v>2241</v>
      </c>
      <c r="D1151" s="33">
        <v>33172641451.93</v>
      </c>
      <c r="E1151" s="33">
        <v>35180307107.769997</v>
      </c>
      <c r="F1151" s="33">
        <v>68352948559.699997</v>
      </c>
    </row>
    <row r="1152" spans="1:6" ht="13.5" hidden="1" thickBot="1">
      <c r="A1152" s="27">
        <f t="shared" si="19"/>
        <v>9</v>
      </c>
      <c r="B1152" s="30" t="s">
        <v>2242</v>
      </c>
      <c r="C1152" s="30" t="s">
        <v>2243</v>
      </c>
      <c r="D1152" s="33">
        <v>323546399748.87</v>
      </c>
      <c r="E1152" s="33">
        <v>105818638750.98</v>
      </c>
      <c r="F1152" s="33">
        <v>429365038499.84998</v>
      </c>
    </row>
    <row r="1153" spans="1:6" ht="13.5" hidden="1" thickBot="1">
      <c r="A1153" s="27">
        <f t="shared" si="19"/>
        <v>9</v>
      </c>
      <c r="B1153" s="30" t="s">
        <v>2244</v>
      </c>
      <c r="C1153" s="30" t="s">
        <v>2245</v>
      </c>
      <c r="D1153" s="33">
        <v>1037391719651.37</v>
      </c>
      <c r="E1153" s="33">
        <v>90770248618.130005</v>
      </c>
      <c r="F1153" s="33">
        <v>1128161968269.5</v>
      </c>
    </row>
    <row r="1154" spans="1:6" ht="13.5" hidden="1" thickBot="1">
      <c r="A1154" s="27">
        <f t="shared" si="19"/>
        <v>9</v>
      </c>
      <c r="B1154" s="30" t="s">
        <v>2246</v>
      </c>
      <c r="C1154" s="30" t="s">
        <v>2247</v>
      </c>
      <c r="D1154" s="34">
        <v>337603423</v>
      </c>
      <c r="E1154" s="34">
        <v>1758646467</v>
      </c>
      <c r="F1154" s="34">
        <v>2096249890</v>
      </c>
    </row>
    <row r="1155" spans="1:6" ht="13.5" hidden="1" thickBot="1">
      <c r="A1155" s="27">
        <f t="shared" si="19"/>
        <v>9</v>
      </c>
      <c r="B1155" s="30" t="s">
        <v>2248</v>
      </c>
      <c r="C1155" s="30" t="s">
        <v>2249</v>
      </c>
      <c r="D1155" s="33">
        <v>28452098553.84</v>
      </c>
      <c r="E1155" s="33">
        <v>3685204109.1799998</v>
      </c>
      <c r="F1155" s="33">
        <v>32137302663.02</v>
      </c>
    </row>
    <row r="1156" spans="1:6" ht="13.5" hidden="1" thickBot="1">
      <c r="A1156" s="27">
        <f t="shared" si="19"/>
        <v>9</v>
      </c>
      <c r="B1156" s="30" t="s">
        <v>2250</v>
      </c>
      <c r="C1156" s="30" t="s">
        <v>2251</v>
      </c>
      <c r="D1156" s="34">
        <v>238042540335</v>
      </c>
      <c r="E1156" s="33">
        <v>5354410402.7700005</v>
      </c>
      <c r="F1156" s="33">
        <v>243396950737.76999</v>
      </c>
    </row>
    <row r="1157" spans="1:6" ht="13.5" hidden="1" thickBot="1">
      <c r="A1157" s="27">
        <f t="shared" si="19"/>
        <v>9</v>
      </c>
      <c r="B1157" s="30" t="s">
        <v>2252</v>
      </c>
      <c r="C1157" s="30" t="s">
        <v>2253</v>
      </c>
      <c r="D1157" s="33">
        <v>937065285.10000002</v>
      </c>
      <c r="E1157" s="33">
        <v>27181324757.099998</v>
      </c>
      <c r="F1157" s="33">
        <v>28118390042.200001</v>
      </c>
    </row>
    <row r="1158" spans="1:6" ht="13.5" hidden="1" thickBot="1">
      <c r="A1158" s="27">
        <f t="shared" si="19"/>
        <v>9</v>
      </c>
      <c r="B1158" s="30" t="s">
        <v>2254</v>
      </c>
      <c r="C1158" s="30" t="s">
        <v>2255</v>
      </c>
      <c r="D1158" s="33">
        <v>13527678784.620001</v>
      </c>
      <c r="E1158" s="33">
        <v>1317353290.8</v>
      </c>
      <c r="F1158" s="33">
        <v>14845032075.42</v>
      </c>
    </row>
    <row r="1159" spans="1:6" ht="13.5" hidden="1" thickBot="1">
      <c r="A1159" s="27">
        <f t="shared" si="19"/>
        <v>9</v>
      </c>
      <c r="B1159" s="30" t="s">
        <v>2256</v>
      </c>
      <c r="C1159" s="30" t="s">
        <v>2257</v>
      </c>
      <c r="D1159" s="33">
        <v>30766687274.400002</v>
      </c>
      <c r="E1159" s="34">
        <v>1166788703</v>
      </c>
      <c r="F1159" s="33">
        <v>31933475977.400002</v>
      </c>
    </row>
    <row r="1160" spans="1:6" ht="13.5" hidden="1" thickBot="1">
      <c r="A1160" s="27">
        <f t="shared" si="19"/>
        <v>9</v>
      </c>
      <c r="B1160" s="30" t="s">
        <v>2258</v>
      </c>
      <c r="C1160" s="30" t="s">
        <v>2259</v>
      </c>
      <c r="D1160" s="33">
        <v>93907764262.300003</v>
      </c>
      <c r="E1160" s="33">
        <v>16104700451.82</v>
      </c>
      <c r="F1160" s="33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0" t="s">
        <v>120</v>
      </c>
      <c r="D1161" s="33">
        <v>23394364123386.699</v>
      </c>
      <c r="E1161" s="33">
        <v>11254830491601.4</v>
      </c>
      <c r="F1161" s="33">
        <v>34649194614988.102</v>
      </c>
    </row>
    <row r="1162" spans="1:6" ht="13.5" hidden="1" thickBot="1">
      <c r="A1162" s="27">
        <f t="shared" si="19"/>
        <v>9</v>
      </c>
      <c r="B1162" s="30" t="s">
        <v>2261</v>
      </c>
      <c r="C1162" s="30" t="s">
        <v>2262</v>
      </c>
      <c r="D1162" s="33">
        <v>17227598698466.4</v>
      </c>
      <c r="E1162" s="33">
        <v>4806755078699.7402</v>
      </c>
      <c r="F1162" s="33">
        <v>22034353777166.102</v>
      </c>
    </row>
    <row r="1163" spans="1:6" ht="13.5" hidden="1" thickBot="1">
      <c r="A1163" s="27">
        <f t="shared" si="19"/>
        <v>9</v>
      </c>
      <c r="B1163" s="30" t="s">
        <v>2263</v>
      </c>
      <c r="C1163" s="30" t="s">
        <v>2264</v>
      </c>
      <c r="D1163" s="33">
        <v>1111948401827.22</v>
      </c>
      <c r="E1163" s="33">
        <v>389095035001.33002</v>
      </c>
      <c r="F1163" s="33">
        <v>1501043436828.55</v>
      </c>
    </row>
    <row r="1164" spans="1:6" ht="13.5" hidden="1" thickBot="1">
      <c r="A1164" s="27">
        <f t="shared" si="19"/>
        <v>9</v>
      </c>
      <c r="B1164" s="30" t="s">
        <v>2265</v>
      </c>
      <c r="C1164" s="30" t="s">
        <v>2266</v>
      </c>
      <c r="D1164" s="33">
        <v>4906929173058.7998</v>
      </c>
      <c r="E1164" s="33">
        <v>3066420306231.8198</v>
      </c>
      <c r="F1164" s="33">
        <v>7973349479290.6201</v>
      </c>
    </row>
    <row r="1165" spans="1:6" ht="13.5" hidden="1" thickBot="1">
      <c r="A1165" s="27">
        <f t="shared" si="19"/>
        <v>9</v>
      </c>
      <c r="B1165" s="30" t="s">
        <v>2267</v>
      </c>
      <c r="C1165" s="30" t="s">
        <v>2268</v>
      </c>
      <c r="D1165" s="33">
        <v>104416574352.75999</v>
      </c>
      <c r="E1165" s="33">
        <v>590485858126.17004</v>
      </c>
      <c r="F1165" s="33">
        <v>694902432478.93005</v>
      </c>
    </row>
    <row r="1166" spans="1:6" ht="13.5" hidden="1" thickBot="1">
      <c r="A1166" s="27">
        <f t="shared" si="19"/>
        <v>9</v>
      </c>
      <c r="B1166" s="30" t="s">
        <v>2269</v>
      </c>
      <c r="C1166" s="30" t="s">
        <v>2270</v>
      </c>
      <c r="D1166" s="34">
        <v>0</v>
      </c>
      <c r="E1166" s="33">
        <v>2356666282519.8599</v>
      </c>
      <c r="F1166" s="33">
        <v>2356666282519.8599</v>
      </c>
    </row>
    <row r="1167" spans="1:6" ht="13.5" hidden="1" thickBot="1">
      <c r="A1167" s="27">
        <f t="shared" si="19"/>
        <v>9</v>
      </c>
      <c r="B1167" s="30" t="s">
        <v>2271</v>
      </c>
      <c r="C1167" s="30" t="s">
        <v>2272</v>
      </c>
      <c r="D1167" s="33">
        <v>43471275681.550003</v>
      </c>
      <c r="E1167" s="33">
        <v>45407931022.5</v>
      </c>
      <c r="F1167" s="33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0" t="s">
        <v>119</v>
      </c>
      <c r="D1168" s="33">
        <v>1408512129640.5901</v>
      </c>
      <c r="E1168" s="33">
        <v>5170421248202.3398</v>
      </c>
      <c r="F1168" s="33">
        <v>6578933377842.9297</v>
      </c>
    </row>
    <row r="1169" spans="1:6" ht="13.5" hidden="1" thickBot="1">
      <c r="A1169" s="27">
        <f t="shared" si="19"/>
        <v>9</v>
      </c>
      <c r="B1169" s="30" t="s">
        <v>2274</v>
      </c>
      <c r="C1169" s="30" t="s">
        <v>2275</v>
      </c>
      <c r="D1169" s="33">
        <v>198467600412.04999</v>
      </c>
      <c r="E1169" s="33">
        <v>53724821679.800003</v>
      </c>
      <c r="F1169" s="33">
        <v>252192422091.85001</v>
      </c>
    </row>
    <row r="1170" spans="1:6" ht="13.5" hidden="1" thickBot="1">
      <c r="A1170" s="27">
        <f t="shared" si="19"/>
        <v>9</v>
      </c>
      <c r="B1170" s="30" t="s">
        <v>2276</v>
      </c>
      <c r="C1170" s="30" t="s">
        <v>2277</v>
      </c>
      <c r="D1170" s="33">
        <v>46580945975.699997</v>
      </c>
      <c r="E1170" s="33">
        <v>24209580059.77</v>
      </c>
      <c r="F1170" s="33">
        <v>70790526035.470001</v>
      </c>
    </row>
    <row r="1171" spans="1:6" ht="13.5" hidden="1" thickBot="1">
      <c r="A1171" s="27">
        <f t="shared" ref="A1171:A1234" si="20">LEN(B1171)</f>
        <v>9</v>
      </c>
      <c r="B1171" s="30" t="s">
        <v>2278</v>
      </c>
      <c r="C1171" s="30" t="s">
        <v>2279</v>
      </c>
      <c r="D1171" s="33">
        <v>906596892460.68994</v>
      </c>
      <c r="E1171" s="33">
        <v>2276998237102.9399</v>
      </c>
      <c r="F1171" s="33">
        <v>3183595129563.6299</v>
      </c>
    </row>
    <row r="1172" spans="1:6" ht="13.5" hidden="1" thickBot="1">
      <c r="A1172" s="27">
        <f t="shared" si="20"/>
        <v>9</v>
      </c>
      <c r="B1172" s="30" t="s">
        <v>2280</v>
      </c>
      <c r="C1172" s="30" t="s">
        <v>2281</v>
      </c>
      <c r="D1172" s="33">
        <v>88807403870.820007</v>
      </c>
      <c r="E1172" s="33">
        <v>13607391394.49</v>
      </c>
      <c r="F1172" s="33">
        <v>102414795265.31</v>
      </c>
    </row>
    <row r="1173" spans="1:6" ht="13.5" hidden="1" thickBot="1">
      <c r="A1173" s="27">
        <f t="shared" si="20"/>
        <v>9</v>
      </c>
      <c r="B1173" s="30" t="s">
        <v>2282</v>
      </c>
      <c r="C1173" s="30" t="s">
        <v>2283</v>
      </c>
      <c r="D1173" s="34">
        <v>1147903085</v>
      </c>
      <c r="E1173" s="34">
        <v>0</v>
      </c>
      <c r="F1173" s="34">
        <v>1147903085</v>
      </c>
    </row>
    <row r="1174" spans="1:6" ht="13.5" hidden="1" thickBot="1">
      <c r="A1174" s="27">
        <f t="shared" si="20"/>
        <v>9</v>
      </c>
      <c r="B1174" s="30" t="s">
        <v>2284</v>
      </c>
      <c r="C1174" s="30" t="s">
        <v>2285</v>
      </c>
      <c r="D1174" s="33">
        <v>83273586806.050003</v>
      </c>
      <c r="E1174" s="33">
        <v>14805995719.41</v>
      </c>
      <c r="F1174" s="33">
        <v>98079582525.460007</v>
      </c>
    </row>
    <row r="1175" spans="1:6" ht="13.5" hidden="1" thickBot="1">
      <c r="A1175" s="27">
        <f t="shared" si="20"/>
        <v>9</v>
      </c>
      <c r="B1175" s="30" t="s">
        <v>2286</v>
      </c>
      <c r="C1175" s="30" t="s">
        <v>2287</v>
      </c>
      <c r="D1175" s="34">
        <v>940690471</v>
      </c>
      <c r="E1175" s="34">
        <v>715839870</v>
      </c>
      <c r="F1175" s="34">
        <v>1656530341</v>
      </c>
    </row>
    <row r="1176" spans="1:6" ht="13.5" hidden="1" thickBot="1">
      <c r="A1176" s="27">
        <f t="shared" si="20"/>
        <v>9</v>
      </c>
      <c r="B1176" s="30" t="s">
        <v>2288</v>
      </c>
      <c r="C1176" s="30" t="s">
        <v>2289</v>
      </c>
      <c r="D1176" s="34">
        <v>108630165</v>
      </c>
      <c r="E1176" s="34">
        <v>694269074</v>
      </c>
      <c r="F1176" s="34">
        <v>802899239</v>
      </c>
    </row>
    <row r="1177" spans="1:6" ht="13.5" hidden="1" thickBot="1">
      <c r="A1177" s="27">
        <f t="shared" si="20"/>
        <v>9</v>
      </c>
      <c r="B1177" s="30" t="s">
        <v>2290</v>
      </c>
      <c r="C1177" s="30" t="s">
        <v>2291</v>
      </c>
      <c r="D1177" s="34">
        <v>20396272224</v>
      </c>
      <c r="E1177" s="33">
        <v>2769579064033.6499</v>
      </c>
      <c r="F1177" s="33">
        <v>2789975336257.6499</v>
      </c>
    </row>
    <row r="1178" spans="1:6" ht="13.5" hidden="1" thickBot="1">
      <c r="A1178" s="27">
        <f t="shared" si="20"/>
        <v>9</v>
      </c>
      <c r="B1178" s="30" t="s">
        <v>2292</v>
      </c>
      <c r="C1178" s="30" t="s">
        <v>2293</v>
      </c>
      <c r="D1178" s="33">
        <v>29749680006.32</v>
      </c>
      <c r="E1178" s="34">
        <v>2219701132</v>
      </c>
      <c r="F1178" s="33">
        <v>31969381138.32</v>
      </c>
    </row>
    <row r="1179" spans="1:6" ht="13.5" hidden="1" thickBot="1">
      <c r="A1179" s="27">
        <f t="shared" si="20"/>
        <v>9</v>
      </c>
      <c r="B1179" s="30" t="s">
        <v>2294</v>
      </c>
      <c r="C1179" s="30" t="s">
        <v>2295</v>
      </c>
      <c r="D1179" s="33">
        <v>32442524163.959999</v>
      </c>
      <c r="E1179" s="33">
        <v>13866348136.280001</v>
      </c>
      <c r="F1179" s="33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0" t="s">
        <v>74</v>
      </c>
      <c r="D1180" s="33">
        <v>2972475269092.8501</v>
      </c>
      <c r="E1180" s="33">
        <v>4866546711073.5303</v>
      </c>
      <c r="F1180" s="33">
        <v>7839021980166.3799</v>
      </c>
    </row>
    <row r="1181" spans="1:6" ht="13.5" hidden="1" thickBot="1">
      <c r="A1181" s="27">
        <f t="shared" si="20"/>
        <v>9</v>
      </c>
      <c r="B1181" s="30" t="s">
        <v>2296</v>
      </c>
      <c r="C1181" s="30" t="s">
        <v>2297</v>
      </c>
      <c r="D1181" s="33">
        <v>2972475269092.8501</v>
      </c>
      <c r="E1181" s="33">
        <v>4866546711073.5303</v>
      </c>
      <c r="F1181" s="33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0" t="s">
        <v>2299</v>
      </c>
      <c r="D1182" s="34">
        <v>353932786453</v>
      </c>
      <c r="E1182" s="34">
        <v>0</v>
      </c>
      <c r="F1182" s="34">
        <v>353932786453</v>
      </c>
    </row>
    <row r="1183" spans="1:6" ht="13.5" hidden="1" thickBot="1">
      <c r="A1183" s="27">
        <f t="shared" si="20"/>
        <v>9</v>
      </c>
      <c r="B1183" s="30" t="s">
        <v>2300</v>
      </c>
      <c r="C1183" s="30" t="s">
        <v>2301</v>
      </c>
      <c r="D1183" s="34">
        <v>8481603824</v>
      </c>
      <c r="E1183" s="34">
        <v>0</v>
      </c>
      <c r="F1183" s="34">
        <v>8481603824</v>
      </c>
    </row>
    <row r="1184" spans="1:6" ht="13.5" hidden="1" thickBot="1">
      <c r="A1184" s="27">
        <f t="shared" si="20"/>
        <v>9</v>
      </c>
      <c r="B1184" s="30" t="s">
        <v>2302</v>
      </c>
      <c r="C1184" s="30" t="s">
        <v>2303</v>
      </c>
      <c r="D1184" s="34">
        <v>302590243333</v>
      </c>
      <c r="E1184" s="34">
        <v>0</v>
      </c>
      <c r="F1184" s="34">
        <v>302590243333</v>
      </c>
    </row>
    <row r="1185" spans="1:6" ht="13.5" hidden="1" thickBot="1">
      <c r="A1185" s="27">
        <f t="shared" si="20"/>
        <v>9</v>
      </c>
      <c r="B1185" s="30" t="s">
        <v>2304</v>
      </c>
      <c r="C1185" s="30" t="s">
        <v>82</v>
      </c>
      <c r="D1185" s="34">
        <v>29128627775</v>
      </c>
      <c r="E1185" s="34">
        <v>0</v>
      </c>
      <c r="F1185" s="34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0" t="s">
        <v>2306</v>
      </c>
      <c r="D1186" s="34">
        <v>105447290199</v>
      </c>
      <c r="E1186" s="34">
        <v>0</v>
      </c>
      <c r="F1186" s="34">
        <v>105447290199</v>
      </c>
    </row>
    <row r="1187" spans="1:6" ht="13.5" hidden="1" thickBot="1">
      <c r="A1187" s="27">
        <f t="shared" si="20"/>
        <v>9</v>
      </c>
      <c r="B1187" s="30" t="s">
        <v>2307</v>
      </c>
      <c r="C1187" s="30" t="s">
        <v>2301</v>
      </c>
      <c r="D1187" s="34">
        <v>43441191241</v>
      </c>
      <c r="E1187" s="34">
        <v>0</v>
      </c>
      <c r="F1187" s="34">
        <v>43441191241</v>
      </c>
    </row>
    <row r="1188" spans="1:6" ht="13.5" hidden="1" thickBot="1">
      <c r="A1188" s="27">
        <f t="shared" si="20"/>
        <v>9</v>
      </c>
      <c r="B1188" s="30" t="s">
        <v>2308</v>
      </c>
      <c r="C1188" s="30" t="s">
        <v>2303</v>
      </c>
      <c r="D1188" s="34">
        <v>28132725572</v>
      </c>
      <c r="E1188" s="34">
        <v>0</v>
      </c>
      <c r="F1188" s="34">
        <v>28132725572</v>
      </c>
    </row>
    <row r="1189" spans="1:6" ht="13.5" hidden="1" thickBot="1">
      <c r="A1189" s="27">
        <f t="shared" si="20"/>
        <v>9</v>
      </c>
      <c r="B1189" s="30" t="s">
        <v>2309</v>
      </c>
      <c r="C1189" s="30" t="s">
        <v>2171</v>
      </c>
      <c r="D1189" s="34">
        <v>6553257619</v>
      </c>
      <c r="E1189" s="34">
        <v>0</v>
      </c>
      <c r="F1189" s="34">
        <v>6553257619</v>
      </c>
    </row>
    <row r="1190" spans="1:6" ht="13.5" hidden="1" thickBot="1">
      <c r="A1190" s="27">
        <f t="shared" si="20"/>
        <v>9</v>
      </c>
      <c r="B1190" s="30" t="s">
        <v>2310</v>
      </c>
      <c r="C1190" s="30" t="s">
        <v>82</v>
      </c>
      <c r="D1190" s="34">
        <v>27320115767</v>
      </c>
      <c r="E1190" s="34">
        <v>0</v>
      </c>
      <c r="F1190" s="34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0" t="s">
        <v>93</v>
      </c>
      <c r="D1191" s="34">
        <v>0</v>
      </c>
      <c r="E1191" s="33">
        <v>4345650093513.8101</v>
      </c>
      <c r="F1191" s="33">
        <v>4345650093513.8101</v>
      </c>
    </row>
    <row r="1192" spans="1:6" ht="13.5" hidden="1" thickBot="1">
      <c r="A1192" s="27">
        <f t="shared" si="20"/>
        <v>9</v>
      </c>
      <c r="B1192" s="30" t="s">
        <v>2312</v>
      </c>
      <c r="C1192" s="30" t="s">
        <v>106</v>
      </c>
      <c r="D1192" s="34">
        <v>0</v>
      </c>
      <c r="E1192" s="33">
        <v>1935983580216.95</v>
      </c>
      <c r="F1192" s="33">
        <v>1935983580216.95</v>
      </c>
    </row>
    <row r="1193" spans="1:6" ht="13.5" hidden="1" thickBot="1">
      <c r="A1193" s="27">
        <f t="shared" si="20"/>
        <v>9</v>
      </c>
      <c r="B1193" s="30" t="s">
        <v>2313</v>
      </c>
      <c r="C1193" s="30" t="s">
        <v>98</v>
      </c>
      <c r="D1193" s="34">
        <v>0</v>
      </c>
      <c r="E1193" s="33">
        <v>2140600453401.6599</v>
      </c>
      <c r="F1193" s="33">
        <v>2140600453401.6599</v>
      </c>
    </row>
    <row r="1194" spans="1:6" ht="13.5" hidden="1" thickBot="1">
      <c r="A1194" s="27">
        <f t="shared" si="20"/>
        <v>9</v>
      </c>
      <c r="B1194" s="30" t="s">
        <v>2314</v>
      </c>
      <c r="C1194" s="30" t="s">
        <v>2315</v>
      </c>
      <c r="D1194" s="34">
        <v>0</v>
      </c>
      <c r="E1194" s="33">
        <v>163178170293.89999</v>
      </c>
      <c r="F1194" s="33">
        <v>163178170293.89999</v>
      </c>
    </row>
    <row r="1195" spans="1:6" ht="13.5" hidden="1" thickBot="1">
      <c r="A1195" s="27">
        <f t="shared" si="20"/>
        <v>9</v>
      </c>
      <c r="B1195" s="30" t="s">
        <v>2316</v>
      </c>
      <c r="C1195" s="30" t="s">
        <v>2317</v>
      </c>
      <c r="D1195" s="34">
        <v>0</v>
      </c>
      <c r="E1195" s="33">
        <v>105887889601.3</v>
      </c>
      <c r="F1195" s="33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0" t="s">
        <v>2319</v>
      </c>
      <c r="D1196" s="34">
        <v>0</v>
      </c>
      <c r="E1196" s="33">
        <v>43731009305.389999</v>
      </c>
      <c r="F1196" s="33">
        <v>43731009305.389999</v>
      </c>
    </row>
    <row r="1197" spans="1:6" ht="13.5" hidden="1" thickBot="1">
      <c r="A1197" s="27">
        <f t="shared" si="20"/>
        <v>9</v>
      </c>
      <c r="B1197" s="30" t="s">
        <v>2320</v>
      </c>
      <c r="C1197" s="30" t="s">
        <v>98</v>
      </c>
      <c r="D1197" s="34">
        <v>0</v>
      </c>
      <c r="E1197" s="33">
        <v>42280986433.529999</v>
      </c>
      <c r="F1197" s="33">
        <v>42280986433.529999</v>
      </c>
    </row>
    <row r="1198" spans="1:6" ht="13.5" hidden="1" thickBot="1">
      <c r="A1198" s="27">
        <f t="shared" si="20"/>
        <v>9</v>
      </c>
      <c r="B1198" s="30" t="s">
        <v>2321</v>
      </c>
      <c r="C1198" s="30" t="s">
        <v>2317</v>
      </c>
      <c r="D1198" s="34">
        <v>0</v>
      </c>
      <c r="E1198" s="33">
        <v>1450022871.8599999</v>
      </c>
      <c r="F1198" s="33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0" t="s">
        <v>2323</v>
      </c>
      <c r="D1199" s="34">
        <v>0</v>
      </c>
      <c r="E1199" s="33">
        <v>5881660956.0699997</v>
      </c>
      <c r="F1199" s="33">
        <v>5881660956.0699997</v>
      </c>
    </row>
    <row r="1200" spans="1:6" ht="13.5" hidden="1" thickBot="1">
      <c r="A1200" s="27">
        <f t="shared" si="20"/>
        <v>9</v>
      </c>
      <c r="B1200" s="30" t="s">
        <v>2324</v>
      </c>
      <c r="C1200" s="30" t="s">
        <v>106</v>
      </c>
      <c r="D1200" s="34">
        <v>0</v>
      </c>
      <c r="E1200" s="33">
        <v>4833457862.0699997</v>
      </c>
      <c r="F1200" s="33">
        <v>4833457862.0699997</v>
      </c>
    </row>
    <row r="1201" spans="1:6" ht="13.5" hidden="1" thickBot="1">
      <c r="A1201" s="27">
        <f t="shared" si="20"/>
        <v>9</v>
      </c>
      <c r="B1201" s="30" t="s">
        <v>2325</v>
      </c>
      <c r="C1201" s="30" t="s">
        <v>98</v>
      </c>
      <c r="D1201" s="34">
        <v>0</v>
      </c>
      <c r="E1201" s="34">
        <v>1048203094</v>
      </c>
      <c r="F1201" s="34">
        <v>1048203094</v>
      </c>
    </row>
    <row r="1202" spans="1:6" ht="13.5" thickBot="1">
      <c r="A1202" s="27">
        <f t="shared" si="20"/>
        <v>6</v>
      </c>
      <c r="B1202" s="27" t="s">
        <v>2326</v>
      </c>
      <c r="C1202" s="30" t="s">
        <v>2327</v>
      </c>
      <c r="D1202" s="34">
        <v>0</v>
      </c>
      <c r="E1202" s="33">
        <v>84844998146.570007</v>
      </c>
      <c r="F1202" s="33">
        <v>84844998146.570007</v>
      </c>
    </row>
    <row r="1203" spans="1:6" ht="13.5" hidden="1" thickBot="1">
      <c r="A1203" s="27">
        <f t="shared" si="20"/>
        <v>9</v>
      </c>
      <c r="B1203" s="30" t="s">
        <v>2328</v>
      </c>
      <c r="C1203" s="30" t="s">
        <v>106</v>
      </c>
      <c r="D1203" s="34">
        <v>0</v>
      </c>
      <c r="E1203" s="33">
        <v>76315167666.259995</v>
      </c>
      <c r="F1203" s="33">
        <v>76315167666.259995</v>
      </c>
    </row>
    <row r="1204" spans="1:6" ht="13.5" hidden="1" thickBot="1">
      <c r="A1204" s="27">
        <f t="shared" si="20"/>
        <v>9</v>
      </c>
      <c r="B1204" s="30" t="s">
        <v>2329</v>
      </c>
      <c r="C1204" s="30" t="s">
        <v>98</v>
      </c>
      <c r="D1204" s="34">
        <v>0</v>
      </c>
      <c r="E1204" s="33">
        <v>8529830480.3100004</v>
      </c>
      <c r="F1204" s="33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0" t="s">
        <v>2330</v>
      </c>
      <c r="D1205" s="33">
        <v>1705303888325.1699</v>
      </c>
      <c r="E1205" s="33">
        <v>63291467400785.898</v>
      </c>
      <c r="F1205" s="33">
        <v>64996771289111.102</v>
      </c>
    </row>
    <row r="1206" spans="1:6" ht="13.5" hidden="1" thickBot="1">
      <c r="A1206" s="27">
        <f t="shared" si="20"/>
        <v>9</v>
      </c>
      <c r="B1206" s="30" t="s">
        <v>2331</v>
      </c>
      <c r="C1206" s="30" t="s">
        <v>2332</v>
      </c>
      <c r="D1206" s="34">
        <v>8478072</v>
      </c>
      <c r="E1206" s="33">
        <v>929551811457.18005</v>
      </c>
      <c r="F1206" s="33">
        <v>929560289529.18005</v>
      </c>
    </row>
    <row r="1207" spans="1:6" ht="13.5" hidden="1" thickBot="1">
      <c r="A1207" s="27">
        <f t="shared" si="20"/>
        <v>9</v>
      </c>
      <c r="B1207" s="30" t="s">
        <v>2333</v>
      </c>
      <c r="C1207" s="30" t="s">
        <v>2334</v>
      </c>
      <c r="D1207" s="34">
        <v>194846332</v>
      </c>
      <c r="E1207" s="34">
        <v>624241985</v>
      </c>
      <c r="F1207" s="34">
        <v>819088317</v>
      </c>
    </row>
    <row r="1208" spans="1:6" ht="13.5" hidden="1" thickBot="1">
      <c r="A1208" s="27">
        <f t="shared" si="20"/>
        <v>9</v>
      </c>
      <c r="B1208" s="30" t="s">
        <v>2335</v>
      </c>
      <c r="C1208" s="30" t="s">
        <v>889</v>
      </c>
      <c r="D1208" s="34">
        <v>900346064</v>
      </c>
      <c r="E1208" s="34">
        <v>4854219608</v>
      </c>
      <c r="F1208" s="34">
        <v>5754565672</v>
      </c>
    </row>
    <row r="1209" spans="1:6" ht="13.5" hidden="1" thickBot="1">
      <c r="A1209" s="27">
        <f t="shared" si="20"/>
        <v>9</v>
      </c>
      <c r="B1209" s="30" t="s">
        <v>2336</v>
      </c>
      <c r="C1209" s="30" t="s">
        <v>2337</v>
      </c>
      <c r="D1209" s="33">
        <v>676819152.15999997</v>
      </c>
      <c r="E1209" s="33">
        <v>499122651828.13</v>
      </c>
      <c r="F1209" s="33">
        <v>499799470980.28998</v>
      </c>
    </row>
    <row r="1210" spans="1:6" ht="13.5" hidden="1" thickBot="1">
      <c r="A1210" s="27">
        <f t="shared" si="20"/>
        <v>9</v>
      </c>
      <c r="B1210" s="30" t="s">
        <v>2338</v>
      </c>
      <c r="C1210" s="30" t="s">
        <v>2339</v>
      </c>
      <c r="D1210" s="33">
        <v>432380396917.56</v>
      </c>
      <c r="E1210" s="33">
        <v>2475597910553.8398</v>
      </c>
      <c r="F1210" s="33">
        <v>2907978307471.3999</v>
      </c>
    </row>
    <row r="1211" spans="1:6" ht="13.5" hidden="1" thickBot="1">
      <c r="A1211" s="27">
        <f t="shared" si="20"/>
        <v>9</v>
      </c>
      <c r="B1211" s="30" t="s">
        <v>2340</v>
      </c>
      <c r="C1211" s="30" t="s">
        <v>897</v>
      </c>
      <c r="D1211" s="33">
        <v>594944057464.83997</v>
      </c>
      <c r="E1211" s="33">
        <v>3379758736260.2798</v>
      </c>
      <c r="F1211" s="33">
        <v>3974702793725.1201</v>
      </c>
    </row>
    <row r="1212" spans="1:6" ht="13.5" hidden="1" thickBot="1">
      <c r="A1212" s="27">
        <f t="shared" si="20"/>
        <v>9</v>
      </c>
      <c r="B1212" s="30" t="s">
        <v>2341</v>
      </c>
      <c r="C1212" s="30" t="s">
        <v>2342</v>
      </c>
      <c r="D1212" s="33">
        <v>561090800059.38</v>
      </c>
      <c r="E1212" s="33">
        <v>2814215314373.1802</v>
      </c>
      <c r="F1212" s="33">
        <v>3375306114432.5601</v>
      </c>
    </row>
    <row r="1213" spans="1:6" ht="13.5" hidden="1" thickBot="1">
      <c r="A1213" s="27">
        <f t="shared" si="20"/>
        <v>9</v>
      </c>
      <c r="B1213" s="30" t="s">
        <v>2343</v>
      </c>
      <c r="C1213" s="30" t="s">
        <v>2344</v>
      </c>
      <c r="D1213" s="33">
        <v>34365228167.25</v>
      </c>
      <c r="E1213" s="33">
        <v>50809033339313.703</v>
      </c>
      <c r="F1213" s="33">
        <v>50843398567480.898</v>
      </c>
    </row>
    <row r="1214" spans="1:6" ht="13.5" hidden="1" thickBot="1">
      <c r="A1214" s="27">
        <f t="shared" si="20"/>
        <v>9</v>
      </c>
      <c r="B1214" s="30" t="s">
        <v>2345</v>
      </c>
      <c r="C1214" s="30" t="s">
        <v>2346</v>
      </c>
      <c r="D1214" s="34">
        <v>0</v>
      </c>
      <c r="E1214" s="34">
        <v>884057345107</v>
      </c>
      <c r="F1214" s="34">
        <v>884057345107</v>
      </c>
    </row>
    <row r="1215" spans="1:6" ht="13.5" hidden="1" thickBot="1">
      <c r="A1215" s="27">
        <f t="shared" si="20"/>
        <v>9</v>
      </c>
      <c r="B1215" s="30" t="s">
        <v>2347</v>
      </c>
      <c r="C1215" s="30" t="s">
        <v>2348</v>
      </c>
      <c r="D1215" s="34">
        <v>0</v>
      </c>
      <c r="E1215" s="34">
        <v>73828875</v>
      </c>
      <c r="F1215" s="34">
        <v>73828875</v>
      </c>
    </row>
    <row r="1216" spans="1:6" ht="13.5" hidden="1" thickBot="1">
      <c r="A1216" s="27">
        <f t="shared" si="20"/>
        <v>9</v>
      </c>
      <c r="B1216" s="30" t="s">
        <v>2349</v>
      </c>
      <c r="C1216" s="30" t="s">
        <v>2350</v>
      </c>
      <c r="D1216" s="33">
        <v>80742916095.979996</v>
      </c>
      <c r="E1216" s="33">
        <v>1494578001424.6399</v>
      </c>
      <c r="F1216" s="33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0" t="s">
        <v>2351</v>
      </c>
      <c r="D1217" s="33">
        <v>640593489250.08997</v>
      </c>
      <c r="E1217" s="33">
        <v>34912231746772.898</v>
      </c>
      <c r="F1217" s="33">
        <v>35552825236023</v>
      </c>
    </row>
    <row r="1218" spans="1:6" ht="13.5" hidden="1" thickBot="1">
      <c r="A1218" s="27">
        <f t="shared" si="20"/>
        <v>9</v>
      </c>
      <c r="B1218" s="30" t="s">
        <v>2352</v>
      </c>
      <c r="C1218" s="30" t="s">
        <v>2334</v>
      </c>
      <c r="D1218" s="34">
        <v>84869666</v>
      </c>
      <c r="E1218" s="33">
        <v>80617333.859999999</v>
      </c>
      <c r="F1218" s="33">
        <v>165486999.86000001</v>
      </c>
    </row>
    <row r="1219" spans="1:6" ht="13.5" hidden="1" thickBot="1">
      <c r="A1219" s="27">
        <f t="shared" si="20"/>
        <v>9</v>
      </c>
      <c r="B1219" s="30" t="s">
        <v>2353</v>
      </c>
      <c r="C1219" s="30" t="s">
        <v>889</v>
      </c>
      <c r="D1219" s="33">
        <v>311382254.16000003</v>
      </c>
      <c r="E1219" s="33">
        <v>2164747488.8600001</v>
      </c>
      <c r="F1219" s="33">
        <v>2476129743.02</v>
      </c>
    </row>
    <row r="1220" spans="1:6" ht="13.5" hidden="1" thickBot="1">
      <c r="A1220" s="27">
        <f t="shared" si="20"/>
        <v>9</v>
      </c>
      <c r="B1220" s="30" t="s">
        <v>2354</v>
      </c>
      <c r="C1220" s="30" t="s">
        <v>2337</v>
      </c>
      <c r="D1220" s="33">
        <v>597686070.20000005</v>
      </c>
      <c r="E1220" s="33">
        <v>214906986301.35999</v>
      </c>
      <c r="F1220" s="33">
        <v>215504672371.56</v>
      </c>
    </row>
    <row r="1221" spans="1:6" ht="13.5" hidden="1" thickBot="1">
      <c r="A1221" s="27">
        <f t="shared" si="20"/>
        <v>9</v>
      </c>
      <c r="B1221" s="30" t="s">
        <v>2355</v>
      </c>
      <c r="C1221" s="30" t="s">
        <v>2339</v>
      </c>
      <c r="D1221" s="33">
        <v>385493329265.42999</v>
      </c>
      <c r="E1221" s="33">
        <v>927721694393.43005</v>
      </c>
      <c r="F1221" s="33">
        <v>1313215023658.8601</v>
      </c>
    </row>
    <row r="1222" spans="1:6" ht="13.5" hidden="1" thickBot="1">
      <c r="A1222" s="27">
        <f t="shared" si="20"/>
        <v>9</v>
      </c>
      <c r="B1222" s="30" t="s">
        <v>2356</v>
      </c>
      <c r="C1222" s="30" t="s">
        <v>897</v>
      </c>
      <c r="D1222" s="33">
        <v>84231315557.940002</v>
      </c>
      <c r="E1222" s="33">
        <v>2157122538228.2</v>
      </c>
      <c r="F1222" s="33">
        <v>2241353853786.1401</v>
      </c>
    </row>
    <row r="1223" spans="1:6" ht="13.5" hidden="1" thickBot="1">
      <c r="A1223" s="27">
        <f t="shared" si="20"/>
        <v>9</v>
      </c>
      <c r="B1223" s="30" t="s">
        <v>2357</v>
      </c>
      <c r="C1223" s="30" t="s">
        <v>2342</v>
      </c>
      <c r="D1223" s="33">
        <v>169742832492.78</v>
      </c>
      <c r="E1223" s="33">
        <v>1560806701033.45</v>
      </c>
      <c r="F1223" s="33">
        <v>1730549533526.23</v>
      </c>
    </row>
    <row r="1224" spans="1:6" ht="13.5" hidden="1" thickBot="1">
      <c r="A1224" s="27">
        <f t="shared" si="20"/>
        <v>9</v>
      </c>
      <c r="B1224" s="30" t="s">
        <v>2358</v>
      </c>
      <c r="C1224" s="30" t="s">
        <v>2346</v>
      </c>
      <c r="D1224" s="34">
        <v>0</v>
      </c>
      <c r="E1224" s="34">
        <v>29945215888206</v>
      </c>
      <c r="F1224" s="34">
        <v>29945215888206</v>
      </c>
    </row>
    <row r="1225" spans="1:6" ht="13.5" hidden="1" thickBot="1">
      <c r="A1225" s="27">
        <f t="shared" si="20"/>
        <v>9</v>
      </c>
      <c r="B1225" s="30" t="s">
        <v>2359</v>
      </c>
      <c r="C1225" s="30" t="s">
        <v>2348</v>
      </c>
      <c r="D1225" s="34">
        <v>0</v>
      </c>
      <c r="E1225" s="34">
        <v>1716667</v>
      </c>
      <c r="F1225" s="34">
        <v>1716667</v>
      </c>
    </row>
    <row r="1226" spans="1:6" ht="13.5" hidden="1" thickBot="1">
      <c r="A1226" s="27">
        <f t="shared" si="20"/>
        <v>9</v>
      </c>
      <c r="B1226" s="30" t="s">
        <v>2360</v>
      </c>
      <c r="C1226" s="30" t="s">
        <v>2350</v>
      </c>
      <c r="D1226" s="33">
        <v>132073943.58</v>
      </c>
      <c r="E1226" s="33">
        <v>104210857120.78999</v>
      </c>
      <c r="F1226" s="33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0" t="s">
        <v>2362</v>
      </c>
      <c r="D1227" s="34">
        <v>395555927</v>
      </c>
      <c r="E1227" s="33">
        <v>2286500284249.9702</v>
      </c>
      <c r="F1227" s="33">
        <v>2286895840176.9702</v>
      </c>
    </row>
    <row r="1228" spans="1:6" ht="13.5" hidden="1" thickBot="1">
      <c r="A1228" s="27">
        <f t="shared" si="20"/>
        <v>9</v>
      </c>
      <c r="B1228" s="30" t="s">
        <v>2363</v>
      </c>
      <c r="C1228" s="30" t="s">
        <v>2332</v>
      </c>
      <c r="D1228" s="34">
        <v>0</v>
      </c>
      <c r="E1228" s="34">
        <v>38205319459</v>
      </c>
      <c r="F1228" s="34">
        <v>38205319459</v>
      </c>
    </row>
    <row r="1229" spans="1:6" ht="13.5" hidden="1" thickBot="1">
      <c r="A1229" s="27">
        <f t="shared" si="20"/>
        <v>9</v>
      </c>
      <c r="B1229" s="30" t="s">
        <v>2364</v>
      </c>
      <c r="C1229" s="30" t="s">
        <v>2334</v>
      </c>
      <c r="D1229" s="34">
        <v>0</v>
      </c>
      <c r="E1229" s="34">
        <v>202543591</v>
      </c>
      <c r="F1229" s="34">
        <v>202543591</v>
      </c>
    </row>
    <row r="1230" spans="1:6" ht="13.5" hidden="1" thickBot="1">
      <c r="A1230" s="27">
        <f t="shared" si="20"/>
        <v>9</v>
      </c>
      <c r="B1230" s="30" t="s">
        <v>2365</v>
      </c>
      <c r="C1230" s="30" t="s">
        <v>2337</v>
      </c>
      <c r="D1230" s="34">
        <v>0</v>
      </c>
      <c r="E1230" s="33">
        <v>85400324102.710007</v>
      </c>
      <c r="F1230" s="33">
        <v>85400324102.710007</v>
      </c>
    </row>
    <row r="1231" spans="1:6" ht="13.5" hidden="1" thickBot="1">
      <c r="A1231" s="27">
        <f t="shared" si="20"/>
        <v>9</v>
      </c>
      <c r="B1231" s="30" t="s">
        <v>2366</v>
      </c>
      <c r="C1231" s="30" t="s">
        <v>2339</v>
      </c>
      <c r="D1231" s="34">
        <v>0</v>
      </c>
      <c r="E1231" s="34">
        <v>139778161</v>
      </c>
      <c r="F1231" s="34">
        <v>139778161</v>
      </c>
    </row>
    <row r="1232" spans="1:6" ht="13.5" hidden="1" thickBot="1">
      <c r="A1232" s="27">
        <f t="shared" si="20"/>
        <v>9</v>
      </c>
      <c r="B1232" s="30" t="s">
        <v>2367</v>
      </c>
      <c r="C1232" s="30" t="s">
        <v>897</v>
      </c>
      <c r="D1232" s="34">
        <v>0</v>
      </c>
      <c r="E1232" s="33">
        <v>922186564.78999996</v>
      </c>
      <c r="F1232" s="33">
        <v>922186564.78999996</v>
      </c>
    </row>
    <row r="1233" spans="1:6" ht="13.5" hidden="1" thickBot="1">
      <c r="A1233" s="27">
        <f t="shared" si="20"/>
        <v>9</v>
      </c>
      <c r="B1233" s="30" t="s">
        <v>2368</v>
      </c>
      <c r="C1233" s="30" t="s">
        <v>2342</v>
      </c>
      <c r="D1233" s="34">
        <v>386057600</v>
      </c>
      <c r="E1233" s="33">
        <v>17559819524.240002</v>
      </c>
      <c r="F1233" s="33">
        <v>17945877124.240002</v>
      </c>
    </row>
    <row r="1234" spans="1:6" ht="13.5" hidden="1" thickBot="1">
      <c r="A1234" s="27">
        <f t="shared" si="20"/>
        <v>9</v>
      </c>
      <c r="B1234" s="30" t="s">
        <v>2369</v>
      </c>
      <c r="C1234" s="30" t="s">
        <v>2344</v>
      </c>
      <c r="D1234" s="34">
        <v>0</v>
      </c>
      <c r="E1234" s="34">
        <v>9182145464</v>
      </c>
      <c r="F1234" s="34">
        <v>9182145464</v>
      </c>
    </row>
    <row r="1235" spans="1:6" ht="13.5" hidden="1" thickBot="1">
      <c r="A1235" s="27">
        <f t="shared" ref="A1235:A1298" si="21">LEN(B1235)</f>
        <v>9</v>
      </c>
      <c r="B1235" s="30" t="s">
        <v>2370</v>
      </c>
      <c r="C1235" s="30" t="s">
        <v>2346</v>
      </c>
      <c r="D1235" s="34">
        <v>0</v>
      </c>
      <c r="E1235" s="34">
        <v>2132539286256</v>
      </c>
      <c r="F1235" s="34">
        <v>2132539286256</v>
      </c>
    </row>
    <row r="1236" spans="1:6" ht="13.5" hidden="1" thickBot="1">
      <c r="A1236" s="27">
        <f t="shared" si="21"/>
        <v>9</v>
      </c>
      <c r="B1236" s="30" t="s">
        <v>2371</v>
      </c>
      <c r="C1236" s="30" t="s">
        <v>2350</v>
      </c>
      <c r="D1236" s="34">
        <v>9498327</v>
      </c>
      <c r="E1236" s="33">
        <v>2348881127.23</v>
      </c>
      <c r="F1236" s="33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0" t="s">
        <v>2373</v>
      </c>
      <c r="D1237" s="34">
        <v>0</v>
      </c>
      <c r="E1237" s="34">
        <v>22529678610</v>
      </c>
      <c r="F1237" s="34">
        <v>22529678610</v>
      </c>
    </row>
    <row r="1238" spans="1:6" ht="13.5" hidden="1" thickBot="1">
      <c r="A1238" s="27">
        <f t="shared" si="21"/>
        <v>9</v>
      </c>
      <c r="B1238" s="30" t="s">
        <v>2374</v>
      </c>
      <c r="C1238" s="30" t="s">
        <v>2375</v>
      </c>
      <c r="D1238" s="34">
        <v>0</v>
      </c>
      <c r="E1238" s="34">
        <v>35650000</v>
      </c>
      <c r="F1238" s="34">
        <v>35650000</v>
      </c>
    </row>
    <row r="1239" spans="1:6" ht="13.5" hidden="1" thickBot="1">
      <c r="A1239" s="27">
        <f t="shared" si="21"/>
        <v>9</v>
      </c>
      <c r="B1239" s="30" t="s">
        <v>2376</v>
      </c>
      <c r="C1239" s="30" t="s">
        <v>2377</v>
      </c>
      <c r="D1239" s="34">
        <v>0</v>
      </c>
      <c r="E1239" s="34">
        <v>22288687524</v>
      </c>
      <c r="F1239" s="34">
        <v>22288687524</v>
      </c>
    </row>
    <row r="1240" spans="1:6" ht="13.5" hidden="1" thickBot="1">
      <c r="A1240" s="27">
        <f t="shared" si="21"/>
        <v>9</v>
      </c>
      <c r="B1240" s="30" t="s">
        <v>2378</v>
      </c>
      <c r="C1240" s="30" t="s">
        <v>2379</v>
      </c>
      <c r="D1240" s="34">
        <v>0</v>
      </c>
      <c r="E1240" s="34">
        <v>205341086</v>
      </c>
      <c r="F1240" s="34">
        <v>205341086</v>
      </c>
    </row>
    <row r="1241" spans="1:6" ht="13.5" thickBot="1">
      <c r="A1241" s="27">
        <f t="shared" si="21"/>
        <v>6</v>
      </c>
      <c r="B1241" s="27" t="s">
        <v>2380</v>
      </c>
      <c r="C1241" s="30" t="s">
        <v>2381</v>
      </c>
      <c r="D1241" s="34">
        <v>0</v>
      </c>
      <c r="E1241" s="33">
        <v>120639314922.00999</v>
      </c>
      <c r="F1241" s="33">
        <v>120639314922.00999</v>
      </c>
    </row>
    <row r="1242" spans="1:6" ht="13.5" hidden="1" thickBot="1">
      <c r="A1242" s="27">
        <f t="shared" si="21"/>
        <v>9</v>
      </c>
      <c r="B1242" s="30" t="s">
        <v>2382</v>
      </c>
      <c r="C1242" s="30" t="s">
        <v>2375</v>
      </c>
      <c r="D1242" s="34">
        <v>0</v>
      </c>
      <c r="E1242" s="34">
        <v>115930229</v>
      </c>
      <c r="F1242" s="34">
        <v>115930229</v>
      </c>
    </row>
    <row r="1243" spans="1:6" ht="13.5" hidden="1" thickBot="1">
      <c r="A1243" s="27">
        <f t="shared" si="21"/>
        <v>9</v>
      </c>
      <c r="B1243" s="30" t="s">
        <v>2383</v>
      </c>
      <c r="C1243" s="30" t="s">
        <v>2377</v>
      </c>
      <c r="D1243" s="34">
        <v>0</v>
      </c>
      <c r="E1243" s="33">
        <v>120521634693.00999</v>
      </c>
      <c r="F1243" s="33">
        <v>120521634693.00999</v>
      </c>
    </row>
    <row r="1244" spans="1:6" ht="13.5" hidden="1" thickBot="1">
      <c r="A1244" s="27">
        <f t="shared" si="21"/>
        <v>9</v>
      </c>
      <c r="B1244" s="30" t="s">
        <v>2384</v>
      </c>
      <c r="C1244" s="30" t="s">
        <v>2385</v>
      </c>
      <c r="D1244" s="34">
        <v>0</v>
      </c>
      <c r="E1244" s="34">
        <v>1750000</v>
      </c>
      <c r="F1244" s="34">
        <v>1750000</v>
      </c>
    </row>
    <row r="1245" spans="1:6" ht="13.5" thickBot="1">
      <c r="A1245" s="27">
        <f t="shared" si="21"/>
        <v>6</v>
      </c>
      <c r="B1245" s="27" t="s">
        <v>2386</v>
      </c>
      <c r="C1245" s="30" t="s">
        <v>2387</v>
      </c>
      <c r="D1245" s="34">
        <v>0</v>
      </c>
      <c r="E1245" s="34">
        <v>1527469525</v>
      </c>
      <c r="F1245" s="34">
        <v>1527469525</v>
      </c>
    </row>
    <row r="1246" spans="1:6" ht="13.5" hidden="1" thickBot="1">
      <c r="A1246" s="27">
        <f t="shared" si="21"/>
        <v>9</v>
      </c>
      <c r="B1246" s="30" t="s">
        <v>2388</v>
      </c>
      <c r="C1246" s="30" t="s">
        <v>2375</v>
      </c>
      <c r="D1246" s="34">
        <v>0</v>
      </c>
      <c r="E1246" s="34">
        <v>1506044281</v>
      </c>
      <c r="F1246" s="34">
        <v>1506044281</v>
      </c>
    </row>
    <row r="1247" spans="1:6" ht="13.5" hidden="1" thickBot="1">
      <c r="A1247" s="27">
        <f t="shared" si="21"/>
        <v>9</v>
      </c>
      <c r="B1247" s="30" t="s">
        <v>2389</v>
      </c>
      <c r="C1247" s="30" t="s">
        <v>2377</v>
      </c>
      <c r="D1247" s="34">
        <v>0</v>
      </c>
      <c r="E1247" s="34">
        <v>21425244</v>
      </c>
      <c r="F1247" s="34">
        <v>21425244</v>
      </c>
    </row>
    <row r="1248" spans="1:6" ht="13.5" thickBot="1">
      <c r="A1248" s="27">
        <f t="shared" si="21"/>
        <v>6</v>
      </c>
      <c r="B1248" s="27" t="s">
        <v>2390</v>
      </c>
      <c r="C1248" s="30" t="s">
        <v>2391</v>
      </c>
      <c r="D1248" s="33">
        <v>156685087322.79001</v>
      </c>
      <c r="E1248" s="33">
        <v>9783652792438.2402</v>
      </c>
      <c r="F1248" s="33">
        <v>9940337879761.0293</v>
      </c>
    </row>
    <row r="1249" spans="1:6" ht="13.5" hidden="1" thickBot="1">
      <c r="A1249" s="27">
        <f t="shared" si="21"/>
        <v>9</v>
      </c>
      <c r="B1249" s="30" t="s">
        <v>2392</v>
      </c>
      <c r="C1249" s="30" t="s">
        <v>474</v>
      </c>
      <c r="D1249" s="34">
        <v>160893</v>
      </c>
      <c r="E1249" s="34">
        <v>612410903</v>
      </c>
      <c r="F1249" s="34">
        <v>612571796</v>
      </c>
    </row>
    <row r="1250" spans="1:6" ht="13.5" hidden="1" thickBot="1">
      <c r="A1250" s="27">
        <f t="shared" si="21"/>
        <v>9</v>
      </c>
      <c r="B1250" s="30" t="s">
        <v>2393</v>
      </c>
      <c r="C1250" s="30" t="s">
        <v>149</v>
      </c>
      <c r="D1250" s="34">
        <v>431789810</v>
      </c>
      <c r="E1250" s="33">
        <v>-168292922474.41</v>
      </c>
      <c r="F1250" s="33">
        <v>-167861132664.41</v>
      </c>
    </row>
    <row r="1251" spans="1:6" ht="13.5" hidden="1" thickBot="1">
      <c r="A1251" s="27">
        <f t="shared" si="21"/>
        <v>9</v>
      </c>
      <c r="B1251" s="30" t="s">
        <v>2394</v>
      </c>
      <c r="C1251" s="30" t="s">
        <v>760</v>
      </c>
      <c r="D1251" s="33">
        <v>10463104740.67</v>
      </c>
      <c r="E1251" s="33">
        <v>382769609565.14001</v>
      </c>
      <c r="F1251" s="33">
        <v>393232714305.81</v>
      </c>
    </row>
    <row r="1252" spans="1:6" ht="13.5" hidden="1" thickBot="1">
      <c r="A1252" s="27">
        <f t="shared" si="21"/>
        <v>9</v>
      </c>
      <c r="B1252" s="30" t="s">
        <v>2395</v>
      </c>
      <c r="C1252" s="30" t="s">
        <v>1383</v>
      </c>
      <c r="D1252" s="34">
        <v>8441533502</v>
      </c>
      <c r="E1252" s="33">
        <v>1083247293.1800001</v>
      </c>
      <c r="F1252" s="33">
        <v>9524780795.1800003</v>
      </c>
    </row>
    <row r="1253" spans="1:6" ht="13.5" hidden="1" thickBot="1">
      <c r="A1253" s="27">
        <f t="shared" si="21"/>
        <v>9</v>
      </c>
      <c r="B1253" s="30" t="s">
        <v>2396</v>
      </c>
      <c r="C1253" s="30" t="s">
        <v>116</v>
      </c>
      <c r="D1253" s="34">
        <v>298506732</v>
      </c>
      <c r="E1253" s="33">
        <v>71996901645.759995</v>
      </c>
      <c r="F1253" s="33">
        <v>72295408377.759995</v>
      </c>
    </row>
    <row r="1254" spans="1:6" ht="13.5" hidden="1" thickBot="1">
      <c r="A1254" s="27">
        <f t="shared" si="21"/>
        <v>9</v>
      </c>
      <c r="B1254" s="30" t="s">
        <v>2397</v>
      </c>
      <c r="C1254" s="30" t="s">
        <v>193</v>
      </c>
      <c r="D1254" s="33">
        <v>17464261864.669998</v>
      </c>
      <c r="E1254" s="33">
        <v>3900031339608.0298</v>
      </c>
      <c r="F1254" s="33">
        <v>3917495601472.7002</v>
      </c>
    </row>
    <row r="1255" spans="1:6" ht="13.5" hidden="1" thickBot="1">
      <c r="A1255" s="27">
        <f t="shared" si="21"/>
        <v>9</v>
      </c>
      <c r="B1255" s="30" t="s">
        <v>2398</v>
      </c>
      <c r="C1255" s="30" t="s">
        <v>2330</v>
      </c>
      <c r="D1255" s="34">
        <v>246160612</v>
      </c>
      <c r="E1255" s="33">
        <v>95803227470.759995</v>
      </c>
      <c r="F1255" s="33">
        <v>96049388082.759995</v>
      </c>
    </row>
    <row r="1256" spans="1:6" ht="13.5" hidden="1" thickBot="1">
      <c r="A1256" s="27">
        <f t="shared" si="21"/>
        <v>9</v>
      </c>
      <c r="B1256" s="30" t="s">
        <v>2399</v>
      </c>
      <c r="C1256" s="30" t="s">
        <v>93</v>
      </c>
      <c r="D1256" s="34">
        <v>0</v>
      </c>
      <c r="E1256" s="34">
        <v>668164618</v>
      </c>
      <c r="F1256" s="34">
        <v>668164618</v>
      </c>
    </row>
    <row r="1257" spans="1:6" ht="13.5" hidden="1" thickBot="1">
      <c r="A1257" s="27">
        <f t="shared" si="21"/>
        <v>9</v>
      </c>
      <c r="B1257" s="30" t="s">
        <v>2400</v>
      </c>
      <c r="C1257" s="30" t="s">
        <v>2401</v>
      </c>
      <c r="D1257" s="34">
        <v>0</v>
      </c>
      <c r="E1257" s="34">
        <v>3123000</v>
      </c>
      <c r="F1257" s="34">
        <v>3123000</v>
      </c>
    </row>
    <row r="1258" spans="1:6" ht="13.5" hidden="1" thickBot="1">
      <c r="A1258" s="27">
        <f t="shared" si="21"/>
        <v>9</v>
      </c>
      <c r="B1258" s="30" t="s">
        <v>2402</v>
      </c>
      <c r="C1258" s="30" t="s">
        <v>82</v>
      </c>
      <c r="D1258" s="33">
        <v>69369515899.350006</v>
      </c>
      <c r="E1258" s="33">
        <v>1884266721260.4199</v>
      </c>
      <c r="F1258" s="33">
        <v>1953636237159.77</v>
      </c>
    </row>
    <row r="1259" spans="1:6" ht="13.5" hidden="1" thickBot="1">
      <c r="A1259" s="27">
        <f t="shared" si="21"/>
        <v>9</v>
      </c>
      <c r="B1259" s="30" t="s">
        <v>2403</v>
      </c>
      <c r="C1259" s="30" t="s">
        <v>2404</v>
      </c>
      <c r="D1259" s="34">
        <v>0</v>
      </c>
      <c r="E1259" s="34">
        <v>96449712</v>
      </c>
      <c r="F1259" s="34">
        <v>96449712</v>
      </c>
    </row>
    <row r="1260" spans="1:6" ht="13.5" hidden="1" thickBot="1">
      <c r="A1260" s="27">
        <f t="shared" si="21"/>
        <v>9</v>
      </c>
      <c r="B1260" s="30" t="s">
        <v>2405</v>
      </c>
      <c r="C1260" s="30" t="s">
        <v>2406</v>
      </c>
      <c r="D1260" s="34">
        <v>0</v>
      </c>
      <c r="E1260" s="34">
        <v>59401794204</v>
      </c>
      <c r="F1260" s="34">
        <v>59401794204</v>
      </c>
    </row>
    <row r="1261" spans="1:6" ht="13.5" hidden="1" thickBot="1">
      <c r="A1261" s="27">
        <f t="shared" si="21"/>
        <v>9</v>
      </c>
      <c r="B1261" s="30" t="s">
        <v>2407</v>
      </c>
      <c r="C1261" s="30" t="s">
        <v>2408</v>
      </c>
      <c r="D1261" s="34">
        <v>2109808</v>
      </c>
      <c r="E1261" s="33">
        <v>1006637081611.6</v>
      </c>
      <c r="F1261" s="33">
        <v>1006639191419.6</v>
      </c>
    </row>
    <row r="1262" spans="1:6" ht="13.5" hidden="1" thickBot="1">
      <c r="A1262" s="27">
        <f t="shared" si="21"/>
        <v>9</v>
      </c>
      <c r="B1262" s="30" t="s">
        <v>2409</v>
      </c>
      <c r="C1262" s="30" t="s">
        <v>57</v>
      </c>
      <c r="D1262" s="34">
        <v>780360112</v>
      </c>
      <c r="E1262" s="33">
        <v>399157156161.87</v>
      </c>
      <c r="F1262" s="33">
        <v>399937516273.87</v>
      </c>
    </row>
    <row r="1263" spans="1:6" ht="13.5" hidden="1" thickBot="1">
      <c r="A1263" s="27">
        <f t="shared" si="21"/>
        <v>9</v>
      </c>
      <c r="B1263" s="30" t="s">
        <v>2410</v>
      </c>
      <c r="C1263" s="30" t="s">
        <v>2411</v>
      </c>
      <c r="D1263" s="33">
        <v>6143930059.1000004</v>
      </c>
      <c r="E1263" s="33">
        <v>1902777342398.1201</v>
      </c>
      <c r="F1263" s="33">
        <v>1908921272457.22</v>
      </c>
    </row>
    <row r="1264" spans="1:6" ht="13.5" hidden="1" thickBot="1">
      <c r="A1264" s="27">
        <f t="shared" si="21"/>
        <v>9</v>
      </c>
      <c r="B1264" s="30" t="s">
        <v>2412</v>
      </c>
      <c r="C1264" s="30" t="s">
        <v>2413</v>
      </c>
      <c r="D1264" s="34">
        <v>0</v>
      </c>
      <c r="E1264" s="34">
        <v>27465581689</v>
      </c>
      <c r="F1264" s="34">
        <v>27465581689</v>
      </c>
    </row>
    <row r="1265" spans="1:6" ht="13.5" hidden="1" thickBot="1">
      <c r="A1265" s="27">
        <f t="shared" si="21"/>
        <v>9</v>
      </c>
      <c r="B1265" s="30" t="s">
        <v>2414</v>
      </c>
      <c r="C1265" s="30" t="s">
        <v>2415</v>
      </c>
      <c r="D1265" s="34">
        <v>13283906612</v>
      </c>
      <c r="E1265" s="33">
        <v>2386909062688.3701</v>
      </c>
      <c r="F1265" s="33">
        <v>2400192969300.3701</v>
      </c>
    </row>
    <row r="1266" spans="1:6" ht="13.5" hidden="1" thickBot="1">
      <c r="A1266" s="27">
        <f t="shared" si="21"/>
        <v>9</v>
      </c>
      <c r="B1266" s="30" t="s">
        <v>2416</v>
      </c>
      <c r="C1266" s="30" t="s">
        <v>162</v>
      </c>
      <c r="D1266" s="34">
        <v>29759746678</v>
      </c>
      <c r="E1266" s="33">
        <v>-2167733498916.6001</v>
      </c>
      <c r="F1266" s="33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0" t="s">
        <v>2418</v>
      </c>
      <c r="D1267" s="33">
        <v>65159265443.32</v>
      </c>
      <c r="E1267" s="33">
        <v>1283066584876.8201</v>
      </c>
      <c r="F1267" s="33">
        <v>1348225850320.1399</v>
      </c>
    </row>
    <row r="1268" spans="1:6" ht="13.5" hidden="1" thickBot="1">
      <c r="A1268" s="27">
        <f t="shared" si="21"/>
        <v>9</v>
      </c>
      <c r="B1268" s="30" t="s">
        <v>2419</v>
      </c>
      <c r="C1268" s="30" t="s">
        <v>2420</v>
      </c>
      <c r="D1268" s="33">
        <v>2.59</v>
      </c>
      <c r="E1268" s="33">
        <v>30505161559.919998</v>
      </c>
      <c r="F1268" s="33">
        <v>30505161562.509998</v>
      </c>
    </row>
    <row r="1269" spans="1:6" ht="13.5" hidden="1" thickBot="1">
      <c r="A1269" s="27">
        <f t="shared" si="21"/>
        <v>9</v>
      </c>
      <c r="B1269" s="30" t="s">
        <v>2421</v>
      </c>
      <c r="C1269" s="30" t="s">
        <v>2422</v>
      </c>
      <c r="D1269" s="34">
        <v>50228586618</v>
      </c>
      <c r="E1269" s="33">
        <v>1087582581686.88</v>
      </c>
      <c r="F1269" s="33">
        <v>1137811168304.8799</v>
      </c>
    </row>
    <row r="1270" spans="1:6" ht="13.5" hidden="1" thickBot="1">
      <c r="A1270" s="27">
        <f t="shared" si="21"/>
        <v>9</v>
      </c>
      <c r="B1270" s="30" t="s">
        <v>2423</v>
      </c>
      <c r="C1270" s="30" t="s">
        <v>2424</v>
      </c>
      <c r="D1270" s="33">
        <v>14930678822.73</v>
      </c>
      <c r="E1270" s="33">
        <v>113118513559.02</v>
      </c>
      <c r="F1270" s="33">
        <v>128049192381.75</v>
      </c>
    </row>
    <row r="1271" spans="1:6" ht="13.5" hidden="1" thickBot="1">
      <c r="A1271" s="27">
        <f t="shared" si="21"/>
        <v>9</v>
      </c>
      <c r="B1271" s="30" t="s">
        <v>2425</v>
      </c>
      <c r="C1271" s="30" t="s">
        <v>2426</v>
      </c>
      <c r="D1271" s="34">
        <v>0</v>
      </c>
      <c r="E1271" s="34">
        <v>51860328071</v>
      </c>
      <c r="F1271" s="34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0" t="s">
        <v>2428</v>
      </c>
      <c r="D1272" s="33">
        <v>268559911599.42001</v>
      </c>
      <c r="E1272" s="34">
        <v>4617471199</v>
      </c>
      <c r="F1272" s="33">
        <v>273177382798.42001</v>
      </c>
    </row>
    <row r="1273" spans="1:6" ht="13.5" hidden="1" thickBot="1">
      <c r="A1273" s="27">
        <f t="shared" si="21"/>
        <v>9</v>
      </c>
      <c r="B1273" s="30" t="s">
        <v>2429</v>
      </c>
      <c r="C1273" s="30" t="s">
        <v>474</v>
      </c>
      <c r="D1273" s="33">
        <v>23504029647.91</v>
      </c>
      <c r="E1273" s="34">
        <v>19746119</v>
      </c>
      <c r="F1273" s="33">
        <v>23523775766.91</v>
      </c>
    </row>
    <row r="1274" spans="1:6" ht="13.5" hidden="1" thickBot="1">
      <c r="A1274" s="27">
        <f t="shared" si="21"/>
        <v>9</v>
      </c>
      <c r="B1274" s="30" t="s">
        <v>2430</v>
      </c>
      <c r="C1274" s="30" t="s">
        <v>2171</v>
      </c>
      <c r="D1274" s="33">
        <v>5822433345.0200005</v>
      </c>
      <c r="E1274" s="34">
        <v>0</v>
      </c>
      <c r="F1274" s="33">
        <v>5822433345.0200005</v>
      </c>
    </row>
    <row r="1275" spans="1:6" ht="13.5" hidden="1" thickBot="1">
      <c r="A1275" s="27">
        <f t="shared" si="21"/>
        <v>9</v>
      </c>
      <c r="B1275" s="30" t="s">
        <v>2431</v>
      </c>
      <c r="C1275" s="30" t="s">
        <v>760</v>
      </c>
      <c r="D1275" s="33">
        <v>81152117200.600006</v>
      </c>
      <c r="E1275" s="34">
        <v>28115024</v>
      </c>
      <c r="F1275" s="33">
        <v>81180232224.600006</v>
      </c>
    </row>
    <row r="1276" spans="1:6" ht="13.5" hidden="1" thickBot="1">
      <c r="A1276" s="27">
        <f t="shared" si="21"/>
        <v>9</v>
      </c>
      <c r="B1276" s="30" t="s">
        <v>2432</v>
      </c>
      <c r="C1276" s="30" t="s">
        <v>1383</v>
      </c>
      <c r="D1276" s="34">
        <v>2643728267</v>
      </c>
      <c r="E1276" s="34">
        <v>0</v>
      </c>
      <c r="F1276" s="34">
        <v>2643728267</v>
      </c>
    </row>
    <row r="1277" spans="1:6" ht="13.5" hidden="1" thickBot="1">
      <c r="A1277" s="27">
        <f t="shared" si="21"/>
        <v>9</v>
      </c>
      <c r="B1277" s="30" t="s">
        <v>2433</v>
      </c>
      <c r="C1277" s="30" t="s">
        <v>2301</v>
      </c>
      <c r="D1277" s="34">
        <v>225239611</v>
      </c>
      <c r="E1277" s="34">
        <v>90427672</v>
      </c>
      <c r="F1277" s="34">
        <v>315667283</v>
      </c>
    </row>
    <row r="1278" spans="1:6" ht="13.5" hidden="1" thickBot="1">
      <c r="A1278" s="27">
        <f t="shared" si="21"/>
        <v>9</v>
      </c>
      <c r="B1278" s="30" t="s">
        <v>2434</v>
      </c>
      <c r="C1278" s="30" t="s">
        <v>2303</v>
      </c>
      <c r="D1278" s="33">
        <v>56482854589.029999</v>
      </c>
      <c r="E1278" s="34">
        <v>4473231111</v>
      </c>
      <c r="F1278" s="33">
        <v>60956085700.029999</v>
      </c>
    </row>
    <row r="1279" spans="1:6" ht="13.5" hidden="1" thickBot="1">
      <c r="A1279" s="27">
        <f t="shared" si="21"/>
        <v>9</v>
      </c>
      <c r="B1279" s="30" t="s">
        <v>2435</v>
      </c>
      <c r="C1279" s="30" t="s">
        <v>2330</v>
      </c>
      <c r="D1279" s="34">
        <v>123535200</v>
      </c>
      <c r="E1279" s="34">
        <v>5951273</v>
      </c>
      <c r="F1279" s="34">
        <v>129486473</v>
      </c>
    </row>
    <row r="1280" spans="1:6" ht="13.5" hidden="1" thickBot="1">
      <c r="A1280" s="27">
        <f t="shared" si="21"/>
        <v>9</v>
      </c>
      <c r="B1280" s="30" t="s">
        <v>2436</v>
      </c>
      <c r="C1280" s="30" t="s">
        <v>120</v>
      </c>
      <c r="D1280" s="34">
        <v>130170957</v>
      </c>
      <c r="E1280" s="34">
        <v>0</v>
      </c>
      <c r="F1280" s="34">
        <v>130170957</v>
      </c>
    </row>
    <row r="1281" spans="1:6" ht="13.5" hidden="1" thickBot="1">
      <c r="A1281" s="27">
        <f t="shared" si="21"/>
        <v>9</v>
      </c>
      <c r="B1281" s="30" t="s">
        <v>2437</v>
      </c>
      <c r="C1281" s="30" t="s">
        <v>2438</v>
      </c>
      <c r="D1281" s="33">
        <v>98475802781.860001</v>
      </c>
      <c r="E1281" s="34">
        <v>0</v>
      </c>
      <c r="F1281" s="33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0" t="s">
        <v>2440</v>
      </c>
      <c r="D1282" s="33">
        <v>5014267946.96</v>
      </c>
      <c r="E1282" s="34">
        <v>231118687985</v>
      </c>
      <c r="F1282" s="33">
        <v>236132955931.95999</v>
      </c>
    </row>
    <row r="1283" spans="1:6" ht="13.5" hidden="1" thickBot="1">
      <c r="A1283" s="27">
        <f t="shared" si="21"/>
        <v>9</v>
      </c>
      <c r="B1283" s="30" t="s">
        <v>2441</v>
      </c>
      <c r="C1283" s="30" t="s">
        <v>474</v>
      </c>
      <c r="D1283" s="33">
        <v>1681322239.3800001</v>
      </c>
      <c r="E1283" s="34">
        <v>0</v>
      </c>
      <c r="F1283" s="33">
        <v>1681322239.3800001</v>
      </c>
    </row>
    <row r="1284" spans="1:6" ht="13.5" hidden="1" thickBot="1">
      <c r="A1284" s="27">
        <f t="shared" si="21"/>
        <v>9</v>
      </c>
      <c r="B1284" s="30" t="s">
        <v>2442</v>
      </c>
      <c r="C1284" s="30" t="s">
        <v>2171</v>
      </c>
      <c r="D1284" s="34">
        <v>0</v>
      </c>
      <c r="E1284" s="34">
        <v>0</v>
      </c>
      <c r="F1284" s="34">
        <v>0</v>
      </c>
    </row>
    <row r="1285" spans="1:6" ht="13.5" hidden="1" thickBot="1">
      <c r="A1285" s="27">
        <f t="shared" si="21"/>
        <v>9</v>
      </c>
      <c r="B1285" s="30" t="s">
        <v>2443</v>
      </c>
      <c r="C1285" s="30" t="s">
        <v>760</v>
      </c>
      <c r="D1285" s="33">
        <v>932653015.12</v>
      </c>
      <c r="E1285" s="34">
        <v>0</v>
      </c>
      <c r="F1285" s="33">
        <v>932653015.12</v>
      </c>
    </row>
    <row r="1286" spans="1:6" ht="13.5" hidden="1" thickBot="1">
      <c r="A1286" s="27">
        <f t="shared" si="21"/>
        <v>9</v>
      </c>
      <c r="B1286" s="30" t="s">
        <v>2444</v>
      </c>
      <c r="C1286" s="30" t="s">
        <v>2301</v>
      </c>
      <c r="D1286" s="33">
        <v>244938076.40000001</v>
      </c>
      <c r="E1286" s="34">
        <v>110409885</v>
      </c>
      <c r="F1286" s="33">
        <v>355347961.39999998</v>
      </c>
    </row>
    <row r="1287" spans="1:6" ht="13.5" hidden="1" thickBot="1">
      <c r="A1287" s="27">
        <f t="shared" si="21"/>
        <v>9</v>
      </c>
      <c r="B1287" s="30" t="s">
        <v>2445</v>
      </c>
      <c r="C1287" s="30" t="s">
        <v>2303</v>
      </c>
      <c r="D1287" s="33">
        <v>1475775845.4400001</v>
      </c>
      <c r="E1287" s="34">
        <v>230993250100</v>
      </c>
      <c r="F1287" s="33">
        <v>232469025945.44</v>
      </c>
    </row>
    <row r="1288" spans="1:6" ht="13.5" hidden="1" thickBot="1">
      <c r="A1288" s="27">
        <f t="shared" si="21"/>
        <v>9</v>
      </c>
      <c r="B1288" s="30" t="s">
        <v>2446</v>
      </c>
      <c r="C1288" s="30" t="s">
        <v>2447</v>
      </c>
      <c r="D1288" s="34">
        <v>0</v>
      </c>
      <c r="E1288" s="34">
        <v>15028000</v>
      </c>
      <c r="F1288" s="34">
        <v>15028000</v>
      </c>
    </row>
    <row r="1289" spans="1:6" ht="13.5" hidden="1" thickBot="1">
      <c r="A1289" s="27">
        <f t="shared" si="21"/>
        <v>9</v>
      </c>
      <c r="B1289" s="30" t="s">
        <v>2448</v>
      </c>
      <c r="C1289" s="30" t="s">
        <v>2449</v>
      </c>
      <c r="D1289" s="33">
        <v>679578770.62</v>
      </c>
      <c r="E1289" s="34">
        <v>0</v>
      </c>
      <c r="F1289" s="33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0" t="s">
        <v>2451</v>
      </c>
      <c r="D1290" s="34">
        <v>0</v>
      </c>
      <c r="E1290" s="33">
        <v>3089390128232.2798</v>
      </c>
      <c r="F1290" s="33">
        <v>3089390128232.2798</v>
      </c>
    </row>
    <row r="1291" spans="1:6" ht="13.5" hidden="1" thickBot="1">
      <c r="A1291" s="27">
        <f t="shared" si="21"/>
        <v>9</v>
      </c>
      <c r="B1291" s="30" t="s">
        <v>2452</v>
      </c>
      <c r="C1291" s="30" t="s">
        <v>2451</v>
      </c>
      <c r="D1291" s="34">
        <v>0</v>
      </c>
      <c r="E1291" s="33">
        <v>3089390128232.2798</v>
      </c>
      <c r="F1291" s="33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0" t="s">
        <v>173</v>
      </c>
      <c r="D1292" s="33">
        <v>12422446214696.1</v>
      </c>
      <c r="E1292" s="33">
        <v>32061944472787.398</v>
      </c>
      <c r="F1292" s="33">
        <v>44484390687483.5</v>
      </c>
    </row>
    <row r="1293" spans="1:6" ht="13.5" thickBot="1">
      <c r="A1293" s="35">
        <f t="shared" si="21"/>
        <v>4</v>
      </c>
      <c r="B1293" s="27" t="s">
        <v>347</v>
      </c>
      <c r="C1293" s="36" t="s">
        <v>173</v>
      </c>
      <c r="D1293" s="37">
        <v>12422446214696.1</v>
      </c>
      <c r="E1293" s="37">
        <f>32061944472787.4-E1299</f>
        <v>7394531041738.2969</v>
      </c>
      <c r="F1293" s="37">
        <f>44484390687483.5-F1299</f>
        <v>19816977256434.398</v>
      </c>
    </row>
    <row r="1294" spans="1:6" ht="13.5" hidden="1" thickBot="1">
      <c r="A1294" s="27">
        <f t="shared" si="21"/>
        <v>7</v>
      </c>
      <c r="B1294" s="30" t="s">
        <v>2453</v>
      </c>
      <c r="C1294" s="30" t="s">
        <v>474</v>
      </c>
      <c r="D1294" s="33">
        <v>1172771190651.27</v>
      </c>
      <c r="E1294" s="34">
        <v>0</v>
      </c>
      <c r="F1294" s="33">
        <v>1172771190651.27</v>
      </c>
    </row>
    <row r="1295" spans="1:6" ht="13.5" hidden="1" thickBot="1">
      <c r="A1295" s="27">
        <f t="shared" si="21"/>
        <v>10</v>
      </c>
      <c r="B1295" s="30" t="s">
        <v>2454</v>
      </c>
      <c r="C1295" s="30" t="s">
        <v>151</v>
      </c>
      <c r="D1295" s="33">
        <v>1172771190651.27</v>
      </c>
      <c r="E1295" s="34">
        <v>0</v>
      </c>
      <c r="F1295" s="33">
        <v>1172771190651.27</v>
      </c>
    </row>
    <row r="1296" spans="1:6" ht="13.5" hidden="1" thickBot="1">
      <c r="A1296" s="27">
        <f t="shared" si="21"/>
        <v>7</v>
      </c>
      <c r="B1296" s="30" t="s">
        <v>2455</v>
      </c>
      <c r="C1296" s="30" t="s">
        <v>149</v>
      </c>
      <c r="D1296" s="33">
        <v>152918934250.88</v>
      </c>
      <c r="E1296" s="33">
        <v>24715296735726.102</v>
      </c>
      <c r="F1296" s="33">
        <v>24868215669977</v>
      </c>
    </row>
    <row r="1297" spans="1:6" ht="13.5" hidden="1" thickBot="1">
      <c r="A1297" s="27">
        <f t="shared" si="21"/>
        <v>10</v>
      </c>
      <c r="B1297" s="30" t="s">
        <v>2456</v>
      </c>
      <c r="C1297" s="30" t="s">
        <v>2457</v>
      </c>
      <c r="D1297" s="33">
        <v>152918934250.88</v>
      </c>
      <c r="E1297" s="34">
        <v>22090000000</v>
      </c>
      <c r="F1297" s="33">
        <v>175008934250.88</v>
      </c>
    </row>
    <row r="1298" spans="1:6" ht="13.5" hidden="1" thickBot="1">
      <c r="A1298" s="27">
        <f t="shared" si="21"/>
        <v>10</v>
      </c>
      <c r="B1298" s="30" t="s">
        <v>2458</v>
      </c>
      <c r="C1298" s="30" t="s">
        <v>2459</v>
      </c>
      <c r="D1298" s="34">
        <v>0</v>
      </c>
      <c r="E1298" s="34">
        <v>25793304677</v>
      </c>
      <c r="F1298" s="34">
        <v>25793304677</v>
      </c>
    </row>
    <row r="1299" spans="1:6" ht="13.5" hidden="1" thickBot="1">
      <c r="A1299" s="27">
        <f t="shared" ref="A1299:A1364" si="22">LEN(B1299)</f>
        <v>10</v>
      </c>
      <c r="B1299" s="30" t="s">
        <v>2460</v>
      </c>
      <c r="C1299" s="30" t="s">
        <v>2461</v>
      </c>
      <c r="D1299" s="34">
        <v>0</v>
      </c>
      <c r="E1299" s="33">
        <v>24667413431049.102</v>
      </c>
      <c r="F1299" s="33">
        <v>24667413431049.102</v>
      </c>
    </row>
    <row r="1300" spans="1:6" ht="13.5" hidden="1" thickBot="1">
      <c r="A1300" s="27">
        <f t="shared" si="22"/>
        <v>7</v>
      </c>
      <c r="B1300" s="30" t="s">
        <v>2462</v>
      </c>
      <c r="C1300" s="30" t="s">
        <v>760</v>
      </c>
      <c r="D1300" s="33">
        <v>5349733207348.1104</v>
      </c>
      <c r="E1300" s="33">
        <v>94408387005.110001</v>
      </c>
      <c r="F1300" s="33">
        <v>5444141594353.2197</v>
      </c>
    </row>
    <row r="1301" spans="1:6" ht="13.5" hidden="1" thickBot="1">
      <c r="A1301" s="27">
        <f t="shared" si="22"/>
        <v>10</v>
      </c>
      <c r="B1301" s="30" t="s">
        <v>2463</v>
      </c>
      <c r="C1301" s="30" t="s">
        <v>2464</v>
      </c>
      <c r="D1301" s="33">
        <v>2264745188323.7798</v>
      </c>
      <c r="E1301" s="33">
        <v>62624672374.199997</v>
      </c>
      <c r="F1301" s="33">
        <v>2327369860697.98</v>
      </c>
    </row>
    <row r="1302" spans="1:6" ht="13.5" hidden="1" thickBot="1">
      <c r="A1302" s="27">
        <f t="shared" si="22"/>
        <v>10</v>
      </c>
      <c r="B1302" s="30" t="s">
        <v>2465</v>
      </c>
      <c r="C1302" s="30" t="s">
        <v>134</v>
      </c>
      <c r="D1302" s="33">
        <v>209409642641.76001</v>
      </c>
      <c r="E1302" s="33">
        <v>13886481398.129999</v>
      </c>
      <c r="F1302" s="33">
        <v>223296124039.89001</v>
      </c>
    </row>
    <row r="1303" spans="1:6" ht="13.5" hidden="1" thickBot="1">
      <c r="A1303" s="27">
        <f t="shared" si="22"/>
        <v>10</v>
      </c>
      <c r="B1303" s="30" t="s">
        <v>2466</v>
      </c>
      <c r="C1303" s="30" t="s">
        <v>2467</v>
      </c>
      <c r="D1303" s="34">
        <v>313082495</v>
      </c>
      <c r="E1303" s="34">
        <v>0</v>
      </c>
      <c r="F1303" s="34">
        <v>313082495</v>
      </c>
    </row>
    <row r="1304" spans="1:6" ht="13.5" hidden="1" thickBot="1">
      <c r="A1304" s="27">
        <f t="shared" si="22"/>
        <v>10</v>
      </c>
      <c r="B1304" s="30" t="s">
        <v>2468</v>
      </c>
      <c r="C1304" s="30" t="s">
        <v>2469</v>
      </c>
      <c r="D1304" s="33">
        <v>21011734258.349998</v>
      </c>
      <c r="E1304" s="33">
        <v>2015899138.8699999</v>
      </c>
      <c r="F1304" s="33">
        <v>23027633397.220001</v>
      </c>
    </row>
    <row r="1305" spans="1:6" ht="13.5" hidden="1" thickBot="1">
      <c r="A1305" s="27">
        <f t="shared" si="22"/>
        <v>10</v>
      </c>
      <c r="B1305" s="30" t="s">
        <v>2470</v>
      </c>
      <c r="C1305" s="30" t="s">
        <v>2471</v>
      </c>
      <c r="D1305" s="33">
        <v>603514572271.07996</v>
      </c>
      <c r="E1305" s="33">
        <v>7301098565.1899996</v>
      </c>
      <c r="F1305" s="33">
        <v>610815670836.27002</v>
      </c>
    </row>
    <row r="1306" spans="1:6" ht="13.5" hidden="1" thickBot="1">
      <c r="A1306" s="27">
        <f t="shared" si="22"/>
        <v>10</v>
      </c>
      <c r="B1306" s="30" t="s">
        <v>2472</v>
      </c>
      <c r="C1306" s="30" t="s">
        <v>2473</v>
      </c>
      <c r="D1306" s="34">
        <v>37854989328</v>
      </c>
      <c r="E1306" s="34">
        <v>2656773854</v>
      </c>
      <c r="F1306" s="34">
        <v>40511763182</v>
      </c>
    </row>
    <row r="1307" spans="1:6" ht="13.5" hidden="1" thickBot="1">
      <c r="A1307" s="27">
        <f t="shared" si="22"/>
        <v>10</v>
      </c>
      <c r="B1307" s="30" t="s">
        <v>2474</v>
      </c>
      <c r="C1307" s="30" t="s">
        <v>2475</v>
      </c>
      <c r="D1307" s="33">
        <v>301418483854.12</v>
      </c>
      <c r="E1307" s="34">
        <v>0</v>
      </c>
      <c r="F1307" s="33">
        <v>301418483854.12</v>
      </c>
    </row>
    <row r="1308" spans="1:6" ht="13.5" hidden="1" thickBot="1">
      <c r="A1308" s="27">
        <f t="shared" si="22"/>
        <v>10</v>
      </c>
      <c r="B1308" s="30" t="s">
        <v>2476</v>
      </c>
      <c r="C1308" s="30" t="s">
        <v>2477</v>
      </c>
      <c r="D1308" s="33">
        <v>3102178746.0999999</v>
      </c>
      <c r="E1308" s="34">
        <v>35418123</v>
      </c>
      <c r="F1308" s="33">
        <v>3137596869.0999999</v>
      </c>
    </row>
    <row r="1309" spans="1:6" ht="13.5" hidden="1" thickBot="1">
      <c r="A1309" s="27">
        <f t="shared" si="22"/>
        <v>10</v>
      </c>
      <c r="B1309" s="30" t="s">
        <v>2478</v>
      </c>
      <c r="C1309" s="30" t="s">
        <v>2479</v>
      </c>
      <c r="D1309" s="33">
        <v>353867627284.91998</v>
      </c>
      <c r="E1309" s="33">
        <v>309330660.58999997</v>
      </c>
      <c r="F1309" s="33">
        <v>354176957945.51001</v>
      </c>
    </row>
    <row r="1310" spans="1:6" ht="13.5" hidden="1" thickBot="1">
      <c r="A1310" s="27">
        <f t="shared" si="22"/>
        <v>10</v>
      </c>
      <c r="B1310" s="30" t="s">
        <v>2480</v>
      </c>
      <c r="C1310" s="30" t="s">
        <v>2481</v>
      </c>
      <c r="D1310" s="33">
        <v>96683270585.729996</v>
      </c>
      <c r="E1310" s="34">
        <v>41052387</v>
      </c>
      <c r="F1310" s="33">
        <v>96724322972.729996</v>
      </c>
    </row>
    <row r="1311" spans="1:6" ht="13.5" hidden="1" thickBot="1">
      <c r="A1311" s="27">
        <f t="shared" si="22"/>
        <v>10</v>
      </c>
      <c r="B1311" s="30" t="s">
        <v>2482</v>
      </c>
      <c r="C1311" s="30" t="s">
        <v>1230</v>
      </c>
      <c r="D1311" s="33">
        <v>706284348979.08997</v>
      </c>
      <c r="E1311" s="34">
        <v>3866832734</v>
      </c>
      <c r="F1311" s="33">
        <v>710151181713.08997</v>
      </c>
    </row>
    <row r="1312" spans="1:6" ht="13.5" hidden="1" thickBot="1">
      <c r="A1312" s="27">
        <f t="shared" si="22"/>
        <v>10</v>
      </c>
      <c r="B1312" s="30" t="s">
        <v>2483</v>
      </c>
      <c r="C1312" s="30" t="s">
        <v>1242</v>
      </c>
      <c r="D1312" s="33">
        <v>32001706330.040001</v>
      </c>
      <c r="E1312" s="34">
        <v>1309328</v>
      </c>
      <c r="F1312" s="33">
        <v>32003015658.040001</v>
      </c>
    </row>
    <row r="1313" spans="1:6" ht="13.5" hidden="1" thickBot="1">
      <c r="A1313" s="27">
        <f t="shared" si="22"/>
        <v>10</v>
      </c>
      <c r="B1313" s="30" t="s">
        <v>2484</v>
      </c>
      <c r="C1313" s="30" t="s">
        <v>2485</v>
      </c>
      <c r="D1313" s="34">
        <v>559166236197</v>
      </c>
      <c r="E1313" s="34">
        <v>0</v>
      </c>
      <c r="F1313" s="34">
        <v>559166236197</v>
      </c>
    </row>
    <row r="1314" spans="1:6" ht="13.5" hidden="1" thickBot="1">
      <c r="A1314" s="27">
        <f t="shared" si="22"/>
        <v>10</v>
      </c>
      <c r="B1314" s="30" t="s">
        <v>2486</v>
      </c>
      <c r="C1314" s="30" t="s">
        <v>2487</v>
      </c>
      <c r="D1314" s="33">
        <v>40422380484.660004</v>
      </c>
      <c r="E1314" s="33">
        <v>418502502.13</v>
      </c>
      <c r="F1314" s="33">
        <v>40840882986.790001</v>
      </c>
    </row>
    <row r="1315" spans="1:6" ht="13.5" hidden="1" thickBot="1">
      <c r="A1315" s="27">
        <f t="shared" si="22"/>
        <v>10</v>
      </c>
      <c r="B1315" s="30" t="s">
        <v>2488</v>
      </c>
      <c r="C1315" s="30" t="s">
        <v>2489</v>
      </c>
      <c r="D1315" s="34">
        <v>7386937953</v>
      </c>
      <c r="E1315" s="34">
        <v>0</v>
      </c>
      <c r="F1315" s="34">
        <v>7386937953</v>
      </c>
    </row>
    <row r="1316" spans="1:6" ht="13.5" hidden="1" thickBot="1">
      <c r="A1316" s="27">
        <f t="shared" si="22"/>
        <v>10</v>
      </c>
      <c r="B1316" s="30" t="s">
        <v>2490</v>
      </c>
      <c r="C1316" s="30" t="s">
        <v>1120</v>
      </c>
      <c r="D1316" s="33">
        <v>68112826139.550003</v>
      </c>
      <c r="E1316" s="34">
        <v>657158546</v>
      </c>
      <c r="F1316" s="33">
        <v>68769984685.550003</v>
      </c>
    </row>
    <row r="1317" spans="1:6" ht="13.5" hidden="1" thickBot="1">
      <c r="A1317" s="27">
        <f t="shared" si="22"/>
        <v>10</v>
      </c>
      <c r="B1317" s="30" t="s">
        <v>2491</v>
      </c>
      <c r="C1317" s="30" t="s">
        <v>1303</v>
      </c>
      <c r="D1317" s="33">
        <v>20983916489.889999</v>
      </c>
      <c r="E1317" s="34">
        <v>44423288</v>
      </c>
      <c r="F1317" s="33">
        <v>21028339777.889999</v>
      </c>
    </row>
    <row r="1318" spans="1:6" ht="13.5" hidden="1" thickBot="1">
      <c r="A1318" s="27">
        <f t="shared" si="22"/>
        <v>10</v>
      </c>
      <c r="B1318" s="30" t="s">
        <v>2492</v>
      </c>
      <c r="C1318" s="30" t="s">
        <v>2493</v>
      </c>
      <c r="D1318" s="33">
        <v>23454084986.040001</v>
      </c>
      <c r="E1318" s="34">
        <v>549434106</v>
      </c>
      <c r="F1318" s="33">
        <v>24003519092.040001</v>
      </c>
    </row>
    <row r="1319" spans="1:6" ht="13.5" hidden="1" thickBot="1">
      <c r="A1319" s="27">
        <f t="shared" si="22"/>
        <v>7</v>
      </c>
      <c r="B1319" s="30" t="s">
        <v>2494</v>
      </c>
      <c r="C1319" s="30" t="s">
        <v>1383</v>
      </c>
      <c r="D1319" s="34">
        <v>0</v>
      </c>
      <c r="E1319" s="33">
        <v>185776576734.23999</v>
      </c>
      <c r="F1319" s="33">
        <v>185776576734.23999</v>
      </c>
    </row>
    <row r="1320" spans="1:6" ht="13.5" hidden="1" thickBot="1">
      <c r="A1320" s="27">
        <f t="shared" si="22"/>
        <v>10</v>
      </c>
      <c r="B1320" s="30" t="s">
        <v>2495</v>
      </c>
      <c r="C1320" s="30" t="s">
        <v>125</v>
      </c>
      <c r="D1320" s="34">
        <v>0</v>
      </c>
      <c r="E1320" s="33">
        <v>90743727636.970001</v>
      </c>
      <c r="F1320" s="33">
        <v>90743727636.970001</v>
      </c>
    </row>
    <row r="1321" spans="1:6" ht="13.5" hidden="1" thickBot="1">
      <c r="A1321" s="27">
        <f t="shared" si="22"/>
        <v>10</v>
      </c>
      <c r="B1321" s="30" t="s">
        <v>2496</v>
      </c>
      <c r="C1321" s="30" t="s">
        <v>2497</v>
      </c>
      <c r="D1321" s="34">
        <v>0</v>
      </c>
      <c r="E1321" s="33">
        <v>95032849097.270004</v>
      </c>
      <c r="F1321" s="33">
        <v>95032849097.270004</v>
      </c>
    </row>
    <row r="1322" spans="1:6" ht="13.5" hidden="1" thickBot="1">
      <c r="A1322" s="27">
        <f t="shared" si="22"/>
        <v>7</v>
      </c>
      <c r="B1322" s="30" t="s">
        <v>2498</v>
      </c>
      <c r="C1322" s="30" t="s">
        <v>2499</v>
      </c>
      <c r="D1322" s="33">
        <v>5747022882445.8096</v>
      </c>
      <c r="E1322" s="33">
        <v>7066462773321.9297</v>
      </c>
      <c r="F1322" s="33">
        <v>12813485655767.699</v>
      </c>
    </row>
    <row r="1323" spans="1:6" ht="13.5" hidden="1" thickBot="1">
      <c r="A1323" s="27">
        <f t="shared" si="22"/>
        <v>10</v>
      </c>
      <c r="B1323" s="30" t="s">
        <v>2500</v>
      </c>
      <c r="C1323" s="30" t="s">
        <v>80</v>
      </c>
      <c r="D1323" s="33">
        <v>5586132900.1599998</v>
      </c>
      <c r="E1323" s="33">
        <v>6433075.3600000003</v>
      </c>
      <c r="F1323" s="33">
        <v>5592565975.5200005</v>
      </c>
    </row>
    <row r="1324" spans="1:6" ht="13.5" hidden="1" thickBot="1">
      <c r="A1324" s="27">
        <f t="shared" si="22"/>
        <v>10</v>
      </c>
      <c r="B1324" s="30" t="s">
        <v>2501</v>
      </c>
      <c r="C1324" s="30" t="s">
        <v>122</v>
      </c>
      <c r="D1324" s="33">
        <v>91247759343.75</v>
      </c>
      <c r="E1324" s="33">
        <v>74410739006.100006</v>
      </c>
      <c r="F1324" s="33">
        <v>165658498349.85001</v>
      </c>
    </row>
    <row r="1325" spans="1:6" ht="13.5" hidden="1" thickBot="1">
      <c r="A1325" s="27">
        <f t="shared" si="22"/>
        <v>10</v>
      </c>
      <c r="B1325" s="30" t="s">
        <v>2502</v>
      </c>
      <c r="C1325" s="30" t="s">
        <v>121</v>
      </c>
      <c r="D1325" s="33">
        <v>1265754273520.5801</v>
      </c>
      <c r="E1325" s="33">
        <v>10793481501.42</v>
      </c>
      <c r="F1325" s="34">
        <v>1276547755022</v>
      </c>
    </row>
    <row r="1326" spans="1:6" ht="13.5" hidden="1" thickBot="1">
      <c r="A1326" s="27">
        <f t="shared" si="22"/>
        <v>10</v>
      </c>
      <c r="B1326" s="30" t="s">
        <v>2503</v>
      </c>
      <c r="C1326" s="30" t="s">
        <v>120</v>
      </c>
      <c r="D1326" s="33">
        <v>4165738256888.4502</v>
      </c>
      <c r="E1326" s="33">
        <v>6958679819275.5996</v>
      </c>
      <c r="F1326" s="33">
        <v>11124418076164.1</v>
      </c>
    </row>
    <row r="1327" spans="1:6" ht="13.5" hidden="1" thickBot="1">
      <c r="A1327" s="27">
        <f t="shared" si="22"/>
        <v>10</v>
      </c>
      <c r="B1327" s="30" t="s">
        <v>2504</v>
      </c>
      <c r="C1327" s="30" t="s">
        <v>119</v>
      </c>
      <c r="D1327" s="33">
        <v>8932797827.6900005</v>
      </c>
      <c r="E1327" s="33">
        <v>57840640.299999997</v>
      </c>
      <c r="F1327" s="33">
        <v>8990638467.9899998</v>
      </c>
    </row>
    <row r="1328" spans="1:6" ht="13.5" hidden="1" thickBot="1">
      <c r="A1328" s="27">
        <f t="shared" si="22"/>
        <v>10</v>
      </c>
      <c r="B1328" s="30" t="s">
        <v>2505</v>
      </c>
      <c r="C1328" s="30" t="s">
        <v>2506</v>
      </c>
      <c r="D1328" s="33">
        <v>209763661965.17999</v>
      </c>
      <c r="E1328" s="33">
        <v>22514459823.150002</v>
      </c>
      <c r="F1328" s="33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0" t="s">
        <v>157</v>
      </c>
      <c r="D1329" s="33">
        <v>482187648870038</v>
      </c>
      <c r="E1329" s="33">
        <v>861131808229188</v>
      </c>
      <c r="F1329" s="34">
        <v>1343319457099230</v>
      </c>
    </row>
    <row r="1330" spans="1:6" ht="13.5" thickBot="1">
      <c r="A1330" s="35">
        <f t="shared" si="22"/>
        <v>1</v>
      </c>
      <c r="B1330" s="27" t="s">
        <v>2507</v>
      </c>
      <c r="C1330" s="36" t="s">
        <v>2508</v>
      </c>
      <c r="D1330" s="37">
        <f>D1331+D1348+D1361+D1405+D1683+D1739+D1755+D1789</f>
        <v>472224347289855.63</v>
      </c>
      <c r="E1330" s="37">
        <f t="shared" ref="E1330:F1330" si="23">E1331+E1348+E1361+E1405+E1683+E1739+E1755+E1789</f>
        <v>798639890837144.13</v>
      </c>
      <c r="F1330" s="37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0" t="s">
        <v>66</v>
      </c>
      <c r="D1331" s="33">
        <v>141685593436516</v>
      </c>
      <c r="E1331" s="34">
        <v>809220000000</v>
      </c>
      <c r="F1331" s="33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0" t="s">
        <v>215</v>
      </c>
      <c r="D1332" s="34">
        <v>121095135098533</v>
      </c>
      <c r="E1332" s="34">
        <v>0</v>
      </c>
      <c r="F1332" s="34">
        <v>121095135098533</v>
      </c>
    </row>
    <row r="1333" spans="1:6" ht="13.5" hidden="1" thickBot="1">
      <c r="A1333" s="27">
        <f t="shared" si="22"/>
        <v>9</v>
      </c>
      <c r="B1333" s="30" t="s">
        <v>2509</v>
      </c>
      <c r="C1333" s="30" t="s">
        <v>2510</v>
      </c>
      <c r="D1333" s="34">
        <v>78344413606391</v>
      </c>
      <c r="E1333" s="34">
        <v>0</v>
      </c>
      <c r="F1333" s="34">
        <v>78344413606391</v>
      </c>
    </row>
    <row r="1334" spans="1:6" ht="13.5" hidden="1" thickBot="1">
      <c r="A1334" s="27">
        <f t="shared" si="22"/>
        <v>9</v>
      </c>
      <c r="B1334" s="30" t="s">
        <v>2511</v>
      </c>
      <c r="C1334" s="30" t="s">
        <v>2512</v>
      </c>
      <c r="D1334" s="34">
        <v>10980319717962</v>
      </c>
      <c r="E1334" s="34">
        <v>0</v>
      </c>
      <c r="F1334" s="34">
        <v>10980319717962</v>
      </c>
    </row>
    <row r="1335" spans="1:6" ht="13.5" hidden="1" thickBot="1">
      <c r="A1335" s="27">
        <f t="shared" si="22"/>
        <v>9</v>
      </c>
      <c r="B1335" s="30" t="s">
        <v>2513</v>
      </c>
      <c r="C1335" s="30" t="s">
        <v>2514</v>
      </c>
      <c r="D1335" s="34">
        <v>1798792813</v>
      </c>
      <c r="E1335" s="34">
        <v>0</v>
      </c>
      <c r="F1335" s="34">
        <v>1798792813</v>
      </c>
    </row>
    <row r="1336" spans="1:6" ht="13.5" hidden="1" thickBot="1">
      <c r="A1336" s="27">
        <f t="shared" si="22"/>
        <v>9</v>
      </c>
      <c r="B1336" s="30" t="s">
        <v>2515</v>
      </c>
      <c r="C1336" s="30" t="s">
        <v>2516</v>
      </c>
      <c r="D1336" s="34">
        <v>8344761929694</v>
      </c>
      <c r="E1336" s="34">
        <v>0</v>
      </c>
      <c r="F1336" s="34">
        <v>8344761929694</v>
      </c>
    </row>
    <row r="1337" spans="1:6" ht="13.5" hidden="1" thickBot="1">
      <c r="A1337" s="27">
        <f t="shared" si="22"/>
        <v>9</v>
      </c>
      <c r="B1337" s="30" t="s">
        <v>2517</v>
      </c>
      <c r="C1337" s="30" t="s">
        <v>2518</v>
      </c>
      <c r="D1337" s="34">
        <v>17420724508129</v>
      </c>
      <c r="E1337" s="34">
        <v>0</v>
      </c>
      <c r="F1337" s="34">
        <v>17420724508129</v>
      </c>
    </row>
    <row r="1338" spans="1:6" ht="13.5" hidden="1" thickBot="1">
      <c r="A1338" s="27">
        <f t="shared" si="22"/>
        <v>9</v>
      </c>
      <c r="B1338" s="30" t="s">
        <v>2519</v>
      </c>
      <c r="C1338" s="30" t="s">
        <v>2520</v>
      </c>
      <c r="D1338" s="34">
        <v>5873614092396</v>
      </c>
      <c r="E1338" s="34">
        <v>0</v>
      </c>
      <c r="F1338" s="34">
        <v>5873614092396</v>
      </c>
    </row>
    <row r="1339" spans="1:6" ht="13.5" hidden="1" thickBot="1">
      <c r="A1339" s="27">
        <f t="shared" si="22"/>
        <v>9</v>
      </c>
      <c r="B1339" s="30" t="s">
        <v>2521</v>
      </c>
      <c r="C1339" s="30" t="s">
        <v>2522</v>
      </c>
      <c r="D1339" s="34">
        <v>129502451148</v>
      </c>
      <c r="E1339" s="34">
        <v>0</v>
      </c>
      <c r="F1339" s="34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0" t="s">
        <v>65</v>
      </c>
      <c r="D1340" s="33">
        <v>20590458337983.102</v>
      </c>
      <c r="E1340" s="34">
        <v>809220000000</v>
      </c>
      <c r="F1340" s="33">
        <v>21399678337983.102</v>
      </c>
    </row>
    <row r="1341" spans="1:6" ht="13.5" hidden="1" thickBot="1">
      <c r="A1341" s="27">
        <f t="shared" si="22"/>
        <v>9</v>
      </c>
      <c r="B1341" s="30" t="s">
        <v>2523</v>
      </c>
      <c r="C1341" s="30" t="s">
        <v>2524</v>
      </c>
      <c r="D1341" s="33">
        <v>533861037466.45001</v>
      </c>
      <c r="E1341" s="34">
        <v>0</v>
      </c>
      <c r="F1341" s="33">
        <v>533861037466.45001</v>
      </c>
    </row>
    <row r="1342" spans="1:6" ht="13.5" hidden="1" thickBot="1">
      <c r="A1342" s="27">
        <f t="shared" si="22"/>
        <v>9</v>
      </c>
      <c r="B1342" s="30" t="s">
        <v>2525</v>
      </c>
      <c r="C1342" s="30" t="s">
        <v>555</v>
      </c>
      <c r="D1342" s="33">
        <v>7365527932930.79</v>
      </c>
      <c r="E1342" s="34">
        <v>809220000000</v>
      </c>
      <c r="F1342" s="33">
        <v>8174747932930.79</v>
      </c>
    </row>
    <row r="1343" spans="1:6" ht="13.5" hidden="1" thickBot="1">
      <c r="A1343" s="27">
        <f t="shared" si="22"/>
        <v>9</v>
      </c>
      <c r="B1343" s="30" t="s">
        <v>2526</v>
      </c>
      <c r="C1343" s="30" t="s">
        <v>2527</v>
      </c>
      <c r="D1343" s="33">
        <v>5182977917609.71</v>
      </c>
      <c r="E1343" s="34">
        <v>0</v>
      </c>
      <c r="F1343" s="33">
        <v>5182977917609.71</v>
      </c>
    </row>
    <row r="1344" spans="1:6" ht="13.5" hidden="1" thickBot="1">
      <c r="A1344" s="27">
        <f t="shared" si="22"/>
        <v>9</v>
      </c>
      <c r="B1344" s="30" t="s">
        <v>2528</v>
      </c>
      <c r="C1344" s="30" t="s">
        <v>2529</v>
      </c>
      <c r="D1344" s="34">
        <v>1068689991139</v>
      </c>
      <c r="E1344" s="34">
        <v>0</v>
      </c>
      <c r="F1344" s="34">
        <v>1068689991139</v>
      </c>
    </row>
    <row r="1345" spans="1:6" ht="13.5" hidden="1" thickBot="1">
      <c r="A1345" s="27">
        <f t="shared" si="22"/>
        <v>9</v>
      </c>
      <c r="B1345" s="30" t="s">
        <v>2530</v>
      </c>
      <c r="C1345" s="30" t="s">
        <v>2531</v>
      </c>
      <c r="D1345" s="34">
        <v>6120745817750</v>
      </c>
      <c r="E1345" s="34">
        <v>0</v>
      </c>
      <c r="F1345" s="34">
        <v>6120745817750</v>
      </c>
    </row>
    <row r="1346" spans="1:6" ht="13.5" hidden="1" thickBot="1">
      <c r="A1346" s="27">
        <f t="shared" si="22"/>
        <v>9</v>
      </c>
      <c r="B1346" s="30" t="s">
        <v>2532</v>
      </c>
      <c r="C1346" s="30" t="s">
        <v>2533</v>
      </c>
      <c r="D1346" s="34">
        <v>41755067362</v>
      </c>
      <c r="E1346" s="34">
        <v>0</v>
      </c>
      <c r="F1346" s="34">
        <v>41755067362</v>
      </c>
    </row>
    <row r="1347" spans="1:6" ht="13.5" hidden="1" thickBot="1">
      <c r="A1347" s="27">
        <f t="shared" si="22"/>
        <v>9</v>
      </c>
      <c r="B1347" s="30" t="s">
        <v>2534</v>
      </c>
      <c r="C1347" s="30" t="s">
        <v>2535</v>
      </c>
      <c r="D1347" s="33">
        <v>276900573725.15997</v>
      </c>
      <c r="E1347" s="34">
        <v>0</v>
      </c>
      <c r="F1347" s="33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0" t="s">
        <v>2406</v>
      </c>
      <c r="D1348" s="33">
        <v>61066482442734.602</v>
      </c>
      <c r="E1348" s="33">
        <v>355407058966698</v>
      </c>
      <c r="F1348" s="33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0" t="s">
        <v>2537</v>
      </c>
      <c r="D1349" s="33">
        <v>20482819742191.398</v>
      </c>
      <c r="E1349" s="34">
        <v>0</v>
      </c>
      <c r="F1349" s="33">
        <v>20482819742191.398</v>
      </c>
    </row>
    <row r="1350" spans="1:6" ht="13.5" hidden="1" thickBot="1">
      <c r="A1350" s="27">
        <f t="shared" si="22"/>
        <v>9</v>
      </c>
      <c r="B1350" s="30" t="s">
        <v>2538</v>
      </c>
      <c r="C1350" s="30" t="s">
        <v>2539</v>
      </c>
      <c r="D1350" s="33">
        <v>20482819742191.398</v>
      </c>
      <c r="E1350" s="34">
        <v>0</v>
      </c>
      <c r="F1350" s="33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0" t="s">
        <v>2541</v>
      </c>
      <c r="D1351" s="33">
        <v>28352772566035.898</v>
      </c>
      <c r="E1351" s="33">
        <v>235258059153726</v>
      </c>
      <c r="F1351" s="33">
        <v>263610831719762</v>
      </c>
    </row>
    <row r="1352" spans="1:6" ht="13.5" hidden="1" thickBot="1">
      <c r="A1352" s="27">
        <f t="shared" si="22"/>
        <v>9</v>
      </c>
      <c r="B1352" s="30" t="s">
        <v>2542</v>
      </c>
      <c r="C1352" s="30" t="s">
        <v>2543</v>
      </c>
      <c r="D1352" s="33">
        <v>28154879923926.602</v>
      </c>
      <c r="E1352" s="33">
        <v>223562051630929</v>
      </c>
      <c r="F1352" s="33">
        <v>251716931554856</v>
      </c>
    </row>
    <row r="1353" spans="1:6" ht="13.5" hidden="1" thickBot="1">
      <c r="A1353" s="27">
        <f t="shared" si="22"/>
        <v>9</v>
      </c>
      <c r="B1353" s="30" t="s">
        <v>2544</v>
      </c>
      <c r="C1353" s="30" t="s">
        <v>161</v>
      </c>
      <c r="D1353" s="33">
        <v>197892642109.26999</v>
      </c>
      <c r="E1353" s="33">
        <v>11696007522797</v>
      </c>
      <c r="F1353" s="33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0" t="s">
        <v>2546</v>
      </c>
      <c r="D1354" s="33">
        <v>3403777353516.52</v>
      </c>
      <c r="E1354" s="34">
        <v>0</v>
      </c>
      <c r="F1354" s="33">
        <v>3403777353516.52</v>
      </c>
    </row>
    <row r="1355" spans="1:6" ht="13.5" hidden="1" thickBot="1">
      <c r="A1355" s="27">
        <f t="shared" si="22"/>
        <v>9</v>
      </c>
      <c r="B1355" s="30" t="s">
        <v>2547</v>
      </c>
      <c r="C1355" s="30" t="s">
        <v>2539</v>
      </c>
      <c r="D1355" s="33">
        <v>3403777353516.52</v>
      </c>
      <c r="E1355" s="34">
        <v>0</v>
      </c>
      <c r="F1355" s="33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0" t="s">
        <v>2549</v>
      </c>
      <c r="D1356" s="33">
        <v>7977325609511.9297</v>
      </c>
      <c r="E1356" s="33">
        <v>120148999812972</v>
      </c>
      <c r="F1356" s="33">
        <v>128126325422484</v>
      </c>
    </row>
    <row r="1357" spans="1:6" ht="13.5" hidden="1" thickBot="1">
      <c r="A1357" s="27">
        <f t="shared" si="22"/>
        <v>9</v>
      </c>
      <c r="B1357" s="30" t="s">
        <v>2550</v>
      </c>
      <c r="C1357" s="30" t="s">
        <v>161</v>
      </c>
      <c r="D1357" s="33">
        <v>7977325609511.9297</v>
      </c>
      <c r="E1357" s="33">
        <v>120148999812972</v>
      </c>
      <c r="F1357" s="33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0" t="s">
        <v>2552</v>
      </c>
      <c r="D1358" s="33">
        <v>849787171478.84998</v>
      </c>
      <c r="E1358" s="34">
        <v>0</v>
      </c>
      <c r="F1358" s="33">
        <v>849787171478.84998</v>
      </c>
    </row>
    <row r="1359" spans="1:6" ht="13.5" hidden="1" thickBot="1">
      <c r="A1359" s="27">
        <f t="shared" si="22"/>
        <v>9</v>
      </c>
      <c r="B1359" s="30" t="s">
        <v>2553</v>
      </c>
      <c r="C1359" s="30" t="s">
        <v>2554</v>
      </c>
      <c r="D1359" s="34">
        <v>849593357483</v>
      </c>
      <c r="E1359" s="34">
        <v>0</v>
      </c>
      <c r="F1359" s="34">
        <v>849593357483</v>
      </c>
    </row>
    <row r="1360" spans="1:6" ht="13.5" hidden="1" thickBot="1">
      <c r="A1360" s="27">
        <f t="shared" si="22"/>
        <v>9</v>
      </c>
      <c r="B1360" s="30" t="s">
        <v>2555</v>
      </c>
      <c r="C1360" s="30" t="s">
        <v>2556</v>
      </c>
      <c r="D1360" s="33">
        <v>193813995.84999999</v>
      </c>
      <c r="E1360" s="34">
        <v>0</v>
      </c>
      <c r="F1360" s="33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0" t="s">
        <v>2408</v>
      </c>
      <c r="D1361" s="33">
        <v>12702912251924.5</v>
      </c>
      <c r="E1361" s="33">
        <v>131716143831889</v>
      </c>
      <c r="F1361" s="33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0" t="s">
        <v>2537</v>
      </c>
      <c r="D1362" s="33">
        <v>2852894179540.5801</v>
      </c>
      <c r="E1362" s="33">
        <v>7295280904.3400002</v>
      </c>
      <c r="F1362" s="33">
        <v>2860189460444.9199</v>
      </c>
    </row>
    <row r="1363" spans="1:6" ht="13.5" hidden="1" thickBot="1">
      <c r="A1363" s="27">
        <f t="shared" si="22"/>
        <v>9</v>
      </c>
      <c r="B1363" s="30" t="s">
        <v>2558</v>
      </c>
      <c r="C1363" s="30" t="s">
        <v>2559</v>
      </c>
      <c r="D1363" s="33">
        <v>1288288801480.0801</v>
      </c>
      <c r="E1363" s="34">
        <v>0</v>
      </c>
      <c r="F1363" s="33">
        <v>1288288801480.0801</v>
      </c>
    </row>
    <row r="1364" spans="1:6" ht="13.5" hidden="1" thickBot="1">
      <c r="A1364" s="27">
        <f t="shared" si="22"/>
        <v>9</v>
      </c>
      <c r="B1364" s="30" t="s">
        <v>2560</v>
      </c>
      <c r="C1364" s="30" t="s">
        <v>2561</v>
      </c>
      <c r="D1364" s="33">
        <v>49895078390.279999</v>
      </c>
      <c r="E1364" s="34">
        <v>0</v>
      </c>
      <c r="F1364" s="33">
        <v>49895078390.279999</v>
      </c>
    </row>
    <row r="1365" spans="1:6" ht="13.5" hidden="1" thickBot="1">
      <c r="A1365" s="27">
        <f t="shared" ref="A1365:A1428" si="24">LEN(B1365)</f>
        <v>9</v>
      </c>
      <c r="B1365" s="30" t="s">
        <v>2562</v>
      </c>
      <c r="C1365" s="30" t="s">
        <v>2563</v>
      </c>
      <c r="D1365" s="33">
        <v>13708960401.82</v>
      </c>
      <c r="E1365" s="33">
        <v>7295280904.3400002</v>
      </c>
      <c r="F1365" s="33">
        <v>21004241306.16</v>
      </c>
    </row>
    <row r="1366" spans="1:6" ht="13.5" hidden="1" thickBot="1">
      <c r="A1366" s="27">
        <f t="shared" si="24"/>
        <v>9</v>
      </c>
      <c r="B1366" s="30" t="s">
        <v>2564</v>
      </c>
      <c r="C1366" s="30" t="s">
        <v>1411</v>
      </c>
      <c r="D1366" s="33">
        <v>16020952252.559999</v>
      </c>
      <c r="E1366" s="34">
        <v>0</v>
      </c>
      <c r="F1366" s="33">
        <v>16020952252.559999</v>
      </c>
    </row>
    <row r="1367" spans="1:6" ht="13.5" hidden="1" thickBot="1">
      <c r="A1367" s="27">
        <f t="shared" si="24"/>
        <v>9</v>
      </c>
      <c r="B1367" s="30" t="s">
        <v>2565</v>
      </c>
      <c r="C1367" s="30" t="s">
        <v>2566</v>
      </c>
      <c r="D1367" s="34">
        <v>13489307722</v>
      </c>
      <c r="E1367" s="34">
        <v>0</v>
      </c>
      <c r="F1367" s="34">
        <v>13489307722</v>
      </c>
    </row>
    <row r="1368" spans="1:6" ht="13.5" hidden="1" thickBot="1">
      <c r="A1368" s="27">
        <f t="shared" si="24"/>
        <v>9</v>
      </c>
      <c r="B1368" s="30" t="s">
        <v>2567</v>
      </c>
      <c r="C1368" s="30" t="s">
        <v>2568</v>
      </c>
      <c r="D1368" s="33">
        <v>528723348872.09998</v>
      </c>
      <c r="E1368" s="34">
        <v>0</v>
      </c>
      <c r="F1368" s="33">
        <v>528723348872.09998</v>
      </c>
    </row>
    <row r="1369" spans="1:6" ht="13.5" hidden="1" thickBot="1">
      <c r="A1369" s="27">
        <f t="shared" si="24"/>
        <v>9</v>
      </c>
      <c r="B1369" s="30" t="s">
        <v>2569</v>
      </c>
      <c r="C1369" s="30" t="s">
        <v>2570</v>
      </c>
      <c r="D1369" s="33">
        <v>38264995307.959999</v>
      </c>
      <c r="E1369" s="34">
        <v>0</v>
      </c>
      <c r="F1369" s="33">
        <v>38264995307.959999</v>
      </c>
    </row>
    <row r="1370" spans="1:6" ht="13.5" hidden="1" thickBot="1">
      <c r="A1370" s="27">
        <f t="shared" si="24"/>
        <v>9</v>
      </c>
      <c r="B1370" s="30" t="s">
        <v>2571</v>
      </c>
      <c r="C1370" s="30" t="s">
        <v>2572</v>
      </c>
      <c r="D1370" s="33">
        <v>40379497466.440002</v>
      </c>
      <c r="E1370" s="34">
        <v>0</v>
      </c>
      <c r="F1370" s="33">
        <v>40379497466.440002</v>
      </c>
    </row>
    <row r="1371" spans="1:6" ht="13.5" hidden="1" thickBot="1">
      <c r="A1371" s="27">
        <f t="shared" si="24"/>
        <v>9</v>
      </c>
      <c r="B1371" s="30" t="s">
        <v>2573</v>
      </c>
      <c r="C1371" s="30" t="s">
        <v>2574</v>
      </c>
      <c r="D1371" s="34">
        <v>876000000</v>
      </c>
      <c r="E1371" s="34">
        <v>0</v>
      </c>
      <c r="F1371" s="34">
        <v>876000000</v>
      </c>
    </row>
    <row r="1372" spans="1:6" ht="13.5" hidden="1" thickBot="1">
      <c r="A1372" s="27">
        <f t="shared" si="24"/>
        <v>9</v>
      </c>
      <c r="B1372" s="30" t="s">
        <v>2575</v>
      </c>
      <c r="C1372" s="30" t="s">
        <v>2576</v>
      </c>
      <c r="D1372" s="33">
        <v>22224312759.82</v>
      </c>
      <c r="E1372" s="34">
        <v>0</v>
      </c>
      <c r="F1372" s="33">
        <v>22224312759.82</v>
      </c>
    </row>
    <row r="1373" spans="1:6" ht="13.5" hidden="1" thickBot="1">
      <c r="A1373" s="27">
        <f t="shared" si="24"/>
        <v>9</v>
      </c>
      <c r="B1373" s="30" t="s">
        <v>2577</v>
      </c>
      <c r="C1373" s="30" t="s">
        <v>2578</v>
      </c>
      <c r="D1373" s="34">
        <v>2528850887</v>
      </c>
      <c r="E1373" s="34">
        <v>0</v>
      </c>
      <c r="F1373" s="34">
        <v>2528850887</v>
      </c>
    </row>
    <row r="1374" spans="1:6" ht="13.5" hidden="1" thickBot="1">
      <c r="A1374" s="27">
        <f t="shared" si="24"/>
        <v>9</v>
      </c>
      <c r="B1374" s="30" t="s">
        <v>2579</v>
      </c>
      <c r="C1374" s="30" t="s">
        <v>2580</v>
      </c>
      <c r="D1374" s="34">
        <v>103439685</v>
      </c>
      <c r="E1374" s="34">
        <v>0</v>
      </c>
      <c r="F1374" s="34">
        <v>103439685</v>
      </c>
    </row>
    <row r="1375" spans="1:6" ht="13.5" hidden="1" thickBot="1">
      <c r="A1375" s="27">
        <f t="shared" si="24"/>
        <v>9</v>
      </c>
      <c r="B1375" s="30" t="s">
        <v>2581</v>
      </c>
      <c r="C1375" s="30" t="s">
        <v>1407</v>
      </c>
      <c r="D1375" s="33">
        <v>73940619310.460007</v>
      </c>
      <c r="E1375" s="34">
        <v>0</v>
      </c>
      <c r="F1375" s="33">
        <v>73940619310.460007</v>
      </c>
    </row>
    <row r="1376" spans="1:6" ht="13.5" hidden="1" thickBot="1">
      <c r="A1376" s="27">
        <f t="shared" si="24"/>
        <v>9</v>
      </c>
      <c r="B1376" s="30" t="s">
        <v>2582</v>
      </c>
      <c r="C1376" s="30" t="s">
        <v>2583</v>
      </c>
      <c r="D1376" s="34">
        <v>33546444672</v>
      </c>
      <c r="E1376" s="34">
        <v>0</v>
      </c>
      <c r="F1376" s="34">
        <v>33546444672</v>
      </c>
    </row>
    <row r="1377" spans="1:6" ht="13.5" hidden="1" thickBot="1">
      <c r="A1377" s="27">
        <f t="shared" si="24"/>
        <v>9</v>
      </c>
      <c r="B1377" s="30" t="s">
        <v>2584</v>
      </c>
      <c r="C1377" s="30" t="s">
        <v>2585</v>
      </c>
      <c r="D1377" s="33">
        <v>730903570333.06006</v>
      </c>
      <c r="E1377" s="34">
        <v>0</v>
      </c>
      <c r="F1377" s="33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0" t="s">
        <v>2541</v>
      </c>
      <c r="D1378" s="33">
        <v>3443409183295.2002</v>
      </c>
      <c r="E1378" s="33">
        <v>32927521690273.398</v>
      </c>
      <c r="F1378" s="33">
        <v>36370930873568.602</v>
      </c>
    </row>
    <row r="1379" spans="1:6" ht="13.5" hidden="1" thickBot="1">
      <c r="A1379" s="27">
        <f t="shared" si="24"/>
        <v>9</v>
      </c>
      <c r="B1379" s="30" t="s">
        <v>2587</v>
      </c>
      <c r="C1379" s="30" t="s">
        <v>2559</v>
      </c>
      <c r="D1379" s="33">
        <v>2982705915036.7598</v>
      </c>
      <c r="E1379" s="33">
        <v>13989667648563.6</v>
      </c>
      <c r="F1379" s="33">
        <v>16972373563600.301</v>
      </c>
    </row>
    <row r="1380" spans="1:6" ht="13.5" hidden="1" thickBot="1">
      <c r="A1380" s="27">
        <f t="shared" si="24"/>
        <v>9</v>
      </c>
      <c r="B1380" s="30" t="s">
        <v>2588</v>
      </c>
      <c r="C1380" s="30" t="s">
        <v>2561</v>
      </c>
      <c r="D1380" s="33">
        <v>332206860806.40002</v>
      </c>
      <c r="E1380" s="33">
        <v>7488120626494.9502</v>
      </c>
      <c r="F1380" s="33">
        <v>7820327487301.3496</v>
      </c>
    </row>
    <row r="1381" spans="1:6" ht="13.5" hidden="1" thickBot="1">
      <c r="A1381" s="27">
        <f t="shared" si="24"/>
        <v>9</v>
      </c>
      <c r="B1381" s="30" t="s">
        <v>2589</v>
      </c>
      <c r="C1381" s="30" t="s">
        <v>2563</v>
      </c>
      <c r="D1381" s="33">
        <v>49730956909.690002</v>
      </c>
      <c r="E1381" s="33">
        <v>111026066745.86</v>
      </c>
      <c r="F1381" s="33">
        <v>160757023655.54999</v>
      </c>
    </row>
    <row r="1382" spans="1:6" ht="13.5" hidden="1" thickBot="1">
      <c r="A1382" s="27">
        <f t="shared" si="24"/>
        <v>9</v>
      </c>
      <c r="B1382" s="30" t="s">
        <v>2590</v>
      </c>
      <c r="C1382" s="30" t="s">
        <v>2591</v>
      </c>
      <c r="D1382" s="33">
        <v>5123748417.9099998</v>
      </c>
      <c r="E1382" s="33">
        <v>3088501648.1100001</v>
      </c>
      <c r="F1382" s="33">
        <v>8212250066.0200005</v>
      </c>
    </row>
    <row r="1383" spans="1:6" ht="13.5" hidden="1" thickBot="1">
      <c r="A1383" s="27">
        <f t="shared" si="24"/>
        <v>9</v>
      </c>
      <c r="B1383" s="30" t="s">
        <v>2592</v>
      </c>
      <c r="C1383" s="30" t="s">
        <v>2572</v>
      </c>
      <c r="D1383" s="34">
        <v>15807613670</v>
      </c>
      <c r="E1383" s="34">
        <v>3036923468829</v>
      </c>
      <c r="F1383" s="34">
        <v>3052731082499</v>
      </c>
    </row>
    <row r="1384" spans="1:6" ht="13.5" hidden="1" thickBot="1">
      <c r="A1384" s="27">
        <f t="shared" si="24"/>
        <v>9</v>
      </c>
      <c r="B1384" s="30" t="s">
        <v>2593</v>
      </c>
      <c r="C1384" s="30" t="s">
        <v>2574</v>
      </c>
      <c r="D1384" s="34">
        <v>0</v>
      </c>
      <c r="E1384" s="33">
        <v>19481277774.349998</v>
      </c>
      <c r="F1384" s="33">
        <v>19481277774.349998</v>
      </c>
    </row>
    <row r="1385" spans="1:6" ht="13.5" hidden="1" thickBot="1">
      <c r="A1385" s="27">
        <f t="shared" si="24"/>
        <v>9</v>
      </c>
      <c r="B1385" s="30" t="s">
        <v>2594</v>
      </c>
      <c r="C1385" s="30" t="s">
        <v>2576</v>
      </c>
      <c r="D1385" s="33">
        <v>8441438426.9200001</v>
      </c>
      <c r="E1385" s="33">
        <v>1632103759.3699999</v>
      </c>
      <c r="F1385" s="33">
        <v>10073542186.290001</v>
      </c>
    </row>
    <row r="1386" spans="1:6" ht="13.5" hidden="1" thickBot="1">
      <c r="A1386" s="27">
        <f t="shared" si="24"/>
        <v>9</v>
      </c>
      <c r="B1386" s="30" t="s">
        <v>2595</v>
      </c>
      <c r="C1386" s="30" t="s">
        <v>2578</v>
      </c>
      <c r="D1386" s="34">
        <v>345871619</v>
      </c>
      <c r="E1386" s="34">
        <v>76347974015</v>
      </c>
      <c r="F1386" s="34">
        <v>76693845634</v>
      </c>
    </row>
    <row r="1387" spans="1:6" ht="13.5" hidden="1" thickBot="1">
      <c r="A1387" s="27">
        <f t="shared" si="24"/>
        <v>9</v>
      </c>
      <c r="B1387" s="30" t="s">
        <v>2596</v>
      </c>
      <c r="C1387" s="30" t="s">
        <v>2580</v>
      </c>
      <c r="D1387" s="34">
        <v>637448915</v>
      </c>
      <c r="E1387" s="33">
        <v>1287617470.47</v>
      </c>
      <c r="F1387" s="33">
        <v>1925066385.47</v>
      </c>
    </row>
    <row r="1388" spans="1:6" ht="13.5" hidden="1" thickBot="1">
      <c r="A1388" s="27">
        <f t="shared" si="24"/>
        <v>9</v>
      </c>
      <c r="B1388" s="30" t="s">
        <v>2597</v>
      </c>
      <c r="C1388" s="30" t="s">
        <v>1407</v>
      </c>
      <c r="D1388" s="33">
        <v>25214335722.310001</v>
      </c>
      <c r="E1388" s="33">
        <v>2761014869549.2402</v>
      </c>
      <c r="F1388" s="33">
        <v>2786229205271.5498</v>
      </c>
    </row>
    <row r="1389" spans="1:6" ht="13.5" hidden="1" thickBot="1">
      <c r="A1389" s="27">
        <f t="shared" si="24"/>
        <v>9</v>
      </c>
      <c r="B1389" s="30" t="s">
        <v>2598</v>
      </c>
      <c r="C1389" s="30" t="s">
        <v>2583</v>
      </c>
      <c r="D1389" s="34">
        <v>0</v>
      </c>
      <c r="E1389" s="34">
        <v>18098963586</v>
      </c>
      <c r="F1389" s="34">
        <v>18098963586</v>
      </c>
    </row>
    <row r="1390" spans="1:6" ht="13.5" hidden="1" thickBot="1">
      <c r="A1390" s="27">
        <f t="shared" si="24"/>
        <v>9</v>
      </c>
      <c r="B1390" s="30" t="s">
        <v>2599</v>
      </c>
      <c r="C1390" s="30" t="s">
        <v>2600</v>
      </c>
      <c r="D1390" s="34">
        <v>0</v>
      </c>
      <c r="E1390" s="33">
        <v>5264301206614.2305</v>
      </c>
      <c r="F1390" s="33">
        <v>5264301206614.2305</v>
      </c>
    </row>
    <row r="1391" spans="1:6" ht="13.5" hidden="1" thickBot="1">
      <c r="A1391" s="27">
        <f t="shared" si="24"/>
        <v>9</v>
      </c>
      <c r="B1391" s="30" t="s">
        <v>2601</v>
      </c>
      <c r="C1391" s="30" t="s">
        <v>2585</v>
      </c>
      <c r="D1391" s="33">
        <v>23194993771.209999</v>
      </c>
      <c r="E1391" s="33">
        <v>156531365223.26001</v>
      </c>
      <c r="F1391" s="33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0" t="s">
        <v>2546</v>
      </c>
      <c r="D1392" s="33">
        <v>1811409547084.03</v>
      </c>
      <c r="E1392" s="34">
        <v>0</v>
      </c>
      <c r="F1392" s="33">
        <v>1811409547084.03</v>
      </c>
    </row>
    <row r="1393" spans="1:6" ht="13.5" hidden="1" thickBot="1">
      <c r="A1393" s="27">
        <f t="shared" si="24"/>
        <v>9</v>
      </c>
      <c r="B1393" s="30" t="s">
        <v>2603</v>
      </c>
      <c r="C1393" s="30" t="s">
        <v>2559</v>
      </c>
      <c r="D1393" s="33">
        <v>1138967438444.4199</v>
      </c>
      <c r="E1393" s="34">
        <v>0</v>
      </c>
      <c r="F1393" s="33">
        <v>1138967438444.4199</v>
      </c>
    </row>
    <row r="1394" spans="1:6" ht="13.5" hidden="1" thickBot="1">
      <c r="A1394" s="27">
        <f t="shared" si="24"/>
        <v>9</v>
      </c>
      <c r="B1394" s="30" t="s">
        <v>2604</v>
      </c>
      <c r="C1394" s="30" t="s">
        <v>2561</v>
      </c>
      <c r="D1394" s="33">
        <v>230281575861.69</v>
      </c>
      <c r="E1394" s="34">
        <v>0</v>
      </c>
      <c r="F1394" s="33">
        <v>230281575861.69</v>
      </c>
    </row>
    <row r="1395" spans="1:6" ht="13.5" hidden="1" thickBot="1">
      <c r="A1395" s="27">
        <f t="shared" si="24"/>
        <v>9</v>
      </c>
      <c r="B1395" s="30" t="s">
        <v>2605</v>
      </c>
      <c r="C1395" s="30" t="s">
        <v>1407</v>
      </c>
      <c r="D1395" s="34">
        <v>6644690880</v>
      </c>
      <c r="E1395" s="34">
        <v>0</v>
      </c>
      <c r="F1395" s="34">
        <v>6644690880</v>
      </c>
    </row>
    <row r="1396" spans="1:6" ht="13.5" hidden="1" thickBot="1">
      <c r="A1396" s="27">
        <f t="shared" si="24"/>
        <v>9</v>
      </c>
      <c r="B1396" s="30" t="s">
        <v>2606</v>
      </c>
      <c r="C1396" s="30" t="s">
        <v>2585</v>
      </c>
      <c r="D1396" s="33">
        <v>435515841897.91998</v>
      </c>
      <c r="E1396" s="34">
        <v>0</v>
      </c>
      <c r="F1396" s="33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0" t="s">
        <v>2549</v>
      </c>
      <c r="D1397" s="33">
        <v>4595199342004.7305</v>
      </c>
      <c r="E1397" s="33">
        <v>98781326860710.906</v>
      </c>
      <c r="F1397" s="33">
        <v>103376526202716</v>
      </c>
    </row>
    <row r="1398" spans="1:6" ht="13.5" hidden="1" thickBot="1">
      <c r="A1398" s="27">
        <f t="shared" si="24"/>
        <v>9</v>
      </c>
      <c r="B1398" s="30" t="s">
        <v>2608</v>
      </c>
      <c r="C1398" s="30" t="s">
        <v>2559</v>
      </c>
      <c r="D1398" s="33">
        <v>334048324739.90997</v>
      </c>
      <c r="E1398" s="33">
        <v>11446679229365.801</v>
      </c>
      <c r="F1398" s="33">
        <v>11780727554105.699</v>
      </c>
    </row>
    <row r="1399" spans="1:6" ht="13.5" hidden="1" thickBot="1">
      <c r="A1399" s="27">
        <f t="shared" si="24"/>
        <v>9</v>
      </c>
      <c r="B1399" s="30" t="s">
        <v>2609</v>
      </c>
      <c r="C1399" s="30" t="s">
        <v>2610</v>
      </c>
      <c r="D1399" s="33">
        <v>3779945783007.7798</v>
      </c>
      <c r="E1399" s="33">
        <v>60845278000403.5</v>
      </c>
      <c r="F1399" s="33">
        <v>64625223783411.203</v>
      </c>
    </row>
    <row r="1400" spans="1:6" ht="13.5" hidden="1" thickBot="1">
      <c r="A1400" s="27">
        <f t="shared" si="24"/>
        <v>9</v>
      </c>
      <c r="B1400" s="30" t="s">
        <v>2611</v>
      </c>
      <c r="C1400" s="30" t="s">
        <v>2561</v>
      </c>
      <c r="D1400" s="33">
        <v>221743441295.42999</v>
      </c>
      <c r="E1400" s="33">
        <v>5953858797347.0098</v>
      </c>
      <c r="F1400" s="33">
        <v>6175602238642.4404</v>
      </c>
    </row>
    <row r="1401" spans="1:6" ht="13.5" hidden="1" thickBot="1">
      <c r="A1401" s="27">
        <f t="shared" si="24"/>
        <v>9</v>
      </c>
      <c r="B1401" s="30" t="s">
        <v>2612</v>
      </c>
      <c r="C1401" s="30" t="s">
        <v>2613</v>
      </c>
      <c r="D1401" s="33">
        <v>249646390183.06</v>
      </c>
      <c r="E1401" s="33">
        <v>5046240918649.21</v>
      </c>
      <c r="F1401" s="33">
        <v>5295887308832.2695</v>
      </c>
    </row>
    <row r="1402" spans="1:6" ht="13.5" hidden="1" thickBot="1">
      <c r="A1402" s="27">
        <f t="shared" si="24"/>
        <v>9</v>
      </c>
      <c r="B1402" s="30" t="s">
        <v>2614</v>
      </c>
      <c r="C1402" s="30" t="s">
        <v>2572</v>
      </c>
      <c r="D1402" s="34">
        <v>151681035</v>
      </c>
      <c r="E1402" s="34">
        <v>6490835316755</v>
      </c>
      <c r="F1402" s="34">
        <v>6490986997790</v>
      </c>
    </row>
    <row r="1403" spans="1:6" ht="13.5" hidden="1" thickBot="1">
      <c r="A1403" s="27">
        <f t="shared" si="24"/>
        <v>9</v>
      </c>
      <c r="B1403" s="30" t="s">
        <v>2615</v>
      </c>
      <c r="C1403" s="30" t="s">
        <v>1407</v>
      </c>
      <c r="D1403" s="34">
        <v>5274778787</v>
      </c>
      <c r="E1403" s="34">
        <v>316783891396</v>
      </c>
      <c r="F1403" s="34">
        <v>322058670183</v>
      </c>
    </row>
    <row r="1404" spans="1:6" ht="13.5" hidden="1" thickBot="1">
      <c r="A1404" s="27">
        <f t="shared" si="24"/>
        <v>9</v>
      </c>
      <c r="B1404" s="30" t="s">
        <v>2616</v>
      </c>
      <c r="C1404" s="30" t="s">
        <v>2585</v>
      </c>
      <c r="D1404" s="33">
        <v>4388942956.5500002</v>
      </c>
      <c r="E1404" s="33">
        <v>8681650706794.4502</v>
      </c>
      <c r="F1404" s="34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0" t="s">
        <v>57</v>
      </c>
      <c r="D1405" s="33">
        <v>84132961028626.703</v>
      </c>
      <c r="E1405" s="33">
        <v>3755477371654.3799</v>
      </c>
      <c r="F1405" s="33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0" t="s">
        <v>56</v>
      </c>
      <c r="D1406" s="33">
        <v>16969252407058.199</v>
      </c>
      <c r="E1406" s="33">
        <v>112249960305.81</v>
      </c>
      <c r="F1406" s="33">
        <v>17081502367364</v>
      </c>
    </row>
    <row r="1407" spans="1:6" ht="13.5" hidden="1" thickBot="1">
      <c r="A1407" s="27">
        <f t="shared" si="24"/>
        <v>9</v>
      </c>
      <c r="B1407" s="30" t="s">
        <v>2617</v>
      </c>
      <c r="C1407" s="30" t="s">
        <v>2218</v>
      </c>
      <c r="D1407" s="33">
        <v>12876182114229.699</v>
      </c>
      <c r="E1407" s="34">
        <v>0</v>
      </c>
      <c r="F1407" s="33">
        <v>12876182114229.699</v>
      </c>
    </row>
    <row r="1408" spans="1:6" ht="13.5" hidden="1" thickBot="1">
      <c r="A1408" s="27">
        <f t="shared" si="24"/>
        <v>9</v>
      </c>
      <c r="B1408" s="30" t="s">
        <v>2618</v>
      </c>
      <c r="C1408" s="30" t="s">
        <v>2619</v>
      </c>
      <c r="D1408" s="33">
        <v>4093070292828.5098</v>
      </c>
      <c r="E1408" s="33">
        <v>112249960305.81</v>
      </c>
      <c r="F1408" s="33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0" t="s">
        <v>2621</v>
      </c>
      <c r="D1409" s="33">
        <v>189437331805.35001</v>
      </c>
      <c r="E1409" s="33">
        <v>35902887817.129997</v>
      </c>
      <c r="F1409" s="33">
        <v>225340219622.48001</v>
      </c>
    </row>
    <row r="1410" spans="1:6" ht="13.5" hidden="1" thickBot="1">
      <c r="A1410" s="27">
        <f t="shared" si="24"/>
        <v>9</v>
      </c>
      <c r="B1410" s="30" t="s">
        <v>2622</v>
      </c>
      <c r="C1410" s="30" t="s">
        <v>1171</v>
      </c>
      <c r="D1410" s="33">
        <v>766621536.20000005</v>
      </c>
      <c r="E1410" s="34">
        <v>631023850</v>
      </c>
      <c r="F1410" s="33">
        <v>1397645386.2</v>
      </c>
    </row>
    <row r="1411" spans="1:6" ht="13.5" hidden="1" thickBot="1">
      <c r="A1411" s="27">
        <f t="shared" si="24"/>
        <v>9</v>
      </c>
      <c r="B1411" s="30" t="s">
        <v>2623</v>
      </c>
      <c r="C1411" s="30" t="s">
        <v>2624</v>
      </c>
      <c r="D1411" s="33">
        <v>21157923892.84</v>
      </c>
      <c r="E1411" s="33">
        <v>8544133732.1300001</v>
      </c>
      <c r="F1411" s="33">
        <v>29702057624.970001</v>
      </c>
    </row>
    <row r="1412" spans="1:6" ht="13.5" hidden="1" thickBot="1">
      <c r="A1412" s="27">
        <f t="shared" si="24"/>
        <v>9</v>
      </c>
      <c r="B1412" s="30" t="s">
        <v>2625</v>
      </c>
      <c r="C1412" s="30" t="s">
        <v>2626</v>
      </c>
      <c r="D1412" s="33">
        <v>10799407510.6</v>
      </c>
      <c r="E1412" s="34">
        <v>429847790</v>
      </c>
      <c r="F1412" s="33">
        <v>11229255300.6</v>
      </c>
    </row>
    <row r="1413" spans="1:6" ht="13.5" hidden="1" thickBot="1">
      <c r="A1413" s="27">
        <f t="shared" si="24"/>
        <v>9</v>
      </c>
      <c r="B1413" s="30" t="s">
        <v>2627</v>
      </c>
      <c r="C1413" s="30" t="s">
        <v>1175</v>
      </c>
      <c r="D1413" s="33">
        <v>156713378865.70999</v>
      </c>
      <c r="E1413" s="34">
        <v>26297882445</v>
      </c>
      <c r="F1413" s="33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0" t="s">
        <v>55</v>
      </c>
      <c r="D1414" s="33">
        <v>843442470637.72998</v>
      </c>
      <c r="E1414" s="33">
        <v>23961713020.709999</v>
      </c>
      <c r="F1414" s="33">
        <v>867404183658.43994</v>
      </c>
    </row>
    <row r="1415" spans="1:6" ht="13.5" hidden="1" thickBot="1">
      <c r="A1415" s="27">
        <f t="shared" si="24"/>
        <v>9</v>
      </c>
      <c r="B1415" s="30" t="s">
        <v>2628</v>
      </c>
      <c r="C1415" s="30" t="s">
        <v>1209</v>
      </c>
      <c r="D1415" s="34">
        <v>0</v>
      </c>
      <c r="E1415" s="34">
        <v>0</v>
      </c>
      <c r="F1415" s="34">
        <v>0</v>
      </c>
    </row>
    <row r="1416" spans="1:6" ht="13.5" hidden="1" thickBot="1">
      <c r="A1416" s="27">
        <f t="shared" si="24"/>
        <v>9</v>
      </c>
      <c r="B1416" s="30" t="s">
        <v>2629</v>
      </c>
      <c r="C1416" s="30" t="s">
        <v>1230</v>
      </c>
      <c r="D1416" s="33">
        <v>824076835775.70996</v>
      </c>
      <c r="E1416" s="33">
        <v>23961713020.709999</v>
      </c>
      <c r="F1416" s="33">
        <v>848038548796.42004</v>
      </c>
    </row>
    <row r="1417" spans="1:6" ht="13.5" hidden="1" thickBot="1">
      <c r="A1417" s="27">
        <f t="shared" si="24"/>
        <v>9</v>
      </c>
      <c r="B1417" s="30" t="s">
        <v>2630</v>
      </c>
      <c r="C1417" s="30" t="s">
        <v>550</v>
      </c>
      <c r="D1417" s="34">
        <v>0</v>
      </c>
      <c r="E1417" s="34">
        <v>0</v>
      </c>
      <c r="F1417" s="34">
        <v>0</v>
      </c>
    </row>
    <row r="1418" spans="1:6" ht="13.5" hidden="1" thickBot="1">
      <c r="A1418" s="27">
        <f t="shared" si="24"/>
        <v>9</v>
      </c>
      <c r="B1418" s="30" t="s">
        <v>2631</v>
      </c>
      <c r="C1418" s="30" t="s">
        <v>1212</v>
      </c>
      <c r="D1418" s="34">
        <v>0</v>
      </c>
      <c r="E1418" s="34">
        <v>0</v>
      </c>
      <c r="F1418" s="34">
        <v>0</v>
      </c>
    </row>
    <row r="1419" spans="1:6" ht="13.5" hidden="1" thickBot="1">
      <c r="A1419" s="27">
        <f t="shared" si="24"/>
        <v>9</v>
      </c>
      <c r="B1419" s="30" t="s">
        <v>2632</v>
      </c>
      <c r="C1419" s="30" t="s">
        <v>1214</v>
      </c>
      <c r="D1419" s="34">
        <v>0</v>
      </c>
      <c r="E1419" s="34">
        <v>0</v>
      </c>
      <c r="F1419" s="34">
        <v>0</v>
      </c>
    </row>
    <row r="1420" spans="1:6" ht="13.5" hidden="1" thickBot="1">
      <c r="A1420" s="27">
        <f t="shared" si="24"/>
        <v>9</v>
      </c>
      <c r="B1420" s="30" t="s">
        <v>2633</v>
      </c>
      <c r="C1420" s="30" t="s">
        <v>1216</v>
      </c>
      <c r="D1420" s="34">
        <v>0</v>
      </c>
      <c r="E1420" s="34">
        <v>0</v>
      </c>
      <c r="F1420" s="34">
        <v>0</v>
      </c>
    </row>
    <row r="1421" spans="1:6" ht="13.5" hidden="1" customHeight="1" thickBot="1">
      <c r="A1421" s="27">
        <f t="shared" si="24"/>
        <v>9</v>
      </c>
      <c r="B1421" s="30" t="s">
        <v>2634</v>
      </c>
      <c r="C1421" s="38" t="s">
        <v>1218</v>
      </c>
      <c r="D1421" s="40">
        <v>0</v>
      </c>
      <c r="E1421" s="40">
        <v>0</v>
      </c>
      <c r="F1421" s="40">
        <v>0</v>
      </c>
    </row>
    <row r="1422" spans="1:6" ht="13.5" hidden="1" thickBot="1">
      <c r="A1422" s="27">
        <f t="shared" si="24"/>
        <v>9</v>
      </c>
      <c r="B1422" s="30" t="s">
        <v>2635</v>
      </c>
      <c r="C1422" s="30" t="s">
        <v>1220</v>
      </c>
      <c r="D1422" s="34">
        <v>0</v>
      </c>
      <c r="E1422" s="34">
        <v>0</v>
      </c>
      <c r="F1422" s="34">
        <v>0</v>
      </c>
    </row>
    <row r="1423" spans="1:6" ht="13.5" hidden="1" thickBot="1">
      <c r="A1423" s="27">
        <f t="shared" si="24"/>
        <v>9</v>
      </c>
      <c r="B1423" s="30" t="s">
        <v>2636</v>
      </c>
      <c r="C1423" s="30" t="s">
        <v>1222</v>
      </c>
      <c r="D1423" s="34">
        <v>0</v>
      </c>
      <c r="E1423" s="34">
        <v>0</v>
      </c>
      <c r="F1423" s="34">
        <v>0</v>
      </c>
    </row>
    <row r="1424" spans="1:6" ht="13.5" hidden="1" thickBot="1">
      <c r="A1424" s="27">
        <f t="shared" si="24"/>
        <v>9</v>
      </c>
      <c r="B1424" s="30" t="s">
        <v>2637</v>
      </c>
      <c r="C1424" s="30" t="s">
        <v>1224</v>
      </c>
      <c r="D1424" s="33">
        <v>19365634862.02</v>
      </c>
      <c r="E1424" s="34">
        <v>0</v>
      </c>
      <c r="F1424" s="33">
        <v>19365634862.02</v>
      </c>
    </row>
    <row r="1425" spans="1:6" ht="13.5" hidden="1" thickBot="1">
      <c r="A1425" s="27">
        <f t="shared" si="24"/>
        <v>9</v>
      </c>
      <c r="B1425" s="30" t="s">
        <v>2638</v>
      </c>
      <c r="C1425" s="30" t="s">
        <v>1226</v>
      </c>
      <c r="D1425" s="34">
        <v>0</v>
      </c>
      <c r="E1425" s="34">
        <v>0</v>
      </c>
      <c r="F1425" s="34">
        <v>0</v>
      </c>
    </row>
    <row r="1426" spans="1:6" ht="13.5" hidden="1" thickBot="1">
      <c r="A1426" s="27">
        <f t="shared" si="24"/>
        <v>9</v>
      </c>
      <c r="B1426" s="30" t="s">
        <v>2639</v>
      </c>
      <c r="C1426" s="30" t="s">
        <v>1228</v>
      </c>
      <c r="D1426" s="34">
        <v>0</v>
      </c>
      <c r="E1426" s="34">
        <v>0</v>
      </c>
      <c r="F1426" s="34">
        <v>0</v>
      </c>
    </row>
    <row r="1427" spans="1:6" ht="13.5" thickBot="1">
      <c r="A1427" s="27">
        <f t="shared" si="24"/>
        <v>6</v>
      </c>
      <c r="B1427" s="27" t="s">
        <v>366</v>
      </c>
      <c r="C1427" s="30" t="s">
        <v>54</v>
      </c>
      <c r="D1427" s="33">
        <v>787127810489.29004</v>
      </c>
      <c r="E1427" s="34">
        <v>287743424</v>
      </c>
      <c r="F1427" s="33">
        <v>787415553913.29004</v>
      </c>
    </row>
    <row r="1428" spans="1:6" ht="13.5" hidden="1" thickBot="1">
      <c r="A1428" s="27">
        <f t="shared" si="24"/>
        <v>9</v>
      </c>
      <c r="B1428" s="30" t="s">
        <v>2640</v>
      </c>
      <c r="C1428" s="30" t="s">
        <v>2218</v>
      </c>
      <c r="D1428" s="33">
        <v>748429535585.18005</v>
      </c>
      <c r="E1428" s="34">
        <v>0</v>
      </c>
      <c r="F1428" s="33">
        <v>748429535585.18005</v>
      </c>
    </row>
    <row r="1429" spans="1:6" ht="13.5" hidden="1" thickBot="1">
      <c r="A1429" s="27">
        <f t="shared" ref="A1429:A1492" si="25">LEN(B1429)</f>
        <v>9</v>
      </c>
      <c r="B1429" s="30" t="s">
        <v>2641</v>
      </c>
      <c r="C1429" s="30" t="s">
        <v>2619</v>
      </c>
      <c r="D1429" s="33">
        <v>38698274904.110001</v>
      </c>
      <c r="E1429" s="34">
        <v>287743424</v>
      </c>
      <c r="F1429" s="33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0" t="s">
        <v>2643</v>
      </c>
      <c r="D1430" s="33">
        <v>11936068669338.5</v>
      </c>
      <c r="E1430" s="33">
        <v>602868113504.08997</v>
      </c>
      <c r="F1430" s="33">
        <v>12538936782842.6</v>
      </c>
    </row>
    <row r="1431" spans="1:6" ht="13.5" hidden="1" thickBot="1">
      <c r="A1431" s="27">
        <f t="shared" si="25"/>
        <v>9</v>
      </c>
      <c r="B1431" s="30" t="s">
        <v>2644</v>
      </c>
      <c r="C1431" s="30" t="s">
        <v>2645</v>
      </c>
      <c r="D1431" s="33">
        <v>8326136049.8900003</v>
      </c>
      <c r="E1431" s="33">
        <v>8640113105.3799992</v>
      </c>
      <c r="F1431" s="33">
        <v>16966249155.27</v>
      </c>
    </row>
    <row r="1432" spans="1:6" ht="13.5" hidden="1" thickBot="1">
      <c r="A1432" s="27">
        <f t="shared" si="25"/>
        <v>9</v>
      </c>
      <c r="B1432" s="30" t="s">
        <v>2646</v>
      </c>
      <c r="C1432" s="30" t="s">
        <v>154</v>
      </c>
      <c r="D1432" s="33">
        <v>277596642445.39001</v>
      </c>
      <c r="E1432" s="33">
        <v>6602035931.4799995</v>
      </c>
      <c r="F1432" s="33">
        <v>284198678376.87</v>
      </c>
    </row>
    <row r="1433" spans="1:6" ht="13.5" hidden="1" thickBot="1">
      <c r="A1433" s="27">
        <f t="shared" si="25"/>
        <v>9</v>
      </c>
      <c r="B1433" s="30" t="s">
        <v>2647</v>
      </c>
      <c r="C1433" s="30" t="s">
        <v>1334</v>
      </c>
      <c r="D1433" s="33">
        <v>5750146140675.5</v>
      </c>
      <c r="E1433" s="33">
        <v>47754412297.790001</v>
      </c>
      <c r="F1433" s="33">
        <v>5797900552973.29</v>
      </c>
    </row>
    <row r="1434" spans="1:6" ht="13.5" hidden="1" thickBot="1">
      <c r="A1434" s="27">
        <f t="shared" si="25"/>
        <v>9</v>
      </c>
      <c r="B1434" s="30" t="s">
        <v>2648</v>
      </c>
      <c r="C1434" s="30" t="s">
        <v>2649</v>
      </c>
      <c r="D1434" s="33">
        <v>430081423898.59998</v>
      </c>
      <c r="E1434" s="33">
        <v>5295507292.5100002</v>
      </c>
      <c r="F1434" s="33">
        <v>435376931191.10999</v>
      </c>
    </row>
    <row r="1435" spans="1:6" ht="13.5" hidden="1" thickBot="1">
      <c r="A1435" s="27">
        <f t="shared" si="25"/>
        <v>9</v>
      </c>
      <c r="B1435" s="30" t="s">
        <v>2650</v>
      </c>
      <c r="C1435" s="30" t="s">
        <v>2651</v>
      </c>
      <c r="D1435" s="33">
        <v>365253130059.76001</v>
      </c>
      <c r="E1435" s="33">
        <v>38428455967.809998</v>
      </c>
      <c r="F1435" s="33">
        <v>403681586027.57001</v>
      </c>
    </row>
    <row r="1436" spans="1:6" ht="13.5" hidden="1" thickBot="1">
      <c r="A1436" s="27">
        <f t="shared" si="25"/>
        <v>9</v>
      </c>
      <c r="B1436" s="30" t="s">
        <v>2652</v>
      </c>
      <c r="C1436" s="30" t="s">
        <v>2653</v>
      </c>
      <c r="D1436" s="33">
        <v>58728875648.400002</v>
      </c>
      <c r="E1436" s="33">
        <v>10457969473.370001</v>
      </c>
      <c r="F1436" s="33">
        <v>69186845121.770004</v>
      </c>
    </row>
    <row r="1437" spans="1:6" ht="13.5" hidden="1" thickBot="1">
      <c r="A1437" s="27">
        <f t="shared" si="25"/>
        <v>9</v>
      </c>
      <c r="B1437" s="30" t="s">
        <v>2654</v>
      </c>
      <c r="C1437" s="30" t="s">
        <v>2655</v>
      </c>
      <c r="D1437" s="33">
        <v>1774603635.1099999</v>
      </c>
      <c r="E1437" s="33">
        <v>579440171.99000001</v>
      </c>
      <c r="F1437" s="33">
        <v>2354043807.0999999</v>
      </c>
    </row>
    <row r="1438" spans="1:6" ht="13.5" hidden="1" thickBot="1">
      <c r="A1438" s="27">
        <f t="shared" si="25"/>
        <v>9</v>
      </c>
      <c r="B1438" s="30" t="s">
        <v>2656</v>
      </c>
      <c r="C1438" s="30" t="s">
        <v>2657</v>
      </c>
      <c r="D1438" s="33">
        <v>20601042500.16</v>
      </c>
      <c r="E1438" s="33">
        <v>985388209.21000004</v>
      </c>
      <c r="F1438" s="33">
        <v>21586430709.369999</v>
      </c>
    </row>
    <row r="1439" spans="1:6" ht="13.5" hidden="1" thickBot="1">
      <c r="A1439" s="27">
        <f t="shared" si="25"/>
        <v>9</v>
      </c>
      <c r="B1439" s="30" t="s">
        <v>2658</v>
      </c>
      <c r="C1439" s="30" t="s">
        <v>2659</v>
      </c>
      <c r="D1439" s="34">
        <v>671131521</v>
      </c>
      <c r="E1439" s="34">
        <v>0</v>
      </c>
      <c r="F1439" s="34">
        <v>671131521</v>
      </c>
    </row>
    <row r="1440" spans="1:6" ht="13.5" hidden="1" thickBot="1">
      <c r="A1440" s="27">
        <f t="shared" si="25"/>
        <v>9</v>
      </c>
      <c r="B1440" s="30" t="s">
        <v>2660</v>
      </c>
      <c r="C1440" s="30" t="s">
        <v>2661</v>
      </c>
      <c r="D1440" s="33">
        <v>98116057496.860001</v>
      </c>
      <c r="E1440" s="33">
        <v>7486921016.29</v>
      </c>
      <c r="F1440" s="33">
        <v>105602978513.14999</v>
      </c>
    </row>
    <row r="1441" spans="1:6" ht="13.5" hidden="1" thickBot="1">
      <c r="A1441" s="27">
        <f t="shared" si="25"/>
        <v>9</v>
      </c>
      <c r="B1441" s="30" t="s">
        <v>2662</v>
      </c>
      <c r="C1441" s="30" t="s">
        <v>2663</v>
      </c>
      <c r="D1441" s="33">
        <v>2453406139244.3301</v>
      </c>
      <c r="E1441" s="33">
        <v>89416281849.539993</v>
      </c>
      <c r="F1441" s="33">
        <v>2542822421093.8701</v>
      </c>
    </row>
    <row r="1442" spans="1:6" ht="13.5" hidden="1" thickBot="1">
      <c r="A1442" s="27">
        <f t="shared" si="25"/>
        <v>9</v>
      </c>
      <c r="B1442" s="30" t="s">
        <v>2664</v>
      </c>
      <c r="C1442" s="30" t="s">
        <v>2665</v>
      </c>
      <c r="D1442" s="34">
        <v>3125852296</v>
      </c>
      <c r="E1442" s="34">
        <v>164968620</v>
      </c>
      <c r="F1442" s="34">
        <v>3290820916</v>
      </c>
    </row>
    <row r="1443" spans="1:6" ht="13.5" hidden="1" thickBot="1">
      <c r="A1443" s="27">
        <f t="shared" si="25"/>
        <v>9</v>
      </c>
      <c r="B1443" s="30" t="s">
        <v>2666</v>
      </c>
      <c r="C1443" s="30" t="s">
        <v>887</v>
      </c>
      <c r="D1443" s="33">
        <v>233195245754.60999</v>
      </c>
      <c r="E1443" s="33">
        <v>40536443609.919998</v>
      </c>
      <c r="F1443" s="33">
        <v>273731689364.53</v>
      </c>
    </row>
    <row r="1444" spans="1:6" ht="13.5" hidden="1" thickBot="1">
      <c r="A1444" s="27">
        <f t="shared" si="25"/>
        <v>9</v>
      </c>
      <c r="B1444" s="30" t="s">
        <v>2667</v>
      </c>
      <c r="C1444" s="30" t="s">
        <v>2668</v>
      </c>
      <c r="D1444" s="33">
        <v>22600914753.200001</v>
      </c>
      <c r="E1444" s="33">
        <v>1023654417.58</v>
      </c>
      <c r="F1444" s="33">
        <v>23624569170.779999</v>
      </c>
    </row>
    <row r="1445" spans="1:6" ht="13.5" hidden="1" thickBot="1">
      <c r="A1445" s="27">
        <f t="shared" si="25"/>
        <v>9</v>
      </c>
      <c r="B1445" s="30" t="s">
        <v>2669</v>
      </c>
      <c r="C1445" s="30" t="s">
        <v>2670</v>
      </c>
      <c r="D1445" s="34">
        <v>999878</v>
      </c>
      <c r="E1445" s="34">
        <v>0</v>
      </c>
      <c r="F1445" s="34">
        <v>999878</v>
      </c>
    </row>
    <row r="1446" spans="1:6" ht="13.5" hidden="1" thickBot="1">
      <c r="A1446" s="27">
        <f t="shared" si="25"/>
        <v>9</v>
      </c>
      <c r="B1446" s="30" t="s">
        <v>2671</v>
      </c>
      <c r="C1446" s="30" t="s">
        <v>2672</v>
      </c>
      <c r="D1446" s="33">
        <v>40895416293.339996</v>
      </c>
      <c r="E1446" s="34">
        <v>50931059</v>
      </c>
      <c r="F1446" s="33">
        <v>40946347352.339996</v>
      </c>
    </row>
    <row r="1447" spans="1:6" ht="13.5" hidden="1" thickBot="1">
      <c r="A1447" s="27">
        <f t="shared" si="25"/>
        <v>9</v>
      </c>
      <c r="B1447" s="30" t="s">
        <v>2673</v>
      </c>
      <c r="C1447" s="30" t="s">
        <v>2674</v>
      </c>
      <c r="D1447" s="33">
        <v>596818632060.5</v>
      </c>
      <c r="E1447" s="33">
        <v>6934624713.54</v>
      </c>
      <c r="F1447" s="33">
        <v>603753256774.04004</v>
      </c>
    </row>
    <row r="1448" spans="1:6" ht="13.5" hidden="1" thickBot="1">
      <c r="A1448" s="27">
        <f t="shared" si="25"/>
        <v>9</v>
      </c>
      <c r="B1448" s="30" t="s">
        <v>2675</v>
      </c>
      <c r="C1448" s="30" t="s">
        <v>2676</v>
      </c>
      <c r="D1448" s="33">
        <v>1574730285127.8799</v>
      </c>
      <c r="E1448" s="33">
        <v>338510965768.67999</v>
      </c>
      <c r="F1448" s="33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0" t="s">
        <v>1114</v>
      </c>
      <c r="D1449" s="34">
        <v>128037433126</v>
      </c>
      <c r="E1449" s="34">
        <v>0</v>
      </c>
      <c r="F1449" s="34">
        <v>128037433126</v>
      </c>
    </row>
    <row r="1450" spans="1:6" ht="13.5" hidden="1" thickBot="1">
      <c r="A1450" s="27">
        <f t="shared" si="25"/>
        <v>9</v>
      </c>
      <c r="B1450" s="30" t="s">
        <v>2678</v>
      </c>
      <c r="C1450" s="30" t="s">
        <v>2679</v>
      </c>
      <c r="D1450" s="34">
        <v>25508010662</v>
      </c>
      <c r="E1450" s="34">
        <v>0</v>
      </c>
      <c r="F1450" s="34">
        <v>25508010662</v>
      </c>
    </row>
    <row r="1451" spans="1:6" ht="13.5" hidden="1" thickBot="1">
      <c r="A1451" s="27">
        <f t="shared" si="25"/>
        <v>9</v>
      </c>
      <c r="B1451" s="30" t="s">
        <v>2680</v>
      </c>
      <c r="C1451" s="30" t="s">
        <v>2681</v>
      </c>
      <c r="D1451" s="34">
        <v>1166073094</v>
      </c>
      <c r="E1451" s="34">
        <v>0</v>
      </c>
      <c r="F1451" s="34">
        <v>1166073094</v>
      </c>
    </row>
    <row r="1452" spans="1:6" ht="13.5" hidden="1" thickBot="1">
      <c r="A1452" s="27">
        <f t="shared" si="25"/>
        <v>9</v>
      </c>
      <c r="B1452" s="30" t="s">
        <v>2682</v>
      </c>
      <c r="C1452" s="30" t="s">
        <v>2683</v>
      </c>
      <c r="D1452" s="34">
        <v>34276042138</v>
      </c>
      <c r="E1452" s="34">
        <v>0</v>
      </c>
      <c r="F1452" s="34">
        <v>34276042138</v>
      </c>
    </row>
    <row r="1453" spans="1:6" ht="13.5" hidden="1" customHeight="1" thickBot="1">
      <c r="A1453" s="27">
        <f t="shared" si="25"/>
        <v>9</v>
      </c>
      <c r="B1453" s="30" t="s">
        <v>2684</v>
      </c>
      <c r="C1453" s="38" t="s">
        <v>2685</v>
      </c>
      <c r="D1453" s="40">
        <v>261000931</v>
      </c>
      <c r="E1453" s="40">
        <v>0</v>
      </c>
      <c r="F1453" s="40">
        <v>261000931</v>
      </c>
    </row>
    <row r="1454" spans="1:6" ht="13.5" hidden="1" thickBot="1">
      <c r="A1454" s="27">
        <f t="shared" si="25"/>
        <v>9</v>
      </c>
      <c r="B1454" s="30" t="s">
        <v>2686</v>
      </c>
      <c r="C1454" s="30" t="s">
        <v>2687</v>
      </c>
      <c r="D1454" s="34">
        <v>302666157</v>
      </c>
      <c r="E1454" s="34">
        <v>0</v>
      </c>
      <c r="F1454" s="34">
        <v>302666157</v>
      </c>
    </row>
    <row r="1455" spans="1:6" ht="13.5" hidden="1" thickBot="1">
      <c r="A1455" s="27">
        <f t="shared" si="25"/>
        <v>9</v>
      </c>
      <c r="B1455" s="30" t="s">
        <v>2688</v>
      </c>
      <c r="C1455" s="30" t="s">
        <v>2689</v>
      </c>
      <c r="D1455" s="34">
        <v>55480806339</v>
      </c>
      <c r="E1455" s="34">
        <v>0</v>
      </c>
      <c r="F1455" s="34">
        <v>55480806339</v>
      </c>
    </row>
    <row r="1456" spans="1:6" ht="13.5" hidden="1" thickBot="1">
      <c r="A1456" s="27">
        <f t="shared" si="25"/>
        <v>9</v>
      </c>
      <c r="B1456" s="30" t="s">
        <v>2690</v>
      </c>
      <c r="C1456" s="30" t="s">
        <v>2691</v>
      </c>
      <c r="D1456" s="34">
        <v>11042833805</v>
      </c>
      <c r="E1456" s="34">
        <v>0</v>
      </c>
      <c r="F1456" s="34">
        <v>11042833805</v>
      </c>
    </row>
    <row r="1457" spans="1:6" ht="13.5" thickBot="1">
      <c r="A1457" s="27">
        <f t="shared" si="25"/>
        <v>6</v>
      </c>
      <c r="B1457" s="27" t="s">
        <v>368</v>
      </c>
      <c r="C1457" s="30" t="s">
        <v>53</v>
      </c>
      <c r="D1457" s="34">
        <v>250193869499</v>
      </c>
      <c r="E1457" s="34">
        <v>0</v>
      </c>
      <c r="F1457" s="34">
        <v>250193869499</v>
      </c>
    </row>
    <row r="1458" spans="1:6" ht="13.5" hidden="1" thickBot="1">
      <c r="A1458" s="27">
        <f t="shared" si="25"/>
        <v>9</v>
      </c>
      <c r="B1458" s="30" t="s">
        <v>2692</v>
      </c>
      <c r="C1458" s="30" t="s">
        <v>2693</v>
      </c>
      <c r="D1458" s="34">
        <v>1792401682</v>
      </c>
      <c r="E1458" s="34">
        <v>0</v>
      </c>
      <c r="F1458" s="34">
        <v>1792401682</v>
      </c>
    </row>
    <row r="1459" spans="1:6" ht="13.5" hidden="1" thickBot="1">
      <c r="A1459" s="27">
        <f t="shared" si="25"/>
        <v>9</v>
      </c>
      <c r="B1459" s="30" t="s">
        <v>2694</v>
      </c>
      <c r="C1459" s="30" t="s">
        <v>2695</v>
      </c>
      <c r="D1459" s="34">
        <v>5094229674</v>
      </c>
      <c r="E1459" s="34">
        <v>0</v>
      </c>
      <c r="F1459" s="34">
        <v>5094229674</v>
      </c>
    </row>
    <row r="1460" spans="1:6" ht="13.5" hidden="1" thickBot="1">
      <c r="A1460" s="27">
        <f t="shared" si="25"/>
        <v>9</v>
      </c>
      <c r="B1460" s="30" t="s">
        <v>2696</v>
      </c>
      <c r="C1460" s="30" t="s">
        <v>2697</v>
      </c>
      <c r="D1460" s="34">
        <v>5918365481</v>
      </c>
      <c r="E1460" s="34">
        <v>0</v>
      </c>
      <c r="F1460" s="34">
        <v>5918365481</v>
      </c>
    </row>
    <row r="1461" spans="1:6" ht="13.5" hidden="1" thickBot="1">
      <c r="A1461" s="27">
        <f t="shared" si="25"/>
        <v>9</v>
      </c>
      <c r="B1461" s="30" t="s">
        <v>2698</v>
      </c>
      <c r="C1461" s="30" t="s">
        <v>2699</v>
      </c>
      <c r="D1461" s="34">
        <v>172234531004</v>
      </c>
      <c r="E1461" s="34">
        <v>0</v>
      </c>
      <c r="F1461" s="34">
        <v>172234531004</v>
      </c>
    </row>
    <row r="1462" spans="1:6" ht="13.5" hidden="1" thickBot="1">
      <c r="A1462" s="27">
        <f t="shared" si="25"/>
        <v>9</v>
      </c>
      <c r="B1462" s="30" t="s">
        <v>2700</v>
      </c>
      <c r="C1462" s="30" t="s">
        <v>2701</v>
      </c>
      <c r="D1462" s="34">
        <v>200738184</v>
      </c>
      <c r="E1462" s="34">
        <v>0</v>
      </c>
      <c r="F1462" s="34">
        <v>200738184</v>
      </c>
    </row>
    <row r="1463" spans="1:6" ht="13.5" hidden="1" thickBot="1">
      <c r="A1463" s="27">
        <f t="shared" si="25"/>
        <v>9</v>
      </c>
      <c r="B1463" s="30" t="s">
        <v>2702</v>
      </c>
      <c r="C1463" s="30" t="s">
        <v>2703</v>
      </c>
      <c r="D1463" s="34">
        <v>28986065111</v>
      </c>
      <c r="E1463" s="34">
        <v>0</v>
      </c>
      <c r="F1463" s="34">
        <v>28986065111</v>
      </c>
    </row>
    <row r="1464" spans="1:6" ht="13.5" hidden="1" thickBot="1">
      <c r="A1464" s="27">
        <f t="shared" si="25"/>
        <v>9</v>
      </c>
      <c r="B1464" s="30" t="s">
        <v>2704</v>
      </c>
      <c r="C1464" s="30" t="s">
        <v>2705</v>
      </c>
      <c r="D1464" s="34">
        <v>26786187777</v>
      </c>
      <c r="E1464" s="34">
        <v>0</v>
      </c>
      <c r="F1464" s="34">
        <v>26786187777</v>
      </c>
    </row>
    <row r="1465" spans="1:6" ht="13.5" hidden="1" thickBot="1">
      <c r="A1465" s="27">
        <f t="shared" si="25"/>
        <v>9</v>
      </c>
      <c r="B1465" s="30" t="s">
        <v>2706</v>
      </c>
      <c r="C1465" s="30" t="s">
        <v>2707</v>
      </c>
      <c r="D1465" s="34">
        <v>849611190</v>
      </c>
      <c r="E1465" s="34">
        <v>0</v>
      </c>
      <c r="F1465" s="34">
        <v>849611190</v>
      </c>
    </row>
    <row r="1466" spans="1:6" ht="13.5" hidden="1" thickBot="1">
      <c r="A1466" s="27">
        <f t="shared" si="25"/>
        <v>9</v>
      </c>
      <c r="B1466" s="30" t="s">
        <v>2708</v>
      </c>
      <c r="C1466" s="30" t="s">
        <v>2709</v>
      </c>
      <c r="D1466" s="34">
        <v>8331739396</v>
      </c>
      <c r="E1466" s="34">
        <v>0</v>
      </c>
      <c r="F1466" s="34">
        <v>8331739396</v>
      </c>
    </row>
    <row r="1467" spans="1:6" ht="13.5" thickBot="1">
      <c r="A1467" s="27">
        <f t="shared" si="25"/>
        <v>6</v>
      </c>
      <c r="B1467" s="27" t="s">
        <v>369</v>
      </c>
      <c r="C1467" s="30" t="s">
        <v>2710</v>
      </c>
      <c r="D1467" s="34">
        <v>4894218963691</v>
      </c>
      <c r="E1467" s="34">
        <v>0</v>
      </c>
      <c r="F1467" s="34">
        <v>4894218963691</v>
      </c>
    </row>
    <row r="1468" spans="1:6" ht="13.5" hidden="1" thickBot="1">
      <c r="A1468" s="27">
        <f t="shared" si="25"/>
        <v>9</v>
      </c>
      <c r="B1468" s="30" t="s">
        <v>2711</v>
      </c>
      <c r="C1468" s="30" t="s">
        <v>2712</v>
      </c>
      <c r="D1468" s="34">
        <v>277475637</v>
      </c>
      <c r="E1468" s="34">
        <v>0</v>
      </c>
      <c r="F1468" s="34">
        <v>277475637</v>
      </c>
    </row>
    <row r="1469" spans="1:6" ht="13.5" hidden="1" thickBot="1">
      <c r="A1469" s="27">
        <f t="shared" si="25"/>
        <v>9</v>
      </c>
      <c r="B1469" s="30" t="s">
        <v>2713</v>
      </c>
      <c r="C1469" s="30" t="s">
        <v>2714</v>
      </c>
      <c r="D1469" s="34">
        <v>11572024</v>
      </c>
      <c r="E1469" s="34">
        <v>0</v>
      </c>
      <c r="F1469" s="34">
        <v>11572024</v>
      </c>
    </row>
    <row r="1470" spans="1:6" ht="13.5" hidden="1" thickBot="1">
      <c r="A1470" s="27">
        <f t="shared" si="25"/>
        <v>9</v>
      </c>
      <c r="B1470" s="30" t="s">
        <v>2715</v>
      </c>
      <c r="C1470" s="30" t="s">
        <v>2716</v>
      </c>
      <c r="D1470" s="34">
        <v>2002072344</v>
      </c>
      <c r="E1470" s="34">
        <v>0</v>
      </c>
      <c r="F1470" s="34">
        <v>2002072344</v>
      </c>
    </row>
    <row r="1471" spans="1:6" ht="13.5" hidden="1" thickBot="1">
      <c r="A1471" s="27">
        <f t="shared" si="25"/>
        <v>9</v>
      </c>
      <c r="B1471" s="30" t="s">
        <v>2717</v>
      </c>
      <c r="C1471" s="30" t="s">
        <v>2718</v>
      </c>
      <c r="D1471" s="34">
        <v>4294419404100</v>
      </c>
      <c r="E1471" s="34">
        <v>0</v>
      </c>
      <c r="F1471" s="34">
        <v>4294419404100</v>
      </c>
    </row>
    <row r="1472" spans="1:6" ht="13.5" hidden="1" thickBot="1">
      <c r="A1472" s="27">
        <f t="shared" si="25"/>
        <v>9</v>
      </c>
      <c r="B1472" s="30" t="s">
        <v>2719</v>
      </c>
      <c r="C1472" s="30" t="s">
        <v>2720</v>
      </c>
      <c r="D1472" s="34">
        <v>72672993200</v>
      </c>
      <c r="E1472" s="34">
        <v>0</v>
      </c>
      <c r="F1472" s="34">
        <v>72672993200</v>
      </c>
    </row>
    <row r="1473" spans="1:6" ht="13.5" hidden="1" thickBot="1">
      <c r="A1473" s="27">
        <f t="shared" si="25"/>
        <v>9</v>
      </c>
      <c r="B1473" s="30" t="s">
        <v>2721</v>
      </c>
      <c r="C1473" s="30" t="s">
        <v>2722</v>
      </c>
      <c r="D1473" s="34">
        <v>524835446386</v>
      </c>
      <c r="E1473" s="34">
        <v>0</v>
      </c>
      <c r="F1473" s="34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0" t="s">
        <v>2724</v>
      </c>
      <c r="D1474" s="33">
        <v>1292815062159.3799</v>
      </c>
      <c r="E1474" s="34">
        <v>0</v>
      </c>
      <c r="F1474" s="33">
        <v>1292815062159.3799</v>
      </c>
    </row>
    <row r="1475" spans="1:6" ht="13.5" hidden="1" thickBot="1">
      <c r="A1475" s="27">
        <f t="shared" si="25"/>
        <v>9</v>
      </c>
      <c r="B1475" s="30" t="s">
        <v>2725</v>
      </c>
      <c r="C1475" s="30" t="s">
        <v>2726</v>
      </c>
      <c r="D1475" s="33">
        <v>212212870923.41</v>
      </c>
      <c r="E1475" s="34">
        <v>0</v>
      </c>
      <c r="F1475" s="33">
        <v>212212870923.41</v>
      </c>
    </row>
    <row r="1476" spans="1:6" ht="13.5" hidden="1" thickBot="1">
      <c r="A1476" s="27">
        <f t="shared" si="25"/>
        <v>9</v>
      </c>
      <c r="B1476" s="30" t="s">
        <v>2727</v>
      </c>
      <c r="C1476" s="30" t="s">
        <v>2728</v>
      </c>
      <c r="D1476" s="33">
        <v>236996697943.04999</v>
      </c>
      <c r="E1476" s="34">
        <v>0</v>
      </c>
      <c r="F1476" s="33">
        <v>236996697943.04999</v>
      </c>
    </row>
    <row r="1477" spans="1:6" ht="13.5" hidden="1" thickBot="1">
      <c r="A1477" s="27">
        <f t="shared" si="25"/>
        <v>9</v>
      </c>
      <c r="B1477" s="30" t="s">
        <v>2729</v>
      </c>
      <c r="C1477" s="30" t="s">
        <v>2730</v>
      </c>
      <c r="D1477" s="33">
        <v>18917743511.849998</v>
      </c>
      <c r="E1477" s="34">
        <v>0</v>
      </c>
      <c r="F1477" s="33">
        <v>18917743511.849998</v>
      </c>
    </row>
    <row r="1478" spans="1:6" ht="13.5" hidden="1" thickBot="1">
      <c r="A1478" s="27">
        <f t="shared" si="25"/>
        <v>9</v>
      </c>
      <c r="B1478" s="30" t="s">
        <v>2731</v>
      </c>
      <c r="C1478" s="30" t="s">
        <v>2732</v>
      </c>
      <c r="D1478" s="33">
        <v>68619724320.779999</v>
      </c>
      <c r="E1478" s="34">
        <v>0</v>
      </c>
      <c r="F1478" s="33">
        <v>68619724320.779999</v>
      </c>
    </row>
    <row r="1479" spans="1:6" ht="13.5" hidden="1" thickBot="1">
      <c r="A1479" s="27">
        <f t="shared" si="25"/>
        <v>9</v>
      </c>
      <c r="B1479" s="30" t="s">
        <v>2733</v>
      </c>
      <c r="C1479" s="30" t="s">
        <v>2734</v>
      </c>
      <c r="D1479" s="33">
        <v>10838966549.940001</v>
      </c>
      <c r="E1479" s="34">
        <v>0</v>
      </c>
      <c r="F1479" s="33">
        <v>10838966549.940001</v>
      </c>
    </row>
    <row r="1480" spans="1:6" ht="13.5" hidden="1" thickBot="1">
      <c r="A1480" s="27">
        <f t="shared" si="25"/>
        <v>9</v>
      </c>
      <c r="B1480" s="30" t="s">
        <v>2735</v>
      </c>
      <c r="C1480" s="30" t="s">
        <v>2736</v>
      </c>
      <c r="D1480" s="33">
        <v>132557438232.35001</v>
      </c>
      <c r="E1480" s="34">
        <v>0</v>
      </c>
      <c r="F1480" s="33">
        <v>132557438232.35001</v>
      </c>
    </row>
    <row r="1481" spans="1:6" ht="13.5" hidden="1" thickBot="1">
      <c r="A1481" s="27">
        <f t="shared" si="25"/>
        <v>9</v>
      </c>
      <c r="B1481" s="30" t="s">
        <v>2737</v>
      </c>
      <c r="C1481" s="30" t="s">
        <v>2738</v>
      </c>
      <c r="D1481" s="33">
        <v>1587662096.9200001</v>
      </c>
      <c r="E1481" s="34">
        <v>0</v>
      </c>
      <c r="F1481" s="33">
        <v>1587662096.9200001</v>
      </c>
    </row>
    <row r="1482" spans="1:6" ht="13.5" hidden="1" thickBot="1">
      <c r="A1482" s="27">
        <f t="shared" si="25"/>
        <v>9</v>
      </c>
      <c r="B1482" s="30" t="s">
        <v>2739</v>
      </c>
      <c r="C1482" s="30" t="s">
        <v>1255</v>
      </c>
      <c r="D1482" s="33">
        <v>205974644.13999999</v>
      </c>
      <c r="E1482" s="34">
        <v>0</v>
      </c>
      <c r="F1482" s="33">
        <v>205974644.13999999</v>
      </c>
    </row>
    <row r="1483" spans="1:6" ht="13.5" hidden="1" thickBot="1">
      <c r="A1483" s="27">
        <f t="shared" si="25"/>
        <v>9</v>
      </c>
      <c r="B1483" s="30" t="s">
        <v>2740</v>
      </c>
      <c r="C1483" s="30" t="s">
        <v>2741</v>
      </c>
      <c r="D1483" s="34">
        <v>11280627076</v>
      </c>
      <c r="E1483" s="34">
        <v>0</v>
      </c>
      <c r="F1483" s="34">
        <v>11280627076</v>
      </c>
    </row>
    <row r="1484" spans="1:6" ht="13.5" hidden="1" thickBot="1">
      <c r="A1484" s="27">
        <f t="shared" si="25"/>
        <v>9</v>
      </c>
      <c r="B1484" s="30" t="s">
        <v>2742</v>
      </c>
      <c r="C1484" s="30" t="s">
        <v>2743</v>
      </c>
      <c r="D1484" s="33">
        <v>65267918930.400002</v>
      </c>
      <c r="E1484" s="34">
        <v>0</v>
      </c>
      <c r="F1484" s="33">
        <v>65267918930.400002</v>
      </c>
    </row>
    <row r="1485" spans="1:6" ht="13.5" hidden="1" thickBot="1">
      <c r="A1485" s="27">
        <f t="shared" si="25"/>
        <v>9</v>
      </c>
      <c r="B1485" s="30" t="s">
        <v>2744</v>
      </c>
      <c r="C1485" s="30" t="s">
        <v>2198</v>
      </c>
      <c r="D1485" s="33">
        <v>1168342645.22</v>
      </c>
      <c r="E1485" s="34">
        <v>0</v>
      </c>
      <c r="F1485" s="33">
        <v>1168342645.22</v>
      </c>
    </row>
    <row r="1486" spans="1:6" ht="13.5" hidden="1" thickBot="1">
      <c r="A1486" s="27">
        <f t="shared" si="25"/>
        <v>9</v>
      </c>
      <c r="B1486" s="30" t="s">
        <v>2745</v>
      </c>
      <c r="C1486" s="30" t="s">
        <v>2746</v>
      </c>
      <c r="D1486" s="33">
        <v>2160769869.5999999</v>
      </c>
      <c r="E1486" s="34">
        <v>0</v>
      </c>
      <c r="F1486" s="33">
        <v>2160769869.5999999</v>
      </c>
    </row>
    <row r="1487" spans="1:6" ht="13.5" hidden="1" thickBot="1">
      <c r="A1487" s="27">
        <f t="shared" si="25"/>
        <v>9</v>
      </c>
      <c r="B1487" s="30" t="s">
        <v>2747</v>
      </c>
      <c r="C1487" s="30" t="s">
        <v>2748</v>
      </c>
      <c r="D1487" s="33">
        <v>531000325415.71997</v>
      </c>
      <c r="E1487" s="34">
        <v>0</v>
      </c>
      <c r="F1487" s="33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0" t="s">
        <v>203</v>
      </c>
      <c r="D1488" s="33">
        <v>101853055553.14999</v>
      </c>
      <c r="E1488" s="34">
        <v>0</v>
      </c>
      <c r="F1488" s="33">
        <v>101853055553.14999</v>
      </c>
    </row>
    <row r="1489" spans="1:6" ht="13.5" hidden="1" thickBot="1">
      <c r="A1489" s="27">
        <f t="shared" si="25"/>
        <v>9</v>
      </c>
      <c r="B1489" s="30" t="s">
        <v>2749</v>
      </c>
      <c r="C1489" s="30" t="s">
        <v>1242</v>
      </c>
      <c r="D1489" s="33">
        <v>5056011494.1499996</v>
      </c>
      <c r="E1489" s="34">
        <v>0</v>
      </c>
      <c r="F1489" s="33">
        <v>5056011494.1499996</v>
      </c>
    </row>
    <row r="1490" spans="1:6" ht="13.5" hidden="1" thickBot="1">
      <c r="A1490" s="27">
        <f t="shared" si="25"/>
        <v>9</v>
      </c>
      <c r="B1490" s="30" t="s">
        <v>2750</v>
      </c>
      <c r="C1490" s="30" t="s">
        <v>2751</v>
      </c>
      <c r="D1490" s="34">
        <v>47673246634</v>
      </c>
      <c r="E1490" s="34">
        <v>0</v>
      </c>
      <c r="F1490" s="34">
        <v>47673246634</v>
      </c>
    </row>
    <row r="1491" spans="1:6" ht="51.75" hidden="1" thickBot="1">
      <c r="A1491" s="27">
        <f t="shared" si="25"/>
        <v>9</v>
      </c>
      <c r="B1491" s="30" t="s">
        <v>2752</v>
      </c>
      <c r="C1491" s="38" t="s">
        <v>2753</v>
      </c>
      <c r="D1491" s="40">
        <v>4938417163</v>
      </c>
      <c r="E1491" s="40">
        <v>0</v>
      </c>
      <c r="F1491" s="40">
        <v>4938417163</v>
      </c>
    </row>
    <row r="1492" spans="1:6" ht="13.5" hidden="1" thickBot="1">
      <c r="A1492" s="27">
        <f t="shared" si="25"/>
        <v>9</v>
      </c>
      <c r="B1492" s="30" t="s">
        <v>2754</v>
      </c>
      <c r="C1492" s="30" t="s">
        <v>2755</v>
      </c>
      <c r="D1492" s="34">
        <v>41662947517</v>
      </c>
      <c r="E1492" s="34">
        <v>0</v>
      </c>
      <c r="F1492" s="34">
        <v>41662947517</v>
      </c>
    </row>
    <row r="1493" spans="1:6" ht="13.5" hidden="1" thickBot="1">
      <c r="A1493" s="27">
        <f t="shared" ref="A1493:A1556" si="26">LEN(B1493)</f>
        <v>9</v>
      </c>
      <c r="B1493" s="30" t="s">
        <v>2756</v>
      </c>
      <c r="C1493" s="30" t="s">
        <v>2757</v>
      </c>
      <c r="D1493" s="34">
        <v>2522432745</v>
      </c>
      <c r="E1493" s="34">
        <v>0</v>
      </c>
      <c r="F1493" s="34">
        <v>2522432745</v>
      </c>
    </row>
    <row r="1494" spans="1:6" ht="13.5" thickBot="1">
      <c r="A1494" s="27">
        <f t="shared" si="26"/>
        <v>6</v>
      </c>
      <c r="B1494" s="27" t="s">
        <v>375</v>
      </c>
      <c r="C1494" s="30" t="s">
        <v>47</v>
      </c>
      <c r="D1494" s="34">
        <v>1057746433332</v>
      </c>
      <c r="E1494" s="34">
        <v>0</v>
      </c>
      <c r="F1494" s="34">
        <v>1057746433332</v>
      </c>
    </row>
    <row r="1495" spans="1:6" ht="13.5" hidden="1" thickBot="1">
      <c r="A1495" s="27">
        <f t="shared" si="26"/>
        <v>9</v>
      </c>
      <c r="B1495" s="30" t="s">
        <v>2758</v>
      </c>
      <c r="C1495" s="30" t="s">
        <v>2759</v>
      </c>
      <c r="D1495" s="33">
        <v>73818916503.589996</v>
      </c>
      <c r="E1495" s="34">
        <v>0</v>
      </c>
      <c r="F1495" s="33">
        <v>73818916503.589996</v>
      </c>
    </row>
    <row r="1496" spans="1:6" ht="13.5" hidden="1" thickBot="1">
      <c r="A1496" s="27">
        <f t="shared" si="26"/>
        <v>9</v>
      </c>
      <c r="B1496" s="30" t="s">
        <v>2760</v>
      </c>
      <c r="C1496" s="30" t="s">
        <v>2761</v>
      </c>
      <c r="D1496" s="33">
        <v>46875825480.889999</v>
      </c>
      <c r="E1496" s="34">
        <v>0</v>
      </c>
      <c r="F1496" s="33">
        <v>46875825480.889999</v>
      </c>
    </row>
    <row r="1497" spans="1:6" ht="13.5" hidden="1" thickBot="1">
      <c r="A1497" s="27">
        <f t="shared" si="26"/>
        <v>9</v>
      </c>
      <c r="B1497" s="30" t="s">
        <v>2762</v>
      </c>
      <c r="C1497" s="30" t="s">
        <v>2763</v>
      </c>
      <c r="D1497" s="33">
        <v>86611525860.800003</v>
      </c>
      <c r="E1497" s="34">
        <v>0</v>
      </c>
      <c r="F1497" s="33">
        <v>86611525860.800003</v>
      </c>
    </row>
    <row r="1498" spans="1:6" ht="13.5" hidden="1" thickBot="1">
      <c r="A1498" s="27">
        <f t="shared" si="26"/>
        <v>9</v>
      </c>
      <c r="B1498" s="30" t="s">
        <v>2764</v>
      </c>
      <c r="C1498" s="30" t="s">
        <v>2765</v>
      </c>
      <c r="D1498" s="33">
        <v>13483555737.450001</v>
      </c>
      <c r="E1498" s="34">
        <v>0</v>
      </c>
      <c r="F1498" s="33">
        <v>13483555737.450001</v>
      </c>
    </row>
    <row r="1499" spans="1:6" ht="13.5" hidden="1" thickBot="1">
      <c r="A1499" s="27">
        <f t="shared" si="26"/>
        <v>9</v>
      </c>
      <c r="B1499" s="30" t="s">
        <v>2766</v>
      </c>
      <c r="C1499" s="30" t="s">
        <v>2767</v>
      </c>
      <c r="D1499" s="34">
        <v>41169660207</v>
      </c>
      <c r="E1499" s="34">
        <v>0</v>
      </c>
      <c r="F1499" s="34">
        <v>41169660207</v>
      </c>
    </row>
    <row r="1500" spans="1:6" ht="13.5" hidden="1" thickBot="1">
      <c r="A1500" s="27">
        <f t="shared" si="26"/>
        <v>9</v>
      </c>
      <c r="B1500" s="30" t="s">
        <v>2768</v>
      </c>
      <c r="C1500" s="30" t="s">
        <v>2769</v>
      </c>
      <c r="D1500" s="34">
        <v>15000000</v>
      </c>
      <c r="E1500" s="34">
        <v>0</v>
      </c>
      <c r="F1500" s="34">
        <v>15000000</v>
      </c>
    </row>
    <row r="1501" spans="1:6" ht="13.5" hidden="1" thickBot="1">
      <c r="A1501" s="27">
        <f t="shared" si="26"/>
        <v>9</v>
      </c>
      <c r="B1501" s="30" t="s">
        <v>2770</v>
      </c>
      <c r="C1501" s="30" t="s">
        <v>2771</v>
      </c>
      <c r="D1501" s="34">
        <v>4590798</v>
      </c>
      <c r="E1501" s="34">
        <v>0</v>
      </c>
      <c r="F1501" s="34">
        <v>4590798</v>
      </c>
    </row>
    <row r="1502" spans="1:6" ht="13.5" hidden="1" thickBot="1">
      <c r="A1502" s="27">
        <f t="shared" si="26"/>
        <v>9</v>
      </c>
      <c r="B1502" s="30" t="s">
        <v>2772</v>
      </c>
      <c r="C1502" s="30" t="s">
        <v>1024</v>
      </c>
      <c r="D1502" s="34">
        <v>668563499885</v>
      </c>
      <c r="E1502" s="34">
        <v>0</v>
      </c>
      <c r="F1502" s="34">
        <v>668563499885</v>
      </c>
    </row>
    <row r="1503" spans="1:6" ht="13.5" hidden="1" thickBot="1">
      <c r="A1503" s="27">
        <f t="shared" si="26"/>
        <v>9</v>
      </c>
      <c r="B1503" s="30" t="s">
        <v>2773</v>
      </c>
      <c r="C1503" s="30" t="s">
        <v>1026</v>
      </c>
      <c r="D1503" s="33">
        <v>62929524647.870003</v>
      </c>
      <c r="E1503" s="34">
        <v>0</v>
      </c>
      <c r="F1503" s="33">
        <v>62929524647.870003</v>
      </c>
    </row>
    <row r="1504" spans="1:6" ht="13.5" hidden="1" thickBot="1">
      <c r="A1504" s="27">
        <f t="shared" si="26"/>
        <v>9</v>
      </c>
      <c r="B1504" s="30" t="s">
        <v>2774</v>
      </c>
      <c r="C1504" s="30" t="s">
        <v>1028</v>
      </c>
      <c r="D1504" s="33">
        <v>34030002109.099998</v>
      </c>
      <c r="E1504" s="34">
        <v>0</v>
      </c>
      <c r="F1504" s="33">
        <v>34030002109.099998</v>
      </c>
    </row>
    <row r="1505" spans="1:6" ht="13.5" hidden="1" thickBot="1">
      <c r="A1505" s="27">
        <f t="shared" si="26"/>
        <v>9</v>
      </c>
      <c r="B1505" s="30" t="s">
        <v>2775</v>
      </c>
      <c r="C1505" s="30" t="s">
        <v>1030</v>
      </c>
      <c r="D1505" s="33">
        <v>26131470611.189999</v>
      </c>
      <c r="E1505" s="34">
        <v>0</v>
      </c>
      <c r="F1505" s="33">
        <v>26131470611.189999</v>
      </c>
    </row>
    <row r="1506" spans="1:6" ht="13.5" hidden="1" thickBot="1">
      <c r="A1506" s="27">
        <f t="shared" si="26"/>
        <v>9</v>
      </c>
      <c r="B1506" s="30" t="s">
        <v>2776</v>
      </c>
      <c r="C1506" s="30" t="s">
        <v>1032</v>
      </c>
      <c r="D1506" s="34">
        <v>55166732</v>
      </c>
      <c r="E1506" s="34">
        <v>0</v>
      </c>
      <c r="F1506" s="34">
        <v>55166732</v>
      </c>
    </row>
    <row r="1507" spans="1:6" ht="13.5" hidden="1" thickBot="1">
      <c r="A1507" s="27">
        <f t="shared" si="26"/>
        <v>9</v>
      </c>
      <c r="B1507" s="30" t="s">
        <v>2777</v>
      </c>
      <c r="C1507" s="30" t="s">
        <v>1034</v>
      </c>
      <c r="D1507" s="34">
        <v>13504518</v>
      </c>
      <c r="E1507" s="34">
        <v>0</v>
      </c>
      <c r="F1507" s="34">
        <v>13504518</v>
      </c>
    </row>
    <row r="1508" spans="1:6" ht="13.5" hidden="1" thickBot="1">
      <c r="A1508" s="27">
        <f t="shared" si="26"/>
        <v>9</v>
      </c>
      <c r="B1508" s="30" t="s">
        <v>2778</v>
      </c>
      <c r="C1508" s="30" t="s">
        <v>2779</v>
      </c>
      <c r="D1508" s="34">
        <v>58765312</v>
      </c>
      <c r="E1508" s="34">
        <v>0</v>
      </c>
      <c r="F1508" s="34">
        <v>58765312</v>
      </c>
    </row>
    <row r="1509" spans="1:6" ht="13.5" hidden="1" thickBot="1">
      <c r="A1509" s="27">
        <f t="shared" si="26"/>
        <v>9</v>
      </c>
      <c r="B1509" s="30" t="s">
        <v>2780</v>
      </c>
      <c r="C1509" s="30" t="s">
        <v>2781</v>
      </c>
      <c r="D1509" s="33">
        <v>3985424929.1100001</v>
      </c>
      <c r="E1509" s="34">
        <v>0</v>
      </c>
      <c r="F1509" s="33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0" t="s">
        <v>46</v>
      </c>
      <c r="D1510" s="33">
        <v>1329464413984.6001</v>
      </c>
      <c r="E1510" s="34">
        <v>0</v>
      </c>
      <c r="F1510" s="33">
        <v>1329464413984.6001</v>
      </c>
    </row>
    <row r="1511" spans="1:6" ht="13.5" hidden="1" thickBot="1">
      <c r="A1511" s="27">
        <f t="shared" si="26"/>
        <v>9</v>
      </c>
      <c r="B1511" s="30" t="s">
        <v>2782</v>
      </c>
      <c r="C1511" s="30" t="s">
        <v>2485</v>
      </c>
      <c r="D1511" s="34">
        <v>5278943947</v>
      </c>
      <c r="E1511" s="34">
        <v>0</v>
      </c>
      <c r="F1511" s="34">
        <v>5278943947</v>
      </c>
    </row>
    <row r="1512" spans="1:6" ht="13.5" hidden="1" thickBot="1">
      <c r="A1512" s="27">
        <f t="shared" si="26"/>
        <v>9</v>
      </c>
      <c r="B1512" s="30" t="s">
        <v>2783</v>
      </c>
      <c r="C1512" s="30" t="s">
        <v>1269</v>
      </c>
      <c r="D1512" s="33">
        <v>163747573436.76999</v>
      </c>
      <c r="E1512" s="34">
        <v>0</v>
      </c>
      <c r="F1512" s="33">
        <v>163747573436.76999</v>
      </c>
    </row>
    <row r="1513" spans="1:6" ht="13.5" hidden="1" thickBot="1">
      <c r="A1513" s="27">
        <f t="shared" si="26"/>
        <v>9</v>
      </c>
      <c r="B1513" s="30" t="s">
        <v>2784</v>
      </c>
      <c r="C1513" s="30" t="s">
        <v>1242</v>
      </c>
      <c r="D1513" s="33">
        <v>3709634142.8800001</v>
      </c>
      <c r="E1513" s="34">
        <v>0</v>
      </c>
      <c r="F1513" s="33">
        <v>3709634142.8800001</v>
      </c>
    </row>
    <row r="1514" spans="1:6" ht="13.5" hidden="1" thickBot="1">
      <c r="A1514" s="27">
        <f t="shared" si="26"/>
        <v>9</v>
      </c>
      <c r="B1514" s="30" t="s">
        <v>2785</v>
      </c>
      <c r="C1514" s="30" t="s">
        <v>2786</v>
      </c>
      <c r="D1514" s="33">
        <v>104684485938.02</v>
      </c>
      <c r="E1514" s="34">
        <v>0</v>
      </c>
      <c r="F1514" s="33">
        <v>104684485938.02</v>
      </c>
    </row>
    <row r="1515" spans="1:6" ht="13.5" hidden="1" thickBot="1">
      <c r="A1515" s="27">
        <f t="shared" si="26"/>
        <v>9</v>
      </c>
      <c r="B1515" s="30" t="s">
        <v>2787</v>
      </c>
      <c r="C1515" s="30" t="s">
        <v>2788</v>
      </c>
      <c r="D1515" s="33">
        <v>6875066062.3199997</v>
      </c>
      <c r="E1515" s="34">
        <v>0</v>
      </c>
      <c r="F1515" s="33">
        <v>6875066062.3199997</v>
      </c>
    </row>
    <row r="1516" spans="1:6" ht="13.5" hidden="1" thickBot="1">
      <c r="A1516" s="27">
        <f t="shared" si="26"/>
        <v>9</v>
      </c>
      <c r="B1516" s="30" t="s">
        <v>2789</v>
      </c>
      <c r="C1516" s="30" t="s">
        <v>2790</v>
      </c>
      <c r="D1516" s="33">
        <v>2503056442.3499999</v>
      </c>
      <c r="E1516" s="34">
        <v>0</v>
      </c>
      <c r="F1516" s="33">
        <v>2503056442.3499999</v>
      </c>
    </row>
    <row r="1517" spans="1:6" ht="13.5" hidden="1" thickBot="1">
      <c r="A1517" s="27">
        <f t="shared" si="26"/>
        <v>9</v>
      </c>
      <c r="B1517" s="30" t="s">
        <v>2791</v>
      </c>
      <c r="C1517" s="30" t="s">
        <v>2792</v>
      </c>
      <c r="D1517" s="33">
        <v>73857368885.860001</v>
      </c>
      <c r="E1517" s="34">
        <v>0</v>
      </c>
      <c r="F1517" s="33">
        <v>73857368885.860001</v>
      </c>
    </row>
    <row r="1518" spans="1:6" ht="13.5" hidden="1" thickBot="1">
      <c r="A1518" s="27">
        <f t="shared" si="26"/>
        <v>9</v>
      </c>
      <c r="B1518" s="30" t="s">
        <v>2793</v>
      </c>
      <c r="C1518" s="30" t="s">
        <v>2794</v>
      </c>
      <c r="D1518" s="33">
        <v>265298878.80000001</v>
      </c>
      <c r="E1518" s="34">
        <v>0</v>
      </c>
      <c r="F1518" s="33">
        <v>265298878.80000001</v>
      </c>
    </row>
    <row r="1519" spans="1:6" ht="13.5" hidden="1" thickBot="1">
      <c r="A1519" s="27">
        <f t="shared" si="26"/>
        <v>9</v>
      </c>
      <c r="B1519" s="30" t="s">
        <v>2795</v>
      </c>
      <c r="C1519" s="30" t="s">
        <v>2796</v>
      </c>
      <c r="D1519" s="33">
        <v>24561223158.130001</v>
      </c>
      <c r="E1519" s="34">
        <v>0</v>
      </c>
      <c r="F1519" s="33">
        <v>24561223158.130001</v>
      </c>
    </row>
    <row r="1520" spans="1:6" ht="13.5" hidden="1" thickBot="1">
      <c r="A1520" s="27">
        <f t="shared" si="26"/>
        <v>9</v>
      </c>
      <c r="B1520" s="30" t="s">
        <v>2797</v>
      </c>
      <c r="C1520" s="30" t="s">
        <v>2798</v>
      </c>
      <c r="D1520" s="34">
        <v>90408428</v>
      </c>
      <c r="E1520" s="34">
        <v>0</v>
      </c>
      <c r="F1520" s="34">
        <v>90408428</v>
      </c>
    </row>
    <row r="1521" spans="1:6" ht="13.5" hidden="1" thickBot="1">
      <c r="A1521" s="27">
        <f t="shared" si="26"/>
        <v>9</v>
      </c>
      <c r="B1521" s="30" t="s">
        <v>2799</v>
      </c>
      <c r="C1521" s="30" t="s">
        <v>2800</v>
      </c>
      <c r="D1521" s="33">
        <v>13945430584.77</v>
      </c>
      <c r="E1521" s="34">
        <v>0</v>
      </c>
      <c r="F1521" s="33">
        <v>13945430584.77</v>
      </c>
    </row>
    <row r="1522" spans="1:6" ht="13.5" hidden="1" thickBot="1">
      <c r="A1522" s="27">
        <f t="shared" si="26"/>
        <v>9</v>
      </c>
      <c r="B1522" s="30" t="s">
        <v>2801</v>
      </c>
      <c r="C1522" s="30" t="s">
        <v>2802</v>
      </c>
      <c r="D1522" s="34">
        <v>9360890</v>
      </c>
      <c r="E1522" s="34">
        <v>0</v>
      </c>
      <c r="F1522" s="34">
        <v>9360890</v>
      </c>
    </row>
    <row r="1523" spans="1:6" ht="13.5" hidden="1" thickBot="1">
      <c r="A1523" s="27">
        <f t="shared" si="26"/>
        <v>9</v>
      </c>
      <c r="B1523" s="30" t="s">
        <v>2803</v>
      </c>
      <c r="C1523" s="30" t="s">
        <v>2804</v>
      </c>
      <c r="D1523" s="34">
        <v>2633000</v>
      </c>
      <c r="E1523" s="34">
        <v>0</v>
      </c>
      <c r="F1523" s="34">
        <v>2633000</v>
      </c>
    </row>
    <row r="1524" spans="1:6" ht="13.5" hidden="1" thickBot="1">
      <c r="A1524" s="27">
        <f t="shared" si="26"/>
        <v>9</v>
      </c>
      <c r="B1524" s="30" t="s">
        <v>2805</v>
      </c>
      <c r="C1524" s="30" t="s">
        <v>2806</v>
      </c>
      <c r="D1524" s="33">
        <v>176084994243.66</v>
      </c>
      <c r="E1524" s="34">
        <v>0</v>
      </c>
      <c r="F1524" s="33">
        <v>176084994243.66</v>
      </c>
    </row>
    <row r="1525" spans="1:6" ht="13.5" hidden="1" thickBot="1">
      <c r="A1525" s="27">
        <f t="shared" si="26"/>
        <v>9</v>
      </c>
      <c r="B1525" s="30" t="s">
        <v>2807</v>
      </c>
      <c r="C1525" s="30" t="s">
        <v>2808</v>
      </c>
      <c r="D1525" s="34">
        <v>1868000</v>
      </c>
      <c r="E1525" s="34">
        <v>0</v>
      </c>
      <c r="F1525" s="34">
        <v>1868000</v>
      </c>
    </row>
    <row r="1526" spans="1:6" ht="13.5" hidden="1" thickBot="1">
      <c r="A1526" s="27">
        <f t="shared" si="26"/>
        <v>9</v>
      </c>
      <c r="B1526" s="30" t="s">
        <v>2809</v>
      </c>
      <c r="C1526" s="30" t="s">
        <v>2810</v>
      </c>
      <c r="D1526" s="33">
        <v>143569773865.47</v>
      </c>
      <c r="E1526" s="34">
        <v>0</v>
      </c>
      <c r="F1526" s="33">
        <v>143569773865.47</v>
      </c>
    </row>
    <row r="1527" spans="1:6" ht="13.5" hidden="1" thickBot="1">
      <c r="A1527" s="27">
        <f t="shared" si="26"/>
        <v>9</v>
      </c>
      <c r="B1527" s="30" t="s">
        <v>2811</v>
      </c>
      <c r="C1527" s="30" t="s">
        <v>1299</v>
      </c>
      <c r="D1527" s="33">
        <v>90796737921.580002</v>
      </c>
      <c r="E1527" s="34">
        <v>0</v>
      </c>
      <c r="F1527" s="33">
        <v>90796737921.580002</v>
      </c>
    </row>
    <row r="1528" spans="1:6" ht="13.5" hidden="1" thickBot="1">
      <c r="A1528" s="27">
        <f t="shared" si="26"/>
        <v>9</v>
      </c>
      <c r="B1528" s="30" t="s">
        <v>2812</v>
      </c>
      <c r="C1528" s="30" t="s">
        <v>2813</v>
      </c>
      <c r="D1528" s="33">
        <v>127701161470.05</v>
      </c>
      <c r="E1528" s="34">
        <v>0</v>
      </c>
      <c r="F1528" s="33">
        <v>127701161470.05</v>
      </c>
    </row>
    <row r="1529" spans="1:6" ht="13.5" hidden="1" thickBot="1">
      <c r="A1529" s="27">
        <f t="shared" si="26"/>
        <v>9</v>
      </c>
      <c r="B1529" s="30" t="s">
        <v>2814</v>
      </c>
      <c r="C1529" s="30" t="s">
        <v>2815</v>
      </c>
      <c r="D1529" s="33">
        <v>2850808598.23</v>
      </c>
      <c r="E1529" s="34">
        <v>0</v>
      </c>
      <c r="F1529" s="33">
        <v>2850808598.23</v>
      </c>
    </row>
    <row r="1530" spans="1:6" ht="13.5" hidden="1" thickBot="1">
      <c r="A1530" s="27">
        <f t="shared" si="26"/>
        <v>9</v>
      </c>
      <c r="B1530" s="30" t="s">
        <v>2816</v>
      </c>
      <c r="C1530" s="30" t="s">
        <v>2817</v>
      </c>
      <c r="D1530" s="33">
        <v>121834916308.98</v>
      </c>
      <c r="E1530" s="34">
        <v>0</v>
      </c>
      <c r="F1530" s="33">
        <v>121834916308.98</v>
      </c>
    </row>
    <row r="1531" spans="1:6" ht="13.5" hidden="1" thickBot="1">
      <c r="A1531" s="27">
        <f t="shared" si="26"/>
        <v>9</v>
      </c>
      <c r="B1531" s="30" t="s">
        <v>2818</v>
      </c>
      <c r="C1531" s="30" t="s">
        <v>2819</v>
      </c>
      <c r="D1531" s="33">
        <v>256910148483.85999</v>
      </c>
      <c r="E1531" s="34">
        <v>0</v>
      </c>
      <c r="F1531" s="33">
        <v>256910148483.85999</v>
      </c>
    </row>
    <row r="1532" spans="1:6" ht="13.5" hidden="1" thickBot="1">
      <c r="A1532" s="27">
        <f t="shared" si="26"/>
        <v>9</v>
      </c>
      <c r="B1532" s="30" t="s">
        <v>2820</v>
      </c>
      <c r="C1532" s="30" t="s">
        <v>2821</v>
      </c>
      <c r="D1532" s="33">
        <v>10183521297.870001</v>
      </c>
      <c r="E1532" s="34">
        <v>0</v>
      </c>
      <c r="F1532" s="33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0" t="s">
        <v>2822</v>
      </c>
      <c r="D1533" s="33">
        <v>275963264619.03003</v>
      </c>
      <c r="E1533" s="33">
        <v>2069090082.04</v>
      </c>
      <c r="F1533" s="33">
        <v>278032354701.07001</v>
      </c>
    </row>
    <row r="1534" spans="1:6" ht="13.5" hidden="1" thickBot="1">
      <c r="A1534" s="27">
        <f t="shared" si="26"/>
        <v>9</v>
      </c>
      <c r="B1534" s="30" t="s">
        <v>2823</v>
      </c>
      <c r="C1534" s="30" t="s">
        <v>763</v>
      </c>
      <c r="D1534" s="34">
        <v>39581579</v>
      </c>
      <c r="E1534" s="34">
        <v>0</v>
      </c>
      <c r="F1534" s="34">
        <v>39581579</v>
      </c>
    </row>
    <row r="1535" spans="1:6" ht="13.5" hidden="1" thickBot="1">
      <c r="A1535" s="27">
        <f t="shared" si="26"/>
        <v>9</v>
      </c>
      <c r="B1535" s="30" t="s">
        <v>2824</v>
      </c>
      <c r="C1535" s="30" t="s">
        <v>773</v>
      </c>
      <c r="D1535" s="34">
        <v>0</v>
      </c>
      <c r="E1535" s="34">
        <v>0</v>
      </c>
      <c r="F1535" s="34">
        <v>0</v>
      </c>
    </row>
    <row r="1536" spans="1:6" ht="13.5" hidden="1" thickBot="1">
      <c r="A1536" s="27">
        <f t="shared" s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>
      <c r="F1536" s="34">
        <v>171360089</v>
      </c>
    </row>
    <row r="1537" spans="1:6" ht="13.5" hidden="1" thickBot="1">
      <c r="A1537" s="27">
        <f t="shared" si="26"/>
        <v>9</v>
      </c>
      <c r="B1537" s="30" t="s">
        <v>2826</v>
      </c>
      <c r="C1537" s="30" t="s">
        <v>2827</v>
      </c>
      <c r="D1537" s="34">
        <v>0</v>
      </c>
      <c r="E1537" s="34">
        <v>0</v>
      </c>
      <c r="F1537" s="34">
        <v>0</v>
      </c>
    </row>
    <row r="1538" spans="1:6" ht="13.5" hidden="1" thickBot="1">
      <c r="A1538" s="27">
        <f t="shared" si="26"/>
        <v>9</v>
      </c>
      <c r="B1538" s="30" t="s">
        <v>2828</v>
      </c>
      <c r="C1538" s="30" t="s">
        <v>767</v>
      </c>
      <c r="D1538" s="34">
        <v>0</v>
      </c>
      <c r="E1538" s="34">
        <v>0</v>
      </c>
      <c r="F1538" s="34">
        <v>0</v>
      </c>
    </row>
    <row r="1539" spans="1:6" ht="13.5" hidden="1" thickBot="1">
      <c r="A1539" s="27">
        <f t="shared" si="26"/>
        <v>9</v>
      </c>
      <c r="B1539" s="30" t="s">
        <v>2829</v>
      </c>
      <c r="C1539" s="30" t="s">
        <v>765</v>
      </c>
      <c r="D1539" s="34">
        <v>0</v>
      </c>
      <c r="E1539" s="34">
        <v>0</v>
      </c>
      <c r="F1539" s="34">
        <v>0</v>
      </c>
    </row>
    <row r="1540" spans="1:6" ht="13.5" hidden="1" thickBot="1">
      <c r="A1540" s="27">
        <f t="shared" si="26"/>
        <v>9</v>
      </c>
      <c r="B1540" s="30" t="s">
        <v>2830</v>
      </c>
      <c r="C1540" s="30" t="s">
        <v>2831</v>
      </c>
      <c r="D1540" s="34">
        <v>78510878258</v>
      </c>
      <c r="E1540" s="34">
        <v>0</v>
      </c>
      <c r="F1540" s="34">
        <v>78510878258</v>
      </c>
    </row>
    <row r="1541" spans="1:6" ht="13.5" hidden="1" thickBot="1">
      <c r="A1541" s="27">
        <f t="shared" si="26"/>
        <v>9</v>
      </c>
      <c r="B1541" s="30" t="s">
        <v>2832</v>
      </c>
      <c r="C1541" s="30" t="s">
        <v>2833</v>
      </c>
      <c r="D1541" s="33">
        <v>1653095487.46</v>
      </c>
      <c r="E1541" s="34">
        <v>0</v>
      </c>
      <c r="F1541" s="33">
        <v>1653095487.46</v>
      </c>
    </row>
    <row r="1542" spans="1:6" ht="13.5" hidden="1" thickBot="1">
      <c r="A1542" s="27">
        <f t="shared" si="26"/>
        <v>9</v>
      </c>
      <c r="B1542" s="30" t="s">
        <v>2834</v>
      </c>
      <c r="C1542" s="30" t="s">
        <v>913</v>
      </c>
      <c r="D1542" s="33">
        <v>1265759230.9400001</v>
      </c>
      <c r="E1542" s="34">
        <v>0</v>
      </c>
      <c r="F1542" s="33">
        <v>1265759230.9400001</v>
      </c>
    </row>
    <row r="1543" spans="1:6" ht="13.5" hidden="1" thickBot="1">
      <c r="A1543" s="27">
        <f t="shared" si="26"/>
        <v>9</v>
      </c>
      <c r="B1543" s="30" t="s">
        <v>2835</v>
      </c>
      <c r="C1543" s="30" t="s">
        <v>797</v>
      </c>
      <c r="D1543" s="34">
        <v>0</v>
      </c>
      <c r="E1543" s="34">
        <v>0</v>
      </c>
      <c r="F1543" s="34">
        <v>0</v>
      </c>
    </row>
    <row r="1544" spans="1:6" ht="13.5" hidden="1" thickBot="1">
      <c r="A1544" s="27">
        <f t="shared" si="26"/>
        <v>9</v>
      </c>
      <c r="B1544" s="30" t="s">
        <v>2836</v>
      </c>
      <c r="C1544" s="30" t="s">
        <v>1120</v>
      </c>
      <c r="D1544" s="33">
        <v>4774827901.3400002</v>
      </c>
      <c r="E1544" s="34">
        <v>0</v>
      </c>
      <c r="F1544" s="33">
        <v>4774827901.3400002</v>
      </c>
    </row>
    <row r="1545" spans="1:6" ht="13.5" hidden="1" thickBot="1">
      <c r="A1545" s="27">
        <f t="shared" si="26"/>
        <v>9</v>
      </c>
      <c r="B1545" s="30" t="s">
        <v>2837</v>
      </c>
      <c r="C1545" s="30" t="s">
        <v>821</v>
      </c>
      <c r="D1545" s="33">
        <v>12794255892.139999</v>
      </c>
      <c r="E1545" s="34">
        <v>0</v>
      </c>
      <c r="F1545" s="33">
        <v>12794255892.139999</v>
      </c>
    </row>
    <row r="1546" spans="1:6" ht="13.5" hidden="1" thickBot="1">
      <c r="A1546" s="27">
        <f t="shared" si="26"/>
        <v>9</v>
      </c>
      <c r="B1546" s="30" t="s">
        <v>2838</v>
      </c>
      <c r="C1546" s="30" t="s">
        <v>825</v>
      </c>
      <c r="D1546" s="34">
        <v>0</v>
      </c>
      <c r="E1546" s="34">
        <v>0</v>
      </c>
      <c r="F1546" s="34">
        <v>0</v>
      </c>
    </row>
    <row r="1547" spans="1:6" ht="13.5" hidden="1" thickBot="1">
      <c r="A1547" s="27">
        <f t="shared" si="26"/>
        <v>9</v>
      </c>
      <c r="B1547" s="30" t="s">
        <v>2839</v>
      </c>
      <c r="C1547" s="30" t="s">
        <v>827</v>
      </c>
      <c r="D1547" s="34">
        <v>0</v>
      </c>
      <c r="E1547" s="34">
        <v>0</v>
      </c>
      <c r="F1547" s="34">
        <v>0</v>
      </c>
    </row>
    <row r="1548" spans="1:6" ht="13.5" hidden="1" thickBot="1">
      <c r="A1548" s="27">
        <f t="shared" si="26"/>
        <v>9</v>
      </c>
      <c r="B1548" s="30" t="s">
        <v>2840</v>
      </c>
      <c r="C1548" s="30" t="s">
        <v>911</v>
      </c>
      <c r="D1548" s="33">
        <v>87948726682.529999</v>
      </c>
      <c r="E1548" s="34">
        <v>0</v>
      </c>
      <c r="F1548" s="33">
        <v>87948726682.529999</v>
      </c>
    </row>
    <row r="1549" spans="1:6" ht="13.5" hidden="1" thickBot="1">
      <c r="A1549" s="27">
        <f t="shared" si="26"/>
        <v>9</v>
      </c>
      <c r="B1549" s="30" t="s">
        <v>2841</v>
      </c>
      <c r="C1549" s="30" t="s">
        <v>863</v>
      </c>
      <c r="D1549" s="33">
        <v>43668082493.300003</v>
      </c>
      <c r="E1549" s="34">
        <v>0</v>
      </c>
      <c r="F1549" s="33">
        <v>43668082493.300003</v>
      </c>
    </row>
    <row r="1550" spans="1:6" ht="13.5" hidden="1" thickBot="1">
      <c r="A1550" s="27">
        <f t="shared" si="26"/>
        <v>9</v>
      </c>
      <c r="B1550" s="30" t="s">
        <v>2842</v>
      </c>
      <c r="C1550" s="30" t="s">
        <v>2843</v>
      </c>
      <c r="D1550" s="34">
        <v>44233384</v>
      </c>
      <c r="E1550" s="34">
        <v>0</v>
      </c>
      <c r="F1550" s="34">
        <v>44233384</v>
      </c>
    </row>
    <row r="1551" spans="1:6" ht="13.5" hidden="1" thickBot="1">
      <c r="A1551" s="27">
        <f t="shared" si="26"/>
        <v>9</v>
      </c>
      <c r="B1551" s="30" t="s">
        <v>2844</v>
      </c>
      <c r="C1551" s="30" t="s">
        <v>843</v>
      </c>
      <c r="D1551" s="34">
        <v>0</v>
      </c>
      <c r="E1551" s="34">
        <v>0</v>
      </c>
      <c r="F1551" s="34">
        <v>0</v>
      </c>
    </row>
    <row r="1552" spans="1:6" ht="13.5" hidden="1" thickBot="1">
      <c r="A1552" s="27">
        <f t="shared" si="26"/>
        <v>9</v>
      </c>
      <c r="B1552" s="30" t="s">
        <v>2845</v>
      </c>
      <c r="C1552" s="30" t="s">
        <v>845</v>
      </c>
      <c r="D1552" s="34">
        <v>0</v>
      </c>
      <c r="E1552" s="34">
        <v>0</v>
      </c>
      <c r="F1552" s="34">
        <v>0</v>
      </c>
    </row>
    <row r="1553" spans="1:6" ht="13.5" hidden="1" thickBot="1">
      <c r="A1553" s="27">
        <f t="shared" si="26"/>
        <v>9</v>
      </c>
      <c r="B1553" s="30" t="s">
        <v>2846</v>
      </c>
      <c r="C1553" s="30" t="s">
        <v>847</v>
      </c>
      <c r="D1553" s="34">
        <v>0</v>
      </c>
      <c r="E1553" s="34">
        <v>0</v>
      </c>
      <c r="F1553" s="34">
        <v>0</v>
      </c>
    </row>
    <row r="1554" spans="1:6" ht="13.5" hidden="1" thickBot="1">
      <c r="A1554" s="27">
        <f t="shared" si="26"/>
        <v>9</v>
      </c>
      <c r="B1554" s="30" t="s">
        <v>2847</v>
      </c>
      <c r="C1554" s="30" t="s">
        <v>849</v>
      </c>
      <c r="D1554" s="34">
        <v>0</v>
      </c>
      <c r="E1554" s="34">
        <v>0</v>
      </c>
      <c r="F1554" s="34">
        <v>0</v>
      </c>
    </row>
    <row r="1555" spans="1:6" ht="13.5" hidden="1" thickBot="1">
      <c r="A1555" s="27">
        <f t="shared" si="26"/>
        <v>9</v>
      </c>
      <c r="B1555" s="30" t="s">
        <v>2848</v>
      </c>
      <c r="C1555" s="30" t="s">
        <v>2849</v>
      </c>
      <c r="D1555" s="33">
        <v>1556692009.6300001</v>
      </c>
      <c r="E1555" s="34">
        <v>75930508</v>
      </c>
      <c r="F1555" s="33">
        <v>1632622517.6300001</v>
      </c>
    </row>
    <row r="1556" spans="1:6" ht="13.5" hidden="1" thickBot="1">
      <c r="A1556" s="27">
        <f t="shared" si="26"/>
        <v>9</v>
      </c>
      <c r="B1556" s="30" t="s">
        <v>2850</v>
      </c>
      <c r="C1556" s="30" t="s">
        <v>887</v>
      </c>
      <c r="D1556" s="33">
        <v>24996023767.18</v>
      </c>
      <c r="E1556" s="33">
        <v>1986267784.04</v>
      </c>
      <c r="F1556" s="33">
        <v>26982291551.220001</v>
      </c>
    </row>
    <row r="1557" spans="1:6" ht="13.5" hidden="1" thickBot="1">
      <c r="A1557" s="27">
        <f t="shared" ref="A1557:A1620" si="27">LEN(B1557)</f>
        <v>9</v>
      </c>
      <c r="B1557" s="30" t="s">
        <v>2851</v>
      </c>
      <c r="C1557" s="30" t="s">
        <v>2852</v>
      </c>
      <c r="D1557" s="33">
        <v>16859113923.66</v>
      </c>
      <c r="E1557" s="34">
        <v>0</v>
      </c>
      <c r="F1557" s="33">
        <v>16859113923.66</v>
      </c>
    </row>
    <row r="1558" spans="1:6" ht="13.5" hidden="1" thickBot="1">
      <c r="A1558" s="27">
        <f t="shared" si="27"/>
        <v>9</v>
      </c>
      <c r="B1558" s="30" t="s">
        <v>2853</v>
      </c>
      <c r="C1558" s="30" t="s">
        <v>853</v>
      </c>
      <c r="D1558" s="34">
        <v>0</v>
      </c>
      <c r="E1558" s="34">
        <v>0</v>
      </c>
      <c r="F1558" s="34">
        <v>0</v>
      </c>
    </row>
    <row r="1559" spans="1:6" ht="13.5" hidden="1" thickBot="1">
      <c r="A1559" s="27">
        <f t="shared" si="27"/>
        <v>9</v>
      </c>
      <c r="B1559" s="30" t="s">
        <v>2854</v>
      </c>
      <c r="C1559" s="30" t="s">
        <v>855</v>
      </c>
      <c r="D1559" s="34">
        <v>0</v>
      </c>
      <c r="E1559" s="34">
        <v>0</v>
      </c>
      <c r="F1559" s="34">
        <v>0</v>
      </c>
    </row>
    <row r="1560" spans="1:6" ht="13.5" hidden="1" thickBot="1">
      <c r="A1560" s="27">
        <f t="shared" si="27"/>
        <v>9</v>
      </c>
      <c r="B1560" s="30" t="s">
        <v>2855</v>
      </c>
      <c r="C1560" s="30" t="s">
        <v>857</v>
      </c>
      <c r="D1560" s="34">
        <v>21222119</v>
      </c>
      <c r="E1560" s="34">
        <v>0</v>
      </c>
      <c r="F1560" s="34">
        <v>21222119</v>
      </c>
    </row>
    <row r="1561" spans="1:6" ht="13.5" hidden="1" thickBot="1">
      <c r="A1561" s="27">
        <f t="shared" si="27"/>
        <v>9</v>
      </c>
      <c r="B1561" s="30" t="s">
        <v>2856</v>
      </c>
      <c r="C1561" s="30" t="s">
        <v>859</v>
      </c>
      <c r="D1561" s="34">
        <v>0</v>
      </c>
      <c r="E1561" s="34">
        <v>0</v>
      </c>
      <c r="F1561" s="34">
        <v>0</v>
      </c>
    </row>
    <row r="1562" spans="1:6" ht="13.5" hidden="1" thickBot="1">
      <c r="A1562" s="27">
        <f t="shared" si="27"/>
        <v>9</v>
      </c>
      <c r="B1562" s="30" t="s">
        <v>2857</v>
      </c>
      <c r="C1562" s="30" t="s">
        <v>2858</v>
      </c>
      <c r="D1562" s="33">
        <v>1659411801.8499999</v>
      </c>
      <c r="E1562" s="34">
        <v>6891790</v>
      </c>
      <c r="F1562" s="33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0" t="s">
        <v>44</v>
      </c>
      <c r="D1563" s="33">
        <v>321112245100.67999</v>
      </c>
      <c r="E1563" s="34">
        <v>0</v>
      </c>
      <c r="F1563" s="33">
        <v>321112245100.67999</v>
      </c>
    </row>
    <row r="1564" spans="1:6" ht="13.5" hidden="1" thickBot="1">
      <c r="A1564" s="27">
        <f t="shared" si="27"/>
        <v>9</v>
      </c>
      <c r="B1564" s="30" t="s">
        <v>2859</v>
      </c>
      <c r="C1564" s="30" t="s">
        <v>132</v>
      </c>
      <c r="D1564" s="33">
        <v>1204633765093.98</v>
      </c>
      <c r="E1564" s="34">
        <v>0</v>
      </c>
      <c r="F1564" s="33">
        <v>1204633765093.98</v>
      </c>
    </row>
    <row r="1565" spans="1:6" ht="13.5" hidden="1" thickBot="1">
      <c r="A1565" s="27">
        <f t="shared" si="27"/>
        <v>9</v>
      </c>
      <c r="B1565" s="30" t="s">
        <v>2860</v>
      </c>
      <c r="C1565" s="30" t="s">
        <v>2861</v>
      </c>
      <c r="D1565" s="33">
        <v>1710181698987.1001</v>
      </c>
      <c r="E1565" s="34">
        <v>0</v>
      </c>
      <c r="F1565" s="33">
        <v>1710181698987.1001</v>
      </c>
    </row>
    <row r="1566" spans="1:6" ht="13.5" hidden="1" thickBot="1">
      <c r="A1566" s="27">
        <f t="shared" si="27"/>
        <v>9</v>
      </c>
      <c r="B1566" s="30" t="s">
        <v>2862</v>
      </c>
      <c r="C1566" s="30" t="s">
        <v>2863</v>
      </c>
      <c r="D1566" s="33">
        <v>335370468.57999998</v>
      </c>
      <c r="E1566" s="34">
        <v>0</v>
      </c>
      <c r="F1566" s="33">
        <v>335370468.57999998</v>
      </c>
    </row>
    <row r="1567" spans="1:6" ht="13.5" hidden="1" thickBot="1">
      <c r="A1567" s="27">
        <f t="shared" si="27"/>
        <v>9</v>
      </c>
      <c r="B1567" s="30" t="s">
        <v>2864</v>
      </c>
      <c r="C1567" s="30" t="s">
        <v>2865</v>
      </c>
      <c r="D1567" s="34">
        <v>87319003</v>
      </c>
      <c r="E1567" s="34">
        <v>0</v>
      </c>
      <c r="F1567" s="34">
        <v>87319003</v>
      </c>
    </row>
    <row r="1568" spans="1:6" ht="13.5" hidden="1" thickBot="1">
      <c r="A1568" s="27">
        <f t="shared" si="27"/>
        <v>9</v>
      </c>
      <c r="B1568" s="30" t="s">
        <v>2866</v>
      </c>
      <c r="C1568" s="30" t="s">
        <v>2867</v>
      </c>
      <c r="D1568" s="33">
        <v>478513022760.84003</v>
      </c>
      <c r="E1568" s="34">
        <v>0</v>
      </c>
      <c r="F1568" s="33">
        <v>478513022760.84003</v>
      </c>
    </row>
    <row r="1569" spans="1:6" ht="13.5" hidden="1" thickBot="1">
      <c r="A1569" s="27">
        <f t="shared" si="27"/>
        <v>9</v>
      </c>
      <c r="B1569" s="30" t="s">
        <v>2868</v>
      </c>
      <c r="C1569" s="30" t="s">
        <v>2869</v>
      </c>
      <c r="D1569" s="33">
        <v>618686655819.18994</v>
      </c>
      <c r="E1569" s="34">
        <v>0</v>
      </c>
      <c r="F1569" s="33">
        <v>618686655819.18994</v>
      </c>
    </row>
    <row r="1570" spans="1:6" ht="13.5" hidden="1" thickBot="1">
      <c r="A1570" s="27">
        <f t="shared" si="27"/>
        <v>9</v>
      </c>
      <c r="B1570" s="30" t="s">
        <v>2870</v>
      </c>
      <c r="C1570" s="30" t="s">
        <v>2871</v>
      </c>
      <c r="D1570" s="33">
        <v>2392179927.0700002</v>
      </c>
      <c r="E1570" s="34">
        <v>0</v>
      </c>
      <c r="F1570" s="33">
        <v>2392179927.0700002</v>
      </c>
    </row>
    <row r="1571" spans="1:6" ht="13.5" hidden="1" thickBot="1">
      <c r="A1571" s="27">
        <f t="shared" si="27"/>
        <v>9</v>
      </c>
      <c r="B1571" s="30" t="s">
        <v>2872</v>
      </c>
      <c r="C1571" s="30" t="s">
        <v>2873</v>
      </c>
      <c r="D1571" s="33">
        <v>70402562487.899994</v>
      </c>
      <c r="E1571" s="34">
        <v>0</v>
      </c>
      <c r="F1571" s="33">
        <v>70402562487.899994</v>
      </c>
    </row>
    <row r="1572" spans="1:6" ht="13.5" hidden="1" thickBot="1">
      <c r="A1572" s="27">
        <f t="shared" si="27"/>
        <v>9</v>
      </c>
      <c r="B1572" s="30" t="s">
        <v>2874</v>
      </c>
      <c r="C1572" s="30" t="s">
        <v>2875</v>
      </c>
      <c r="D1572" s="33">
        <v>43882619506.660004</v>
      </c>
      <c r="E1572" s="34">
        <v>0</v>
      </c>
      <c r="F1572" s="33">
        <v>43882619506.660004</v>
      </c>
    </row>
    <row r="1573" spans="1:6" ht="13.5" hidden="1" thickBot="1">
      <c r="A1573" s="27">
        <f t="shared" si="27"/>
        <v>9</v>
      </c>
      <c r="B1573" s="30" t="s">
        <v>2876</v>
      </c>
      <c r="C1573" s="30" t="s">
        <v>2877</v>
      </c>
      <c r="D1573" s="33">
        <v>1380248867950.3201</v>
      </c>
      <c r="E1573" s="34">
        <v>0</v>
      </c>
      <c r="F1573" s="33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0" t="s">
        <v>40</v>
      </c>
      <c r="D1574" s="33">
        <v>9152467981879.1191</v>
      </c>
      <c r="E1574" s="33">
        <v>825344117249.93994</v>
      </c>
      <c r="F1574" s="33">
        <v>9977812099129.0605</v>
      </c>
    </row>
    <row r="1575" spans="1:6" ht="13.5" hidden="1" thickBot="1">
      <c r="A1575" s="27">
        <f t="shared" si="27"/>
        <v>9</v>
      </c>
      <c r="B1575" s="30" t="s">
        <v>2878</v>
      </c>
      <c r="C1575" s="30" t="s">
        <v>2879</v>
      </c>
      <c r="D1575" s="33">
        <v>8029308729134.3799</v>
      </c>
      <c r="E1575" s="33">
        <v>640017024110.79004</v>
      </c>
      <c r="F1575" s="33">
        <v>8669325753245.1699</v>
      </c>
    </row>
    <row r="1576" spans="1:6" ht="13.5" hidden="1" thickBot="1">
      <c r="A1576" s="27">
        <f t="shared" si="27"/>
        <v>9</v>
      </c>
      <c r="B1576" s="30" t="s">
        <v>2880</v>
      </c>
      <c r="C1576" s="30" t="s">
        <v>2881</v>
      </c>
      <c r="D1576" s="33">
        <v>1108311012392.1899</v>
      </c>
      <c r="E1576" s="33">
        <v>181311897546.64999</v>
      </c>
      <c r="F1576" s="33">
        <v>1289622909938.8401</v>
      </c>
    </row>
    <row r="1577" spans="1:6" ht="13.5" hidden="1" thickBot="1">
      <c r="A1577" s="27">
        <f t="shared" si="27"/>
        <v>9</v>
      </c>
      <c r="B1577" s="30" t="s">
        <v>2882</v>
      </c>
      <c r="C1577" s="30" t="s">
        <v>2883</v>
      </c>
      <c r="D1577" s="33">
        <v>14848240352.549999</v>
      </c>
      <c r="E1577" s="33">
        <v>4015195592.5</v>
      </c>
      <c r="F1577" s="33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0" t="s">
        <v>39</v>
      </c>
      <c r="D1578" s="33">
        <v>55039352126.730003</v>
      </c>
      <c r="E1578" s="34">
        <v>232853923</v>
      </c>
      <c r="F1578" s="33">
        <v>55272206049.730003</v>
      </c>
    </row>
    <row r="1579" spans="1:6" ht="13.5" hidden="1" thickBot="1">
      <c r="A1579" s="27">
        <f t="shared" si="27"/>
        <v>9</v>
      </c>
      <c r="B1579" s="30" t="s">
        <v>2884</v>
      </c>
      <c r="C1579" s="30" t="s">
        <v>2885</v>
      </c>
      <c r="D1579" s="34">
        <v>16888750002</v>
      </c>
      <c r="E1579" s="34">
        <v>0</v>
      </c>
      <c r="F1579" s="34">
        <v>16888750002</v>
      </c>
    </row>
    <row r="1580" spans="1:6" ht="13.5" hidden="1" thickBot="1">
      <c r="A1580" s="27">
        <f t="shared" si="27"/>
        <v>9</v>
      </c>
      <c r="B1580" s="30" t="s">
        <v>2886</v>
      </c>
      <c r="C1580" s="30" t="s">
        <v>2887</v>
      </c>
      <c r="D1580" s="34">
        <v>8922138305</v>
      </c>
      <c r="E1580" s="34">
        <v>0</v>
      </c>
      <c r="F1580" s="34">
        <v>8922138305</v>
      </c>
    </row>
    <row r="1581" spans="1:6" ht="13.5" hidden="1" thickBot="1">
      <c r="A1581" s="27">
        <f t="shared" si="27"/>
        <v>9</v>
      </c>
      <c r="B1581" s="30" t="s">
        <v>2888</v>
      </c>
      <c r="C1581" s="30" t="s">
        <v>2889</v>
      </c>
      <c r="D1581" s="33">
        <v>22995672243.73</v>
      </c>
      <c r="E1581" s="34">
        <v>0</v>
      </c>
      <c r="F1581" s="33">
        <v>22995672243.73</v>
      </c>
    </row>
    <row r="1582" spans="1:6" ht="13.5" hidden="1" thickBot="1">
      <c r="A1582" s="27">
        <f t="shared" si="27"/>
        <v>9</v>
      </c>
      <c r="B1582" s="30" t="s">
        <v>2890</v>
      </c>
      <c r="C1582" s="30" t="s">
        <v>2891</v>
      </c>
      <c r="D1582" s="34">
        <v>1092214880</v>
      </c>
      <c r="E1582" s="34">
        <v>0</v>
      </c>
      <c r="F1582" s="34">
        <v>1092214880</v>
      </c>
    </row>
    <row r="1583" spans="1:6" ht="13.5" hidden="1" thickBot="1">
      <c r="A1583" s="27">
        <f t="shared" si="27"/>
        <v>9</v>
      </c>
      <c r="B1583" s="30" t="s">
        <v>2892</v>
      </c>
      <c r="C1583" s="30" t="s">
        <v>2893</v>
      </c>
      <c r="D1583" s="34">
        <v>5140576696</v>
      </c>
      <c r="E1583" s="34">
        <v>232853923</v>
      </c>
      <c r="F1583" s="34">
        <v>5373430619</v>
      </c>
    </row>
    <row r="1584" spans="1:6" ht="13.5" thickBot="1">
      <c r="A1584" s="27">
        <f t="shared" si="27"/>
        <v>6</v>
      </c>
      <c r="B1584" s="27" t="s">
        <v>385</v>
      </c>
      <c r="C1584" s="30" t="s">
        <v>185</v>
      </c>
      <c r="D1584" s="34">
        <v>0</v>
      </c>
      <c r="E1584" s="34">
        <v>0</v>
      </c>
      <c r="F1584" s="34">
        <v>0</v>
      </c>
    </row>
    <row r="1585" spans="1:6" ht="13.5" hidden="1" thickBot="1">
      <c r="A1585" s="27">
        <f t="shared" si="27"/>
        <v>9</v>
      </c>
      <c r="B1585" s="30" t="s">
        <v>2894</v>
      </c>
      <c r="C1585" s="30" t="s">
        <v>1204</v>
      </c>
      <c r="D1585" s="34">
        <v>0</v>
      </c>
      <c r="E1585" s="34">
        <v>0</v>
      </c>
      <c r="F1585" s="34">
        <v>0</v>
      </c>
    </row>
    <row r="1586" spans="1:6" ht="13.5" thickBot="1">
      <c r="A1586" s="27">
        <f t="shared" si="27"/>
        <v>6</v>
      </c>
      <c r="B1586" s="27" t="s">
        <v>386</v>
      </c>
      <c r="C1586" s="30" t="s">
        <v>2895</v>
      </c>
      <c r="D1586" s="33">
        <v>1404929591.3</v>
      </c>
      <c r="E1586" s="33">
        <v>20001871.879999999</v>
      </c>
      <c r="F1586" s="33">
        <v>1424931463.1800001</v>
      </c>
    </row>
    <row r="1587" spans="1:6" ht="13.5" hidden="1" thickBot="1">
      <c r="A1587" s="27">
        <f t="shared" si="27"/>
        <v>9</v>
      </c>
      <c r="B1587" s="30" t="s">
        <v>2896</v>
      </c>
      <c r="C1587" s="30" t="s">
        <v>2897</v>
      </c>
      <c r="D1587" s="34">
        <v>174447744</v>
      </c>
      <c r="E1587" s="34">
        <v>0</v>
      </c>
      <c r="F1587" s="34">
        <v>174447744</v>
      </c>
    </row>
    <row r="1588" spans="1:6" ht="13.5" hidden="1" thickBot="1">
      <c r="A1588" s="27">
        <f t="shared" si="27"/>
        <v>9</v>
      </c>
      <c r="B1588" s="30" t="s">
        <v>2898</v>
      </c>
      <c r="C1588" s="30" t="s">
        <v>2899</v>
      </c>
      <c r="D1588" s="33">
        <v>1228557835.3</v>
      </c>
      <c r="E1588" s="33">
        <v>20001871.879999999</v>
      </c>
      <c r="F1588" s="33">
        <v>1248559707.1800001</v>
      </c>
    </row>
    <row r="1589" spans="1:6" ht="13.5" hidden="1" thickBot="1">
      <c r="A1589" s="27">
        <f t="shared" si="27"/>
        <v>9</v>
      </c>
      <c r="B1589" s="30" t="s">
        <v>2900</v>
      </c>
      <c r="C1589" s="30" t="s">
        <v>2901</v>
      </c>
      <c r="D1589" s="34">
        <v>805700</v>
      </c>
      <c r="E1589" s="34">
        <v>0</v>
      </c>
      <c r="F1589" s="34">
        <v>805700</v>
      </c>
    </row>
    <row r="1590" spans="1:6" ht="13.5" hidden="1" thickBot="1">
      <c r="A1590" s="27">
        <f t="shared" si="27"/>
        <v>9</v>
      </c>
      <c r="B1590" s="30" t="s">
        <v>2902</v>
      </c>
      <c r="C1590" s="30" t="s">
        <v>2903</v>
      </c>
      <c r="D1590" s="34">
        <v>1118312</v>
      </c>
      <c r="E1590" s="34">
        <v>0</v>
      </c>
      <c r="F1590" s="34">
        <v>1118312</v>
      </c>
    </row>
    <row r="1591" spans="1:6" ht="13.5" thickBot="1">
      <c r="A1591" s="27">
        <f t="shared" si="27"/>
        <v>6</v>
      </c>
      <c r="B1591" s="27" t="s">
        <v>387</v>
      </c>
      <c r="C1591" s="30" t="s">
        <v>158</v>
      </c>
      <c r="D1591" s="33">
        <v>42330031700.190002</v>
      </c>
      <c r="E1591" s="33">
        <v>444920286.38</v>
      </c>
      <c r="F1591" s="33">
        <v>42774951986.57</v>
      </c>
    </row>
    <row r="1592" spans="1:6" ht="13.5" hidden="1" thickBot="1">
      <c r="A1592" s="27">
        <f t="shared" si="27"/>
        <v>9</v>
      </c>
      <c r="B1592" s="30" t="s">
        <v>2904</v>
      </c>
      <c r="C1592" s="30" t="s">
        <v>1188</v>
      </c>
      <c r="D1592" s="33">
        <v>37978620931.419998</v>
      </c>
      <c r="E1592" s="33">
        <v>132389178.38</v>
      </c>
      <c r="F1592" s="33">
        <v>38111010109.800003</v>
      </c>
    </row>
    <row r="1593" spans="1:6" ht="13.5" hidden="1" thickBot="1">
      <c r="A1593" s="27">
        <f t="shared" si="27"/>
        <v>9</v>
      </c>
      <c r="B1593" s="30" t="s">
        <v>2905</v>
      </c>
      <c r="C1593" s="30" t="s">
        <v>2906</v>
      </c>
      <c r="D1593" s="34">
        <v>4689989</v>
      </c>
      <c r="E1593" s="34">
        <v>434773</v>
      </c>
      <c r="F1593" s="34">
        <v>5124762</v>
      </c>
    </row>
    <row r="1594" spans="1:6" ht="13.5" hidden="1" thickBot="1">
      <c r="A1594" s="27">
        <f t="shared" si="27"/>
        <v>9</v>
      </c>
      <c r="B1594" s="30" t="s">
        <v>2907</v>
      </c>
      <c r="C1594" s="30" t="s">
        <v>2908</v>
      </c>
      <c r="D1594" s="34">
        <v>158794557</v>
      </c>
      <c r="E1594" s="34">
        <v>0</v>
      </c>
      <c r="F1594" s="34">
        <v>158794557</v>
      </c>
    </row>
    <row r="1595" spans="1:6" ht="13.5" hidden="1" thickBot="1">
      <c r="A1595" s="27">
        <f t="shared" si="27"/>
        <v>9</v>
      </c>
      <c r="B1595" s="30" t="s">
        <v>2909</v>
      </c>
      <c r="C1595" s="30" t="s">
        <v>2910</v>
      </c>
      <c r="D1595" s="34">
        <v>3183823</v>
      </c>
      <c r="E1595" s="34">
        <v>1022598</v>
      </c>
      <c r="F1595" s="34">
        <v>4206421</v>
      </c>
    </row>
    <row r="1596" spans="1:6" ht="13.5" hidden="1" thickBot="1">
      <c r="A1596" s="27">
        <f t="shared" si="27"/>
        <v>9</v>
      </c>
      <c r="B1596" s="30" t="s">
        <v>2911</v>
      </c>
      <c r="C1596" s="30" t="s">
        <v>1122</v>
      </c>
      <c r="D1596" s="34">
        <v>413529007</v>
      </c>
      <c r="E1596" s="34">
        <v>0</v>
      </c>
      <c r="F1596" s="34">
        <v>413529007</v>
      </c>
    </row>
    <row r="1597" spans="1:6" ht="13.5" hidden="1" thickBot="1">
      <c r="A1597" s="27">
        <f t="shared" si="27"/>
        <v>9</v>
      </c>
      <c r="B1597" s="30" t="s">
        <v>2912</v>
      </c>
      <c r="C1597" s="30" t="s">
        <v>2913</v>
      </c>
      <c r="D1597" s="34">
        <v>297600</v>
      </c>
      <c r="E1597" s="34">
        <v>0</v>
      </c>
      <c r="F1597" s="34">
        <v>297600</v>
      </c>
    </row>
    <row r="1598" spans="1:6" ht="13.5" hidden="1" thickBot="1">
      <c r="A1598" s="27">
        <f t="shared" si="27"/>
        <v>9</v>
      </c>
      <c r="B1598" s="30" t="s">
        <v>2914</v>
      </c>
      <c r="C1598" s="30" t="s">
        <v>2915</v>
      </c>
      <c r="D1598" s="33">
        <v>2047466330.77</v>
      </c>
      <c r="E1598" s="34">
        <v>0</v>
      </c>
      <c r="F1598" s="33">
        <v>2047466330.77</v>
      </c>
    </row>
    <row r="1599" spans="1:6" ht="13.5" hidden="1" thickBot="1">
      <c r="A1599" s="27">
        <f t="shared" si="27"/>
        <v>9</v>
      </c>
      <c r="B1599" s="30" t="s">
        <v>2916</v>
      </c>
      <c r="C1599" s="30" t="s">
        <v>2917</v>
      </c>
      <c r="D1599" s="34">
        <v>1723449462</v>
      </c>
      <c r="E1599" s="34">
        <v>311073737</v>
      </c>
      <c r="F1599" s="34">
        <v>2034523199</v>
      </c>
    </row>
    <row r="1600" spans="1:6" ht="13.5" thickBot="1">
      <c r="A1600" s="27">
        <f t="shared" si="27"/>
        <v>6</v>
      </c>
      <c r="B1600" s="27" t="s">
        <v>2918</v>
      </c>
      <c r="C1600" s="30" t="s">
        <v>210</v>
      </c>
      <c r="D1600" s="34">
        <v>15396343293</v>
      </c>
      <c r="E1600" s="34">
        <v>0</v>
      </c>
      <c r="F1600" s="34">
        <v>15396343293</v>
      </c>
    </row>
    <row r="1601" spans="1:6" ht="13.5" hidden="1" thickBot="1">
      <c r="A1601" s="27">
        <f t="shared" si="27"/>
        <v>9</v>
      </c>
      <c r="B1601" s="30" t="s">
        <v>2919</v>
      </c>
      <c r="C1601" s="30" t="s">
        <v>2920</v>
      </c>
      <c r="D1601" s="34">
        <v>1182096310</v>
      </c>
      <c r="E1601" s="34">
        <v>0</v>
      </c>
      <c r="F1601" s="34">
        <v>1182096310</v>
      </c>
    </row>
    <row r="1602" spans="1:6" ht="13.5" hidden="1" thickBot="1">
      <c r="A1602" s="27">
        <f t="shared" si="27"/>
        <v>9</v>
      </c>
      <c r="B1602" s="30" t="s">
        <v>2921</v>
      </c>
      <c r="C1602" s="30" t="s">
        <v>2922</v>
      </c>
      <c r="D1602" s="34">
        <v>14214246983</v>
      </c>
      <c r="E1602" s="34">
        <v>0</v>
      </c>
      <c r="F1602" s="34">
        <v>14214246983</v>
      </c>
    </row>
    <row r="1603" spans="1:6" ht="13.5" thickBot="1">
      <c r="A1603" s="27">
        <f t="shared" si="27"/>
        <v>6</v>
      </c>
      <c r="B1603" s="27" t="s">
        <v>388</v>
      </c>
      <c r="C1603" s="30" t="s">
        <v>38</v>
      </c>
      <c r="D1603" s="33">
        <v>1696913657582.72</v>
      </c>
      <c r="E1603" s="33">
        <v>368909285849.51001</v>
      </c>
      <c r="F1603" s="33">
        <v>2065822943432.23</v>
      </c>
    </row>
    <row r="1604" spans="1:6" ht="13.5" hidden="1" thickBot="1">
      <c r="A1604" s="27">
        <f t="shared" si="27"/>
        <v>9</v>
      </c>
      <c r="B1604" s="30" t="s">
        <v>2923</v>
      </c>
      <c r="C1604" s="30" t="s">
        <v>2924</v>
      </c>
      <c r="D1604" s="33">
        <v>1307226231233.1599</v>
      </c>
      <c r="E1604" s="33">
        <v>326095965859.20001</v>
      </c>
      <c r="F1604" s="33">
        <v>1633322197092.3601</v>
      </c>
    </row>
    <row r="1605" spans="1:6" ht="13.5" hidden="1" thickBot="1">
      <c r="A1605" s="27">
        <f t="shared" si="27"/>
        <v>9</v>
      </c>
      <c r="B1605" s="30" t="s">
        <v>2925</v>
      </c>
      <c r="C1605" s="30" t="s">
        <v>2926</v>
      </c>
      <c r="D1605" s="33">
        <v>311104335873.51001</v>
      </c>
      <c r="E1605" s="33">
        <v>4529130618.9300003</v>
      </c>
      <c r="F1605" s="33">
        <v>315633466492.44</v>
      </c>
    </row>
    <row r="1606" spans="1:6" ht="13.5" hidden="1" thickBot="1">
      <c r="A1606" s="27">
        <f t="shared" si="27"/>
        <v>9</v>
      </c>
      <c r="B1606" s="30" t="s">
        <v>2927</v>
      </c>
      <c r="C1606" s="30" t="s">
        <v>2928</v>
      </c>
      <c r="D1606" s="33">
        <v>72009260687.050003</v>
      </c>
      <c r="E1606" s="33">
        <v>29788074504.380001</v>
      </c>
      <c r="F1606" s="33">
        <v>101797335191.42999</v>
      </c>
    </row>
    <row r="1607" spans="1:6" ht="13.5" hidden="1" thickBot="1">
      <c r="A1607" s="27">
        <f t="shared" si="27"/>
        <v>9</v>
      </c>
      <c r="B1607" s="30" t="s">
        <v>2929</v>
      </c>
      <c r="C1607" s="30" t="s">
        <v>2689</v>
      </c>
      <c r="D1607" s="34">
        <v>6573829789</v>
      </c>
      <c r="E1607" s="34">
        <v>8496114867</v>
      </c>
      <c r="F1607" s="34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0" t="s">
        <v>176</v>
      </c>
      <c r="D1608" s="33">
        <v>1641852094157.2</v>
      </c>
      <c r="E1608" s="33">
        <v>246739340.40000001</v>
      </c>
      <c r="F1608" s="33">
        <v>1642098833497.6001</v>
      </c>
    </row>
    <row r="1609" spans="1:6" ht="13.5" hidden="1" thickBot="1">
      <c r="A1609" s="27">
        <f t="shared" si="27"/>
        <v>9</v>
      </c>
      <c r="B1609" s="30" t="s">
        <v>2931</v>
      </c>
      <c r="C1609" s="30" t="s">
        <v>2932</v>
      </c>
      <c r="D1609" s="34">
        <v>19688697234</v>
      </c>
      <c r="E1609" s="34">
        <v>0</v>
      </c>
      <c r="F1609" s="34">
        <v>19688697234</v>
      </c>
    </row>
    <row r="1610" spans="1:6" ht="13.5" hidden="1" thickBot="1">
      <c r="A1610" s="27">
        <f t="shared" si="27"/>
        <v>9</v>
      </c>
      <c r="B1610" s="30" t="s">
        <v>2933</v>
      </c>
      <c r="C1610" s="30" t="s">
        <v>2934</v>
      </c>
      <c r="D1610" s="33">
        <v>319105005862.23999</v>
      </c>
      <c r="E1610" s="34">
        <v>0</v>
      </c>
      <c r="F1610" s="33">
        <v>319105005862.23999</v>
      </c>
    </row>
    <row r="1611" spans="1:6" ht="13.5" hidden="1" thickBot="1">
      <c r="A1611" s="27">
        <f t="shared" si="27"/>
        <v>9</v>
      </c>
      <c r="B1611" s="30" t="s">
        <v>2935</v>
      </c>
      <c r="C1611" s="30" t="s">
        <v>2936</v>
      </c>
      <c r="D1611" s="34">
        <v>944457801</v>
      </c>
      <c r="E1611" s="34">
        <v>0</v>
      </c>
      <c r="F1611" s="34">
        <v>944457801</v>
      </c>
    </row>
    <row r="1612" spans="1:6" ht="13.5" hidden="1" thickBot="1">
      <c r="A1612" s="27">
        <f t="shared" si="27"/>
        <v>9</v>
      </c>
      <c r="B1612" s="30" t="s">
        <v>2937</v>
      </c>
      <c r="C1612" s="30" t="s">
        <v>2938</v>
      </c>
      <c r="D1612" s="34">
        <v>41800</v>
      </c>
      <c r="E1612" s="34">
        <v>0</v>
      </c>
      <c r="F1612" s="34">
        <v>41800</v>
      </c>
    </row>
    <row r="1613" spans="1:6" ht="13.5" hidden="1" thickBot="1">
      <c r="A1613" s="27">
        <f t="shared" si="27"/>
        <v>9</v>
      </c>
      <c r="B1613" s="30" t="s">
        <v>2939</v>
      </c>
      <c r="C1613" s="30" t="s">
        <v>2940</v>
      </c>
      <c r="D1613" s="34">
        <v>235432141</v>
      </c>
      <c r="E1613" s="34">
        <v>0</v>
      </c>
      <c r="F1613" s="34">
        <v>235432141</v>
      </c>
    </row>
    <row r="1614" spans="1:6" ht="13.5" hidden="1" thickBot="1">
      <c r="A1614" s="27">
        <f t="shared" si="27"/>
        <v>9</v>
      </c>
      <c r="B1614" s="30" t="s">
        <v>2941</v>
      </c>
      <c r="C1614" s="30" t="s">
        <v>2942</v>
      </c>
      <c r="D1614" s="34">
        <v>618887012</v>
      </c>
      <c r="E1614" s="34">
        <v>0</v>
      </c>
      <c r="F1614" s="34">
        <v>618887012</v>
      </c>
    </row>
    <row r="1615" spans="1:6" ht="13.5" hidden="1" thickBot="1">
      <c r="A1615" s="27">
        <f t="shared" si="27"/>
        <v>9</v>
      </c>
      <c r="B1615" s="30" t="s">
        <v>2943</v>
      </c>
      <c r="C1615" s="30" t="s">
        <v>2944</v>
      </c>
      <c r="D1615" s="34">
        <v>41657748928</v>
      </c>
      <c r="E1615" s="34">
        <v>0</v>
      </c>
      <c r="F1615" s="34">
        <v>41657748928</v>
      </c>
    </row>
    <row r="1616" spans="1:6" ht="13.5" hidden="1" thickBot="1">
      <c r="A1616" s="27">
        <f t="shared" si="27"/>
        <v>9</v>
      </c>
      <c r="B1616" s="30" t="s">
        <v>2945</v>
      </c>
      <c r="C1616" s="30" t="s">
        <v>2946</v>
      </c>
      <c r="D1616" s="34">
        <v>1195289969261</v>
      </c>
      <c r="E1616" s="34">
        <v>0</v>
      </c>
      <c r="F1616" s="34">
        <v>1195289969261</v>
      </c>
    </row>
    <row r="1617" spans="1:6" ht="13.5" hidden="1" thickBot="1">
      <c r="A1617" s="27">
        <f t="shared" si="27"/>
        <v>9</v>
      </c>
      <c r="B1617" s="30" t="s">
        <v>2947</v>
      </c>
      <c r="C1617" s="30" t="s">
        <v>2948</v>
      </c>
      <c r="D1617" s="34">
        <v>370888582</v>
      </c>
      <c r="E1617" s="34">
        <v>0</v>
      </c>
      <c r="F1617" s="34">
        <v>370888582</v>
      </c>
    </row>
    <row r="1618" spans="1:6" ht="13.5" hidden="1" thickBot="1">
      <c r="A1618" s="27">
        <f t="shared" si="27"/>
        <v>9</v>
      </c>
      <c r="B1618" s="30" t="s">
        <v>2949</v>
      </c>
      <c r="C1618" s="30" t="s">
        <v>2950</v>
      </c>
      <c r="D1618" s="34">
        <v>3545849</v>
      </c>
      <c r="E1618" s="34">
        <v>98807031</v>
      </c>
      <c r="F1618" s="34">
        <v>102352880</v>
      </c>
    </row>
    <row r="1619" spans="1:6" ht="13.5" hidden="1" thickBot="1">
      <c r="A1619" s="27">
        <f t="shared" si="27"/>
        <v>9</v>
      </c>
      <c r="B1619" s="30" t="s">
        <v>2951</v>
      </c>
      <c r="C1619" s="30" t="s">
        <v>2952</v>
      </c>
      <c r="D1619" s="34">
        <v>4180490452</v>
      </c>
      <c r="E1619" s="34">
        <v>0</v>
      </c>
      <c r="F1619" s="34">
        <v>4180490452</v>
      </c>
    </row>
    <row r="1620" spans="1:6" ht="13.5" hidden="1" thickBot="1">
      <c r="A1620" s="27">
        <f t="shared" si="27"/>
        <v>9</v>
      </c>
      <c r="B1620" s="30" t="s">
        <v>2953</v>
      </c>
      <c r="C1620" s="30" t="s">
        <v>2954</v>
      </c>
      <c r="D1620" s="34">
        <v>7112144785</v>
      </c>
      <c r="E1620" s="34">
        <v>0</v>
      </c>
      <c r="F1620" s="34">
        <v>7112144785</v>
      </c>
    </row>
    <row r="1621" spans="1:6" ht="13.5" hidden="1" thickBot="1">
      <c r="A1621" s="27">
        <f t="shared" ref="A1621:A1684" si="28">LEN(B1621)</f>
        <v>9</v>
      </c>
      <c r="B1621" s="30" t="s">
        <v>2955</v>
      </c>
      <c r="C1621" s="30" t="s">
        <v>2956</v>
      </c>
      <c r="D1621" s="34">
        <v>0</v>
      </c>
      <c r="E1621" s="34">
        <v>247100</v>
      </c>
      <c r="F1621" s="34">
        <v>247100</v>
      </c>
    </row>
    <row r="1622" spans="1:6" ht="13.5" hidden="1" thickBot="1">
      <c r="A1622" s="27">
        <f t="shared" si="28"/>
        <v>9</v>
      </c>
      <c r="B1622" s="30" t="s">
        <v>2957</v>
      </c>
      <c r="C1622" s="30" t="s">
        <v>2958</v>
      </c>
      <c r="D1622" s="33">
        <v>34701729575.959999</v>
      </c>
      <c r="E1622" s="34">
        <v>140295033</v>
      </c>
      <c r="F1622" s="33">
        <v>34842024608.959999</v>
      </c>
    </row>
    <row r="1623" spans="1:6" ht="13.5" hidden="1" thickBot="1">
      <c r="A1623" s="27">
        <f t="shared" si="28"/>
        <v>9</v>
      </c>
      <c r="B1623" s="30" t="s">
        <v>2959</v>
      </c>
      <c r="C1623" s="30" t="s">
        <v>2960</v>
      </c>
      <c r="D1623" s="34">
        <v>17943054874</v>
      </c>
      <c r="E1623" s="33">
        <v>7390176.4000000004</v>
      </c>
      <c r="F1623" s="33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0" t="s">
        <v>2962</v>
      </c>
      <c r="D1624" s="34">
        <v>11056406245</v>
      </c>
      <c r="E1624" s="34">
        <v>0</v>
      </c>
      <c r="F1624" s="34">
        <v>11056406245</v>
      </c>
    </row>
    <row r="1625" spans="1:6" ht="13.5" hidden="1" thickBot="1">
      <c r="A1625" s="27">
        <f t="shared" si="28"/>
        <v>9</v>
      </c>
      <c r="B1625" s="30" t="s">
        <v>2963</v>
      </c>
      <c r="C1625" s="30" t="s">
        <v>2964</v>
      </c>
      <c r="D1625" s="34">
        <v>11056406245</v>
      </c>
      <c r="E1625" s="34">
        <v>0</v>
      </c>
      <c r="F1625" s="34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0" t="s">
        <v>2966</v>
      </c>
      <c r="D1626" s="33">
        <v>706450515998.02002</v>
      </c>
      <c r="E1626" s="34">
        <v>191946567895</v>
      </c>
      <c r="F1626" s="33">
        <v>898397083893.02002</v>
      </c>
    </row>
    <row r="1627" spans="1:6" ht="13.5" hidden="1" thickBot="1">
      <c r="A1627" s="27">
        <f t="shared" si="28"/>
        <v>9</v>
      </c>
      <c r="B1627" s="30" t="s">
        <v>2967</v>
      </c>
      <c r="C1627" s="30" t="s">
        <v>2968</v>
      </c>
      <c r="D1627" s="34">
        <v>246579526</v>
      </c>
      <c r="E1627" s="34">
        <v>0</v>
      </c>
      <c r="F1627" s="34">
        <v>246579526</v>
      </c>
    </row>
    <row r="1628" spans="1:6" ht="13.5" hidden="1" thickBot="1">
      <c r="A1628" s="27">
        <f t="shared" si="28"/>
        <v>9</v>
      </c>
      <c r="B1628" s="30" t="s">
        <v>2969</v>
      </c>
      <c r="C1628" s="30" t="s">
        <v>2970</v>
      </c>
      <c r="D1628" s="33">
        <v>630982115773.14001</v>
      </c>
      <c r="E1628" s="34">
        <v>15351424444</v>
      </c>
      <c r="F1628" s="33">
        <v>646333540217.14001</v>
      </c>
    </row>
    <row r="1629" spans="1:6" ht="13.5" hidden="1" thickBot="1">
      <c r="A1629" s="27">
        <f t="shared" si="28"/>
        <v>9</v>
      </c>
      <c r="B1629" s="30" t="s">
        <v>2971</v>
      </c>
      <c r="C1629" s="30" t="s">
        <v>1184</v>
      </c>
      <c r="D1629" s="34">
        <v>0</v>
      </c>
      <c r="E1629" s="34">
        <v>172504146809</v>
      </c>
      <c r="F1629" s="34">
        <v>172504146809</v>
      </c>
    </row>
    <row r="1630" spans="1:6" ht="13.5" hidden="1" thickBot="1">
      <c r="A1630" s="27">
        <f t="shared" si="28"/>
        <v>9</v>
      </c>
      <c r="B1630" s="30" t="s">
        <v>2972</v>
      </c>
      <c r="C1630" s="30" t="s">
        <v>2973</v>
      </c>
      <c r="D1630" s="34">
        <v>3872772</v>
      </c>
      <c r="E1630" s="34">
        <v>0</v>
      </c>
      <c r="F1630" s="34">
        <v>3872772</v>
      </c>
    </row>
    <row r="1631" spans="1:6" ht="13.5" hidden="1" thickBot="1">
      <c r="A1631" s="27">
        <f t="shared" si="28"/>
        <v>9</v>
      </c>
      <c r="B1631" s="30" t="s">
        <v>2974</v>
      </c>
      <c r="C1631" s="30" t="s">
        <v>2975</v>
      </c>
      <c r="D1631" s="34">
        <v>0</v>
      </c>
      <c r="E1631" s="34">
        <v>4090996642</v>
      </c>
      <c r="F1631" s="34">
        <v>4090996642</v>
      </c>
    </row>
    <row r="1632" spans="1:6" ht="13.5" hidden="1" thickBot="1">
      <c r="A1632" s="27">
        <f t="shared" si="28"/>
        <v>9</v>
      </c>
      <c r="B1632" s="30" t="s">
        <v>2976</v>
      </c>
      <c r="C1632" s="30" t="s">
        <v>1178</v>
      </c>
      <c r="D1632" s="33">
        <v>6480577358.0500002</v>
      </c>
      <c r="E1632" s="34">
        <v>0</v>
      </c>
      <c r="F1632" s="33">
        <v>6480577358.0500002</v>
      </c>
    </row>
    <row r="1633" spans="1:6" ht="13.5" hidden="1" thickBot="1">
      <c r="A1633" s="27">
        <f t="shared" si="28"/>
        <v>9</v>
      </c>
      <c r="B1633" s="30" t="s">
        <v>2977</v>
      </c>
      <c r="C1633" s="30" t="s">
        <v>2978</v>
      </c>
      <c r="D1633" s="33">
        <v>68737370568.830002</v>
      </c>
      <c r="E1633" s="34">
        <v>0</v>
      </c>
      <c r="F1633" s="33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0" t="s">
        <v>37</v>
      </c>
      <c r="D1634" s="33">
        <v>29828286146387.699</v>
      </c>
      <c r="E1634" s="33">
        <v>1560087743834.49</v>
      </c>
      <c r="F1634" s="33">
        <v>31388373890222.199</v>
      </c>
    </row>
    <row r="1635" spans="1:6" ht="13.5" hidden="1" thickBot="1">
      <c r="A1635" s="27">
        <f t="shared" si="28"/>
        <v>9</v>
      </c>
      <c r="B1635" s="30" t="s">
        <v>2979</v>
      </c>
      <c r="C1635" s="30" t="s">
        <v>2980</v>
      </c>
      <c r="D1635" s="33">
        <v>948396724187.70996</v>
      </c>
      <c r="E1635" s="33">
        <v>7708843661.3100004</v>
      </c>
      <c r="F1635" s="33">
        <v>956105567849.02002</v>
      </c>
    </row>
    <row r="1636" spans="1:6" ht="13.5" hidden="1" thickBot="1">
      <c r="A1636" s="27">
        <f t="shared" si="28"/>
        <v>9</v>
      </c>
      <c r="B1636" s="30" t="s">
        <v>2981</v>
      </c>
      <c r="C1636" s="30" t="s">
        <v>2982</v>
      </c>
      <c r="D1636" s="33">
        <v>856058545501.41003</v>
      </c>
      <c r="E1636" s="33">
        <v>1196227842.99</v>
      </c>
      <c r="F1636" s="33">
        <v>857254773344.40002</v>
      </c>
    </row>
    <row r="1637" spans="1:6" ht="13.5" hidden="1" thickBot="1">
      <c r="A1637" s="27">
        <f t="shared" si="28"/>
        <v>9</v>
      </c>
      <c r="B1637" s="30" t="s">
        <v>2983</v>
      </c>
      <c r="C1637" s="30" t="s">
        <v>2984</v>
      </c>
      <c r="D1637" s="33">
        <v>14693461425.24</v>
      </c>
      <c r="E1637" s="33">
        <v>936686086.74000001</v>
      </c>
      <c r="F1637" s="33">
        <v>15630147511.98</v>
      </c>
    </row>
    <row r="1638" spans="1:6" ht="13.5" hidden="1" thickBot="1">
      <c r="A1638" s="27">
        <f t="shared" si="28"/>
        <v>9</v>
      </c>
      <c r="B1638" s="30" t="s">
        <v>2985</v>
      </c>
      <c r="C1638" s="30" t="s">
        <v>2986</v>
      </c>
      <c r="D1638" s="33">
        <v>877404216532.66003</v>
      </c>
      <c r="E1638" s="33">
        <v>62104267136.580002</v>
      </c>
      <c r="F1638" s="33">
        <v>939508483669.23999</v>
      </c>
    </row>
    <row r="1639" spans="1:6" ht="13.5" hidden="1" thickBot="1">
      <c r="A1639" s="27">
        <f t="shared" si="28"/>
        <v>9</v>
      </c>
      <c r="B1639" s="30" t="s">
        <v>2987</v>
      </c>
      <c r="C1639" s="30" t="s">
        <v>2988</v>
      </c>
      <c r="D1639" s="34">
        <v>287926294</v>
      </c>
      <c r="E1639" s="34">
        <v>0</v>
      </c>
      <c r="F1639" s="34">
        <v>287926294</v>
      </c>
    </row>
    <row r="1640" spans="1:6" ht="13.5" hidden="1" thickBot="1">
      <c r="A1640" s="27">
        <f t="shared" si="28"/>
        <v>9</v>
      </c>
      <c r="B1640" s="30" t="s">
        <v>2989</v>
      </c>
      <c r="C1640" s="30" t="s">
        <v>2990</v>
      </c>
      <c r="D1640" s="34">
        <v>5453698695</v>
      </c>
      <c r="E1640" s="34">
        <v>254505687</v>
      </c>
      <c r="F1640" s="34">
        <v>5708204382</v>
      </c>
    </row>
    <row r="1641" spans="1:6" ht="13.5" hidden="1" thickBot="1">
      <c r="A1641" s="27">
        <f t="shared" si="28"/>
        <v>9</v>
      </c>
      <c r="B1641" s="30" t="s">
        <v>2991</v>
      </c>
      <c r="C1641" s="30" t="s">
        <v>2992</v>
      </c>
      <c r="D1641" s="34">
        <v>0</v>
      </c>
      <c r="E1641" s="34">
        <v>100000</v>
      </c>
      <c r="F1641" s="34">
        <v>100000</v>
      </c>
    </row>
    <row r="1642" spans="1:6" ht="13.5" hidden="1" thickBot="1">
      <c r="A1642" s="27">
        <f t="shared" si="28"/>
        <v>9</v>
      </c>
      <c r="B1642" s="30" t="s">
        <v>2993</v>
      </c>
      <c r="C1642" s="30" t="s">
        <v>2994</v>
      </c>
      <c r="D1642" s="33">
        <v>62912656956.870003</v>
      </c>
      <c r="E1642" s="34">
        <v>31567384337</v>
      </c>
      <c r="F1642" s="33">
        <v>94480041293.869995</v>
      </c>
    </row>
    <row r="1643" spans="1:6" ht="13.5" hidden="1" thickBot="1">
      <c r="A1643" s="27">
        <f t="shared" si="28"/>
        <v>9</v>
      </c>
      <c r="B1643" s="30" t="s">
        <v>2995</v>
      </c>
      <c r="C1643" s="30" t="s">
        <v>2996</v>
      </c>
      <c r="D1643" s="33">
        <v>2849707969.2199998</v>
      </c>
      <c r="E1643" s="33">
        <v>532002306.43000001</v>
      </c>
      <c r="F1643" s="33">
        <v>3381710275.6500001</v>
      </c>
    </row>
    <row r="1644" spans="1:6" ht="13.5" hidden="1" thickBot="1">
      <c r="A1644" s="27">
        <f t="shared" si="28"/>
        <v>9</v>
      </c>
      <c r="B1644" s="30" t="s">
        <v>2997</v>
      </c>
      <c r="C1644" s="30" t="s">
        <v>2998</v>
      </c>
      <c r="D1644" s="33">
        <v>29888240444.950001</v>
      </c>
      <c r="E1644" s="33">
        <v>1596586020.9000001</v>
      </c>
      <c r="F1644" s="33">
        <v>31484826465.849998</v>
      </c>
    </row>
    <row r="1645" spans="1:6" ht="13.5" hidden="1" thickBot="1">
      <c r="A1645" s="27">
        <f t="shared" si="28"/>
        <v>9</v>
      </c>
      <c r="B1645" s="30" t="s">
        <v>2999</v>
      </c>
      <c r="C1645" s="30" t="s">
        <v>2198</v>
      </c>
      <c r="D1645" s="33">
        <v>90746554632.889999</v>
      </c>
      <c r="E1645" s="33">
        <v>3540324872.9899998</v>
      </c>
      <c r="F1645" s="33">
        <v>94286879505.880005</v>
      </c>
    </row>
    <row r="1646" spans="1:6" ht="13.5" hidden="1" thickBot="1">
      <c r="A1646" s="27">
        <f t="shared" si="28"/>
        <v>9</v>
      </c>
      <c r="B1646" s="30" t="s">
        <v>3000</v>
      </c>
      <c r="C1646" s="30" t="s">
        <v>3001</v>
      </c>
      <c r="D1646" s="34">
        <v>436243528</v>
      </c>
      <c r="E1646" s="34">
        <v>0</v>
      </c>
      <c r="F1646" s="34">
        <v>436243528</v>
      </c>
    </row>
    <row r="1647" spans="1:6" ht="13.5" hidden="1" thickBot="1">
      <c r="A1647" s="27">
        <f t="shared" si="28"/>
        <v>9</v>
      </c>
      <c r="B1647" s="30" t="s">
        <v>3002</v>
      </c>
      <c r="C1647" s="30" t="s">
        <v>3003</v>
      </c>
      <c r="D1647" s="33">
        <v>32363386193.709999</v>
      </c>
      <c r="E1647" s="33">
        <v>176148184.06999999</v>
      </c>
      <c r="F1647" s="33">
        <v>32539534377.779999</v>
      </c>
    </row>
    <row r="1648" spans="1:6" ht="13.5" hidden="1" thickBot="1">
      <c r="A1648" s="27">
        <f t="shared" si="28"/>
        <v>9</v>
      </c>
      <c r="B1648" s="30" t="s">
        <v>3004</v>
      </c>
      <c r="C1648" s="30" t="s">
        <v>3005</v>
      </c>
      <c r="D1648" s="33">
        <v>307222436132.54999</v>
      </c>
      <c r="E1648" s="33">
        <v>996388281114.79004</v>
      </c>
      <c r="F1648" s="33">
        <v>1303610717247.3401</v>
      </c>
    </row>
    <row r="1649" spans="1:6" ht="13.5" hidden="1" thickBot="1">
      <c r="A1649" s="27">
        <f t="shared" si="28"/>
        <v>9</v>
      </c>
      <c r="B1649" s="30" t="s">
        <v>3006</v>
      </c>
      <c r="C1649" s="30" t="s">
        <v>3007</v>
      </c>
      <c r="D1649" s="34">
        <v>167140320</v>
      </c>
      <c r="E1649" s="34">
        <v>95580160</v>
      </c>
      <c r="F1649" s="34">
        <v>262720480</v>
      </c>
    </row>
    <row r="1650" spans="1:6" ht="13.5" hidden="1" thickBot="1">
      <c r="A1650" s="27">
        <f t="shared" si="28"/>
        <v>9</v>
      </c>
      <c r="B1650" s="30" t="s">
        <v>3008</v>
      </c>
      <c r="C1650" s="30" t="s">
        <v>3009</v>
      </c>
      <c r="D1650" s="33">
        <v>8990064663.7700005</v>
      </c>
      <c r="E1650" s="33">
        <v>1644281727.98</v>
      </c>
      <c r="F1650" s="33">
        <v>10634346391.75</v>
      </c>
    </row>
    <row r="1651" spans="1:6" ht="13.5" hidden="1" thickBot="1">
      <c r="A1651" s="27">
        <f t="shared" si="28"/>
        <v>9</v>
      </c>
      <c r="B1651" s="30" t="s">
        <v>3010</v>
      </c>
      <c r="C1651" s="30" t="s">
        <v>925</v>
      </c>
      <c r="D1651" s="34">
        <v>643292896</v>
      </c>
      <c r="E1651" s="34">
        <v>0</v>
      </c>
      <c r="F1651" s="34">
        <v>643292896</v>
      </c>
    </row>
    <row r="1652" spans="1:6" ht="13.5" hidden="1" thickBot="1">
      <c r="A1652" s="27">
        <f t="shared" si="28"/>
        <v>9</v>
      </c>
      <c r="B1652" s="30" t="s">
        <v>3011</v>
      </c>
      <c r="C1652" s="30" t="s">
        <v>3012</v>
      </c>
      <c r="D1652" s="34">
        <v>24402663348</v>
      </c>
      <c r="E1652" s="34">
        <v>0</v>
      </c>
      <c r="F1652" s="34">
        <v>24402663348</v>
      </c>
    </row>
    <row r="1653" spans="1:6" ht="13.5" hidden="1" thickBot="1">
      <c r="A1653" s="27">
        <f t="shared" si="28"/>
        <v>9</v>
      </c>
      <c r="B1653" s="30" t="s">
        <v>3013</v>
      </c>
      <c r="C1653" s="30" t="s">
        <v>3014</v>
      </c>
      <c r="D1653" s="33">
        <v>1014496253.08</v>
      </c>
      <c r="E1653" s="34">
        <v>1087077872</v>
      </c>
      <c r="F1653" s="33">
        <v>2101574125.0799999</v>
      </c>
    </row>
    <row r="1654" spans="1:6" ht="13.5" hidden="1" thickBot="1">
      <c r="A1654" s="27">
        <f t="shared" si="28"/>
        <v>9</v>
      </c>
      <c r="B1654" s="30" t="s">
        <v>3015</v>
      </c>
      <c r="C1654" s="30" t="s">
        <v>1114</v>
      </c>
      <c r="D1654" s="33">
        <v>2426601101.8800001</v>
      </c>
      <c r="E1654" s="33">
        <v>828383581.77999997</v>
      </c>
      <c r="F1654" s="33">
        <v>3254984683.6599998</v>
      </c>
    </row>
    <row r="1655" spans="1:6" ht="13.5" hidden="1" thickBot="1">
      <c r="A1655" s="27">
        <f t="shared" si="28"/>
        <v>9</v>
      </c>
      <c r="B1655" s="30" t="s">
        <v>3016</v>
      </c>
      <c r="C1655" s="30" t="s">
        <v>3017</v>
      </c>
      <c r="D1655" s="33">
        <v>20383729180798</v>
      </c>
      <c r="E1655" s="34">
        <v>6887917980</v>
      </c>
      <c r="F1655" s="33">
        <v>20390617098778</v>
      </c>
    </row>
    <row r="1656" spans="1:6" ht="13.5" hidden="1" thickBot="1">
      <c r="A1656" s="27">
        <f t="shared" si="28"/>
        <v>9</v>
      </c>
      <c r="B1656" s="30" t="s">
        <v>3018</v>
      </c>
      <c r="C1656" s="30" t="s">
        <v>3019</v>
      </c>
      <c r="D1656" s="33">
        <v>1571286990725.3401</v>
      </c>
      <c r="E1656" s="33">
        <v>24123382321.880001</v>
      </c>
      <c r="F1656" s="33">
        <v>1595410373047.22</v>
      </c>
    </row>
    <row r="1657" spans="1:6" ht="13.5" hidden="1" thickBot="1">
      <c r="A1657" s="27">
        <f t="shared" si="28"/>
        <v>9</v>
      </c>
      <c r="B1657" s="30" t="s">
        <v>3020</v>
      </c>
      <c r="C1657" s="30" t="s">
        <v>3021</v>
      </c>
      <c r="D1657" s="34">
        <v>2255908010</v>
      </c>
      <c r="E1657" s="34">
        <v>0</v>
      </c>
      <c r="F1657" s="34">
        <v>2255908010</v>
      </c>
    </row>
    <row r="1658" spans="1:6" ht="13.5" hidden="1" thickBot="1">
      <c r="A1658" s="27">
        <f t="shared" si="28"/>
        <v>9</v>
      </c>
      <c r="B1658" s="30" t="s">
        <v>3022</v>
      </c>
      <c r="C1658" s="30" t="s">
        <v>1120</v>
      </c>
      <c r="D1658" s="33">
        <v>1598445240.3900001</v>
      </c>
      <c r="E1658" s="33">
        <v>1053006198.21</v>
      </c>
      <c r="F1658" s="33">
        <v>2651451438.5999999</v>
      </c>
    </row>
    <row r="1659" spans="1:6" ht="13.5" hidden="1" thickBot="1">
      <c r="A1659" s="27">
        <f t="shared" si="28"/>
        <v>9</v>
      </c>
      <c r="B1659" s="30" t="s">
        <v>3023</v>
      </c>
      <c r="C1659" s="30" t="s">
        <v>3024</v>
      </c>
      <c r="D1659" s="33">
        <v>16092082267.24</v>
      </c>
      <c r="E1659" s="33">
        <v>8493595557.5799999</v>
      </c>
      <c r="F1659" s="33">
        <v>24585677824.82</v>
      </c>
    </row>
    <row r="1660" spans="1:6" ht="13.5" hidden="1" thickBot="1">
      <c r="A1660" s="27">
        <f t="shared" si="28"/>
        <v>9</v>
      </c>
      <c r="B1660" s="30" t="s">
        <v>3025</v>
      </c>
      <c r="C1660" s="30" t="s">
        <v>972</v>
      </c>
      <c r="D1660" s="33">
        <v>30613249841.77</v>
      </c>
      <c r="E1660" s="33">
        <v>1631566121.49</v>
      </c>
      <c r="F1660" s="33">
        <v>32244815963.259998</v>
      </c>
    </row>
    <row r="1661" spans="1:6" ht="13.5" hidden="1" thickBot="1">
      <c r="A1661" s="27">
        <f t="shared" si="28"/>
        <v>9</v>
      </c>
      <c r="B1661" s="30" t="s">
        <v>3026</v>
      </c>
      <c r="C1661" s="30" t="s">
        <v>3027</v>
      </c>
      <c r="D1661" s="34">
        <v>234274524</v>
      </c>
      <c r="E1661" s="34">
        <v>3009600</v>
      </c>
      <c r="F1661" s="34">
        <v>237284124</v>
      </c>
    </row>
    <row r="1662" spans="1:6" ht="13.5" hidden="1" thickBot="1">
      <c r="A1662" s="27">
        <f t="shared" si="28"/>
        <v>9</v>
      </c>
      <c r="B1662" s="30" t="s">
        <v>3028</v>
      </c>
      <c r="C1662" s="30" t="s">
        <v>3029</v>
      </c>
      <c r="D1662" s="34">
        <v>1012722584</v>
      </c>
      <c r="E1662" s="34">
        <v>0</v>
      </c>
      <c r="F1662" s="34">
        <v>1012722584</v>
      </c>
    </row>
    <row r="1663" spans="1:6" ht="13.5" hidden="1" thickBot="1">
      <c r="A1663" s="27">
        <f t="shared" si="28"/>
        <v>9</v>
      </c>
      <c r="B1663" s="30" t="s">
        <v>3030</v>
      </c>
      <c r="C1663" s="30" t="s">
        <v>3031</v>
      </c>
      <c r="D1663" s="33">
        <v>47025805011.25</v>
      </c>
      <c r="E1663" s="33">
        <v>7248864368.5100002</v>
      </c>
      <c r="F1663" s="33">
        <v>54274669379.760002</v>
      </c>
    </row>
    <row r="1664" spans="1:6" ht="13.5" hidden="1" thickBot="1">
      <c r="A1664" s="27">
        <f t="shared" si="28"/>
        <v>9</v>
      </c>
      <c r="B1664" s="30" t="s">
        <v>3032</v>
      </c>
      <c r="C1664" s="30" t="s">
        <v>130</v>
      </c>
      <c r="D1664" s="33">
        <v>174139493256.06</v>
      </c>
      <c r="E1664" s="33">
        <v>31339148796.439999</v>
      </c>
      <c r="F1664" s="33">
        <v>205478642052.5</v>
      </c>
    </row>
    <row r="1665" spans="1:6" ht="13.5" hidden="1" thickBot="1">
      <c r="A1665" s="27">
        <f t="shared" si="28"/>
        <v>9</v>
      </c>
      <c r="B1665" s="30" t="s">
        <v>3033</v>
      </c>
      <c r="C1665" s="30" t="s">
        <v>3034</v>
      </c>
      <c r="D1665" s="33">
        <v>535469761.56999999</v>
      </c>
      <c r="E1665" s="34">
        <v>0</v>
      </c>
      <c r="F1665" s="33">
        <v>535469761.56999999</v>
      </c>
    </row>
    <row r="1666" spans="1:6" ht="13.5" hidden="1" thickBot="1">
      <c r="A1666" s="27">
        <f t="shared" si="28"/>
        <v>9</v>
      </c>
      <c r="B1666" s="30" t="s">
        <v>3035</v>
      </c>
      <c r="C1666" s="30" t="s">
        <v>1242</v>
      </c>
      <c r="D1666" s="33">
        <v>65043632492.639999</v>
      </c>
      <c r="E1666" s="33">
        <v>1011133963.47</v>
      </c>
      <c r="F1666" s="33">
        <v>66054766456.110001</v>
      </c>
    </row>
    <row r="1667" spans="1:6" ht="13.5" hidden="1" thickBot="1">
      <c r="A1667" s="27">
        <f t="shared" si="28"/>
        <v>9</v>
      </c>
      <c r="B1667" s="30" t="s">
        <v>3036</v>
      </c>
      <c r="C1667" s="30" t="s">
        <v>1269</v>
      </c>
      <c r="D1667" s="33">
        <v>972045390271.58997</v>
      </c>
      <c r="E1667" s="33">
        <v>53072541581.949997</v>
      </c>
      <c r="F1667" s="33">
        <v>1025117931853.54</v>
      </c>
    </row>
    <row r="1668" spans="1:6" ht="13.5" hidden="1" thickBot="1">
      <c r="A1668" s="27">
        <f t="shared" si="28"/>
        <v>9</v>
      </c>
      <c r="B1668" s="30" t="s">
        <v>3037</v>
      </c>
      <c r="C1668" s="30" t="s">
        <v>2786</v>
      </c>
      <c r="D1668" s="33">
        <v>1438434178045.05</v>
      </c>
      <c r="E1668" s="33">
        <v>64516841147.25</v>
      </c>
      <c r="F1668" s="33">
        <v>1502951019192.3</v>
      </c>
    </row>
    <row r="1669" spans="1:6" ht="13.5" hidden="1" thickBot="1">
      <c r="A1669" s="27">
        <f t="shared" si="28"/>
        <v>9</v>
      </c>
      <c r="B1669" s="30" t="s">
        <v>3038</v>
      </c>
      <c r="C1669" s="30" t="s">
        <v>2485</v>
      </c>
      <c r="D1669" s="33">
        <v>53273818895.139999</v>
      </c>
      <c r="E1669" s="34">
        <v>2948628750</v>
      </c>
      <c r="F1669" s="33">
        <v>56222447645.139999</v>
      </c>
    </row>
    <row r="1670" spans="1:6" ht="13.5" hidden="1" thickBot="1">
      <c r="A1670" s="27">
        <f t="shared" si="28"/>
        <v>9</v>
      </c>
      <c r="B1670" s="30" t="s">
        <v>3039</v>
      </c>
      <c r="C1670" s="30" t="s">
        <v>1265</v>
      </c>
      <c r="D1670" s="33">
        <v>483483341456.94</v>
      </c>
      <c r="E1670" s="33">
        <v>1029295928.09</v>
      </c>
      <c r="F1670" s="33">
        <v>484512637385.03003</v>
      </c>
    </row>
    <row r="1671" spans="1:6" ht="13.5" hidden="1" thickBot="1">
      <c r="A1671" s="27">
        <f t="shared" si="28"/>
        <v>9</v>
      </c>
      <c r="B1671" s="30" t="s">
        <v>3040</v>
      </c>
      <c r="C1671" s="30" t="s">
        <v>1303</v>
      </c>
      <c r="D1671" s="33">
        <v>150339671958.17999</v>
      </c>
      <c r="E1671" s="34">
        <v>3000749043</v>
      </c>
      <c r="F1671" s="33">
        <v>153340421001.17999</v>
      </c>
    </row>
    <row r="1672" spans="1:6" ht="13.5" hidden="1" thickBot="1">
      <c r="A1672" s="27">
        <f t="shared" si="28"/>
        <v>9</v>
      </c>
      <c r="B1672" s="30" t="s">
        <v>3041</v>
      </c>
      <c r="C1672" s="30" t="s">
        <v>3042</v>
      </c>
      <c r="D1672" s="34">
        <v>112266111</v>
      </c>
      <c r="E1672" s="33">
        <v>75508914789.509995</v>
      </c>
      <c r="F1672" s="33">
        <v>75621180900.509995</v>
      </c>
    </row>
    <row r="1673" spans="1:6" ht="13.5" hidden="1" thickBot="1">
      <c r="A1673" s="27">
        <f t="shared" si="28"/>
        <v>9</v>
      </c>
      <c r="B1673" s="30" t="s">
        <v>3043</v>
      </c>
      <c r="C1673" s="30" t="s">
        <v>3044</v>
      </c>
      <c r="D1673" s="33">
        <v>652587622.39999998</v>
      </c>
      <c r="E1673" s="34">
        <v>2470088163</v>
      </c>
      <c r="F1673" s="33">
        <v>3122675785.4000001</v>
      </c>
    </row>
    <row r="1674" spans="1:6" ht="13.5" hidden="1" thickBot="1">
      <c r="A1674" s="27">
        <f t="shared" si="28"/>
        <v>9</v>
      </c>
      <c r="B1674" s="30" t="s">
        <v>3045</v>
      </c>
      <c r="C1674" s="30" t="s">
        <v>3046</v>
      </c>
      <c r="D1674" s="33">
        <v>499870284.83999997</v>
      </c>
      <c r="E1674" s="33">
        <v>32288454.510000002</v>
      </c>
      <c r="F1674" s="33">
        <v>532158739.35000002</v>
      </c>
    </row>
    <row r="1675" spans="1:6" ht="13.5" hidden="1" thickBot="1">
      <c r="A1675" s="27">
        <f t="shared" si="28"/>
        <v>9</v>
      </c>
      <c r="B1675" s="30" t="s">
        <v>3047</v>
      </c>
      <c r="C1675" s="30" t="s">
        <v>3048</v>
      </c>
      <c r="D1675" s="34">
        <v>890023031</v>
      </c>
      <c r="E1675" s="34">
        <v>0</v>
      </c>
      <c r="F1675" s="34">
        <v>890023031</v>
      </c>
    </row>
    <row r="1676" spans="1:6" ht="13.5" hidden="1" thickBot="1">
      <c r="A1676" s="27">
        <f t="shared" si="28"/>
        <v>9</v>
      </c>
      <c r="B1676" s="30" t="s">
        <v>3049</v>
      </c>
      <c r="C1676" s="30" t="s">
        <v>37</v>
      </c>
      <c r="D1676" s="33">
        <v>1168629687122.3201</v>
      </c>
      <c r="E1676" s="33">
        <v>166060090477.04001</v>
      </c>
      <c r="F1676" s="33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0" t="s">
        <v>3051</v>
      </c>
      <c r="D1677" s="33">
        <v>605030139271.76001</v>
      </c>
      <c r="E1677" s="34">
        <v>30905633250</v>
      </c>
      <c r="F1677" s="33">
        <v>635935772521.76001</v>
      </c>
    </row>
    <row r="1678" spans="1:6" ht="13.5" hidden="1" thickBot="1">
      <c r="A1678" s="27">
        <f t="shared" si="28"/>
        <v>9</v>
      </c>
      <c r="B1678" s="30" t="s">
        <v>3052</v>
      </c>
      <c r="C1678" s="30" t="s">
        <v>56</v>
      </c>
      <c r="D1678" s="34">
        <v>1054265973</v>
      </c>
      <c r="E1678" s="34">
        <v>0</v>
      </c>
      <c r="F1678" s="34">
        <v>1054265973</v>
      </c>
    </row>
    <row r="1679" spans="1:6" ht="13.5" hidden="1" thickBot="1">
      <c r="A1679" s="27">
        <f t="shared" si="28"/>
        <v>9</v>
      </c>
      <c r="B1679" s="30" t="s">
        <v>3053</v>
      </c>
      <c r="C1679" s="30" t="s">
        <v>54</v>
      </c>
      <c r="D1679" s="34">
        <v>52251821</v>
      </c>
      <c r="E1679" s="34">
        <v>0</v>
      </c>
      <c r="F1679" s="34">
        <v>52251821</v>
      </c>
    </row>
    <row r="1680" spans="1:6" ht="13.5" hidden="1" thickBot="1">
      <c r="A1680" s="27">
        <f t="shared" si="28"/>
        <v>9</v>
      </c>
      <c r="B1680" s="30" t="s">
        <v>3054</v>
      </c>
      <c r="C1680" s="30" t="s">
        <v>3055</v>
      </c>
      <c r="D1680" s="34">
        <v>32252</v>
      </c>
      <c r="E1680" s="34">
        <v>0</v>
      </c>
      <c r="F1680" s="34">
        <v>32252</v>
      </c>
    </row>
    <row r="1681" spans="1:6" ht="13.5" hidden="1" thickBot="1">
      <c r="A1681" s="27">
        <f t="shared" si="28"/>
        <v>9</v>
      </c>
      <c r="B1681" s="30" t="s">
        <v>3056</v>
      </c>
      <c r="C1681" s="30" t="s">
        <v>3057</v>
      </c>
      <c r="D1681" s="33">
        <v>603923589225.76001</v>
      </c>
      <c r="E1681" s="34">
        <v>30905633250</v>
      </c>
      <c r="F1681" s="33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0" t="s">
        <v>3058</v>
      </c>
      <c r="D1682" s="33">
        <v>48788107797079.203</v>
      </c>
      <c r="E1682" s="33">
        <v>276987317705882</v>
      </c>
      <c r="F1682" s="33">
        <v>325775425502961</v>
      </c>
    </row>
    <row r="1683" spans="1:6" ht="13.5" thickBot="1">
      <c r="A1683" s="35">
        <f t="shared" si="28"/>
        <v>3</v>
      </c>
      <c r="B1683" s="27" t="s">
        <v>390</v>
      </c>
      <c r="C1683" s="36" t="s">
        <v>3059</v>
      </c>
      <c r="D1683" s="37">
        <f>D1684+D1718+D1724+D1735+D1736</f>
        <v>32103066977953.438</v>
      </c>
      <c r="E1683" s="37">
        <f t="shared" ref="E1683:F1683" si="29">E1684+E1718+E1724+E1735+E1736</f>
        <v>209650042403033.53</v>
      </c>
      <c r="F1683" s="37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0" t="s">
        <v>3061</v>
      </c>
      <c r="D1684" s="33">
        <v>6719806518730.8496</v>
      </c>
      <c r="E1684" s="34">
        <v>0</v>
      </c>
      <c r="F1684" s="33">
        <v>6719806518730.8496</v>
      </c>
    </row>
    <row r="1685" spans="1:6" ht="13.5" hidden="1" thickBot="1">
      <c r="A1685" s="27">
        <f t="shared" ref="A1685:A1753" si="30">LEN(B1685)</f>
        <v>9</v>
      </c>
      <c r="B1685" s="30" t="s">
        <v>3062</v>
      </c>
      <c r="C1685" s="30" t="s">
        <v>3063</v>
      </c>
      <c r="D1685" s="33">
        <v>400542799179.82001</v>
      </c>
      <c r="E1685" s="34">
        <v>0</v>
      </c>
      <c r="F1685" s="33">
        <v>400542799179.82001</v>
      </c>
    </row>
    <row r="1686" spans="1:6" ht="13.5" hidden="1" thickBot="1">
      <c r="A1686" s="27">
        <f t="shared" si="30"/>
        <v>9</v>
      </c>
      <c r="B1686" s="30" t="s">
        <v>3064</v>
      </c>
      <c r="C1686" s="30" t="s">
        <v>3065</v>
      </c>
      <c r="D1686" s="33">
        <v>1839561898435.79</v>
      </c>
      <c r="E1686" s="34">
        <v>0</v>
      </c>
      <c r="F1686" s="33">
        <v>1839561898435.79</v>
      </c>
    </row>
    <row r="1687" spans="1:6" ht="13.5" hidden="1" thickBot="1">
      <c r="A1687" s="27">
        <f t="shared" si="30"/>
        <v>9</v>
      </c>
      <c r="B1687" s="30" t="s">
        <v>3066</v>
      </c>
      <c r="C1687" s="30" t="s">
        <v>3067</v>
      </c>
      <c r="D1687" s="33">
        <v>130055499956.52</v>
      </c>
      <c r="E1687" s="34">
        <v>0</v>
      </c>
      <c r="F1687" s="33">
        <v>130055499956.52</v>
      </c>
    </row>
    <row r="1688" spans="1:6" ht="13.5" hidden="1" thickBot="1">
      <c r="A1688" s="27">
        <f t="shared" si="30"/>
        <v>9</v>
      </c>
      <c r="B1688" s="30" t="s">
        <v>3068</v>
      </c>
      <c r="C1688" s="30" t="s">
        <v>3069</v>
      </c>
      <c r="D1688" s="33">
        <v>974619793653.84998</v>
      </c>
      <c r="E1688" s="34">
        <v>0</v>
      </c>
      <c r="F1688" s="33">
        <v>974619793653.84998</v>
      </c>
    </row>
    <row r="1689" spans="1:6" ht="13.5" hidden="1" thickBot="1">
      <c r="A1689" s="27">
        <f t="shared" si="30"/>
        <v>9</v>
      </c>
      <c r="B1689" s="30" t="s">
        <v>3070</v>
      </c>
      <c r="C1689" s="30" t="s">
        <v>3071</v>
      </c>
      <c r="D1689" s="33">
        <v>862645596340.07996</v>
      </c>
      <c r="E1689" s="34">
        <v>0</v>
      </c>
      <c r="F1689" s="33">
        <v>862645596340.07996</v>
      </c>
    </row>
    <row r="1690" spans="1:6" ht="13.5" hidden="1" thickBot="1">
      <c r="A1690" s="27">
        <f t="shared" si="30"/>
        <v>9</v>
      </c>
      <c r="B1690" s="30" t="s">
        <v>3072</v>
      </c>
      <c r="C1690" s="30" t="s">
        <v>3073</v>
      </c>
      <c r="D1690" s="33">
        <v>532815562320.54999</v>
      </c>
      <c r="E1690" s="34">
        <v>0</v>
      </c>
      <c r="F1690" s="33">
        <v>532815562320.54999</v>
      </c>
    </row>
    <row r="1691" spans="1:6" ht="13.5" hidden="1" thickBot="1">
      <c r="A1691" s="27">
        <f t="shared" si="30"/>
        <v>9</v>
      </c>
      <c r="B1691" s="30" t="s">
        <v>3074</v>
      </c>
      <c r="C1691" s="30" t="s">
        <v>3075</v>
      </c>
      <c r="D1691" s="33">
        <v>796213114979.35999</v>
      </c>
      <c r="E1691" s="34">
        <v>0</v>
      </c>
      <c r="F1691" s="33">
        <v>796213114979.35999</v>
      </c>
    </row>
    <row r="1692" spans="1:6" ht="13.5" hidden="1" thickBot="1">
      <c r="A1692" s="27">
        <f t="shared" si="30"/>
        <v>9</v>
      </c>
      <c r="B1692" s="30" t="s">
        <v>3076</v>
      </c>
      <c r="C1692" s="30" t="s">
        <v>897</v>
      </c>
      <c r="D1692" s="34">
        <v>398258642</v>
      </c>
      <c r="E1692" s="34">
        <v>0</v>
      </c>
      <c r="F1692" s="34">
        <v>398258642</v>
      </c>
    </row>
    <row r="1693" spans="1:6" ht="13.5" hidden="1" thickBot="1">
      <c r="A1693" s="27">
        <f t="shared" si="30"/>
        <v>9</v>
      </c>
      <c r="B1693" s="30" t="s">
        <v>3077</v>
      </c>
      <c r="C1693" s="30" t="s">
        <v>3078</v>
      </c>
      <c r="D1693" s="34">
        <v>520804118442</v>
      </c>
      <c r="E1693" s="34">
        <v>0</v>
      </c>
      <c r="F1693" s="34">
        <v>520804118442</v>
      </c>
    </row>
    <row r="1694" spans="1:6" ht="13.5" hidden="1" thickBot="1">
      <c r="A1694" s="27">
        <f t="shared" si="30"/>
        <v>9</v>
      </c>
      <c r="B1694" s="30" t="s">
        <v>3079</v>
      </c>
      <c r="C1694" s="30" t="s">
        <v>3080</v>
      </c>
      <c r="D1694" s="33">
        <v>100908046201.42</v>
      </c>
      <c r="E1694" s="34">
        <v>0</v>
      </c>
      <c r="F1694" s="33">
        <v>100908046201.42</v>
      </c>
    </row>
    <row r="1695" spans="1:6" ht="13.5" hidden="1" thickBot="1">
      <c r="A1695" s="27">
        <f t="shared" si="30"/>
        <v>9</v>
      </c>
      <c r="B1695" s="30" t="s">
        <v>3081</v>
      </c>
      <c r="C1695" s="30" t="s">
        <v>3082</v>
      </c>
      <c r="D1695" s="33">
        <v>12847819248.07</v>
      </c>
      <c r="E1695" s="34">
        <v>0</v>
      </c>
      <c r="F1695" s="33">
        <v>12847819248.07</v>
      </c>
    </row>
    <row r="1696" spans="1:6" ht="13.5" hidden="1" thickBot="1">
      <c r="A1696" s="27">
        <f t="shared" si="30"/>
        <v>9</v>
      </c>
      <c r="B1696" s="30" t="s">
        <v>3083</v>
      </c>
      <c r="C1696" s="30" t="s">
        <v>2975</v>
      </c>
      <c r="D1696" s="33">
        <v>1586164622.6400001</v>
      </c>
      <c r="E1696" s="34">
        <v>0</v>
      </c>
      <c r="F1696" s="33">
        <v>1586164622.6400001</v>
      </c>
    </row>
    <row r="1697" spans="1:6" ht="13.5" hidden="1" thickBot="1">
      <c r="A1697" s="27">
        <f t="shared" si="30"/>
        <v>9</v>
      </c>
      <c r="B1697" s="30" t="s">
        <v>3084</v>
      </c>
      <c r="C1697" s="30" t="s">
        <v>3085</v>
      </c>
      <c r="D1697" s="33">
        <v>44373701195.089996</v>
      </c>
      <c r="E1697" s="34">
        <v>0</v>
      </c>
      <c r="F1697" s="33">
        <v>44373701195.089996</v>
      </c>
    </row>
    <row r="1698" spans="1:6" ht="13.5" hidden="1" thickBot="1">
      <c r="A1698" s="27">
        <f t="shared" si="30"/>
        <v>9</v>
      </c>
      <c r="B1698" s="30" t="s">
        <v>3086</v>
      </c>
      <c r="C1698" s="30" t="s">
        <v>3087</v>
      </c>
      <c r="D1698" s="33">
        <v>29740915999.59</v>
      </c>
      <c r="E1698" s="34">
        <v>0</v>
      </c>
      <c r="F1698" s="33">
        <v>29740915999.59</v>
      </c>
    </row>
    <row r="1699" spans="1:6" ht="13.5" hidden="1" thickBot="1">
      <c r="A1699" s="27">
        <f t="shared" si="30"/>
        <v>9</v>
      </c>
      <c r="B1699" s="30" t="s">
        <v>3088</v>
      </c>
      <c r="C1699" s="30" t="s">
        <v>3089</v>
      </c>
      <c r="D1699" s="33">
        <v>10140676361.74</v>
      </c>
      <c r="E1699" s="34">
        <v>0</v>
      </c>
      <c r="F1699" s="33">
        <v>10140676361.74</v>
      </c>
    </row>
    <row r="1700" spans="1:6" ht="13.5" hidden="1" thickBot="1">
      <c r="A1700" s="27">
        <f t="shared" si="30"/>
        <v>9</v>
      </c>
      <c r="B1700" s="30" t="s">
        <v>3090</v>
      </c>
      <c r="C1700" s="30" t="s">
        <v>3091</v>
      </c>
      <c r="D1700" s="34">
        <v>16508411</v>
      </c>
      <c r="E1700" s="34">
        <v>0</v>
      </c>
      <c r="F1700" s="34">
        <v>16508411</v>
      </c>
    </row>
    <row r="1701" spans="1:6" ht="13.5" hidden="1" thickBot="1">
      <c r="A1701" s="27">
        <f t="shared" si="30"/>
        <v>9</v>
      </c>
      <c r="B1701" s="30" t="s">
        <v>3092</v>
      </c>
      <c r="C1701" s="30" t="s">
        <v>3093</v>
      </c>
      <c r="D1701" s="33">
        <v>4458917828.9499998</v>
      </c>
      <c r="E1701" s="34">
        <v>0</v>
      </c>
      <c r="F1701" s="33">
        <v>4458917828.9499998</v>
      </c>
    </row>
    <row r="1702" spans="1:6" ht="13.5" hidden="1" thickBot="1">
      <c r="A1702" s="27">
        <f t="shared" si="30"/>
        <v>9</v>
      </c>
      <c r="B1702" s="30" t="s">
        <v>3094</v>
      </c>
      <c r="C1702" s="30" t="s">
        <v>3095</v>
      </c>
      <c r="D1702" s="33">
        <v>532538735.48000002</v>
      </c>
      <c r="E1702" s="34">
        <v>0</v>
      </c>
      <c r="F1702" s="33">
        <v>532538735.48000002</v>
      </c>
    </row>
    <row r="1703" spans="1:6" ht="13.5" hidden="1" thickBot="1">
      <c r="A1703" s="27">
        <f t="shared" si="30"/>
        <v>9</v>
      </c>
      <c r="B1703" s="30" t="s">
        <v>3096</v>
      </c>
      <c r="C1703" s="30" t="s">
        <v>1242</v>
      </c>
      <c r="D1703" s="34">
        <v>171359086</v>
      </c>
      <c r="E1703" s="34">
        <v>0</v>
      </c>
      <c r="F1703" s="34">
        <v>171359086</v>
      </c>
    </row>
    <row r="1704" spans="1:6" ht="13.5" hidden="1" thickBot="1">
      <c r="A1704" s="27">
        <f t="shared" si="30"/>
        <v>9</v>
      </c>
      <c r="B1704" s="30" t="s">
        <v>3097</v>
      </c>
      <c r="C1704" s="30" t="s">
        <v>3098</v>
      </c>
      <c r="D1704" s="33">
        <v>155676192657.81</v>
      </c>
      <c r="E1704" s="34">
        <v>0</v>
      </c>
      <c r="F1704" s="33">
        <v>155676192657.81</v>
      </c>
    </row>
    <row r="1705" spans="1:6" ht="13.5" hidden="1" thickBot="1">
      <c r="A1705" s="27">
        <f t="shared" si="30"/>
        <v>9</v>
      </c>
      <c r="B1705" s="30" t="s">
        <v>3099</v>
      </c>
      <c r="C1705" s="30" t="s">
        <v>3100</v>
      </c>
      <c r="D1705" s="33">
        <v>117697243889.44</v>
      </c>
      <c r="E1705" s="34">
        <v>0</v>
      </c>
      <c r="F1705" s="33">
        <v>117697243889.44</v>
      </c>
    </row>
    <row r="1706" spans="1:6" ht="13.5" hidden="1" thickBot="1">
      <c r="A1706" s="27">
        <f t="shared" si="30"/>
        <v>9</v>
      </c>
      <c r="B1706" s="30" t="s">
        <v>3101</v>
      </c>
      <c r="C1706" s="30" t="s">
        <v>3102</v>
      </c>
      <c r="D1706" s="33">
        <v>46567542895.139999</v>
      </c>
      <c r="E1706" s="34">
        <v>0</v>
      </c>
      <c r="F1706" s="33">
        <v>46567542895.139999</v>
      </c>
    </row>
    <row r="1707" spans="1:6" ht="13.5" hidden="1" thickBot="1">
      <c r="A1707" s="27">
        <f t="shared" si="30"/>
        <v>9</v>
      </c>
      <c r="B1707" s="30" t="s">
        <v>3103</v>
      </c>
      <c r="C1707" s="30" t="s">
        <v>2908</v>
      </c>
      <c r="D1707" s="33">
        <v>125182052.04000001</v>
      </c>
      <c r="E1707" s="34">
        <v>0</v>
      </c>
      <c r="F1707" s="33">
        <v>125182052.04000001</v>
      </c>
    </row>
    <row r="1708" spans="1:6" ht="13.5" hidden="1" thickBot="1">
      <c r="A1708" s="27">
        <f t="shared" si="30"/>
        <v>9</v>
      </c>
      <c r="B1708" s="30" t="s">
        <v>3104</v>
      </c>
      <c r="C1708" s="30" t="s">
        <v>3105</v>
      </c>
      <c r="D1708" s="34">
        <v>2103802370</v>
      </c>
      <c r="E1708" s="34">
        <v>0</v>
      </c>
      <c r="F1708" s="34">
        <v>2103802370</v>
      </c>
    </row>
    <row r="1709" spans="1:6" ht="13.5" hidden="1" thickBot="1">
      <c r="A1709" s="27">
        <f t="shared" si="30"/>
        <v>9</v>
      </c>
      <c r="B1709" s="30" t="s">
        <v>3106</v>
      </c>
      <c r="C1709" s="30" t="s">
        <v>3107</v>
      </c>
      <c r="D1709" s="34">
        <v>16141067</v>
      </c>
      <c r="E1709" s="34">
        <v>0</v>
      </c>
      <c r="F1709" s="34">
        <v>16141067</v>
      </c>
    </row>
    <row r="1710" spans="1:6" ht="13.5" hidden="1" thickBot="1">
      <c r="A1710" s="27">
        <f t="shared" si="30"/>
        <v>9</v>
      </c>
      <c r="B1710" s="30" t="s">
        <v>3108</v>
      </c>
      <c r="C1710" s="30" t="s">
        <v>3109</v>
      </c>
      <c r="D1710" s="33">
        <v>135187124159.47</v>
      </c>
      <c r="E1710" s="34">
        <v>0</v>
      </c>
      <c r="F1710" s="33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0" t="s">
        <v>3111</v>
      </c>
      <c r="D1711" s="33">
        <v>804785870888.90002</v>
      </c>
      <c r="E1711" s="33">
        <v>7174438389210.9297</v>
      </c>
      <c r="F1711" s="33">
        <v>7979224260099.8301</v>
      </c>
    </row>
    <row r="1712" spans="1:6" ht="13.5" hidden="1" thickBot="1">
      <c r="A1712" s="27">
        <f t="shared" si="30"/>
        <v>9</v>
      </c>
      <c r="B1712" s="30" t="s">
        <v>3112</v>
      </c>
      <c r="C1712" s="30" t="s">
        <v>3078</v>
      </c>
      <c r="D1712" s="33">
        <v>11577051538.639999</v>
      </c>
      <c r="E1712" s="33">
        <v>147313186103.42999</v>
      </c>
      <c r="F1712" s="33">
        <v>158890237642.07001</v>
      </c>
    </row>
    <row r="1713" spans="1:6" ht="13.5" hidden="1" thickBot="1">
      <c r="A1713" s="27">
        <f t="shared" si="30"/>
        <v>9</v>
      </c>
      <c r="B1713" s="30" t="s">
        <v>3113</v>
      </c>
      <c r="C1713" s="30" t="s">
        <v>3114</v>
      </c>
      <c r="D1713" s="33">
        <v>498659104481.70001</v>
      </c>
      <c r="E1713" s="33">
        <v>5682025126834.0498</v>
      </c>
      <c r="F1713" s="33">
        <v>6180684231315.75</v>
      </c>
    </row>
    <row r="1714" spans="1:6" ht="13.5" hidden="1" thickBot="1">
      <c r="A1714" s="27">
        <f t="shared" si="30"/>
        <v>9</v>
      </c>
      <c r="B1714" s="30" t="s">
        <v>3115</v>
      </c>
      <c r="C1714" s="30" t="s">
        <v>3087</v>
      </c>
      <c r="D1714" s="34">
        <v>307747839</v>
      </c>
      <c r="E1714" s="34">
        <v>12163697004</v>
      </c>
      <c r="F1714" s="34">
        <v>12471444843</v>
      </c>
    </row>
    <row r="1715" spans="1:6" ht="13.5" hidden="1" thickBot="1">
      <c r="A1715" s="27">
        <f t="shared" si="30"/>
        <v>9</v>
      </c>
      <c r="B1715" s="30" t="s">
        <v>3116</v>
      </c>
      <c r="C1715" s="30" t="s">
        <v>3117</v>
      </c>
      <c r="D1715" s="33">
        <v>243900015049.57001</v>
      </c>
      <c r="E1715" s="33">
        <v>689981922255.42004</v>
      </c>
      <c r="F1715" s="33">
        <v>933881937304.98999</v>
      </c>
    </row>
    <row r="1716" spans="1:6" ht="13.5" hidden="1" thickBot="1">
      <c r="A1716" s="27">
        <f t="shared" si="30"/>
        <v>9</v>
      </c>
      <c r="B1716" s="30" t="s">
        <v>3118</v>
      </c>
      <c r="C1716" s="30" t="s">
        <v>3119</v>
      </c>
      <c r="D1716" s="33">
        <v>50341951979.989998</v>
      </c>
      <c r="E1716" s="33">
        <v>642954457014.03003</v>
      </c>
      <c r="F1716" s="33">
        <v>693296408994.02002</v>
      </c>
    </row>
    <row r="1717" spans="1:6" ht="13.5" hidden="1" thickBot="1">
      <c r="A1717" s="35">
        <v>6</v>
      </c>
      <c r="C1717" s="36" t="s">
        <v>3120</v>
      </c>
      <c r="D1717" s="37">
        <f>-D1102</f>
        <v>-665343280625.52002</v>
      </c>
      <c r="E1717" s="37">
        <f t="shared" ref="E1717:F1717" si="31">-E1102</f>
        <v>-2933986138248.21</v>
      </c>
      <c r="F1717" s="37">
        <f t="shared" si="31"/>
        <v>-3599329418873.73</v>
      </c>
    </row>
    <row r="1718" spans="1:6" ht="13.5" hidden="1" thickBot="1">
      <c r="A1718" s="35">
        <v>6</v>
      </c>
      <c r="C1718" s="36" t="s">
        <v>3121</v>
      </c>
      <c r="D1718" s="37">
        <f>D1711+D1717</f>
        <v>139442590263.38</v>
      </c>
      <c r="E1718" s="37">
        <f t="shared" ref="E1718:F1718" si="32">E1711+E1717</f>
        <v>4240452250962.7197</v>
      </c>
      <c r="F1718" s="37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0" t="s">
        <v>3123</v>
      </c>
      <c r="D1719" s="33">
        <v>35739287753.300003</v>
      </c>
      <c r="E1719" s="33">
        <v>122270574925.5</v>
      </c>
      <c r="F1719" s="33">
        <v>158009862678.79999</v>
      </c>
    </row>
    <row r="1720" spans="1:6" ht="13.5" hidden="1" thickBot="1">
      <c r="A1720" s="27">
        <f t="shared" si="30"/>
        <v>9</v>
      </c>
      <c r="B1720" s="30" t="s">
        <v>3124</v>
      </c>
      <c r="C1720" s="30" t="s">
        <v>1271</v>
      </c>
      <c r="D1720" s="33">
        <v>30346490216.299999</v>
      </c>
      <c r="E1720" s="33">
        <v>93117701135.5</v>
      </c>
      <c r="F1720" s="33">
        <v>123464191351.8</v>
      </c>
    </row>
    <row r="1721" spans="1:6" ht="13.5" hidden="1" thickBot="1">
      <c r="A1721" s="27">
        <f t="shared" si="30"/>
        <v>9</v>
      </c>
      <c r="B1721" s="30" t="s">
        <v>3125</v>
      </c>
      <c r="C1721" s="30" t="s">
        <v>3087</v>
      </c>
      <c r="D1721" s="34">
        <v>1545758460</v>
      </c>
      <c r="E1721" s="34">
        <v>7532964804</v>
      </c>
      <c r="F1721" s="34">
        <v>9078723264</v>
      </c>
    </row>
    <row r="1722" spans="1:6" ht="13.5" hidden="1" thickBot="1">
      <c r="A1722" s="27">
        <f t="shared" si="30"/>
        <v>9</v>
      </c>
      <c r="B1722" s="30" t="s">
        <v>3126</v>
      </c>
      <c r="C1722" s="30" t="s">
        <v>3127</v>
      </c>
      <c r="D1722" s="34">
        <v>3847039077</v>
      </c>
      <c r="E1722" s="34">
        <v>21619908986</v>
      </c>
      <c r="F1722" s="34">
        <v>25466948063</v>
      </c>
    </row>
    <row r="1723" spans="1:6" ht="13.5" hidden="1" thickBot="1">
      <c r="A1723" s="35">
        <v>6</v>
      </c>
      <c r="C1723" s="36" t="s">
        <v>3128</v>
      </c>
      <c r="D1723" s="41">
        <f>-D1110</f>
        <v>-188287773607.17001</v>
      </c>
      <c r="E1723" s="41">
        <f t="shared" ref="E1723:F1723" si="33">-E1110</f>
        <v>-103950100794.75999</v>
      </c>
      <c r="F1723" s="41">
        <f t="shared" si="33"/>
        <v>-292237874401.92999</v>
      </c>
    </row>
    <row r="1724" spans="1:6" ht="13.5" hidden="1" thickBot="1">
      <c r="A1724" s="35">
        <v>6</v>
      </c>
      <c r="C1724" s="36" t="s">
        <v>3129</v>
      </c>
      <c r="D1724" s="41">
        <f>D1719+D1723</f>
        <v>-152548485853.87</v>
      </c>
      <c r="E1724" s="41">
        <f t="shared" ref="E1724:F1724" si="34">E1719+E1723</f>
        <v>18320474130.740005</v>
      </c>
      <c r="F1724" s="41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0" t="s">
        <v>3131</v>
      </c>
      <c r="D1725" s="33">
        <v>40747309408388.5</v>
      </c>
      <c r="E1725" s="33">
        <v>262877397455915</v>
      </c>
      <c r="F1725" s="33">
        <v>303624706864304</v>
      </c>
    </row>
    <row r="1726" spans="1:6" ht="13.5" hidden="1" thickBot="1">
      <c r="A1726" s="27">
        <f t="shared" si="30"/>
        <v>9</v>
      </c>
      <c r="B1726" s="30" t="s">
        <v>3132</v>
      </c>
      <c r="C1726" s="30" t="s">
        <v>3133</v>
      </c>
      <c r="D1726" s="33">
        <v>4506713220373.9697</v>
      </c>
      <c r="E1726" s="33">
        <v>1753213029328.75</v>
      </c>
      <c r="F1726" s="33">
        <v>6259926249702.7197</v>
      </c>
    </row>
    <row r="1727" spans="1:6" ht="13.5" hidden="1" thickBot="1">
      <c r="A1727" s="27">
        <f t="shared" si="30"/>
        <v>9</v>
      </c>
      <c r="B1727" s="30" t="s">
        <v>3134</v>
      </c>
      <c r="C1727" s="30" t="s">
        <v>3135</v>
      </c>
      <c r="D1727" s="34">
        <v>5403616298</v>
      </c>
      <c r="E1727" s="33">
        <v>843975086.60000002</v>
      </c>
      <c r="F1727" s="33">
        <v>6247591384.6000004</v>
      </c>
    </row>
    <row r="1728" spans="1:6" ht="13.5" hidden="1" thickBot="1">
      <c r="A1728" s="27">
        <f t="shared" si="30"/>
        <v>9</v>
      </c>
      <c r="B1728" s="30" t="s">
        <v>3136</v>
      </c>
      <c r="C1728" s="30" t="s">
        <v>3137</v>
      </c>
      <c r="D1728" s="33">
        <v>13799709461.629999</v>
      </c>
      <c r="E1728" s="34">
        <v>1204897897</v>
      </c>
      <c r="F1728" s="33">
        <v>15004607358.629999</v>
      </c>
    </row>
    <row r="1729" spans="1:6" ht="13.5" hidden="1" thickBot="1">
      <c r="A1729" s="27">
        <f t="shared" si="30"/>
        <v>9</v>
      </c>
      <c r="B1729" s="30" t="s">
        <v>3138</v>
      </c>
      <c r="C1729" s="30" t="s">
        <v>1178</v>
      </c>
      <c r="D1729" s="33">
        <v>946317346416.66003</v>
      </c>
      <c r="E1729" s="33">
        <v>1123816744770.6599</v>
      </c>
      <c r="F1729" s="33">
        <v>2070134091187.3201</v>
      </c>
    </row>
    <row r="1730" spans="1:6" ht="13.5" hidden="1" thickBot="1">
      <c r="A1730" s="27">
        <f t="shared" si="30"/>
        <v>9</v>
      </c>
      <c r="B1730" s="30" t="s">
        <v>3139</v>
      </c>
      <c r="C1730" s="30" t="s">
        <v>3140</v>
      </c>
      <c r="D1730" s="33">
        <v>29921777596345</v>
      </c>
      <c r="E1730" s="34">
        <v>217999464373104</v>
      </c>
      <c r="F1730" s="33">
        <v>247921241969449</v>
      </c>
    </row>
    <row r="1731" spans="1:6" ht="13.5" hidden="1" thickBot="1">
      <c r="A1731" s="27">
        <f t="shared" si="30"/>
        <v>9</v>
      </c>
      <c r="B1731" s="30" t="s">
        <v>3141</v>
      </c>
      <c r="C1731" s="30" t="s">
        <v>3142</v>
      </c>
      <c r="D1731" s="33">
        <v>1170944502872.3799</v>
      </c>
      <c r="E1731" s="33">
        <v>34811801905502.801</v>
      </c>
      <c r="F1731" s="33">
        <v>35982746408375.203</v>
      </c>
    </row>
    <row r="1732" spans="1:6" ht="13.5" hidden="1" thickBot="1">
      <c r="A1732" s="27">
        <f t="shared" si="30"/>
        <v>9</v>
      </c>
      <c r="B1732" s="30" t="s">
        <v>3143</v>
      </c>
      <c r="C1732" s="30" t="s">
        <v>3144</v>
      </c>
      <c r="D1732" s="33">
        <v>4159453399060.29</v>
      </c>
      <c r="E1732" s="33">
        <v>6883961144113.6797</v>
      </c>
      <c r="F1732" s="33">
        <v>11043414543174</v>
      </c>
    </row>
    <row r="1733" spans="1:6" ht="13.5" hidden="1" thickBot="1">
      <c r="A1733" s="27">
        <f t="shared" si="30"/>
        <v>9</v>
      </c>
      <c r="B1733" s="30" t="s">
        <v>3145</v>
      </c>
      <c r="C1733" s="30" t="s">
        <v>3146</v>
      </c>
      <c r="D1733" s="33">
        <v>14553892623.34</v>
      </c>
      <c r="E1733" s="33">
        <v>302637533897.91998</v>
      </c>
      <c r="F1733" s="33">
        <v>317191426521.26001</v>
      </c>
    </row>
    <row r="1734" spans="1:6" ht="13.5" hidden="1" thickBot="1">
      <c r="A1734" s="35">
        <v>6</v>
      </c>
      <c r="C1734" s="36" t="s">
        <v>3120</v>
      </c>
      <c r="D1734" s="41">
        <f>-D1115</f>
        <v>-15831409764893.1</v>
      </c>
      <c r="E1734" s="41">
        <f t="shared" ref="E1734:F1734" si="35">-E1115</f>
        <v>-64299339063805.203</v>
      </c>
      <c r="F1734" s="41">
        <f t="shared" si="35"/>
        <v>-80130748828698.406</v>
      </c>
    </row>
    <row r="1735" spans="1:6" ht="13.5" hidden="1" thickBot="1">
      <c r="A1735" s="35">
        <v>6</v>
      </c>
      <c r="C1735" s="36" t="s">
        <v>3147</v>
      </c>
      <c r="D1735" s="41">
        <f>D1725+D1734</f>
        <v>24915899643495.398</v>
      </c>
      <c r="E1735" s="41">
        <f t="shared" ref="E1735:F1735" si="36">E1725+E1734</f>
        <v>198578058392109.81</v>
      </c>
      <c r="F1735" s="41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0" t="s">
        <v>3149</v>
      </c>
      <c r="D1736" s="33">
        <v>480466711317.67999</v>
      </c>
      <c r="E1736" s="33">
        <v>6813211285830.25</v>
      </c>
      <c r="F1736" s="33">
        <v>7293677997147.9297</v>
      </c>
    </row>
    <row r="1737" spans="1:6" ht="13.5" hidden="1" thickBot="1">
      <c r="A1737" s="27">
        <f t="shared" si="30"/>
        <v>9</v>
      </c>
      <c r="B1737" s="30" t="s">
        <v>3150</v>
      </c>
      <c r="C1737" s="30" t="s">
        <v>3151</v>
      </c>
      <c r="D1737" s="33">
        <v>480263281761.67999</v>
      </c>
      <c r="E1737" s="33">
        <v>6813211285830.25</v>
      </c>
      <c r="F1737" s="33">
        <v>7293474567591.9297</v>
      </c>
    </row>
    <row r="1738" spans="1:6" ht="13.5" hidden="1" thickBot="1">
      <c r="A1738" s="27">
        <f t="shared" si="30"/>
        <v>9</v>
      </c>
      <c r="B1738" s="30" t="s">
        <v>3152</v>
      </c>
      <c r="C1738" s="30" t="s">
        <v>3153</v>
      </c>
      <c r="D1738" s="34">
        <v>203429556</v>
      </c>
      <c r="E1738" s="34">
        <v>0</v>
      </c>
      <c r="F1738" s="34">
        <v>203429556</v>
      </c>
    </row>
    <row r="1739" spans="1:6" ht="13.5" thickBot="1">
      <c r="A1739" s="27">
        <f t="shared" si="30"/>
        <v>3</v>
      </c>
      <c r="B1739" s="27" t="s">
        <v>396</v>
      </c>
      <c r="C1739" s="30" t="s">
        <v>2413</v>
      </c>
      <c r="D1739" s="33">
        <v>117644727810.88</v>
      </c>
      <c r="E1739" s="34">
        <v>87140700033</v>
      </c>
      <c r="F1739" s="33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0" t="s">
        <v>723</v>
      </c>
      <c r="D1740" s="33">
        <v>33817669648.880001</v>
      </c>
      <c r="E1740" s="34">
        <v>83938412009</v>
      </c>
      <c r="F1740" s="33">
        <v>117756081657.88</v>
      </c>
    </row>
    <row r="1741" spans="1:6" ht="13.5" hidden="1" thickBot="1">
      <c r="A1741" s="27">
        <f t="shared" si="30"/>
        <v>9</v>
      </c>
      <c r="B1741" s="30" t="s">
        <v>3155</v>
      </c>
      <c r="C1741" s="30" t="s">
        <v>3156</v>
      </c>
      <c r="D1741" s="34">
        <v>1892374341882</v>
      </c>
      <c r="E1741" s="34">
        <v>3781016632370</v>
      </c>
      <c r="F1741" s="34">
        <v>5673390974252</v>
      </c>
    </row>
    <row r="1742" spans="1:6" ht="13.5" hidden="1" thickBot="1">
      <c r="A1742" s="27">
        <f t="shared" si="30"/>
        <v>9</v>
      </c>
      <c r="B1742" s="30" t="s">
        <v>3157</v>
      </c>
      <c r="C1742" s="30" t="s">
        <v>3158</v>
      </c>
      <c r="D1742" s="34">
        <v>1914430916622</v>
      </c>
      <c r="E1742" s="34">
        <v>3864949614379</v>
      </c>
      <c r="F1742" s="34">
        <v>5779380531001</v>
      </c>
    </row>
    <row r="1743" spans="1:6" ht="13.5" hidden="1" thickBot="1">
      <c r="A1743" s="27">
        <f t="shared" si="30"/>
        <v>9</v>
      </c>
      <c r="B1743" s="30" t="s">
        <v>3159</v>
      </c>
      <c r="C1743" s="30" t="s">
        <v>3160</v>
      </c>
      <c r="D1743" s="34">
        <v>9090990000</v>
      </c>
      <c r="E1743" s="34">
        <v>0</v>
      </c>
      <c r="F1743" s="34">
        <v>9090990000</v>
      </c>
    </row>
    <row r="1744" spans="1:6" ht="13.5" hidden="1" thickBot="1">
      <c r="A1744" s="27">
        <f t="shared" si="30"/>
        <v>9</v>
      </c>
      <c r="B1744" s="30" t="s">
        <v>3161</v>
      </c>
      <c r="C1744" s="30" t="s">
        <v>3162</v>
      </c>
      <c r="D1744" s="34">
        <v>9090990000</v>
      </c>
      <c r="E1744" s="34">
        <v>0</v>
      </c>
      <c r="F1744" s="34">
        <v>9090990000</v>
      </c>
    </row>
    <row r="1745" spans="1:6" ht="13.5" hidden="1" thickBot="1">
      <c r="A1745" s="27">
        <f t="shared" si="30"/>
        <v>9</v>
      </c>
      <c r="B1745" s="30" t="s">
        <v>3163</v>
      </c>
      <c r="C1745" s="30" t="s">
        <v>3164</v>
      </c>
      <c r="D1745" s="34">
        <v>8650082966</v>
      </c>
      <c r="E1745" s="34">
        <v>0</v>
      </c>
      <c r="F1745" s="34">
        <v>8650082966</v>
      </c>
    </row>
    <row r="1746" spans="1:6" ht="13.5" hidden="1" thickBot="1">
      <c r="A1746" s="27">
        <f t="shared" si="30"/>
        <v>9</v>
      </c>
      <c r="B1746" s="30" t="s">
        <v>3165</v>
      </c>
      <c r="C1746" s="30" t="s">
        <v>3166</v>
      </c>
      <c r="D1746" s="33">
        <v>20400248703.880001</v>
      </c>
      <c r="E1746" s="34">
        <v>0</v>
      </c>
      <c r="F1746" s="33">
        <v>20400248703.880001</v>
      </c>
    </row>
    <row r="1747" spans="1:6" ht="13.5" hidden="1" thickBot="1">
      <c r="A1747" s="27">
        <f t="shared" si="30"/>
        <v>9</v>
      </c>
      <c r="B1747" s="30" t="s">
        <v>3167</v>
      </c>
      <c r="C1747" s="30" t="s">
        <v>3168</v>
      </c>
      <c r="D1747" s="34">
        <v>0</v>
      </c>
      <c r="E1747" s="34">
        <v>19498500000</v>
      </c>
      <c r="F1747" s="34">
        <v>19498500000</v>
      </c>
    </row>
    <row r="1748" spans="1:6" ht="13.5" hidden="1" thickBot="1">
      <c r="A1748" s="27">
        <f t="shared" si="30"/>
        <v>9</v>
      </c>
      <c r="B1748" s="30" t="s">
        <v>3169</v>
      </c>
      <c r="C1748" s="30" t="s">
        <v>3170</v>
      </c>
      <c r="D1748" s="34">
        <v>10929171</v>
      </c>
      <c r="E1748" s="34">
        <v>19503930000</v>
      </c>
      <c r="F1748" s="34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0" t="s">
        <v>739</v>
      </c>
      <c r="D1749" s="34">
        <v>83827058161</v>
      </c>
      <c r="E1749" s="34">
        <v>3202288024</v>
      </c>
      <c r="F1749" s="34">
        <v>87029346185</v>
      </c>
    </row>
    <row r="1750" spans="1:6" ht="13.5" hidden="1" thickBot="1">
      <c r="A1750" s="27">
        <f t="shared" si="30"/>
        <v>9</v>
      </c>
      <c r="B1750" s="30" t="s">
        <v>3172</v>
      </c>
      <c r="C1750" s="30" t="s">
        <v>3156</v>
      </c>
      <c r="D1750" s="34">
        <v>94133677208</v>
      </c>
      <c r="E1750" s="34">
        <v>0</v>
      </c>
      <c r="F1750" s="34">
        <v>94133677208</v>
      </c>
    </row>
    <row r="1751" spans="1:6" ht="13.5" hidden="1" thickBot="1">
      <c r="A1751" s="27">
        <f t="shared" si="30"/>
        <v>9</v>
      </c>
      <c r="B1751" s="30" t="s">
        <v>3173</v>
      </c>
      <c r="C1751" s="30" t="s">
        <v>3158</v>
      </c>
      <c r="D1751" s="34">
        <v>177960735369</v>
      </c>
      <c r="E1751" s="34">
        <v>0</v>
      </c>
      <c r="F1751" s="34">
        <v>177960735369</v>
      </c>
    </row>
    <row r="1752" spans="1:6" ht="13.5" hidden="1" thickBot="1">
      <c r="A1752" s="27">
        <f t="shared" si="30"/>
        <v>9</v>
      </c>
      <c r="B1752" s="30" t="s">
        <v>3174</v>
      </c>
      <c r="C1752" s="30" t="s">
        <v>3166</v>
      </c>
      <c r="D1752" s="34">
        <v>0</v>
      </c>
      <c r="E1752" s="34">
        <v>3202288024</v>
      </c>
      <c r="F1752" s="34">
        <v>3202288024</v>
      </c>
    </row>
    <row r="1753" spans="1:6" ht="13.5" thickBot="1">
      <c r="A1753" s="27">
        <f t="shared" si="30"/>
        <v>6</v>
      </c>
      <c r="B1753" s="27" t="s">
        <v>3175</v>
      </c>
      <c r="C1753" s="30" t="s">
        <v>743</v>
      </c>
      <c r="D1753" s="34">
        <v>1</v>
      </c>
      <c r="E1753" s="34">
        <v>0</v>
      </c>
      <c r="F1753" s="34">
        <v>1</v>
      </c>
    </row>
    <row r="1754" spans="1:6" ht="13.5" hidden="1" thickBot="1">
      <c r="A1754" s="27">
        <f t="shared" ref="A1754:A1819" si="37">LEN(B1754)</f>
        <v>9</v>
      </c>
      <c r="B1754" s="30" t="s">
        <v>3176</v>
      </c>
      <c r="C1754" s="30" t="s">
        <v>3162</v>
      </c>
      <c r="D1754" s="34">
        <v>1</v>
      </c>
      <c r="E1754" s="34">
        <v>0</v>
      </c>
      <c r="F1754" s="34">
        <v>1</v>
      </c>
    </row>
    <row r="1755" spans="1:6" ht="13.5" thickBot="1">
      <c r="A1755" s="27">
        <f t="shared" si="37"/>
        <v>3</v>
      </c>
      <c r="B1755" s="27" t="s">
        <v>399</v>
      </c>
      <c r="C1755" s="30" t="s">
        <v>2415</v>
      </c>
      <c r="D1755" s="33">
        <v>24297064885659.5</v>
      </c>
      <c r="E1755" s="33">
        <v>55961895005453</v>
      </c>
      <c r="F1755" s="33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0" t="s">
        <v>3178</v>
      </c>
      <c r="D1756" s="33">
        <v>14997667109630.6</v>
      </c>
      <c r="E1756" s="33">
        <v>45647402400716</v>
      </c>
      <c r="F1756" s="33">
        <v>60645069510346.703</v>
      </c>
    </row>
    <row r="1757" spans="1:6" ht="13.5" hidden="1" thickBot="1">
      <c r="A1757" s="27">
        <f t="shared" si="37"/>
        <v>9</v>
      </c>
      <c r="B1757" s="30" t="s">
        <v>3179</v>
      </c>
      <c r="C1757" s="30" t="s">
        <v>3180</v>
      </c>
      <c r="D1757" s="33">
        <v>411253694098.21997</v>
      </c>
      <c r="E1757" s="33">
        <v>978118348447.48999</v>
      </c>
      <c r="F1757" s="33">
        <v>1389372042545.71</v>
      </c>
    </row>
    <row r="1758" spans="1:6" ht="13.5" hidden="1" thickBot="1">
      <c r="A1758" s="27">
        <f t="shared" si="37"/>
        <v>9</v>
      </c>
      <c r="B1758" s="30" t="s">
        <v>3181</v>
      </c>
      <c r="C1758" s="30" t="s">
        <v>3182</v>
      </c>
      <c r="D1758" s="33">
        <v>28557278445.59</v>
      </c>
      <c r="E1758" s="33">
        <v>17978183067.09</v>
      </c>
      <c r="F1758" s="33">
        <v>46535461512.68</v>
      </c>
    </row>
    <row r="1759" spans="1:6" ht="13.5" hidden="1" thickBot="1">
      <c r="A1759" s="27">
        <f t="shared" si="37"/>
        <v>9</v>
      </c>
      <c r="B1759" s="30" t="s">
        <v>3183</v>
      </c>
      <c r="C1759" s="30" t="s">
        <v>3184</v>
      </c>
      <c r="D1759" s="33">
        <v>11754510823738.9</v>
      </c>
      <c r="E1759" s="33">
        <v>37639337328064.602</v>
      </c>
      <c r="F1759" s="33">
        <v>49393848151803.5</v>
      </c>
    </row>
    <row r="1760" spans="1:6" ht="13.5" hidden="1" thickBot="1">
      <c r="A1760" s="27">
        <f t="shared" si="37"/>
        <v>9</v>
      </c>
      <c r="B1760" s="30" t="s">
        <v>3185</v>
      </c>
      <c r="C1760" s="30" t="s">
        <v>3186</v>
      </c>
      <c r="D1760" s="33">
        <v>35427066515.550003</v>
      </c>
      <c r="E1760" s="33">
        <v>36799238015.870003</v>
      </c>
      <c r="F1760" s="33">
        <v>72226304531.419998</v>
      </c>
    </row>
    <row r="1761" spans="1:6" ht="13.5" hidden="1" thickBot="1">
      <c r="A1761" s="27">
        <f t="shared" si="37"/>
        <v>9</v>
      </c>
      <c r="B1761" s="30" t="s">
        <v>3187</v>
      </c>
      <c r="C1761" s="30" t="s">
        <v>3188</v>
      </c>
      <c r="D1761" s="33">
        <v>1344061223123.05</v>
      </c>
      <c r="E1761" s="33">
        <v>2401659709099.9102</v>
      </c>
      <c r="F1761" s="33">
        <v>3745720932222.96</v>
      </c>
    </row>
    <row r="1762" spans="1:6" ht="13.5" hidden="1" thickBot="1">
      <c r="A1762" s="27">
        <f t="shared" si="37"/>
        <v>9</v>
      </c>
      <c r="B1762" s="30" t="s">
        <v>3189</v>
      </c>
      <c r="C1762" s="30" t="s">
        <v>3190</v>
      </c>
      <c r="D1762" s="33">
        <v>1423857023709.3</v>
      </c>
      <c r="E1762" s="33">
        <v>4573509594021.1104</v>
      </c>
      <c r="F1762" s="33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0" t="s">
        <v>3192</v>
      </c>
      <c r="D1763" s="34">
        <v>21761135260</v>
      </c>
      <c r="E1763" s="33">
        <v>17392943925.099998</v>
      </c>
      <c r="F1763" s="33">
        <v>39154079185.099998</v>
      </c>
    </row>
    <row r="1764" spans="1:6" ht="13.5" hidden="1" thickBot="1">
      <c r="A1764" s="27">
        <f t="shared" si="37"/>
        <v>9</v>
      </c>
      <c r="B1764" s="30" t="s">
        <v>3193</v>
      </c>
      <c r="C1764" s="30" t="s">
        <v>3194</v>
      </c>
      <c r="D1764" s="34">
        <v>11942598726</v>
      </c>
      <c r="E1764" s="33">
        <v>2709523967.0999999</v>
      </c>
      <c r="F1764" s="33">
        <v>14652122693.1</v>
      </c>
    </row>
    <row r="1765" spans="1:6" ht="13.5" hidden="1" thickBot="1">
      <c r="A1765" s="27">
        <f t="shared" si="37"/>
        <v>9</v>
      </c>
      <c r="B1765" s="30" t="s">
        <v>3195</v>
      </c>
      <c r="C1765" s="30" t="s">
        <v>2990</v>
      </c>
      <c r="D1765" s="34">
        <v>9818536534</v>
      </c>
      <c r="E1765" s="34">
        <v>14683419958</v>
      </c>
      <c r="F1765" s="34">
        <v>24501956492</v>
      </c>
    </row>
    <row r="1766" spans="1:6" ht="13.5" thickBot="1">
      <c r="A1766" s="27">
        <f t="shared" si="37"/>
        <v>6</v>
      </c>
      <c r="B1766" s="27" t="s">
        <v>406</v>
      </c>
      <c r="C1766" s="30" t="s">
        <v>28</v>
      </c>
      <c r="D1766" s="34">
        <v>3319974834979</v>
      </c>
      <c r="E1766" s="34">
        <v>1439085511854</v>
      </c>
      <c r="F1766" s="34">
        <v>4759060346833</v>
      </c>
    </row>
    <row r="1767" spans="1:6" ht="13.5" hidden="1" thickBot="1">
      <c r="A1767" s="27">
        <f t="shared" si="37"/>
        <v>9</v>
      </c>
      <c r="B1767" s="30" t="s">
        <v>3196</v>
      </c>
      <c r="C1767" s="30" t="s">
        <v>3197</v>
      </c>
      <c r="D1767" s="34">
        <v>1817033388</v>
      </c>
      <c r="E1767" s="34">
        <v>256104046751</v>
      </c>
      <c r="F1767" s="34">
        <v>257921080139</v>
      </c>
    </row>
    <row r="1768" spans="1:6" ht="13.5" hidden="1" thickBot="1">
      <c r="A1768" s="27">
        <f t="shared" si="37"/>
        <v>9</v>
      </c>
      <c r="B1768" s="30" t="s">
        <v>3198</v>
      </c>
      <c r="C1768" s="30" t="s">
        <v>3199</v>
      </c>
      <c r="D1768" s="34">
        <v>17353262713</v>
      </c>
      <c r="E1768" s="34">
        <v>1000409130171</v>
      </c>
      <c r="F1768" s="34">
        <v>1017762392884</v>
      </c>
    </row>
    <row r="1769" spans="1:6" ht="13.5" hidden="1" thickBot="1">
      <c r="A1769" s="27">
        <f t="shared" si="37"/>
        <v>9</v>
      </c>
      <c r="B1769" s="30" t="s">
        <v>3200</v>
      </c>
      <c r="C1769" s="30" t="s">
        <v>3201</v>
      </c>
      <c r="D1769" s="34">
        <v>3298478891260</v>
      </c>
      <c r="E1769" s="34">
        <v>182572334932</v>
      </c>
      <c r="F1769" s="34">
        <v>3481051226192</v>
      </c>
    </row>
    <row r="1770" spans="1:6" ht="13.5" hidden="1" thickBot="1">
      <c r="A1770" s="27">
        <f t="shared" si="37"/>
        <v>9</v>
      </c>
      <c r="B1770" s="30" t="s">
        <v>3202</v>
      </c>
      <c r="C1770" s="30" t="s">
        <v>3203</v>
      </c>
      <c r="D1770" s="34">
        <v>2325647618</v>
      </c>
      <c r="E1770" s="34">
        <v>0</v>
      </c>
      <c r="F1770" s="34">
        <v>2325647618</v>
      </c>
    </row>
    <row r="1771" spans="1:6" ht="13.5" thickBot="1">
      <c r="A1771" s="27">
        <f t="shared" si="37"/>
        <v>6</v>
      </c>
      <c r="B1771" s="27" t="s">
        <v>407</v>
      </c>
      <c r="C1771" s="30" t="s">
        <v>220</v>
      </c>
      <c r="D1771" s="34">
        <v>2029413583775</v>
      </c>
      <c r="E1771" s="34">
        <v>573628452186</v>
      </c>
      <c r="F1771" s="34">
        <v>2603042035961</v>
      </c>
    </row>
    <row r="1772" spans="1:6" ht="13.5" hidden="1" thickBot="1">
      <c r="A1772" s="27">
        <f t="shared" si="37"/>
        <v>9</v>
      </c>
      <c r="B1772" s="30" t="s">
        <v>3204</v>
      </c>
      <c r="C1772" s="30" t="s">
        <v>3205</v>
      </c>
      <c r="D1772" s="34">
        <v>268553205048</v>
      </c>
      <c r="E1772" s="34">
        <v>0</v>
      </c>
      <c r="F1772" s="34">
        <v>268553205048</v>
      </c>
    </row>
    <row r="1773" spans="1:6" ht="13.5" hidden="1" thickBot="1">
      <c r="A1773" s="27">
        <f t="shared" si="37"/>
        <v>9</v>
      </c>
      <c r="B1773" s="30" t="s">
        <v>3206</v>
      </c>
      <c r="C1773" s="30" t="s">
        <v>3199</v>
      </c>
      <c r="D1773" s="34">
        <v>249359449143</v>
      </c>
      <c r="E1773" s="34">
        <v>0</v>
      </c>
      <c r="F1773" s="34">
        <v>249359449143</v>
      </c>
    </row>
    <row r="1774" spans="1:6" ht="13.5" hidden="1" thickBot="1">
      <c r="A1774" s="27">
        <f t="shared" si="37"/>
        <v>9</v>
      </c>
      <c r="B1774" s="30" t="s">
        <v>3207</v>
      </c>
      <c r="C1774" s="30" t="s">
        <v>3208</v>
      </c>
      <c r="D1774" s="34">
        <v>1511500929584</v>
      </c>
      <c r="E1774" s="34">
        <v>573628452186</v>
      </c>
      <c r="F1774" s="34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0" t="s">
        <v>27</v>
      </c>
      <c r="D1775" s="33">
        <v>3928248222014.8799</v>
      </c>
      <c r="E1775" s="33">
        <v>8284385696771.8896</v>
      </c>
      <c r="F1775" s="33">
        <v>12212633918786.801</v>
      </c>
    </row>
    <row r="1776" spans="1:6" ht="13.5" hidden="1" thickBot="1">
      <c r="A1776" s="27">
        <f t="shared" si="37"/>
        <v>9</v>
      </c>
      <c r="B1776" s="30" t="s">
        <v>3209</v>
      </c>
      <c r="C1776" s="30" t="s">
        <v>3210</v>
      </c>
      <c r="D1776" s="34">
        <v>47148941221</v>
      </c>
      <c r="E1776" s="33">
        <v>71821331547.919998</v>
      </c>
      <c r="F1776" s="33">
        <v>118970272768.92</v>
      </c>
    </row>
    <row r="1777" spans="1:6" ht="13.5" hidden="1" thickBot="1">
      <c r="A1777" s="27">
        <f t="shared" si="37"/>
        <v>9</v>
      </c>
      <c r="B1777" s="30" t="s">
        <v>3211</v>
      </c>
      <c r="C1777" s="30" t="s">
        <v>3212</v>
      </c>
      <c r="D1777" s="33">
        <v>168664294380.73001</v>
      </c>
      <c r="E1777" s="34">
        <v>19585553885</v>
      </c>
      <c r="F1777" s="33">
        <v>188249848265.73001</v>
      </c>
    </row>
    <row r="1778" spans="1:6" ht="13.5" hidden="1" thickBot="1">
      <c r="A1778" s="27">
        <f t="shared" si="37"/>
        <v>9</v>
      </c>
      <c r="B1778" s="30" t="s">
        <v>3213</v>
      </c>
      <c r="C1778" s="30" t="s">
        <v>3214</v>
      </c>
      <c r="D1778" s="33">
        <v>423808565187.15997</v>
      </c>
      <c r="E1778" s="33">
        <v>26049046804.299999</v>
      </c>
      <c r="F1778" s="33">
        <v>449857611991.46002</v>
      </c>
    </row>
    <row r="1779" spans="1:6" ht="13.5" hidden="1" thickBot="1">
      <c r="A1779" s="27">
        <f t="shared" si="37"/>
        <v>9</v>
      </c>
      <c r="B1779" s="30" t="s">
        <v>3215</v>
      </c>
      <c r="C1779" s="30" t="s">
        <v>3216</v>
      </c>
      <c r="D1779" s="33">
        <v>86113437186.720001</v>
      </c>
      <c r="E1779" s="33">
        <v>31462873599.23</v>
      </c>
      <c r="F1779" s="33">
        <v>117576310785.95</v>
      </c>
    </row>
    <row r="1780" spans="1:6" ht="13.5" hidden="1" thickBot="1">
      <c r="A1780" s="27">
        <f t="shared" si="37"/>
        <v>9</v>
      </c>
      <c r="B1780" s="30" t="s">
        <v>3217</v>
      </c>
      <c r="C1780" s="30" t="s">
        <v>3218</v>
      </c>
      <c r="D1780" s="34">
        <v>547506015</v>
      </c>
      <c r="E1780" s="34">
        <v>0</v>
      </c>
      <c r="F1780" s="34">
        <v>547506015</v>
      </c>
    </row>
    <row r="1781" spans="1:6" ht="13.5" hidden="1" thickBot="1">
      <c r="A1781" s="27">
        <f t="shared" si="37"/>
        <v>9</v>
      </c>
      <c r="B1781" s="30" t="s">
        <v>3219</v>
      </c>
      <c r="C1781" s="30" t="s">
        <v>3220</v>
      </c>
      <c r="D1781" s="33">
        <v>704084020266.93994</v>
      </c>
      <c r="E1781" s="33">
        <v>5027472384069.5801</v>
      </c>
      <c r="F1781" s="33">
        <v>5731556404336.5195</v>
      </c>
    </row>
    <row r="1782" spans="1:6" ht="13.5" hidden="1" thickBot="1">
      <c r="A1782" s="27">
        <f t="shared" si="37"/>
        <v>9</v>
      </c>
      <c r="B1782" s="30" t="s">
        <v>3221</v>
      </c>
      <c r="C1782" s="30" t="s">
        <v>3222</v>
      </c>
      <c r="D1782" s="33">
        <v>405832948226.75</v>
      </c>
      <c r="E1782" s="33">
        <v>56853773193.959999</v>
      </c>
      <c r="F1782" s="33">
        <v>462686721420.71002</v>
      </c>
    </row>
    <row r="1783" spans="1:6" ht="13.5" hidden="1" thickBot="1">
      <c r="A1783" s="27">
        <f t="shared" si="37"/>
        <v>9</v>
      </c>
      <c r="B1783" s="30" t="s">
        <v>3223</v>
      </c>
      <c r="C1783" s="30" t="s">
        <v>3224</v>
      </c>
      <c r="D1783" s="34">
        <v>115179144499</v>
      </c>
      <c r="E1783" s="33">
        <v>157019294.88</v>
      </c>
      <c r="F1783" s="33">
        <v>115336163793.88</v>
      </c>
    </row>
    <row r="1784" spans="1:6" ht="13.5" hidden="1" thickBot="1">
      <c r="A1784" s="27">
        <f t="shared" si="37"/>
        <v>9</v>
      </c>
      <c r="B1784" s="30" t="s">
        <v>3225</v>
      </c>
      <c r="C1784" s="30" t="s">
        <v>3226</v>
      </c>
      <c r="D1784" s="34">
        <v>3403891335</v>
      </c>
      <c r="E1784" s="33">
        <v>189733461.22999999</v>
      </c>
      <c r="F1784" s="33">
        <v>3593624796.23</v>
      </c>
    </row>
    <row r="1785" spans="1:6" ht="13.5" hidden="1" thickBot="1">
      <c r="A1785" s="27">
        <f t="shared" si="37"/>
        <v>9</v>
      </c>
      <c r="B1785" s="30" t="s">
        <v>3227</v>
      </c>
      <c r="C1785" s="30" t="s">
        <v>3228</v>
      </c>
      <c r="D1785" s="34">
        <v>32348767984</v>
      </c>
      <c r="E1785" s="34">
        <v>0</v>
      </c>
      <c r="F1785" s="34">
        <v>32348767984</v>
      </c>
    </row>
    <row r="1786" spans="1:6" ht="13.5" hidden="1" thickBot="1">
      <c r="A1786" s="27">
        <f t="shared" si="37"/>
        <v>9</v>
      </c>
      <c r="B1786" s="30" t="s">
        <v>3229</v>
      </c>
      <c r="C1786" s="30" t="s">
        <v>3230</v>
      </c>
      <c r="D1786" s="34">
        <v>0</v>
      </c>
      <c r="E1786" s="34">
        <v>46295762</v>
      </c>
      <c r="F1786" s="34">
        <v>46295762</v>
      </c>
    </row>
    <row r="1787" spans="1:6" ht="13.5" hidden="1" thickBot="1">
      <c r="A1787" s="27">
        <f t="shared" si="37"/>
        <v>9</v>
      </c>
      <c r="B1787" s="30" t="s">
        <v>3231</v>
      </c>
      <c r="C1787" s="30" t="s">
        <v>3232</v>
      </c>
      <c r="D1787" s="33">
        <v>297428451.20999998</v>
      </c>
      <c r="E1787" s="33">
        <v>14524269424.76</v>
      </c>
      <c r="F1787" s="33">
        <v>14821697875.969999</v>
      </c>
    </row>
    <row r="1788" spans="1:6" ht="13.5" hidden="1" thickBot="1">
      <c r="A1788" s="27">
        <f t="shared" si="37"/>
        <v>9</v>
      </c>
      <c r="B1788" s="30" t="s">
        <v>3233</v>
      </c>
      <c r="C1788" s="30" t="s">
        <v>3234</v>
      </c>
      <c r="D1788" s="33">
        <v>1940819277261.3701</v>
      </c>
      <c r="E1788" s="33">
        <v>3036223415729.0298</v>
      </c>
      <c r="F1788" s="33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0" t="s">
        <v>162</v>
      </c>
      <c r="D1789" s="33">
        <v>116118621538630</v>
      </c>
      <c r="E1789" s="33">
        <v>41252912558383.297</v>
      </c>
      <c r="F1789" s="34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0" t="s">
        <v>43</v>
      </c>
      <c r="D1790" s="33">
        <v>464104819115.01001</v>
      </c>
      <c r="E1790" s="33">
        <v>245555799919.78</v>
      </c>
      <c r="F1790" s="33">
        <v>709660619034.79004</v>
      </c>
    </row>
    <row r="1791" spans="1:6" ht="13.5" hidden="1" thickBot="1">
      <c r="A1791" s="27">
        <f t="shared" si="37"/>
        <v>9</v>
      </c>
      <c r="B1791" s="30" t="s">
        <v>3236</v>
      </c>
      <c r="C1791" s="30" t="s">
        <v>3237</v>
      </c>
      <c r="D1791" s="33">
        <v>81298314307.860001</v>
      </c>
      <c r="E1791" s="33">
        <v>123732207730.42</v>
      </c>
      <c r="F1791" s="33">
        <v>205030522038.28</v>
      </c>
    </row>
    <row r="1792" spans="1:6" ht="13.5" hidden="1" thickBot="1">
      <c r="A1792" s="27">
        <f t="shared" si="37"/>
        <v>9</v>
      </c>
      <c r="B1792" s="30" t="s">
        <v>3238</v>
      </c>
      <c r="C1792" s="30" t="s">
        <v>2227</v>
      </c>
      <c r="D1792" s="33">
        <v>267788008744.76999</v>
      </c>
      <c r="E1792" s="33">
        <v>101254994905.03</v>
      </c>
      <c r="F1792" s="33">
        <v>369043003649.79999</v>
      </c>
    </row>
    <row r="1793" spans="1:6" ht="13.5" hidden="1" thickBot="1">
      <c r="A1793" s="27">
        <f t="shared" si="37"/>
        <v>9</v>
      </c>
      <c r="B1793" s="30" t="s">
        <v>3239</v>
      </c>
      <c r="C1793" s="30" t="s">
        <v>3240</v>
      </c>
      <c r="D1793" s="34">
        <v>169762946</v>
      </c>
      <c r="E1793" s="34">
        <v>920799775</v>
      </c>
      <c r="F1793" s="34">
        <v>1090562721</v>
      </c>
    </row>
    <row r="1794" spans="1:6" ht="13.5" thickBot="1">
      <c r="A1794" s="27">
        <f t="shared" si="37"/>
        <v>6</v>
      </c>
      <c r="B1794" s="27" t="s">
        <v>3241</v>
      </c>
      <c r="C1794" s="30" t="s">
        <v>42</v>
      </c>
      <c r="D1794" s="33">
        <v>10772576029282.4</v>
      </c>
      <c r="E1794" s="33">
        <v>1454552102590.1699</v>
      </c>
      <c r="F1794" s="33">
        <v>12227128131872.5</v>
      </c>
    </row>
    <row r="1795" spans="1:6" ht="13.5" hidden="1" thickBot="1">
      <c r="A1795" s="27">
        <f t="shared" si="37"/>
        <v>9</v>
      </c>
      <c r="B1795" s="30" t="s">
        <v>3242</v>
      </c>
      <c r="C1795" s="30" t="s">
        <v>2262</v>
      </c>
      <c r="D1795" s="33">
        <v>10772576029282.4</v>
      </c>
      <c r="E1795" s="33">
        <v>1454552102590.1699</v>
      </c>
      <c r="F1795" s="33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0" t="s">
        <v>41</v>
      </c>
      <c r="D1796" s="33">
        <v>695724312364.21997</v>
      </c>
      <c r="E1796" s="33">
        <v>113912948361.39</v>
      </c>
      <c r="F1796" s="33">
        <v>809637260725.60999</v>
      </c>
    </row>
    <row r="1797" spans="1:6" ht="13.5" hidden="1" thickBot="1">
      <c r="A1797" s="27">
        <f t="shared" si="37"/>
        <v>9</v>
      </c>
      <c r="B1797" s="30" t="s">
        <v>3244</v>
      </c>
      <c r="C1797" s="30" t="s">
        <v>2275</v>
      </c>
      <c r="D1797" s="33">
        <v>15868592805.58</v>
      </c>
      <c r="E1797" s="33">
        <v>5011807195.2299995</v>
      </c>
      <c r="F1797" s="33">
        <v>20880400000.810001</v>
      </c>
    </row>
    <row r="1798" spans="1:6" ht="13.5" hidden="1" thickBot="1">
      <c r="A1798" s="27">
        <f t="shared" si="37"/>
        <v>9</v>
      </c>
      <c r="B1798" s="30" t="s">
        <v>3245</v>
      </c>
      <c r="C1798" s="30" t="s">
        <v>2277</v>
      </c>
      <c r="D1798" s="33">
        <v>297343013748.71002</v>
      </c>
      <c r="E1798" s="33">
        <v>2246163566.0500002</v>
      </c>
      <c r="F1798" s="33">
        <v>299589177314.76001</v>
      </c>
    </row>
    <row r="1799" spans="1:6" ht="13.5" hidden="1" thickBot="1">
      <c r="A1799" s="27">
        <f t="shared" si="37"/>
        <v>9</v>
      </c>
      <c r="B1799" s="30" t="s">
        <v>3246</v>
      </c>
      <c r="C1799" s="30" t="s">
        <v>2279</v>
      </c>
      <c r="D1799" s="33">
        <v>40069810315.470001</v>
      </c>
      <c r="E1799" s="33">
        <v>6871821083.1499996</v>
      </c>
      <c r="F1799" s="33">
        <v>46941631398.620003</v>
      </c>
    </row>
    <row r="1800" spans="1:6" ht="13.5" hidden="1" thickBot="1">
      <c r="A1800" s="27">
        <f t="shared" si="37"/>
        <v>9</v>
      </c>
      <c r="B1800" s="30" t="s">
        <v>3247</v>
      </c>
      <c r="C1800" s="30" t="s">
        <v>2281</v>
      </c>
      <c r="D1800" s="33">
        <v>229028246803.37</v>
      </c>
      <c r="E1800" s="33">
        <v>89063818145.570007</v>
      </c>
      <c r="F1800" s="33">
        <v>318092064948.94</v>
      </c>
    </row>
    <row r="1801" spans="1:6" ht="13.5" hidden="1" thickBot="1">
      <c r="A1801" s="27">
        <f t="shared" si="37"/>
        <v>9</v>
      </c>
      <c r="B1801" s="30" t="s">
        <v>3248</v>
      </c>
      <c r="C1801" s="30" t="s">
        <v>116</v>
      </c>
      <c r="D1801" s="33">
        <v>720784220.37</v>
      </c>
      <c r="E1801" s="34">
        <v>0</v>
      </c>
      <c r="F1801" s="33">
        <v>720784220.37</v>
      </c>
    </row>
    <row r="1802" spans="1:6" ht="13.5" hidden="1" thickBot="1">
      <c r="A1802" s="27">
        <f t="shared" si="37"/>
        <v>9</v>
      </c>
      <c r="B1802" s="30" t="s">
        <v>3249</v>
      </c>
      <c r="C1802" s="30" t="s">
        <v>526</v>
      </c>
      <c r="D1802" s="33">
        <v>112693864470.72</v>
      </c>
      <c r="E1802" s="33">
        <v>10719338371.389999</v>
      </c>
      <c r="F1802" s="33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0" t="s">
        <v>3251</v>
      </c>
      <c r="D1803" s="34">
        <v>200077732693</v>
      </c>
      <c r="E1803" s="33">
        <v>1930360671.8499999</v>
      </c>
      <c r="F1803" s="33">
        <v>202008093364.85001</v>
      </c>
    </row>
    <row r="1804" spans="1:6" ht="13.5" hidden="1" thickBot="1">
      <c r="A1804" s="27">
        <f t="shared" si="37"/>
        <v>9</v>
      </c>
      <c r="B1804" s="30" t="s">
        <v>3252</v>
      </c>
      <c r="C1804" s="30" t="s">
        <v>3253</v>
      </c>
      <c r="D1804" s="34">
        <v>21741264</v>
      </c>
      <c r="E1804" s="34">
        <v>532524572</v>
      </c>
      <c r="F1804" s="34">
        <v>554265836</v>
      </c>
    </row>
    <row r="1805" spans="1:6" ht="13.5" hidden="1" thickBot="1">
      <c r="A1805" s="27">
        <f t="shared" si="37"/>
        <v>9</v>
      </c>
      <c r="B1805" s="30" t="s">
        <v>3254</v>
      </c>
      <c r="C1805" s="30" t="s">
        <v>3255</v>
      </c>
      <c r="D1805" s="34">
        <v>6320302398</v>
      </c>
      <c r="E1805" s="34">
        <v>0</v>
      </c>
      <c r="F1805" s="34">
        <v>6320302398</v>
      </c>
    </row>
    <row r="1806" spans="1:6" ht="13.5" hidden="1" thickBot="1">
      <c r="A1806" s="27">
        <f t="shared" si="37"/>
        <v>9</v>
      </c>
      <c r="B1806" s="30" t="s">
        <v>3256</v>
      </c>
      <c r="C1806" s="30" t="s">
        <v>3257</v>
      </c>
      <c r="D1806" s="34">
        <v>87994995</v>
      </c>
      <c r="E1806" s="34">
        <v>0</v>
      </c>
      <c r="F1806" s="34">
        <v>87994995</v>
      </c>
    </row>
    <row r="1807" spans="1:6" ht="13.5" hidden="1" thickBot="1">
      <c r="A1807" s="27">
        <f t="shared" si="37"/>
        <v>9</v>
      </c>
      <c r="B1807" s="30" t="s">
        <v>3258</v>
      </c>
      <c r="C1807" s="30" t="s">
        <v>3259</v>
      </c>
      <c r="D1807" s="34">
        <v>34076262914</v>
      </c>
      <c r="E1807" s="34">
        <v>91047530</v>
      </c>
      <c r="F1807" s="34">
        <v>34167310444</v>
      </c>
    </row>
    <row r="1808" spans="1:6" ht="13.5" hidden="1" thickBot="1">
      <c r="A1808" s="27">
        <f t="shared" si="37"/>
        <v>9</v>
      </c>
      <c r="B1808" s="30" t="s">
        <v>3260</v>
      </c>
      <c r="C1808" s="30" t="s">
        <v>3261</v>
      </c>
      <c r="D1808" s="34">
        <v>23658639922</v>
      </c>
      <c r="E1808" s="33">
        <v>1306788569.8499999</v>
      </c>
      <c r="F1808" s="33">
        <v>24965428491.849998</v>
      </c>
    </row>
    <row r="1809" spans="1:6" ht="13.5" hidden="1" thickBot="1">
      <c r="A1809" s="27">
        <f t="shared" si="37"/>
        <v>9</v>
      </c>
      <c r="B1809" s="30" t="s">
        <v>3262</v>
      </c>
      <c r="C1809" s="30" t="s">
        <v>3263</v>
      </c>
      <c r="D1809" s="34">
        <v>82847274644</v>
      </c>
      <c r="E1809" s="34">
        <v>0</v>
      </c>
      <c r="F1809" s="34">
        <v>82847274644</v>
      </c>
    </row>
    <row r="1810" spans="1:6" ht="13.5" hidden="1" thickBot="1">
      <c r="A1810" s="27">
        <f t="shared" si="37"/>
        <v>9</v>
      </c>
      <c r="B1810" s="30" t="s">
        <v>3264</v>
      </c>
      <c r="C1810" s="30" t="s">
        <v>3265</v>
      </c>
      <c r="D1810" s="34">
        <v>19849051523</v>
      </c>
      <c r="E1810" s="34">
        <v>0</v>
      </c>
      <c r="F1810" s="34">
        <v>19849051523</v>
      </c>
    </row>
    <row r="1811" spans="1:6" ht="13.5" hidden="1" thickBot="1">
      <c r="A1811" s="27">
        <f t="shared" si="37"/>
        <v>9</v>
      </c>
      <c r="B1811" s="30" t="s">
        <v>3266</v>
      </c>
      <c r="C1811" s="30" t="s">
        <v>3267</v>
      </c>
      <c r="D1811" s="34">
        <v>24138319755</v>
      </c>
      <c r="E1811" s="34">
        <v>0</v>
      </c>
      <c r="F1811" s="34">
        <v>24138319755</v>
      </c>
    </row>
    <row r="1812" spans="1:6" ht="13.5" hidden="1" thickBot="1">
      <c r="A1812" s="27">
        <f t="shared" si="37"/>
        <v>9</v>
      </c>
      <c r="B1812" s="30" t="s">
        <v>3268</v>
      </c>
      <c r="C1812" s="30" t="s">
        <v>3269</v>
      </c>
      <c r="D1812" s="34">
        <v>503557229</v>
      </c>
      <c r="E1812" s="34">
        <v>0</v>
      </c>
      <c r="F1812" s="34">
        <v>503557229</v>
      </c>
    </row>
    <row r="1813" spans="1:6" ht="13.5" hidden="1" thickBot="1">
      <c r="A1813" s="27">
        <f t="shared" si="37"/>
        <v>9</v>
      </c>
      <c r="B1813" s="30" t="s">
        <v>3270</v>
      </c>
      <c r="C1813" s="30" t="s">
        <v>3271</v>
      </c>
      <c r="D1813" s="34">
        <v>8574588049</v>
      </c>
      <c r="E1813" s="34">
        <v>0</v>
      </c>
      <c r="F1813" s="34">
        <v>8574588049</v>
      </c>
    </row>
    <row r="1814" spans="1:6" ht="13.5" thickBot="1">
      <c r="A1814" s="27">
        <f t="shared" si="37"/>
        <v>6</v>
      </c>
      <c r="B1814" s="27" t="s">
        <v>411</v>
      </c>
      <c r="C1814" s="30" t="s">
        <v>25</v>
      </c>
      <c r="D1814" s="33">
        <v>1664158858998.3301</v>
      </c>
      <c r="E1814" s="33">
        <v>944380455600.09998</v>
      </c>
      <c r="F1814" s="33">
        <v>2608539314598.4302</v>
      </c>
    </row>
    <row r="1815" spans="1:6" ht="13.5" hidden="1" thickBot="1">
      <c r="A1815" s="27">
        <f t="shared" si="37"/>
        <v>9</v>
      </c>
      <c r="B1815" s="30" t="s">
        <v>3272</v>
      </c>
      <c r="C1815" s="30" t="s">
        <v>867</v>
      </c>
      <c r="D1815" s="33">
        <v>22905302756.279999</v>
      </c>
      <c r="E1815" s="33">
        <v>5152748820.6099997</v>
      </c>
      <c r="F1815" s="33">
        <v>28058051576.889999</v>
      </c>
    </row>
    <row r="1816" spans="1:6" ht="13.5" hidden="1" thickBot="1">
      <c r="A1816" s="27">
        <f t="shared" si="37"/>
        <v>9</v>
      </c>
      <c r="B1816" s="30" t="s">
        <v>3273</v>
      </c>
      <c r="C1816" s="30" t="s">
        <v>1242</v>
      </c>
      <c r="D1816" s="33">
        <v>63852526024.760002</v>
      </c>
      <c r="E1816" s="34">
        <v>18073288970</v>
      </c>
      <c r="F1816" s="33">
        <v>81925814994.759995</v>
      </c>
    </row>
    <row r="1817" spans="1:6" ht="13.5" hidden="1" thickBot="1">
      <c r="A1817" s="27">
        <f t="shared" si="37"/>
        <v>9</v>
      </c>
      <c r="B1817" s="30" t="s">
        <v>3274</v>
      </c>
      <c r="C1817" s="30" t="s">
        <v>1303</v>
      </c>
      <c r="D1817" s="33">
        <v>99706962450.229996</v>
      </c>
      <c r="E1817" s="33">
        <v>9997225495.5900002</v>
      </c>
      <c r="F1817" s="33">
        <v>109704187945.82001</v>
      </c>
    </row>
    <row r="1818" spans="1:6" ht="13.5" hidden="1" thickBot="1">
      <c r="A1818" s="27">
        <f t="shared" si="37"/>
        <v>9</v>
      </c>
      <c r="B1818" s="30" t="s">
        <v>3275</v>
      </c>
      <c r="C1818" s="30" t="s">
        <v>1269</v>
      </c>
      <c r="D1818" s="33">
        <v>19369824205.16</v>
      </c>
      <c r="E1818" s="34">
        <v>686014170</v>
      </c>
      <c r="F1818" s="33">
        <v>20055838375.16</v>
      </c>
    </row>
    <row r="1819" spans="1:6" ht="13.5" hidden="1" thickBot="1">
      <c r="A1819" s="27">
        <f t="shared" si="37"/>
        <v>9</v>
      </c>
      <c r="B1819" s="30" t="s">
        <v>3276</v>
      </c>
      <c r="C1819" s="30" t="s">
        <v>3277</v>
      </c>
      <c r="D1819" s="33">
        <v>477146132519.5</v>
      </c>
      <c r="E1819" s="33">
        <v>345547390262.63</v>
      </c>
      <c r="F1819" s="33">
        <v>822693522782.13</v>
      </c>
    </row>
    <row r="1820" spans="1:6" ht="13.5" hidden="1" thickBot="1">
      <c r="A1820" s="27">
        <f t="shared" ref="A1820:A1883" si="38">LEN(B1820)</f>
        <v>9</v>
      </c>
      <c r="B1820" s="30" t="s">
        <v>3278</v>
      </c>
      <c r="C1820" s="30" t="s">
        <v>911</v>
      </c>
      <c r="D1820" s="33">
        <v>150786074275.38</v>
      </c>
      <c r="E1820" s="34">
        <v>2710742950</v>
      </c>
      <c r="F1820" s="33">
        <v>153496817225.38</v>
      </c>
    </row>
    <row r="1821" spans="1:6" ht="13.5" hidden="1" thickBot="1">
      <c r="A1821" s="27">
        <f t="shared" si="38"/>
        <v>9</v>
      </c>
      <c r="B1821" s="30" t="s">
        <v>3279</v>
      </c>
      <c r="C1821" s="30" t="s">
        <v>3280</v>
      </c>
      <c r="D1821" s="33">
        <v>20207473217.66</v>
      </c>
      <c r="E1821" s="33">
        <v>62614911508.18</v>
      </c>
      <c r="F1821" s="33">
        <v>82822384725.839996</v>
      </c>
    </row>
    <row r="1822" spans="1:6" ht="13.5" hidden="1" thickBot="1">
      <c r="A1822" s="27">
        <f t="shared" si="38"/>
        <v>9</v>
      </c>
      <c r="B1822" s="30" t="s">
        <v>3281</v>
      </c>
      <c r="C1822" s="30" t="s">
        <v>3282</v>
      </c>
      <c r="D1822" s="33">
        <v>1867280609.1800001</v>
      </c>
      <c r="E1822" s="33">
        <v>172052933.41</v>
      </c>
      <c r="F1822" s="33">
        <v>2039333542.5899999</v>
      </c>
    </row>
    <row r="1823" spans="1:6" ht="13.5" hidden="1" thickBot="1">
      <c r="A1823" s="27">
        <f t="shared" si="38"/>
        <v>9</v>
      </c>
      <c r="B1823" s="30" t="s">
        <v>3283</v>
      </c>
      <c r="C1823" s="30" t="s">
        <v>3284</v>
      </c>
      <c r="D1823" s="33">
        <v>108438264.37</v>
      </c>
      <c r="E1823" s="34">
        <v>1771487</v>
      </c>
      <c r="F1823" s="33">
        <v>110209751.37</v>
      </c>
    </row>
    <row r="1824" spans="1:6" ht="13.5" hidden="1" thickBot="1">
      <c r="A1824" s="27">
        <f t="shared" si="38"/>
        <v>9</v>
      </c>
      <c r="B1824" s="30" t="s">
        <v>3285</v>
      </c>
      <c r="C1824" s="30" t="s">
        <v>3286</v>
      </c>
      <c r="D1824" s="33">
        <v>1011376019.4400001</v>
      </c>
      <c r="E1824" s="34">
        <v>7097590</v>
      </c>
      <c r="F1824" s="33">
        <v>1018473609.4400001</v>
      </c>
    </row>
    <row r="1825" spans="1:6" ht="13.5" hidden="1" thickBot="1">
      <c r="A1825" s="27">
        <f t="shared" si="38"/>
        <v>9</v>
      </c>
      <c r="B1825" s="30" t="s">
        <v>3287</v>
      </c>
      <c r="C1825" s="30" t="s">
        <v>3288</v>
      </c>
      <c r="D1825" s="33">
        <v>59307121467.5</v>
      </c>
      <c r="E1825" s="34">
        <v>0</v>
      </c>
      <c r="F1825" s="33">
        <v>59307121467.5</v>
      </c>
    </row>
    <row r="1826" spans="1:6" ht="13.5" hidden="1" thickBot="1">
      <c r="A1826" s="27">
        <f t="shared" si="38"/>
        <v>9</v>
      </c>
      <c r="B1826" s="30" t="s">
        <v>3289</v>
      </c>
      <c r="C1826" s="30" t="s">
        <v>3290</v>
      </c>
      <c r="D1826" s="34">
        <v>36442358329</v>
      </c>
      <c r="E1826" s="34">
        <v>11838736799</v>
      </c>
      <c r="F1826" s="34">
        <v>48281095128</v>
      </c>
    </row>
    <row r="1827" spans="1:6" ht="13.5" hidden="1" thickBot="1">
      <c r="A1827" s="27">
        <f t="shared" si="38"/>
        <v>9</v>
      </c>
      <c r="B1827" s="30" t="s">
        <v>3291</v>
      </c>
      <c r="C1827" s="30" t="s">
        <v>1299</v>
      </c>
      <c r="D1827" s="33">
        <v>4395529216.5</v>
      </c>
      <c r="E1827" s="33">
        <v>344865156.93000001</v>
      </c>
      <c r="F1827" s="33">
        <v>4740394373.4300003</v>
      </c>
    </row>
    <row r="1828" spans="1:6" ht="13.5" hidden="1" thickBot="1">
      <c r="A1828" s="27">
        <f t="shared" si="38"/>
        <v>9</v>
      </c>
      <c r="B1828" s="30" t="s">
        <v>3292</v>
      </c>
      <c r="C1828" s="30" t="s">
        <v>964</v>
      </c>
      <c r="D1828" s="33">
        <v>199487828808.10999</v>
      </c>
      <c r="E1828" s="33">
        <v>8924590045.9400005</v>
      </c>
      <c r="F1828" s="33">
        <v>208412418854.04999</v>
      </c>
    </row>
    <row r="1829" spans="1:6" ht="13.5" hidden="1" thickBot="1">
      <c r="A1829" s="27">
        <f t="shared" si="38"/>
        <v>9</v>
      </c>
      <c r="B1829" s="30" t="s">
        <v>3293</v>
      </c>
      <c r="C1829" s="30" t="s">
        <v>3294</v>
      </c>
      <c r="D1829" s="33">
        <v>507564630835.26001</v>
      </c>
      <c r="E1829" s="33">
        <v>478309019410.81</v>
      </c>
      <c r="F1829" s="33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0" t="s">
        <v>3295</v>
      </c>
      <c r="D1830" s="33">
        <v>96219063447775</v>
      </c>
      <c r="E1830" s="33">
        <v>881340802379.84998</v>
      </c>
      <c r="F1830" s="33">
        <v>97100404250154.906</v>
      </c>
    </row>
    <row r="1831" spans="1:6" ht="13.5" hidden="1" thickBot="1">
      <c r="A1831" s="27">
        <f t="shared" si="38"/>
        <v>9</v>
      </c>
      <c r="B1831" s="30" t="s">
        <v>3296</v>
      </c>
      <c r="C1831" s="30" t="s">
        <v>3297</v>
      </c>
      <c r="D1831" s="34">
        <v>5465832129557</v>
      </c>
      <c r="E1831" s="34">
        <v>0</v>
      </c>
      <c r="F1831" s="34">
        <v>5465832129557</v>
      </c>
    </row>
    <row r="1832" spans="1:6" ht="13.5" hidden="1" thickBot="1">
      <c r="A1832" s="27">
        <f t="shared" si="38"/>
        <v>9</v>
      </c>
      <c r="B1832" s="30" t="s">
        <v>3298</v>
      </c>
      <c r="C1832" s="30" t="s">
        <v>3299</v>
      </c>
      <c r="D1832" s="34">
        <v>75751146926056</v>
      </c>
      <c r="E1832" s="34">
        <v>345000</v>
      </c>
      <c r="F1832" s="34">
        <v>75751147271056</v>
      </c>
    </row>
    <row r="1833" spans="1:6" ht="13.5" hidden="1" thickBot="1">
      <c r="A1833" s="27">
        <f t="shared" si="38"/>
        <v>9</v>
      </c>
      <c r="B1833" s="30" t="s">
        <v>3300</v>
      </c>
      <c r="C1833" s="30" t="s">
        <v>3301</v>
      </c>
      <c r="D1833" s="34">
        <v>11390667816714</v>
      </c>
      <c r="E1833" s="34">
        <v>44000</v>
      </c>
      <c r="F1833" s="34">
        <v>11390667860714</v>
      </c>
    </row>
    <row r="1834" spans="1:6" ht="13.5" hidden="1" thickBot="1">
      <c r="A1834" s="27">
        <f t="shared" si="38"/>
        <v>9</v>
      </c>
      <c r="B1834" s="30" t="s">
        <v>3302</v>
      </c>
      <c r="C1834" s="30" t="s">
        <v>3303</v>
      </c>
      <c r="D1834" s="33">
        <v>476153234932.48999</v>
      </c>
      <c r="E1834" s="33">
        <v>171325984637.29999</v>
      </c>
      <c r="F1834" s="33">
        <v>647479219569.79004</v>
      </c>
    </row>
    <row r="1835" spans="1:6" ht="13.5" hidden="1" thickBot="1">
      <c r="A1835" s="27">
        <f t="shared" si="38"/>
        <v>9</v>
      </c>
      <c r="B1835" s="30" t="s">
        <v>3304</v>
      </c>
      <c r="C1835" s="30" t="s">
        <v>2251</v>
      </c>
      <c r="D1835" s="33">
        <v>682583742768.87</v>
      </c>
      <c r="E1835" s="34">
        <v>708309647448</v>
      </c>
      <c r="F1835" s="33">
        <v>1390893390216.8701</v>
      </c>
    </row>
    <row r="1836" spans="1:6" ht="13.5" hidden="1" thickBot="1">
      <c r="A1836" s="27">
        <f t="shared" si="38"/>
        <v>9</v>
      </c>
      <c r="B1836" s="30" t="s">
        <v>3305</v>
      </c>
      <c r="C1836" s="30" t="s">
        <v>3306</v>
      </c>
      <c r="D1836" s="33">
        <v>1103038825.99</v>
      </c>
      <c r="E1836" s="34">
        <v>497590104</v>
      </c>
      <c r="F1836" s="33">
        <v>1600628929.99</v>
      </c>
    </row>
    <row r="1837" spans="1:6" ht="13.5" hidden="1" thickBot="1">
      <c r="A1837" s="27">
        <f t="shared" si="38"/>
        <v>9</v>
      </c>
      <c r="B1837" s="30" t="s">
        <v>3307</v>
      </c>
      <c r="C1837" s="30" t="s">
        <v>2852</v>
      </c>
      <c r="D1837" s="34">
        <v>2321669998000</v>
      </c>
      <c r="E1837" s="34">
        <v>0</v>
      </c>
      <c r="F1837" s="34">
        <v>2321669998000</v>
      </c>
    </row>
    <row r="1838" spans="1:6" ht="13.5" hidden="1" thickBot="1">
      <c r="A1838" s="27">
        <f t="shared" si="38"/>
        <v>9</v>
      </c>
      <c r="B1838" s="30" t="s">
        <v>3308</v>
      </c>
      <c r="C1838" s="30" t="s">
        <v>3309</v>
      </c>
      <c r="D1838" s="33">
        <v>129906560920.7</v>
      </c>
      <c r="E1838" s="33">
        <v>1207191190.55</v>
      </c>
      <c r="F1838" s="33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0" t="s">
        <v>3311</v>
      </c>
      <c r="D1839" s="33">
        <v>675101268630.97998</v>
      </c>
      <c r="E1839" s="33">
        <v>10042951448142.9</v>
      </c>
      <c r="F1839" s="33">
        <v>10718052716773.9</v>
      </c>
    </row>
    <row r="1840" spans="1:6" ht="13.5" hidden="1" thickBot="1">
      <c r="A1840" s="27">
        <f t="shared" si="38"/>
        <v>9</v>
      </c>
      <c r="B1840" s="30" t="s">
        <v>3312</v>
      </c>
      <c r="C1840" s="30" t="s">
        <v>474</v>
      </c>
      <c r="D1840" s="34">
        <v>2880209</v>
      </c>
      <c r="E1840" s="33">
        <v>81452483376.820007</v>
      </c>
      <c r="F1840" s="33">
        <v>81455363585.820007</v>
      </c>
    </row>
    <row r="1841" spans="1:6" ht="13.5" hidden="1" thickBot="1">
      <c r="A1841" s="27">
        <f t="shared" si="38"/>
        <v>9</v>
      </c>
      <c r="B1841" s="30" t="s">
        <v>3313</v>
      </c>
      <c r="C1841" s="30" t="s">
        <v>149</v>
      </c>
      <c r="D1841" s="33">
        <v>74600271313.960007</v>
      </c>
      <c r="E1841" s="33">
        <v>306554936431.88</v>
      </c>
      <c r="F1841" s="33">
        <v>381155207745.84003</v>
      </c>
    </row>
    <row r="1842" spans="1:6" ht="13.5" hidden="1" thickBot="1">
      <c r="A1842" s="27">
        <f t="shared" si="38"/>
        <v>9</v>
      </c>
      <c r="B1842" s="30" t="s">
        <v>3314</v>
      </c>
      <c r="C1842" s="30" t="s">
        <v>760</v>
      </c>
      <c r="D1842" s="33">
        <v>18317388908.759998</v>
      </c>
      <c r="E1842" s="33">
        <v>284955330495.87</v>
      </c>
      <c r="F1842" s="33">
        <v>303272719404.63</v>
      </c>
    </row>
    <row r="1843" spans="1:6" ht="13.5" hidden="1" thickBot="1">
      <c r="A1843" s="27">
        <f t="shared" si="38"/>
        <v>9</v>
      </c>
      <c r="B1843" s="30" t="s">
        <v>3315</v>
      </c>
      <c r="C1843" s="30" t="s">
        <v>1383</v>
      </c>
      <c r="D1843" s="34">
        <v>0</v>
      </c>
      <c r="E1843" s="33">
        <v>9492611015.1399994</v>
      </c>
      <c r="F1843" s="33">
        <v>9492611015.1399994</v>
      </c>
    </row>
    <row r="1844" spans="1:6" ht="13.5" hidden="1" thickBot="1">
      <c r="A1844" s="27">
        <f t="shared" si="38"/>
        <v>9</v>
      </c>
      <c r="B1844" s="30" t="s">
        <v>3316</v>
      </c>
      <c r="C1844" s="30" t="s">
        <v>116</v>
      </c>
      <c r="D1844" s="34">
        <v>263060579</v>
      </c>
      <c r="E1844" s="33">
        <v>1041273852.99</v>
      </c>
      <c r="F1844" s="33">
        <v>1304334431.99</v>
      </c>
    </row>
    <row r="1845" spans="1:6" ht="13.5" hidden="1" thickBot="1">
      <c r="A1845" s="27">
        <f t="shared" si="38"/>
        <v>9</v>
      </c>
      <c r="B1845" s="30" t="s">
        <v>3317</v>
      </c>
      <c r="C1845" s="30" t="s">
        <v>193</v>
      </c>
      <c r="D1845" s="33">
        <v>481319241074.75</v>
      </c>
      <c r="E1845" s="33">
        <v>7530581679670.9697</v>
      </c>
      <c r="F1845" s="33">
        <v>8011900920745.7197</v>
      </c>
    </row>
    <row r="1846" spans="1:6" ht="13.5" hidden="1" thickBot="1">
      <c r="A1846" s="27">
        <f t="shared" si="38"/>
        <v>9</v>
      </c>
      <c r="B1846" s="30" t="s">
        <v>3318</v>
      </c>
      <c r="C1846" s="30" t="s">
        <v>2330</v>
      </c>
      <c r="D1846" s="34">
        <v>973126607</v>
      </c>
      <c r="E1846" s="33">
        <v>21672109083.32</v>
      </c>
      <c r="F1846" s="33">
        <v>22645235690.32</v>
      </c>
    </row>
    <row r="1847" spans="1:6" ht="13.5" hidden="1" thickBot="1">
      <c r="A1847" s="27">
        <f t="shared" si="38"/>
        <v>9</v>
      </c>
      <c r="B1847" s="30" t="s">
        <v>3319</v>
      </c>
      <c r="C1847" s="30" t="s">
        <v>93</v>
      </c>
      <c r="D1847" s="34">
        <v>3434117758</v>
      </c>
      <c r="E1847" s="33">
        <v>55818966582.660004</v>
      </c>
      <c r="F1847" s="33">
        <v>59253084340.660004</v>
      </c>
    </row>
    <row r="1848" spans="1:6" ht="13.5" hidden="1" thickBot="1">
      <c r="A1848" s="27">
        <f t="shared" si="38"/>
        <v>9</v>
      </c>
      <c r="B1848" s="30" t="s">
        <v>3320</v>
      </c>
      <c r="C1848" s="30" t="s">
        <v>2401</v>
      </c>
      <c r="D1848" s="34">
        <v>693456</v>
      </c>
      <c r="E1848" s="33">
        <v>15954185959.23</v>
      </c>
      <c r="F1848" s="33">
        <v>15954879415.23</v>
      </c>
    </row>
    <row r="1849" spans="1:6" ht="13.5" hidden="1" thickBot="1">
      <c r="A1849" s="27">
        <f t="shared" si="38"/>
        <v>9</v>
      </c>
      <c r="B1849" s="30" t="s">
        <v>3321</v>
      </c>
      <c r="C1849" s="30" t="s">
        <v>82</v>
      </c>
      <c r="D1849" s="34">
        <v>53726827315</v>
      </c>
      <c r="E1849" s="33">
        <v>68531143900.809998</v>
      </c>
      <c r="F1849" s="33">
        <v>122257971215.81</v>
      </c>
    </row>
    <row r="1850" spans="1:6" ht="13.5" hidden="1" thickBot="1">
      <c r="A1850" s="27">
        <f t="shared" si="38"/>
        <v>9</v>
      </c>
      <c r="B1850" s="30" t="s">
        <v>3322</v>
      </c>
      <c r="C1850" s="30" t="s">
        <v>2404</v>
      </c>
      <c r="D1850" s="34">
        <v>107206335</v>
      </c>
      <c r="E1850" s="34">
        <v>6239332721</v>
      </c>
      <c r="F1850" s="34">
        <v>6346539056</v>
      </c>
    </row>
    <row r="1851" spans="1:6" ht="13.5" hidden="1" thickBot="1">
      <c r="A1851" s="27">
        <f t="shared" si="38"/>
        <v>9</v>
      </c>
      <c r="B1851" s="30" t="s">
        <v>3323</v>
      </c>
      <c r="C1851" s="30" t="s">
        <v>2408</v>
      </c>
      <c r="D1851" s="34">
        <v>110197215</v>
      </c>
      <c r="E1851" s="33">
        <v>60867852691.779999</v>
      </c>
      <c r="F1851" s="33">
        <v>60978049906.779999</v>
      </c>
    </row>
    <row r="1852" spans="1:6" ht="13.5" hidden="1" thickBot="1">
      <c r="A1852" s="27">
        <f t="shared" si="38"/>
        <v>9</v>
      </c>
      <c r="B1852" s="30" t="s">
        <v>3324</v>
      </c>
      <c r="C1852" s="30" t="s">
        <v>57</v>
      </c>
      <c r="D1852" s="34">
        <v>5614119437</v>
      </c>
      <c r="E1852" s="34">
        <v>124215941914</v>
      </c>
      <c r="F1852" s="34">
        <v>129830061351</v>
      </c>
    </row>
    <row r="1853" spans="1:6" ht="13.5" hidden="1" thickBot="1">
      <c r="A1853" s="27">
        <f t="shared" si="38"/>
        <v>9</v>
      </c>
      <c r="B1853" s="30" t="s">
        <v>3325</v>
      </c>
      <c r="C1853" s="30" t="s">
        <v>2411</v>
      </c>
      <c r="D1853" s="34">
        <v>2412744597</v>
      </c>
      <c r="E1853" s="33">
        <v>168422918859.79001</v>
      </c>
      <c r="F1853" s="33">
        <v>170835663456.79001</v>
      </c>
    </row>
    <row r="1854" spans="1:6" ht="13.5" hidden="1" thickBot="1">
      <c r="A1854" s="27">
        <f t="shared" si="38"/>
        <v>9</v>
      </c>
      <c r="B1854" s="30" t="s">
        <v>3326</v>
      </c>
      <c r="C1854" s="30" t="s">
        <v>2413</v>
      </c>
      <c r="D1854" s="34">
        <v>0</v>
      </c>
      <c r="E1854" s="33">
        <v>10178509533.42</v>
      </c>
      <c r="F1854" s="33">
        <v>10178509533.42</v>
      </c>
    </row>
    <row r="1855" spans="1:6" ht="13.5" hidden="1" thickBot="1">
      <c r="A1855" s="27">
        <f t="shared" si="38"/>
        <v>9</v>
      </c>
      <c r="B1855" s="30" t="s">
        <v>3327</v>
      </c>
      <c r="C1855" s="30" t="s">
        <v>2415</v>
      </c>
      <c r="D1855" s="33">
        <v>2229419915.8099999</v>
      </c>
      <c r="E1855" s="33">
        <v>-10481386333.040001</v>
      </c>
      <c r="F1855" s="33">
        <v>-8251966417.2299995</v>
      </c>
    </row>
    <row r="1856" spans="1:6" ht="13.5" hidden="1" thickBot="1">
      <c r="A1856" s="27">
        <f t="shared" si="38"/>
        <v>9</v>
      </c>
      <c r="B1856" s="30" t="s">
        <v>3328</v>
      </c>
      <c r="C1856" s="30" t="s">
        <v>162</v>
      </c>
      <c r="D1856" s="33">
        <v>31989973909.700001</v>
      </c>
      <c r="E1856" s="33">
        <v>1307453558386.23</v>
      </c>
      <c r="F1856" s="33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0" t="s">
        <v>178</v>
      </c>
      <c r="D1857" s="33">
        <v>3987917755900.0698</v>
      </c>
      <c r="E1857" s="33">
        <v>7038218346906.9805</v>
      </c>
      <c r="F1857" s="33">
        <v>11026136102807.1</v>
      </c>
    </row>
    <row r="1858" spans="1:6" ht="13.5" hidden="1" thickBot="1">
      <c r="A1858" s="27">
        <f t="shared" si="38"/>
        <v>9</v>
      </c>
      <c r="B1858" s="30" t="s">
        <v>3330</v>
      </c>
      <c r="C1858" s="30" t="s">
        <v>3331</v>
      </c>
      <c r="D1858" s="33">
        <v>3987917755900.0698</v>
      </c>
      <c r="E1858" s="33">
        <v>7038218346906.9805</v>
      </c>
      <c r="F1858" s="33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0" t="s">
        <v>3333</v>
      </c>
      <c r="D1859" s="33">
        <v>905507408275.93005</v>
      </c>
      <c r="E1859" s="33">
        <v>20528911244253.301</v>
      </c>
      <c r="F1859" s="33">
        <v>21434418652529.199</v>
      </c>
    </row>
    <row r="1860" spans="1:6" ht="13.5" hidden="1" thickBot="1">
      <c r="A1860" s="27">
        <f t="shared" si="38"/>
        <v>9</v>
      </c>
      <c r="B1860" s="30" t="s">
        <v>3334</v>
      </c>
      <c r="C1860" s="30" t="s">
        <v>3335</v>
      </c>
      <c r="D1860" s="33">
        <v>24071798371.049999</v>
      </c>
      <c r="E1860" s="33">
        <v>188275910286.14001</v>
      </c>
      <c r="F1860" s="33">
        <v>212347708657.19</v>
      </c>
    </row>
    <row r="1861" spans="1:6" ht="13.5" hidden="1" thickBot="1">
      <c r="A1861" s="27">
        <f t="shared" si="38"/>
        <v>9</v>
      </c>
      <c r="B1861" s="30" t="s">
        <v>3336</v>
      </c>
      <c r="C1861" s="30" t="s">
        <v>3337</v>
      </c>
      <c r="D1861" s="33">
        <v>108350076075.17</v>
      </c>
      <c r="E1861" s="33">
        <v>101009521673.45</v>
      </c>
      <c r="F1861" s="33">
        <v>209359597748.62</v>
      </c>
    </row>
    <row r="1862" spans="1:6" ht="13.5" hidden="1" thickBot="1">
      <c r="A1862" s="27">
        <f t="shared" si="38"/>
        <v>9</v>
      </c>
      <c r="B1862" s="30" t="s">
        <v>3338</v>
      </c>
      <c r="C1862" s="30" t="s">
        <v>3339</v>
      </c>
      <c r="D1862" s="34">
        <v>95377636278</v>
      </c>
      <c r="E1862" s="33">
        <v>19581551543189.898</v>
      </c>
      <c r="F1862" s="33">
        <v>19676929179467.898</v>
      </c>
    </row>
    <row r="1863" spans="1:6" ht="13.5" hidden="1" thickBot="1">
      <c r="A1863" s="27">
        <f t="shared" si="38"/>
        <v>9</v>
      </c>
      <c r="B1863" s="30" t="s">
        <v>3340</v>
      </c>
      <c r="C1863" s="30" t="s">
        <v>3333</v>
      </c>
      <c r="D1863" s="33">
        <v>677707897551.70996</v>
      </c>
      <c r="E1863" s="33">
        <v>658074269103.83997</v>
      </c>
      <c r="F1863" s="33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0" t="s">
        <v>3342</v>
      </c>
      <c r="D1864" s="33">
        <v>532887813013.19</v>
      </c>
      <c r="E1864" s="34">
        <v>735356527</v>
      </c>
      <c r="F1864" s="33">
        <v>533623169540.19</v>
      </c>
    </row>
    <row r="1865" spans="1:6" ht="13.5" hidden="1" thickBot="1">
      <c r="A1865" s="27">
        <f t="shared" si="38"/>
        <v>9</v>
      </c>
      <c r="B1865" s="30" t="s">
        <v>3343</v>
      </c>
      <c r="C1865" s="30" t="s">
        <v>57</v>
      </c>
      <c r="D1865" s="33">
        <v>73582110443.630005</v>
      </c>
      <c r="E1865" s="34">
        <v>46751740</v>
      </c>
      <c r="F1865" s="33">
        <v>73628862183.630005</v>
      </c>
    </row>
    <row r="1866" spans="1:6" ht="13.5" hidden="1" thickBot="1">
      <c r="A1866" s="27">
        <f t="shared" si="38"/>
        <v>9</v>
      </c>
      <c r="B1866" s="30" t="s">
        <v>3344</v>
      </c>
      <c r="C1866" s="30" t="s">
        <v>2408</v>
      </c>
      <c r="D1866" s="33">
        <v>97320078417.619995</v>
      </c>
      <c r="E1866" s="34">
        <v>0</v>
      </c>
      <c r="F1866" s="33">
        <v>97320078417.619995</v>
      </c>
    </row>
    <row r="1867" spans="1:6" ht="13.5" hidden="1" thickBot="1">
      <c r="A1867" s="27">
        <f t="shared" si="38"/>
        <v>9</v>
      </c>
      <c r="B1867" s="30" t="s">
        <v>3345</v>
      </c>
      <c r="C1867" s="30" t="s">
        <v>2415</v>
      </c>
      <c r="D1867" s="33">
        <v>115567243245.06</v>
      </c>
      <c r="E1867" s="34">
        <v>309502054</v>
      </c>
      <c r="F1867" s="33">
        <v>115876745299.06</v>
      </c>
    </row>
    <row r="1868" spans="1:6" ht="13.5" hidden="1" thickBot="1">
      <c r="A1868" s="27">
        <f t="shared" si="38"/>
        <v>9</v>
      </c>
      <c r="B1868" s="30" t="s">
        <v>3346</v>
      </c>
      <c r="C1868" s="30" t="s">
        <v>3058</v>
      </c>
      <c r="D1868" s="33">
        <v>9954388538.9300003</v>
      </c>
      <c r="E1868" s="34">
        <v>94902341</v>
      </c>
      <c r="F1868" s="33">
        <v>10049290879.93</v>
      </c>
    </row>
    <row r="1869" spans="1:6" ht="13.5" hidden="1" thickBot="1">
      <c r="A1869" s="27">
        <f t="shared" si="38"/>
        <v>9</v>
      </c>
      <c r="B1869" s="30" t="s">
        <v>3347</v>
      </c>
      <c r="C1869" s="30" t="s">
        <v>3348</v>
      </c>
      <c r="D1869" s="33">
        <v>236463992367.95001</v>
      </c>
      <c r="E1869" s="34">
        <v>284200392</v>
      </c>
      <c r="F1869" s="33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0" t="s">
        <v>3350</v>
      </c>
      <c r="D1870" s="33">
        <v>1502092581.54</v>
      </c>
      <c r="E1870" s="34">
        <v>423693030</v>
      </c>
      <c r="F1870" s="33">
        <v>1925785611.54</v>
      </c>
    </row>
    <row r="1871" spans="1:6" ht="13.5" hidden="1" thickBot="1">
      <c r="A1871" s="27">
        <f t="shared" si="38"/>
        <v>9</v>
      </c>
      <c r="B1871" s="30" t="s">
        <v>3351</v>
      </c>
      <c r="C1871" s="30" t="s">
        <v>57</v>
      </c>
      <c r="D1871" s="33">
        <v>996992804.53999996</v>
      </c>
      <c r="E1871" s="34">
        <v>0</v>
      </c>
      <c r="F1871" s="33">
        <v>996992804.53999996</v>
      </c>
    </row>
    <row r="1872" spans="1:6" ht="13.5" hidden="1" thickBot="1">
      <c r="A1872" s="27">
        <f t="shared" si="38"/>
        <v>9</v>
      </c>
      <c r="B1872" s="30" t="s">
        <v>3352</v>
      </c>
      <c r="C1872" s="30" t="s">
        <v>2415</v>
      </c>
      <c r="D1872" s="34">
        <v>1045350</v>
      </c>
      <c r="E1872" s="34">
        <v>0</v>
      </c>
      <c r="F1872" s="34">
        <v>1045350</v>
      </c>
    </row>
    <row r="1873" spans="1:6" ht="13.5" hidden="1" thickBot="1">
      <c r="A1873" s="27">
        <f t="shared" si="38"/>
        <v>9</v>
      </c>
      <c r="B1873" s="30" t="s">
        <v>3353</v>
      </c>
      <c r="C1873" s="30" t="s">
        <v>3058</v>
      </c>
      <c r="D1873" s="34">
        <v>284648741</v>
      </c>
      <c r="E1873" s="34">
        <v>0</v>
      </c>
      <c r="F1873" s="34">
        <v>284648741</v>
      </c>
    </row>
    <row r="1874" spans="1:6" ht="13.5" hidden="1" thickBot="1">
      <c r="A1874" s="27">
        <f t="shared" si="38"/>
        <v>9</v>
      </c>
      <c r="B1874" s="30" t="s">
        <v>3354</v>
      </c>
      <c r="C1874" s="30" t="s">
        <v>3355</v>
      </c>
      <c r="D1874" s="34">
        <v>219405686</v>
      </c>
      <c r="E1874" s="34">
        <v>423693030</v>
      </c>
      <c r="F1874" s="34">
        <v>643098716</v>
      </c>
    </row>
    <row r="1875" spans="1:6" ht="13.5" thickBot="1">
      <c r="A1875" s="27">
        <f t="shared" si="38"/>
        <v>4</v>
      </c>
      <c r="B1875" s="27" t="s">
        <v>416</v>
      </c>
      <c r="C1875" s="30" t="s">
        <v>180</v>
      </c>
      <c r="D1875" s="33">
        <v>6721739238942.8896</v>
      </c>
      <c r="E1875" s="33">
        <v>4845357910804.7197</v>
      </c>
      <c r="F1875" s="33">
        <v>11567097149747.6</v>
      </c>
    </row>
    <row r="1876" spans="1:6" ht="13.5" hidden="1" thickBot="1">
      <c r="A1876" s="27">
        <f t="shared" si="38"/>
        <v>7</v>
      </c>
      <c r="B1876" s="30" t="s">
        <v>3356</v>
      </c>
      <c r="C1876" s="30" t="s">
        <v>66</v>
      </c>
      <c r="D1876" s="33">
        <v>258822611584.87</v>
      </c>
      <c r="E1876" s="34">
        <v>0</v>
      </c>
      <c r="F1876" s="33">
        <v>258822611584.87</v>
      </c>
    </row>
    <row r="1877" spans="1:6" ht="13.5" hidden="1" thickBot="1">
      <c r="A1877" s="27">
        <f t="shared" si="38"/>
        <v>10</v>
      </c>
      <c r="B1877" s="30" t="s">
        <v>3357</v>
      </c>
      <c r="C1877" s="30" t="s">
        <v>65</v>
      </c>
      <c r="D1877" s="33">
        <v>258822611584.87</v>
      </c>
      <c r="E1877" s="34">
        <v>0</v>
      </c>
      <c r="F1877" s="33">
        <v>258822611584.87</v>
      </c>
    </row>
    <row r="1878" spans="1:6" ht="13.5" hidden="1" thickBot="1">
      <c r="A1878" s="27">
        <f t="shared" si="38"/>
        <v>7</v>
      </c>
      <c r="B1878" s="30" t="s">
        <v>3358</v>
      </c>
      <c r="C1878" s="30" t="s">
        <v>3359</v>
      </c>
      <c r="D1878" s="33">
        <v>156610447261.04999</v>
      </c>
      <c r="E1878" s="33">
        <v>869084786330.90002</v>
      </c>
      <c r="F1878" s="33">
        <v>1025695233591.95</v>
      </c>
    </row>
    <row r="1879" spans="1:6" ht="13.5" hidden="1" thickBot="1">
      <c r="A1879" s="27">
        <f t="shared" si="38"/>
        <v>10</v>
      </c>
      <c r="B1879" s="30" t="s">
        <v>3360</v>
      </c>
      <c r="C1879" s="30" t="s">
        <v>3361</v>
      </c>
      <c r="D1879" s="33">
        <v>156610447261.04999</v>
      </c>
      <c r="E1879" s="34">
        <v>91294101221</v>
      </c>
      <c r="F1879" s="33">
        <v>247904548482.04999</v>
      </c>
    </row>
    <row r="1880" spans="1:6" ht="13.5" hidden="1" thickBot="1">
      <c r="A1880" s="27">
        <f t="shared" si="38"/>
        <v>10</v>
      </c>
      <c r="B1880" s="30" t="s">
        <v>3362</v>
      </c>
      <c r="C1880" s="30" t="s">
        <v>3363</v>
      </c>
      <c r="D1880" s="34">
        <v>0</v>
      </c>
      <c r="E1880" s="33">
        <v>777790685109.90002</v>
      </c>
      <c r="F1880" s="33">
        <v>777790685109.90002</v>
      </c>
    </row>
    <row r="1881" spans="1:6" ht="13.5" hidden="1" thickBot="1">
      <c r="A1881" s="27">
        <f t="shared" si="38"/>
        <v>7</v>
      </c>
      <c r="B1881" s="30" t="s">
        <v>3364</v>
      </c>
      <c r="C1881" s="30" t="s">
        <v>3365</v>
      </c>
      <c r="D1881" s="33">
        <v>3638863055096.3799</v>
      </c>
      <c r="E1881" s="33">
        <v>790807556425.39001</v>
      </c>
      <c r="F1881" s="33">
        <v>4429670611521.7695</v>
      </c>
    </row>
    <row r="1882" spans="1:6" ht="13.5" hidden="1" thickBot="1">
      <c r="A1882" s="27">
        <f t="shared" si="38"/>
        <v>10</v>
      </c>
      <c r="B1882" s="30" t="s">
        <v>3366</v>
      </c>
      <c r="C1882" s="30" t="s">
        <v>1334</v>
      </c>
      <c r="D1882" s="33">
        <v>114561487249.72</v>
      </c>
      <c r="E1882" s="34">
        <v>7124137625</v>
      </c>
      <c r="F1882" s="33">
        <v>121685624874.72</v>
      </c>
    </row>
    <row r="1883" spans="1:6" ht="13.5" hidden="1" thickBot="1">
      <c r="A1883" s="27">
        <f t="shared" si="38"/>
        <v>10</v>
      </c>
      <c r="B1883" s="30" t="s">
        <v>3367</v>
      </c>
      <c r="C1883" s="30" t="s">
        <v>3368</v>
      </c>
      <c r="D1883" s="33">
        <v>332767235685.85999</v>
      </c>
      <c r="E1883" s="33">
        <v>62693236264.480003</v>
      </c>
      <c r="F1883" s="33">
        <v>395460471950.34003</v>
      </c>
    </row>
    <row r="1884" spans="1:6" ht="13.5" hidden="1" thickBot="1">
      <c r="A1884" s="27">
        <f t="shared" ref="A1884:A1948" si="39">LEN(B1884)</f>
        <v>10</v>
      </c>
      <c r="B1884" s="30" t="s">
        <v>3369</v>
      </c>
      <c r="C1884" s="30" t="s">
        <v>154</v>
      </c>
      <c r="D1884" s="33">
        <v>8548548378.6599998</v>
      </c>
      <c r="E1884" s="33">
        <v>1126081797.52</v>
      </c>
      <c r="F1884" s="33">
        <v>9674630176.1800003</v>
      </c>
    </row>
    <row r="1885" spans="1:6" ht="13.5" hidden="1" thickBot="1">
      <c r="A1885" s="27">
        <f t="shared" si="39"/>
        <v>10</v>
      </c>
      <c r="B1885" s="30" t="s">
        <v>3370</v>
      </c>
      <c r="C1885" s="30" t="s">
        <v>3371</v>
      </c>
      <c r="D1885" s="33">
        <v>1066244662641.5601</v>
      </c>
      <c r="E1885" s="33">
        <v>34576500614.089996</v>
      </c>
      <c r="F1885" s="33">
        <v>1100821163255.6499</v>
      </c>
    </row>
    <row r="1886" spans="1:6" ht="13.5" hidden="1" thickBot="1">
      <c r="A1886" s="27">
        <f t="shared" si="39"/>
        <v>10</v>
      </c>
      <c r="B1886" s="30" t="s">
        <v>3372</v>
      </c>
      <c r="C1886" s="30" t="s">
        <v>2473</v>
      </c>
      <c r="D1886" s="33">
        <v>18442808595.450001</v>
      </c>
      <c r="E1886" s="34">
        <v>11672357</v>
      </c>
      <c r="F1886" s="33">
        <v>18454480952.450001</v>
      </c>
    </row>
    <row r="1887" spans="1:6" ht="13.5" hidden="1" thickBot="1">
      <c r="A1887" s="27">
        <f t="shared" si="39"/>
        <v>10</v>
      </c>
      <c r="B1887" s="30" t="s">
        <v>3373</v>
      </c>
      <c r="C1887" s="30" t="s">
        <v>2475</v>
      </c>
      <c r="D1887" s="33">
        <v>267801556281.5</v>
      </c>
      <c r="E1887" s="34">
        <v>15880480</v>
      </c>
      <c r="F1887" s="33">
        <v>267817436761.5</v>
      </c>
    </row>
    <row r="1888" spans="1:6" ht="13.5" hidden="1" thickBot="1">
      <c r="A1888" s="27">
        <f t="shared" si="39"/>
        <v>10</v>
      </c>
      <c r="B1888" s="30" t="s">
        <v>3374</v>
      </c>
      <c r="C1888" s="30" t="s">
        <v>2477</v>
      </c>
      <c r="D1888" s="33">
        <v>128494251517.77</v>
      </c>
      <c r="E1888" s="33">
        <v>20786975122.580002</v>
      </c>
      <c r="F1888" s="33">
        <v>149281226640.35001</v>
      </c>
    </row>
    <row r="1889" spans="1:6" ht="13.5" hidden="1" thickBot="1">
      <c r="A1889" s="27">
        <f t="shared" si="39"/>
        <v>10</v>
      </c>
      <c r="B1889" s="30" t="s">
        <v>3375</v>
      </c>
      <c r="C1889" s="30" t="s">
        <v>2479</v>
      </c>
      <c r="D1889" s="33">
        <v>191927409819.01999</v>
      </c>
      <c r="E1889" s="33">
        <v>38266433902.849998</v>
      </c>
      <c r="F1889" s="33">
        <v>230193843721.87</v>
      </c>
    </row>
    <row r="1890" spans="1:6" ht="13.5" hidden="1" thickBot="1">
      <c r="A1890" s="27">
        <f t="shared" si="39"/>
        <v>10</v>
      </c>
      <c r="B1890" s="30" t="s">
        <v>3376</v>
      </c>
      <c r="C1890" s="30" t="s">
        <v>2481</v>
      </c>
      <c r="D1890" s="33">
        <v>743736986276.12</v>
      </c>
      <c r="E1890" s="33">
        <v>154829079438.39001</v>
      </c>
      <c r="F1890" s="33">
        <v>898566065714.51001</v>
      </c>
    </row>
    <row r="1891" spans="1:6" ht="13.5" hidden="1" thickBot="1">
      <c r="A1891" s="27">
        <f t="shared" si="39"/>
        <v>10</v>
      </c>
      <c r="B1891" s="30" t="s">
        <v>3377</v>
      </c>
      <c r="C1891" s="30" t="s">
        <v>1230</v>
      </c>
      <c r="D1891" s="33">
        <v>420828286114.02002</v>
      </c>
      <c r="E1891" s="33">
        <v>62877250287.879997</v>
      </c>
      <c r="F1891" s="33">
        <v>483705536401.90002</v>
      </c>
    </row>
    <row r="1892" spans="1:6" ht="13.5" hidden="1" thickBot="1">
      <c r="A1892" s="27">
        <f t="shared" si="39"/>
        <v>10</v>
      </c>
      <c r="B1892" s="30" t="s">
        <v>3378</v>
      </c>
      <c r="C1892" s="30" t="s">
        <v>1242</v>
      </c>
      <c r="D1892" s="33">
        <v>5455111214.5299997</v>
      </c>
      <c r="E1892" s="34">
        <v>0</v>
      </c>
      <c r="F1892" s="33">
        <v>5455111214.5299997</v>
      </c>
    </row>
    <row r="1893" spans="1:6" ht="13.5" hidden="1" thickBot="1">
      <c r="A1893" s="27">
        <f t="shared" si="39"/>
        <v>10</v>
      </c>
      <c r="B1893" s="30" t="s">
        <v>3379</v>
      </c>
      <c r="C1893" s="30" t="s">
        <v>2485</v>
      </c>
      <c r="D1893" s="33">
        <v>47822832361.870003</v>
      </c>
      <c r="E1893" s="33">
        <v>400055213686.40002</v>
      </c>
      <c r="F1893" s="33">
        <v>447878046048.27002</v>
      </c>
    </row>
    <row r="1894" spans="1:6" ht="13.5" hidden="1" thickBot="1">
      <c r="A1894" s="27">
        <f t="shared" si="39"/>
        <v>10</v>
      </c>
      <c r="B1894" s="30" t="s">
        <v>3380</v>
      </c>
      <c r="C1894" s="30" t="s">
        <v>3381</v>
      </c>
      <c r="D1894" s="33">
        <v>90006364446.830002</v>
      </c>
      <c r="E1894" s="34">
        <v>1427390569</v>
      </c>
      <c r="F1894" s="33">
        <v>91433755015.830002</v>
      </c>
    </row>
    <row r="1895" spans="1:6" ht="13.5" hidden="1" thickBot="1">
      <c r="A1895" s="27">
        <f t="shared" si="39"/>
        <v>10</v>
      </c>
      <c r="B1895" s="30" t="s">
        <v>3382</v>
      </c>
      <c r="C1895" s="30" t="s">
        <v>2489</v>
      </c>
      <c r="D1895" s="34">
        <v>35280160634</v>
      </c>
      <c r="E1895" s="34">
        <v>4122596943</v>
      </c>
      <c r="F1895" s="34">
        <v>39402757577</v>
      </c>
    </row>
    <row r="1896" spans="1:6" ht="13.5" hidden="1" thickBot="1">
      <c r="A1896" s="27">
        <f t="shared" si="39"/>
        <v>10</v>
      </c>
      <c r="B1896" s="30" t="s">
        <v>3383</v>
      </c>
      <c r="C1896" s="30" t="s">
        <v>3384</v>
      </c>
      <c r="D1896" s="33">
        <v>2570681896.2600002</v>
      </c>
      <c r="E1896" s="33">
        <v>519869682.32999998</v>
      </c>
      <c r="F1896" s="33">
        <v>3090551578.5900002</v>
      </c>
    </row>
    <row r="1897" spans="1:6" ht="13.5" hidden="1" thickBot="1">
      <c r="A1897" s="27">
        <f t="shared" si="39"/>
        <v>10</v>
      </c>
      <c r="B1897" s="30" t="s">
        <v>3385</v>
      </c>
      <c r="C1897" s="30" t="s">
        <v>1120</v>
      </c>
      <c r="D1897" s="33">
        <v>20844801706.209999</v>
      </c>
      <c r="E1897" s="33">
        <v>1270363298.6500001</v>
      </c>
      <c r="F1897" s="33">
        <v>22115165004.860001</v>
      </c>
    </row>
    <row r="1898" spans="1:6" ht="13.5" hidden="1" thickBot="1">
      <c r="A1898" s="27">
        <f t="shared" si="39"/>
        <v>10</v>
      </c>
      <c r="B1898" s="30" t="s">
        <v>3386</v>
      </c>
      <c r="C1898" s="30" t="s">
        <v>1303</v>
      </c>
      <c r="D1898" s="33">
        <v>14145608814.02</v>
      </c>
      <c r="E1898" s="34">
        <v>8701550</v>
      </c>
      <c r="F1898" s="33">
        <v>14154310364.02</v>
      </c>
    </row>
    <row r="1899" spans="1:6" ht="13.5" hidden="1" thickBot="1">
      <c r="A1899" s="27">
        <f t="shared" si="39"/>
        <v>10</v>
      </c>
      <c r="B1899" s="30" t="s">
        <v>3387</v>
      </c>
      <c r="C1899" s="30" t="s">
        <v>3388</v>
      </c>
      <c r="D1899" s="33">
        <v>85148741258.979996</v>
      </c>
      <c r="E1899" s="33">
        <v>1096172806.22</v>
      </c>
      <c r="F1899" s="33">
        <v>86244914065.199997</v>
      </c>
    </row>
    <row r="1900" spans="1:6" ht="13.5" hidden="1" thickBot="1">
      <c r="A1900" s="27">
        <f t="shared" si="39"/>
        <v>10</v>
      </c>
      <c r="B1900" s="30" t="s">
        <v>3389</v>
      </c>
      <c r="C1900" s="30" t="s">
        <v>3390</v>
      </c>
      <c r="D1900" s="34">
        <v>44235520204</v>
      </c>
      <c r="E1900" s="34">
        <v>0</v>
      </c>
      <c r="F1900" s="34">
        <v>44235520204</v>
      </c>
    </row>
    <row r="1901" spans="1:6" ht="13.5" hidden="1" thickBot="1">
      <c r="A1901" s="27">
        <f t="shared" si="39"/>
        <v>7</v>
      </c>
      <c r="B1901" s="30" t="s">
        <v>3391</v>
      </c>
      <c r="C1901" s="30" t="s">
        <v>3392</v>
      </c>
      <c r="D1901" s="34">
        <v>0</v>
      </c>
      <c r="E1901" s="33">
        <v>1022753144920.36</v>
      </c>
      <c r="F1901" s="33">
        <v>1022753144920.36</v>
      </c>
    </row>
    <row r="1902" spans="1:6" ht="13.5" hidden="1" thickBot="1">
      <c r="A1902" s="27">
        <f t="shared" si="39"/>
        <v>10</v>
      </c>
      <c r="B1902" s="30" t="s">
        <v>3393</v>
      </c>
      <c r="C1902" s="30" t="s">
        <v>3394</v>
      </c>
      <c r="D1902" s="34">
        <v>0</v>
      </c>
      <c r="E1902" s="33">
        <v>549357388832.87</v>
      </c>
      <c r="F1902" s="33">
        <v>549357388832.87</v>
      </c>
    </row>
    <row r="1903" spans="1:6" ht="13.5" hidden="1" thickBot="1">
      <c r="A1903" s="27">
        <f t="shared" si="39"/>
        <v>10</v>
      </c>
      <c r="B1903" s="30" t="s">
        <v>3395</v>
      </c>
      <c r="C1903" s="30" t="s">
        <v>3396</v>
      </c>
      <c r="D1903" s="34">
        <v>0</v>
      </c>
      <c r="E1903" s="33">
        <v>473395756087.48999</v>
      </c>
      <c r="F1903" s="33">
        <v>473395756087.48999</v>
      </c>
    </row>
    <row r="1904" spans="1:6" ht="13.5" hidden="1" thickBot="1">
      <c r="A1904" s="27">
        <f t="shared" si="39"/>
        <v>7</v>
      </c>
      <c r="B1904" s="30" t="s">
        <v>3397</v>
      </c>
      <c r="C1904" s="30" t="s">
        <v>162</v>
      </c>
      <c r="D1904" s="33">
        <v>2667443125000.5898</v>
      </c>
      <c r="E1904" s="33">
        <v>2162712423128.0701</v>
      </c>
      <c r="F1904" s="33">
        <v>4830155548128.6602</v>
      </c>
    </row>
    <row r="1905" spans="1:6" ht="13.5" hidden="1" thickBot="1">
      <c r="A1905" s="27">
        <f t="shared" si="39"/>
        <v>10</v>
      </c>
      <c r="B1905" s="30" t="s">
        <v>3398</v>
      </c>
      <c r="C1905" s="30" t="s">
        <v>25</v>
      </c>
      <c r="D1905" s="34">
        <v>895940894</v>
      </c>
      <c r="E1905" s="34">
        <v>24535107553</v>
      </c>
      <c r="F1905" s="34">
        <v>25431048447</v>
      </c>
    </row>
    <row r="1906" spans="1:6" ht="13.5" hidden="1" thickBot="1">
      <c r="A1906" s="27">
        <f t="shared" si="39"/>
        <v>10</v>
      </c>
      <c r="B1906" s="30" t="s">
        <v>3399</v>
      </c>
      <c r="C1906" s="30" t="s">
        <v>43</v>
      </c>
      <c r="D1906" s="33">
        <v>251191835616.17999</v>
      </c>
      <c r="E1906" s="33">
        <v>27868163129.580002</v>
      </c>
      <c r="F1906" s="33">
        <v>279059998745.76001</v>
      </c>
    </row>
    <row r="1907" spans="1:6" ht="13.5" hidden="1" thickBot="1">
      <c r="A1907" s="27">
        <f t="shared" si="39"/>
        <v>10</v>
      </c>
      <c r="B1907" s="30" t="s">
        <v>3400</v>
      </c>
      <c r="C1907" s="30" t="s">
        <v>23</v>
      </c>
      <c r="D1907" s="33">
        <v>378728492619.35999</v>
      </c>
      <c r="E1907" s="33">
        <v>37095904111.489998</v>
      </c>
      <c r="F1907" s="33">
        <v>415824396730.84998</v>
      </c>
    </row>
    <row r="1908" spans="1:6" ht="13.5" hidden="1" thickBot="1">
      <c r="A1908" s="27">
        <f t="shared" si="39"/>
        <v>10</v>
      </c>
      <c r="B1908" s="30" t="s">
        <v>3401</v>
      </c>
      <c r="C1908" s="30" t="s">
        <v>42</v>
      </c>
      <c r="D1908" s="33">
        <v>1971012821317.02</v>
      </c>
      <c r="E1908" s="33">
        <v>1775046219514.49</v>
      </c>
      <c r="F1908" s="33">
        <v>3746059040831.5098</v>
      </c>
    </row>
    <row r="1909" spans="1:6" ht="13.5" hidden="1" thickBot="1">
      <c r="A1909" s="27">
        <f t="shared" si="39"/>
        <v>10</v>
      </c>
      <c r="B1909" s="30" t="s">
        <v>3402</v>
      </c>
      <c r="C1909" s="30" t="s">
        <v>41</v>
      </c>
      <c r="D1909" s="33">
        <v>22770481146.029999</v>
      </c>
      <c r="E1909" s="33">
        <v>20295918717.82</v>
      </c>
      <c r="F1909" s="33">
        <v>43066399863.849998</v>
      </c>
    </row>
    <row r="1910" spans="1:6" ht="13.5" hidden="1" thickBot="1">
      <c r="A1910" s="27">
        <f t="shared" si="39"/>
        <v>10</v>
      </c>
      <c r="B1910" s="30" t="s">
        <v>3403</v>
      </c>
      <c r="C1910" s="30" t="s">
        <v>3404</v>
      </c>
      <c r="D1910" s="34">
        <v>42843553408</v>
      </c>
      <c r="E1910" s="33">
        <v>277871110101.69</v>
      </c>
      <c r="F1910" s="33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0" t="s">
        <v>22</v>
      </c>
      <c r="D1911" s="34">
        <v>0</v>
      </c>
      <c r="E1911" s="33">
        <v>67894048752308.297</v>
      </c>
      <c r="F1911" s="33">
        <v>67894048752308.297</v>
      </c>
    </row>
    <row r="1912" spans="1:6" ht="13.5" thickBot="1">
      <c r="A1912" s="35">
        <f t="shared" si="39"/>
        <v>1</v>
      </c>
      <c r="B1912" s="27" t="s">
        <v>3405</v>
      </c>
      <c r="C1912" s="36" t="s">
        <v>3406</v>
      </c>
      <c r="D1912" s="41">
        <v>0</v>
      </c>
      <c r="E1912" s="37">
        <f>E1913+E2004+E2104+E2114+E2117</f>
        <v>100811342290044.28</v>
      </c>
      <c r="F1912" s="37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0" t="s">
        <v>3407</v>
      </c>
      <c r="D1913" s="34">
        <v>0</v>
      </c>
      <c r="E1913" s="33">
        <v>-30013367670398.699</v>
      </c>
      <c r="F1913" s="33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0" t="s">
        <v>16</v>
      </c>
      <c r="D1914" s="34">
        <v>0</v>
      </c>
      <c r="E1914" s="33">
        <v>-112641115885302</v>
      </c>
      <c r="F1914" s="33">
        <v>-112641115885302</v>
      </c>
    </row>
    <row r="1915" spans="1:6" ht="13.5" hidden="1" thickBot="1">
      <c r="A1915" s="27">
        <f t="shared" si="39"/>
        <v>9</v>
      </c>
      <c r="B1915" s="30" t="s">
        <v>3408</v>
      </c>
      <c r="C1915" s="30" t="s">
        <v>16</v>
      </c>
      <c r="D1915" s="34">
        <v>0</v>
      </c>
      <c r="E1915" s="33">
        <v>-112641115885302</v>
      </c>
      <c r="F1915" s="33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0" t="s">
        <v>183</v>
      </c>
      <c r="D1916" s="34">
        <v>0</v>
      </c>
      <c r="E1916" s="33">
        <v>60492353746532.203</v>
      </c>
      <c r="F1916" s="33">
        <v>60492353746532.203</v>
      </c>
    </row>
    <row r="1917" spans="1:6" ht="13.5" hidden="1" thickBot="1">
      <c r="A1917" s="27">
        <f t="shared" si="39"/>
        <v>9</v>
      </c>
      <c r="B1917" s="30" t="s">
        <v>3410</v>
      </c>
      <c r="C1917" s="30" t="s">
        <v>183</v>
      </c>
      <c r="D1917" s="34">
        <v>0</v>
      </c>
      <c r="E1917" s="33">
        <v>6888270246030.8301</v>
      </c>
      <c r="F1917" s="33">
        <v>6888270246030.8301</v>
      </c>
    </row>
    <row r="1918" spans="1:6" ht="13.5" hidden="1" thickBot="1">
      <c r="A1918" s="27">
        <f t="shared" si="39"/>
        <v>9</v>
      </c>
      <c r="B1918" s="30" t="s">
        <v>3411</v>
      </c>
      <c r="C1918" s="30" t="s">
        <v>3412</v>
      </c>
      <c r="D1918" s="34">
        <v>0</v>
      </c>
      <c r="E1918" s="33">
        <v>617976672122.08997</v>
      </c>
      <c r="F1918" s="33">
        <v>617976672122.08997</v>
      </c>
    </row>
    <row r="1919" spans="1:6" ht="13.5" hidden="1" thickBot="1">
      <c r="A1919" s="27">
        <f t="shared" si="39"/>
        <v>9</v>
      </c>
      <c r="B1919" s="30" t="s">
        <v>3413</v>
      </c>
      <c r="C1919" s="30" t="s">
        <v>3414</v>
      </c>
      <c r="D1919" s="34">
        <v>0</v>
      </c>
      <c r="E1919" s="33">
        <v>16457786192.280001</v>
      </c>
      <c r="F1919" s="33">
        <v>16457786192.280001</v>
      </c>
    </row>
    <row r="1920" spans="1:6" ht="13.5" hidden="1" thickBot="1">
      <c r="A1920" s="27">
        <f t="shared" si="39"/>
        <v>9</v>
      </c>
      <c r="B1920" s="30" t="s">
        <v>3415</v>
      </c>
      <c r="C1920" s="30" t="s">
        <v>3416</v>
      </c>
      <c r="D1920" s="34">
        <v>0</v>
      </c>
      <c r="E1920" s="34">
        <v>52969649042187</v>
      </c>
      <c r="F1920" s="34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0" t="s">
        <v>18</v>
      </c>
      <c r="D1921" s="34">
        <v>0</v>
      </c>
      <c r="E1921" s="34">
        <v>87963800155</v>
      </c>
      <c r="F1921" s="34">
        <v>87963800155</v>
      </c>
    </row>
    <row r="1922" spans="1:6" ht="13.5" hidden="1" thickBot="1">
      <c r="A1922" s="27">
        <f t="shared" si="39"/>
        <v>9</v>
      </c>
      <c r="B1922" s="30" t="s">
        <v>3418</v>
      </c>
      <c r="C1922" s="30" t="s">
        <v>612</v>
      </c>
      <c r="D1922" s="34">
        <v>0</v>
      </c>
      <c r="E1922" s="34">
        <v>87963800155</v>
      </c>
      <c r="F1922" s="34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0" t="s">
        <v>17</v>
      </c>
      <c r="D1923" s="34">
        <v>0</v>
      </c>
      <c r="E1923" s="33">
        <v>37644596703.739998</v>
      </c>
      <c r="F1923" s="33">
        <v>37644596703.739998</v>
      </c>
    </row>
    <row r="1924" spans="1:6" ht="13.5" hidden="1" thickBot="1">
      <c r="A1924" s="27">
        <f t="shared" si="39"/>
        <v>9</v>
      </c>
      <c r="B1924" s="30" t="s">
        <v>3420</v>
      </c>
      <c r="C1924" s="30" t="s">
        <v>3421</v>
      </c>
      <c r="D1924" s="34">
        <v>0</v>
      </c>
      <c r="E1924" s="33">
        <v>53832763274.970001</v>
      </c>
      <c r="F1924" s="33">
        <v>53832763274.970001</v>
      </c>
    </row>
    <row r="1925" spans="1:6" ht="13.5" hidden="1" thickBot="1">
      <c r="A1925" s="27">
        <f t="shared" si="39"/>
        <v>9</v>
      </c>
      <c r="B1925" s="30" t="s">
        <v>3422</v>
      </c>
      <c r="C1925" s="30" t="s">
        <v>3423</v>
      </c>
      <c r="D1925" s="34">
        <v>0</v>
      </c>
      <c r="E1925" s="33">
        <v>16131789571.23</v>
      </c>
      <c r="F1925" s="33">
        <v>16131789571.23</v>
      </c>
    </row>
    <row r="1926" spans="1:6" ht="13.5" hidden="1" thickBot="1">
      <c r="A1926" s="27">
        <f t="shared" si="39"/>
        <v>9</v>
      </c>
      <c r="B1926" s="30" t="s">
        <v>3424</v>
      </c>
      <c r="C1926" s="30" t="s">
        <v>3425</v>
      </c>
      <c r="D1926" s="34">
        <v>0</v>
      </c>
      <c r="E1926" s="34">
        <v>56377000</v>
      </c>
      <c r="F1926" s="34">
        <v>56377000</v>
      </c>
    </row>
    <row r="1927" spans="1:6" ht="13.5" thickBot="1">
      <c r="A1927" s="27">
        <f t="shared" si="39"/>
        <v>6</v>
      </c>
      <c r="B1927" s="27" t="s">
        <v>3426</v>
      </c>
      <c r="C1927" s="30" t="s">
        <v>11</v>
      </c>
      <c r="D1927" s="34">
        <v>0</v>
      </c>
      <c r="E1927" s="33">
        <v>-10322010627651.4</v>
      </c>
      <c r="F1927" s="33">
        <v>-10322010627651.4</v>
      </c>
    </row>
    <row r="1928" spans="1:6" ht="13.5" hidden="1" thickBot="1">
      <c r="A1928" s="27">
        <f t="shared" si="39"/>
        <v>9</v>
      </c>
      <c r="B1928" s="30" t="s">
        <v>3427</v>
      </c>
      <c r="C1928" s="30" t="s">
        <v>3428</v>
      </c>
      <c r="D1928" s="34">
        <v>0</v>
      </c>
      <c r="E1928" s="33">
        <v>17397735941305.699</v>
      </c>
      <c r="F1928" s="33">
        <v>17397735941305.699</v>
      </c>
    </row>
    <row r="1929" spans="1:6" ht="13.5" hidden="1" thickBot="1">
      <c r="A1929" s="27">
        <f t="shared" si="39"/>
        <v>9</v>
      </c>
      <c r="B1929" s="30" t="s">
        <v>3429</v>
      </c>
      <c r="C1929" s="30" t="s">
        <v>3430</v>
      </c>
      <c r="D1929" s="34">
        <v>0</v>
      </c>
      <c r="E1929" s="33">
        <v>27721129475458.699</v>
      </c>
      <c r="F1929" s="33">
        <v>27721129475458.699</v>
      </c>
    </row>
    <row r="1930" spans="1:6" ht="13.5" hidden="1" thickBot="1">
      <c r="A1930" s="27">
        <f t="shared" si="39"/>
        <v>9</v>
      </c>
      <c r="B1930" s="30" t="s">
        <v>3431</v>
      </c>
      <c r="C1930" s="30" t="s">
        <v>3432</v>
      </c>
      <c r="D1930" s="34">
        <v>0</v>
      </c>
      <c r="E1930" s="34">
        <v>1840267543</v>
      </c>
      <c r="F1930" s="34">
        <v>1840267543</v>
      </c>
    </row>
    <row r="1931" spans="1:6" ht="13.5" hidden="1" thickBot="1">
      <c r="A1931" s="27">
        <f t="shared" si="39"/>
        <v>9</v>
      </c>
      <c r="B1931" s="30" t="s">
        <v>3433</v>
      </c>
      <c r="C1931" s="30" t="s">
        <v>3434</v>
      </c>
      <c r="D1931" s="34">
        <v>0</v>
      </c>
      <c r="E1931" s="33">
        <v>457361041.33999997</v>
      </c>
      <c r="F1931" s="33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0" t="s">
        <v>3436</v>
      </c>
      <c r="D1932" s="34">
        <v>0</v>
      </c>
      <c r="E1932" s="34">
        <v>0</v>
      </c>
      <c r="F1932" s="34">
        <v>0</v>
      </c>
    </row>
    <row r="1933" spans="1:6" ht="13.5" hidden="1" thickBot="1">
      <c r="A1933" s="27">
        <f t="shared" si="39"/>
        <v>9</v>
      </c>
      <c r="B1933" s="30" t="s">
        <v>3437</v>
      </c>
      <c r="C1933" s="30" t="s">
        <v>3438</v>
      </c>
      <c r="D1933" s="34">
        <v>0</v>
      </c>
      <c r="E1933" s="34">
        <v>0</v>
      </c>
      <c r="F1933" s="34">
        <v>0</v>
      </c>
    </row>
    <row r="1934" spans="1:6" ht="13.5" hidden="1" thickBot="1">
      <c r="A1934" s="27">
        <f t="shared" si="39"/>
        <v>9</v>
      </c>
      <c r="B1934" s="30" t="s">
        <v>3439</v>
      </c>
      <c r="C1934" s="30" t="s">
        <v>3440</v>
      </c>
      <c r="D1934" s="34">
        <v>0</v>
      </c>
      <c r="E1934" s="34">
        <v>0</v>
      </c>
      <c r="F1934" s="34">
        <v>0</v>
      </c>
    </row>
    <row r="1935" spans="1:6" ht="13.5" hidden="1" thickBot="1">
      <c r="A1935" s="27">
        <f t="shared" si="39"/>
        <v>9</v>
      </c>
      <c r="B1935" s="30" t="s">
        <v>3441</v>
      </c>
      <c r="C1935" s="30" t="s">
        <v>3442</v>
      </c>
      <c r="D1935" s="34">
        <v>0</v>
      </c>
      <c r="E1935" s="34">
        <v>0</v>
      </c>
      <c r="F1935" s="34">
        <v>0</v>
      </c>
    </row>
    <row r="1936" spans="1:6" ht="13.5" hidden="1" thickBot="1">
      <c r="A1936" s="27">
        <f t="shared" si="39"/>
        <v>9</v>
      </c>
      <c r="B1936" s="30" t="s">
        <v>3443</v>
      </c>
      <c r="C1936" s="30" t="s">
        <v>3444</v>
      </c>
      <c r="D1936" s="34">
        <v>0</v>
      </c>
      <c r="E1936" s="34">
        <v>0</v>
      </c>
      <c r="F1936" s="34">
        <v>0</v>
      </c>
    </row>
    <row r="1937" spans="1:6" ht="13.5" thickBot="1">
      <c r="A1937" s="27">
        <f t="shared" si="39"/>
        <v>6</v>
      </c>
      <c r="B1937" s="27" t="s">
        <v>3445</v>
      </c>
      <c r="C1937" s="30" t="s">
        <v>15</v>
      </c>
      <c r="D1937" s="34">
        <v>0</v>
      </c>
      <c r="E1937" s="34">
        <v>115446</v>
      </c>
      <c r="F1937" s="34">
        <v>115446</v>
      </c>
    </row>
    <row r="1938" spans="1:6" ht="13.5" hidden="1" thickBot="1">
      <c r="A1938" s="27">
        <f t="shared" si="39"/>
        <v>9</v>
      </c>
      <c r="B1938" s="30" t="s">
        <v>3446</v>
      </c>
      <c r="C1938" s="30" t="s">
        <v>3447</v>
      </c>
      <c r="D1938" s="34">
        <v>0</v>
      </c>
      <c r="E1938" s="34">
        <v>115446</v>
      </c>
      <c r="F1938" s="34">
        <v>115446</v>
      </c>
    </row>
    <row r="1939" spans="1:6" ht="13.5" thickBot="1">
      <c r="A1939" s="27">
        <f t="shared" si="39"/>
        <v>6</v>
      </c>
      <c r="B1939" s="27" t="s">
        <v>3448</v>
      </c>
      <c r="C1939" s="30" t="s">
        <v>14</v>
      </c>
      <c r="D1939" s="34">
        <v>0</v>
      </c>
      <c r="E1939" s="33">
        <v>336000757215.22998</v>
      </c>
      <c r="F1939" s="33">
        <v>336000757215.22998</v>
      </c>
    </row>
    <row r="1940" spans="1:6" ht="13.5" hidden="1" thickBot="1">
      <c r="A1940" s="27">
        <f t="shared" si="39"/>
        <v>9</v>
      </c>
      <c r="B1940" s="30" t="s">
        <v>3449</v>
      </c>
      <c r="C1940" s="30" t="s">
        <v>3450</v>
      </c>
      <c r="D1940" s="34">
        <v>0</v>
      </c>
      <c r="E1940" s="33">
        <v>18399491258.619999</v>
      </c>
      <c r="F1940" s="33">
        <v>18399491258.619999</v>
      </c>
    </row>
    <row r="1941" spans="1:6" ht="13.5" hidden="1" thickBot="1">
      <c r="A1941" s="27">
        <f t="shared" si="39"/>
        <v>9</v>
      </c>
      <c r="B1941" s="30" t="s">
        <v>3451</v>
      </c>
      <c r="C1941" s="30" t="s">
        <v>3452</v>
      </c>
      <c r="D1941" s="34">
        <v>0</v>
      </c>
      <c r="E1941" s="33">
        <v>4406006165.5299997</v>
      </c>
      <c r="F1941" s="33">
        <v>4406006165.5299997</v>
      </c>
    </row>
    <row r="1942" spans="1:6" ht="13.5" hidden="1" thickBot="1">
      <c r="A1942" s="27">
        <f t="shared" si="39"/>
        <v>9</v>
      </c>
      <c r="B1942" s="30" t="s">
        <v>3453</v>
      </c>
      <c r="C1942" s="30" t="s">
        <v>3454</v>
      </c>
      <c r="D1942" s="34">
        <v>0</v>
      </c>
      <c r="E1942" s="33">
        <v>14416053481.07</v>
      </c>
      <c r="F1942" s="33">
        <v>14416053481.07</v>
      </c>
    </row>
    <row r="1943" spans="1:6" ht="13.5" hidden="1" thickBot="1">
      <c r="A1943" s="27">
        <f t="shared" si="39"/>
        <v>9</v>
      </c>
      <c r="B1943" s="30" t="s">
        <v>3455</v>
      </c>
      <c r="C1943" s="30" t="s">
        <v>3456</v>
      </c>
      <c r="D1943" s="34">
        <v>0</v>
      </c>
      <c r="E1943" s="33">
        <v>283266405858.07001</v>
      </c>
      <c r="F1943" s="33">
        <v>283266405858.07001</v>
      </c>
    </row>
    <row r="1944" spans="1:6" ht="13.5" hidden="1" thickBot="1">
      <c r="A1944" s="27">
        <f t="shared" si="39"/>
        <v>9</v>
      </c>
      <c r="B1944" s="30" t="s">
        <v>3457</v>
      </c>
      <c r="C1944" s="30" t="s">
        <v>3458</v>
      </c>
      <c r="D1944" s="34">
        <v>0</v>
      </c>
      <c r="E1944" s="33">
        <v>15512800451.940001</v>
      </c>
      <c r="F1944" s="33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0" t="s">
        <v>13</v>
      </c>
      <c r="D1945" s="34">
        <v>0</v>
      </c>
      <c r="E1945" s="34">
        <v>38221118814</v>
      </c>
      <c r="F1945" s="34">
        <v>38221118814</v>
      </c>
    </row>
    <row r="1946" spans="1:6" ht="13.5" hidden="1" thickBot="1">
      <c r="A1946" s="27">
        <f t="shared" si="39"/>
        <v>9</v>
      </c>
      <c r="B1946" s="30" t="s">
        <v>3460</v>
      </c>
      <c r="C1946" s="30" t="s">
        <v>3461</v>
      </c>
      <c r="D1946" s="34">
        <v>0</v>
      </c>
      <c r="E1946" s="34">
        <v>38220645954</v>
      </c>
      <c r="F1946" s="34">
        <v>38220645954</v>
      </c>
    </row>
    <row r="1947" spans="1:6" ht="13.5" hidden="1" thickBot="1">
      <c r="A1947" s="27">
        <f t="shared" si="39"/>
        <v>9</v>
      </c>
      <c r="B1947" s="30" t="s">
        <v>3462</v>
      </c>
      <c r="C1947" s="30" t="s">
        <v>3463</v>
      </c>
      <c r="D1947" s="34">
        <v>0</v>
      </c>
      <c r="E1947" s="34">
        <v>472860</v>
      </c>
      <c r="F1947" s="34">
        <v>472860</v>
      </c>
    </row>
    <row r="1948" spans="1:6" ht="13.5" thickBot="1">
      <c r="A1948" s="27">
        <f t="shared" si="39"/>
        <v>6</v>
      </c>
      <c r="B1948" s="27" t="s">
        <v>3464</v>
      </c>
      <c r="C1948" s="30" t="s">
        <v>181</v>
      </c>
      <c r="D1948" s="34">
        <v>0</v>
      </c>
      <c r="E1948" s="33">
        <v>41475706.729999997</v>
      </c>
      <c r="F1948" s="33">
        <v>41475706.729999997</v>
      </c>
    </row>
    <row r="1949" spans="1:6" ht="13.5" hidden="1" thickBot="1">
      <c r="A1949" s="27">
        <f t="shared" ref="A1949:A2012" si="40">LEN(B1949)</f>
        <v>9</v>
      </c>
      <c r="B1949" s="30" t="s">
        <v>3465</v>
      </c>
      <c r="C1949" s="30" t="s">
        <v>181</v>
      </c>
      <c r="D1949" s="34">
        <v>0</v>
      </c>
      <c r="E1949" s="33">
        <v>41475706.729999997</v>
      </c>
      <c r="F1949" s="33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0" t="s">
        <v>3466</v>
      </c>
      <c r="D1950" s="34">
        <v>0</v>
      </c>
      <c r="E1950" s="34">
        <v>25802990577217</v>
      </c>
      <c r="F1950" s="34">
        <v>25802990577217</v>
      </c>
    </row>
    <row r="1951" spans="1:6" ht="13.5" hidden="1" thickBot="1">
      <c r="A1951" s="27">
        <f t="shared" si="40"/>
        <v>9</v>
      </c>
      <c r="B1951" s="30" t="s">
        <v>3467</v>
      </c>
      <c r="C1951" s="30" t="s">
        <v>2161</v>
      </c>
      <c r="D1951" s="34">
        <v>0</v>
      </c>
      <c r="E1951" s="34">
        <v>25802990577217</v>
      </c>
      <c r="F1951" s="34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0" t="s">
        <v>3468</v>
      </c>
      <c r="D1952" s="34">
        <v>0</v>
      </c>
      <c r="E1952" s="34">
        <v>14601409846351</v>
      </c>
      <c r="F1952" s="34">
        <v>14601409846351</v>
      </c>
    </row>
    <row r="1953" spans="1:6" ht="13.5" hidden="1" thickBot="1">
      <c r="A1953" s="27">
        <f t="shared" si="40"/>
        <v>9</v>
      </c>
      <c r="B1953" s="30" t="s">
        <v>3469</v>
      </c>
      <c r="C1953" s="30" t="s">
        <v>2159</v>
      </c>
      <c r="D1953" s="34">
        <v>0</v>
      </c>
      <c r="E1953" s="34">
        <v>1426811112089</v>
      </c>
      <c r="F1953" s="34">
        <v>1426811112089</v>
      </c>
    </row>
    <row r="1954" spans="1:6" ht="13.5" hidden="1" thickBot="1">
      <c r="A1954" s="27">
        <f t="shared" si="40"/>
        <v>9</v>
      </c>
      <c r="B1954" s="30" t="s">
        <v>3470</v>
      </c>
      <c r="C1954" s="30" t="s">
        <v>2161</v>
      </c>
      <c r="D1954" s="34">
        <v>0</v>
      </c>
      <c r="E1954" s="34">
        <v>13174598734262</v>
      </c>
      <c r="F1954" s="34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0" t="s">
        <v>3472</v>
      </c>
      <c r="D1955" s="34">
        <v>0</v>
      </c>
      <c r="E1955" s="33">
        <v>6581642584420.7002</v>
      </c>
      <c r="F1955" s="33">
        <v>6581642584420.7002</v>
      </c>
    </row>
    <row r="1956" spans="1:6" ht="13.5" hidden="1" thickBot="1">
      <c r="A1956" s="27">
        <f t="shared" si="40"/>
        <v>9</v>
      </c>
      <c r="B1956" s="30" t="s">
        <v>3473</v>
      </c>
      <c r="C1956" s="30" t="s">
        <v>474</v>
      </c>
      <c r="D1956" s="34">
        <v>0</v>
      </c>
      <c r="E1956" s="33">
        <v>-446236761760.78998</v>
      </c>
      <c r="F1956" s="33">
        <v>-446236761760.78998</v>
      </c>
    </row>
    <row r="1957" spans="1:6" ht="13.5" hidden="1" thickBot="1">
      <c r="A1957" s="27">
        <f t="shared" si="40"/>
        <v>9</v>
      </c>
      <c r="B1957" s="30" t="s">
        <v>3474</v>
      </c>
      <c r="C1957" s="30" t="s">
        <v>149</v>
      </c>
      <c r="D1957" s="34">
        <v>0</v>
      </c>
      <c r="E1957" s="33">
        <v>10345561269064</v>
      </c>
      <c r="F1957" s="33">
        <v>10345561269064</v>
      </c>
    </row>
    <row r="1958" spans="1:6" ht="13.5" hidden="1" thickBot="1">
      <c r="A1958" s="27">
        <f t="shared" si="40"/>
        <v>9</v>
      </c>
      <c r="B1958" s="30" t="s">
        <v>3475</v>
      </c>
      <c r="C1958" s="30" t="s">
        <v>760</v>
      </c>
      <c r="D1958" s="34">
        <v>0</v>
      </c>
      <c r="E1958" s="33">
        <v>-41479283145664.102</v>
      </c>
      <c r="F1958" s="33">
        <v>-41479283145664.102</v>
      </c>
    </row>
    <row r="1959" spans="1:6" ht="13.5" hidden="1" thickBot="1">
      <c r="A1959" s="27">
        <f t="shared" si="40"/>
        <v>9</v>
      </c>
      <c r="B1959" s="30" t="s">
        <v>3476</v>
      </c>
      <c r="C1959" s="30" t="s">
        <v>1383</v>
      </c>
      <c r="D1959" s="34">
        <v>0</v>
      </c>
      <c r="E1959" s="33">
        <v>208383037124.14999</v>
      </c>
      <c r="F1959" s="33">
        <v>208383037124.14999</v>
      </c>
    </row>
    <row r="1960" spans="1:6" ht="13.5" hidden="1" thickBot="1">
      <c r="A1960" s="27">
        <f t="shared" si="40"/>
        <v>9</v>
      </c>
      <c r="B1960" s="30" t="s">
        <v>3477</v>
      </c>
      <c r="C1960" s="30" t="s">
        <v>116</v>
      </c>
      <c r="D1960" s="34">
        <v>0</v>
      </c>
      <c r="E1960" s="33">
        <v>-271745125653.48999</v>
      </c>
      <c r="F1960" s="33">
        <v>-271745125653.48999</v>
      </c>
    </row>
    <row r="1961" spans="1:6" ht="13.5" hidden="1" thickBot="1">
      <c r="A1961" s="27">
        <f t="shared" si="40"/>
        <v>9</v>
      </c>
      <c r="B1961" s="30" t="s">
        <v>3478</v>
      </c>
      <c r="C1961" s="30" t="s">
        <v>193</v>
      </c>
      <c r="D1961" s="34">
        <v>0</v>
      </c>
      <c r="E1961" s="33">
        <v>81453329497369.703</v>
      </c>
      <c r="F1961" s="33">
        <v>81453329497369.703</v>
      </c>
    </row>
    <row r="1962" spans="1:6" ht="13.5" hidden="1" thickBot="1">
      <c r="A1962" s="27">
        <f t="shared" si="40"/>
        <v>9</v>
      </c>
      <c r="B1962" s="30" t="s">
        <v>3479</v>
      </c>
      <c r="C1962" s="30" t="s">
        <v>2330</v>
      </c>
      <c r="D1962" s="34">
        <v>0</v>
      </c>
      <c r="E1962" s="33">
        <v>633836337997.17004</v>
      </c>
      <c r="F1962" s="33">
        <v>633836337997.17004</v>
      </c>
    </row>
    <row r="1963" spans="1:6" ht="13.5" hidden="1" thickBot="1">
      <c r="A1963" s="27">
        <f t="shared" si="40"/>
        <v>9</v>
      </c>
      <c r="B1963" s="30" t="s">
        <v>3480</v>
      </c>
      <c r="C1963" s="30" t="s">
        <v>93</v>
      </c>
      <c r="D1963" s="34">
        <v>0</v>
      </c>
      <c r="E1963" s="33">
        <v>746854761677.97998</v>
      </c>
      <c r="F1963" s="33">
        <v>746854761677.97998</v>
      </c>
    </row>
    <row r="1964" spans="1:6" ht="13.5" hidden="1" thickBot="1">
      <c r="A1964" s="27">
        <f t="shared" si="40"/>
        <v>9</v>
      </c>
      <c r="B1964" s="30" t="s">
        <v>3481</v>
      </c>
      <c r="C1964" s="30" t="s">
        <v>2401</v>
      </c>
      <c r="D1964" s="34">
        <v>0</v>
      </c>
      <c r="E1964" s="33">
        <v>113055898.95999999</v>
      </c>
      <c r="F1964" s="33">
        <v>113055898.95999999</v>
      </c>
    </row>
    <row r="1965" spans="1:6" ht="13.5" hidden="1" thickBot="1">
      <c r="A1965" s="27">
        <f t="shared" si="40"/>
        <v>9</v>
      </c>
      <c r="B1965" s="30" t="s">
        <v>3482</v>
      </c>
      <c r="C1965" s="30" t="s">
        <v>2447</v>
      </c>
      <c r="D1965" s="34">
        <v>0</v>
      </c>
      <c r="E1965" s="33">
        <v>104989590104780</v>
      </c>
      <c r="F1965" s="33">
        <v>104989590104780</v>
      </c>
    </row>
    <row r="1966" spans="1:6" ht="13.5" hidden="1" thickBot="1">
      <c r="A1966" s="27">
        <f t="shared" si="40"/>
        <v>9</v>
      </c>
      <c r="B1966" s="30" t="s">
        <v>3483</v>
      </c>
      <c r="C1966" s="30" t="s">
        <v>87</v>
      </c>
      <c r="D1966" s="34">
        <v>0</v>
      </c>
      <c r="E1966" s="33">
        <v>189926911141.95001</v>
      </c>
      <c r="F1966" s="33">
        <v>189926911141.95001</v>
      </c>
    </row>
    <row r="1967" spans="1:6" ht="13.5" hidden="1" thickBot="1">
      <c r="A1967" s="27">
        <f t="shared" si="40"/>
        <v>9</v>
      </c>
      <c r="B1967" s="30" t="s">
        <v>3484</v>
      </c>
      <c r="C1967" s="30" t="s">
        <v>82</v>
      </c>
      <c r="D1967" s="34">
        <v>0</v>
      </c>
      <c r="E1967" s="33">
        <v>1009634968450.09</v>
      </c>
      <c r="F1967" s="33">
        <v>1009634968450.09</v>
      </c>
    </row>
    <row r="1968" spans="1:6" ht="13.5" hidden="1" thickBot="1">
      <c r="A1968" s="27">
        <f t="shared" si="40"/>
        <v>9</v>
      </c>
      <c r="B1968" s="30" t="s">
        <v>3485</v>
      </c>
      <c r="C1968" s="30" t="s">
        <v>2406</v>
      </c>
      <c r="D1968" s="34">
        <v>0</v>
      </c>
      <c r="E1968" s="33">
        <v>-1398758069423.6399</v>
      </c>
      <c r="F1968" s="33">
        <v>-1398758069423.6399</v>
      </c>
    </row>
    <row r="1969" spans="1:6" ht="13.5" hidden="1" thickBot="1">
      <c r="A1969" s="27">
        <f t="shared" si="40"/>
        <v>9</v>
      </c>
      <c r="B1969" s="30" t="s">
        <v>3486</v>
      </c>
      <c r="C1969" s="30" t="s">
        <v>2408</v>
      </c>
      <c r="D1969" s="34">
        <v>0</v>
      </c>
      <c r="E1969" s="33">
        <v>93110846922.160004</v>
      </c>
      <c r="F1969" s="33">
        <v>93110846922.160004</v>
      </c>
    </row>
    <row r="1970" spans="1:6" ht="13.5" hidden="1" thickBot="1">
      <c r="A1970" s="27">
        <f t="shared" si="40"/>
        <v>9</v>
      </c>
      <c r="B1970" s="30" t="s">
        <v>3487</v>
      </c>
      <c r="C1970" s="30" t="s">
        <v>57</v>
      </c>
      <c r="D1970" s="34">
        <v>0</v>
      </c>
      <c r="E1970" s="33">
        <v>-5621271505642.54</v>
      </c>
      <c r="F1970" s="33">
        <v>-5621271505642.54</v>
      </c>
    </row>
    <row r="1971" spans="1:6" ht="13.5" hidden="1" thickBot="1">
      <c r="A1971" s="27">
        <f t="shared" si="40"/>
        <v>9</v>
      </c>
      <c r="B1971" s="30" t="s">
        <v>3488</v>
      </c>
      <c r="C1971" s="30" t="s">
        <v>2411</v>
      </c>
      <c r="D1971" s="34">
        <v>0</v>
      </c>
      <c r="E1971" s="33">
        <v>-214359193415229</v>
      </c>
      <c r="F1971" s="33">
        <v>-214359193415229</v>
      </c>
    </row>
    <row r="1972" spans="1:6" ht="13.5" hidden="1" thickBot="1">
      <c r="A1972" s="27">
        <f t="shared" si="40"/>
        <v>9</v>
      </c>
      <c r="B1972" s="30" t="s">
        <v>3489</v>
      </c>
      <c r="C1972" s="30" t="s">
        <v>2413</v>
      </c>
      <c r="D1972" s="34">
        <v>0</v>
      </c>
      <c r="E1972" s="33">
        <v>29030622638.73</v>
      </c>
      <c r="F1972" s="33">
        <v>29030622638.73</v>
      </c>
    </row>
    <row r="1973" spans="1:6" ht="13.5" hidden="1" thickBot="1">
      <c r="A1973" s="27">
        <f t="shared" si="40"/>
        <v>9</v>
      </c>
      <c r="B1973" s="30" t="s">
        <v>3490</v>
      </c>
      <c r="C1973" s="30" t="s">
        <v>2415</v>
      </c>
      <c r="D1973" s="34">
        <v>0</v>
      </c>
      <c r="E1973" s="33">
        <v>169941332044.34</v>
      </c>
      <c r="F1973" s="33">
        <v>169941332044.34</v>
      </c>
    </row>
    <row r="1974" spans="1:6" ht="13.5" hidden="1" thickBot="1">
      <c r="A1974" s="27">
        <f t="shared" si="40"/>
        <v>9</v>
      </c>
      <c r="B1974" s="30" t="s">
        <v>3491</v>
      </c>
      <c r="C1974" s="30" t="s">
        <v>162</v>
      </c>
      <c r="D1974" s="34">
        <v>0</v>
      </c>
      <c r="E1974" s="33">
        <v>-7459289897108.6504</v>
      </c>
      <c r="F1974" s="33">
        <v>-7459289897108.6504</v>
      </c>
    </row>
    <row r="1975" spans="1:6" ht="13.5" hidden="1" thickBot="1">
      <c r="A1975" s="27">
        <f t="shared" si="40"/>
        <v>9</v>
      </c>
      <c r="B1975" s="30" t="s">
        <v>3492</v>
      </c>
      <c r="C1975" s="30" t="s">
        <v>3493</v>
      </c>
      <c r="D1975" s="34">
        <v>0</v>
      </c>
      <c r="E1975" s="33">
        <v>77748107759793.5</v>
      </c>
      <c r="F1975" s="33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8" t="s">
        <v>3495</v>
      </c>
      <c r="D1976" s="40">
        <v>0</v>
      </c>
      <c r="E1976" s="39">
        <v>905796195213.31006</v>
      </c>
      <c r="F1976" s="39">
        <v>905796195213.31006</v>
      </c>
    </row>
    <row r="1977" spans="1:6" ht="13.5" hidden="1" thickBot="1">
      <c r="A1977" s="27">
        <f t="shared" si="40"/>
        <v>9</v>
      </c>
      <c r="B1977" s="30" t="s">
        <v>3496</v>
      </c>
      <c r="C1977" s="30" t="s">
        <v>623</v>
      </c>
      <c r="D1977" s="34">
        <v>0</v>
      </c>
      <c r="E1977" s="34">
        <v>52332</v>
      </c>
      <c r="F1977" s="34">
        <v>52332</v>
      </c>
    </row>
    <row r="1978" spans="1:6" ht="13.5" hidden="1" thickBot="1">
      <c r="A1978" s="27">
        <f t="shared" si="40"/>
        <v>9</v>
      </c>
      <c r="B1978" s="30" t="s">
        <v>3497</v>
      </c>
      <c r="C1978" s="30" t="s">
        <v>625</v>
      </c>
      <c r="D1978" s="34">
        <v>0</v>
      </c>
      <c r="E1978" s="33">
        <v>862302418038.97998</v>
      </c>
      <c r="F1978" s="33">
        <v>862302418038.97998</v>
      </c>
    </row>
    <row r="1979" spans="1:6" ht="13.5" hidden="1" thickBot="1">
      <c r="A1979" s="27">
        <f t="shared" si="40"/>
        <v>9</v>
      </c>
      <c r="B1979" s="30" t="s">
        <v>3498</v>
      </c>
      <c r="C1979" s="30" t="s">
        <v>629</v>
      </c>
      <c r="D1979" s="34">
        <v>0</v>
      </c>
      <c r="E1979" s="33">
        <v>19165011808.279999</v>
      </c>
      <c r="F1979" s="33">
        <v>19165011808.279999</v>
      </c>
    </row>
    <row r="1980" spans="1:6" ht="13.5" hidden="1" thickBot="1">
      <c r="A1980" s="27">
        <f t="shared" si="40"/>
        <v>9</v>
      </c>
      <c r="B1980" s="30" t="s">
        <v>3499</v>
      </c>
      <c r="C1980" s="30" t="s">
        <v>631</v>
      </c>
      <c r="D1980" s="34">
        <v>0</v>
      </c>
      <c r="E1980" s="33">
        <v>23698779194.25</v>
      </c>
      <c r="F1980" s="33">
        <v>23698779194.25</v>
      </c>
    </row>
    <row r="1981" spans="1:6" ht="13.5" hidden="1" thickBot="1">
      <c r="A1981" s="27">
        <f t="shared" si="40"/>
        <v>9</v>
      </c>
      <c r="B1981" s="30" t="s">
        <v>3500</v>
      </c>
      <c r="C1981" s="30" t="s">
        <v>633</v>
      </c>
      <c r="D1981" s="34">
        <v>0</v>
      </c>
      <c r="E1981" s="33">
        <v>677174179.76999998</v>
      </c>
      <c r="F1981" s="33">
        <v>677174179.76999998</v>
      </c>
    </row>
    <row r="1982" spans="1:6" ht="13.5" hidden="1" thickBot="1">
      <c r="A1982" s="27">
        <f t="shared" si="40"/>
        <v>9</v>
      </c>
      <c r="B1982" s="30" t="s">
        <v>3501</v>
      </c>
      <c r="C1982" s="30" t="s">
        <v>3502</v>
      </c>
      <c r="D1982" s="34">
        <v>0</v>
      </c>
      <c r="E1982" s="33">
        <v>-47240339.969999999</v>
      </c>
      <c r="F1982" s="33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0" t="s">
        <v>3504</v>
      </c>
      <c r="D1983" s="34">
        <v>0</v>
      </c>
      <c r="E1983" s="34">
        <v>3505370763</v>
      </c>
      <c r="F1983" s="34">
        <v>3505370763</v>
      </c>
    </row>
    <row r="1984" spans="1:6" ht="13.5" hidden="1" thickBot="1">
      <c r="A1984" s="27">
        <f t="shared" si="40"/>
        <v>9</v>
      </c>
      <c r="B1984" s="30" t="s">
        <v>3505</v>
      </c>
      <c r="C1984" s="30" t="s">
        <v>3506</v>
      </c>
      <c r="D1984" s="34">
        <v>0</v>
      </c>
      <c r="E1984" s="34">
        <v>3505370763</v>
      </c>
      <c r="F1984" s="34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8" t="s">
        <v>3508</v>
      </c>
      <c r="D1985" s="40">
        <v>0</v>
      </c>
      <c r="E1985" s="39">
        <v>25365617371942.199</v>
      </c>
      <c r="F1985" s="39">
        <v>25365617371942.199</v>
      </c>
    </row>
    <row r="1986" spans="1:6" ht="13.5" hidden="1" thickBot="1">
      <c r="A1986" s="27">
        <f t="shared" si="40"/>
        <v>9</v>
      </c>
      <c r="B1986" s="30" t="s">
        <v>3509</v>
      </c>
      <c r="C1986" s="30" t="s">
        <v>3510</v>
      </c>
      <c r="D1986" s="34">
        <v>0</v>
      </c>
      <c r="E1986" s="33">
        <v>1057707688134.96</v>
      </c>
      <c r="F1986" s="33">
        <v>1057707688134.96</v>
      </c>
    </row>
    <row r="1987" spans="1:6" ht="13.5" hidden="1" thickBot="1">
      <c r="A1987" s="27">
        <f t="shared" si="40"/>
        <v>9</v>
      </c>
      <c r="B1987" s="30" t="s">
        <v>3511</v>
      </c>
      <c r="C1987" s="30" t="s">
        <v>3512</v>
      </c>
      <c r="D1987" s="34">
        <v>0</v>
      </c>
      <c r="E1987" s="33">
        <v>23955689209335.301</v>
      </c>
      <c r="F1987" s="33">
        <v>23955689209335.301</v>
      </c>
    </row>
    <row r="1988" spans="1:6" ht="13.5" hidden="1" thickBot="1">
      <c r="A1988" s="27">
        <f t="shared" si="40"/>
        <v>9</v>
      </c>
      <c r="B1988" s="30" t="s">
        <v>3513</v>
      </c>
      <c r="C1988" s="30" t="s">
        <v>3514</v>
      </c>
      <c r="D1988" s="34">
        <v>0</v>
      </c>
      <c r="E1988" s="33">
        <v>312199230171.91998</v>
      </c>
      <c r="F1988" s="33">
        <v>312199230171.91998</v>
      </c>
    </row>
    <row r="1989" spans="1:6" ht="13.5" hidden="1" thickBot="1">
      <c r="A1989" s="27">
        <f t="shared" si="40"/>
        <v>9</v>
      </c>
      <c r="B1989" s="30" t="s">
        <v>3515</v>
      </c>
      <c r="C1989" s="30" t="s">
        <v>3516</v>
      </c>
      <c r="D1989" s="34">
        <v>0</v>
      </c>
      <c r="E1989" s="34">
        <v>40021244300</v>
      </c>
      <c r="F1989" s="34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8" t="s">
        <v>3518</v>
      </c>
      <c r="D1990" s="40">
        <v>0</v>
      </c>
      <c r="E1990" s="39">
        <v>359153116173.83002</v>
      </c>
      <c r="F1990" s="39">
        <v>359153116173.83002</v>
      </c>
    </row>
    <row r="1991" spans="1:6" ht="13.5" hidden="1" thickBot="1">
      <c r="A1991" s="27">
        <f t="shared" si="40"/>
        <v>9</v>
      </c>
      <c r="B1991" s="30" t="s">
        <v>3519</v>
      </c>
      <c r="C1991" s="30" t="s">
        <v>3510</v>
      </c>
      <c r="D1991" s="34">
        <v>0</v>
      </c>
      <c r="E1991" s="33">
        <v>25455309472.310001</v>
      </c>
      <c r="F1991" s="33">
        <v>25455309472.310001</v>
      </c>
    </row>
    <row r="1992" spans="1:6" ht="13.5" hidden="1" thickBot="1">
      <c r="A1992" s="27">
        <f t="shared" si="40"/>
        <v>9</v>
      </c>
      <c r="B1992" s="30" t="s">
        <v>3520</v>
      </c>
      <c r="C1992" s="30" t="s">
        <v>3512</v>
      </c>
      <c r="D1992" s="34">
        <v>0</v>
      </c>
      <c r="E1992" s="33">
        <v>316980119259.67999</v>
      </c>
      <c r="F1992" s="33">
        <v>316980119259.67999</v>
      </c>
    </row>
    <row r="1993" spans="1:6" ht="13.5" hidden="1" thickBot="1">
      <c r="A1993" s="27">
        <f t="shared" si="40"/>
        <v>9</v>
      </c>
      <c r="B1993" s="30" t="s">
        <v>3521</v>
      </c>
      <c r="C1993" s="30" t="s">
        <v>3514</v>
      </c>
      <c r="D1993" s="34">
        <v>0</v>
      </c>
      <c r="E1993" s="33">
        <v>10604669537.700001</v>
      </c>
      <c r="F1993" s="33">
        <v>10604669537.700001</v>
      </c>
    </row>
    <row r="1994" spans="1:6" ht="13.5" hidden="1" thickBot="1">
      <c r="A1994" s="27">
        <f t="shared" si="40"/>
        <v>9</v>
      </c>
      <c r="B1994" s="30" t="s">
        <v>3522</v>
      </c>
      <c r="C1994" s="30" t="s">
        <v>3516</v>
      </c>
      <c r="D1994" s="34">
        <v>0</v>
      </c>
      <c r="E1994" s="33">
        <v>6113017904.1400003</v>
      </c>
      <c r="F1994" s="33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8" t="s">
        <v>3524</v>
      </c>
      <c r="D1995" s="40">
        <v>0</v>
      </c>
      <c r="E1995" s="39">
        <v>2647497218.1999998</v>
      </c>
      <c r="F1995" s="39">
        <v>2647497218.1999998</v>
      </c>
    </row>
    <row r="1996" spans="1:6" ht="13.5" hidden="1" thickBot="1">
      <c r="A1996" s="27">
        <f t="shared" si="40"/>
        <v>9</v>
      </c>
      <c r="B1996" s="30" t="s">
        <v>3525</v>
      </c>
      <c r="C1996" s="30" t="s">
        <v>3512</v>
      </c>
      <c r="D1996" s="34">
        <v>0</v>
      </c>
      <c r="E1996" s="33">
        <v>2619107440.1999998</v>
      </c>
      <c r="F1996" s="33">
        <v>2619107440.1999998</v>
      </c>
    </row>
    <row r="1997" spans="1:6" ht="13.5" hidden="1" thickBot="1">
      <c r="A1997" s="27">
        <f t="shared" si="40"/>
        <v>9</v>
      </c>
      <c r="B1997" s="30" t="s">
        <v>3526</v>
      </c>
      <c r="C1997" s="30" t="s">
        <v>3514</v>
      </c>
      <c r="D1997" s="34">
        <v>0</v>
      </c>
      <c r="E1997" s="34">
        <v>28389778</v>
      </c>
      <c r="F1997" s="34">
        <v>28389778</v>
      </c>
    </row>
    <row r="1998" spans="1:6" ht="13.5" thickBot="1">
      <c r="A1998" s="27">
        <f t="shared" si="40"/>
        <v>6</v>
      </c>
      <c r="B1998" s="27" t="s">
        <v>3527</v>
      </c>
      <c r="C1998" s="30" t="s">
        <v>3528</v>
      </c>
      <c r="D1998" s="34">
        <v>0</v>
      </c>
      <c r="E1998" s="33">
        <v>-12471338910931.801</v>
      </c>
      <c r="F1998" s="33">
        <v>-12471338910931.801</v>
      </c>
    </row>
    <row r="1999" spans="1:6" ht="13.5" hidden="1" thickBot="1">
      <c r="A1999" s="27">
        <f t="shared" si="40"/>
        <v>9</v>
      </c>
      <c r="B1999" s="30" t="s">
        <v>3529</v>
      </c>
      <c r="C1999" s="30" t="s">
        <v>3530</v>
      </c>
      <c r="D1999" s="34">
        <v>0</v>
      </c>
      <c r="E1999" s="33">
        <v>-12229444570928.1</v>
      </c>
      <c r="F1999" s="33">
        <v>-12229444570928.1</v>
      </c>
    </row>
    <row r="2000" spans="1:6" ht="13.5" hidden="1" thickBot="1">
      <c r="A2000" s="27">
        <f t="shared" si="40"/>
        <v>9</v>
      </c>
      <c r="B2000" s="30" t="s">
        <v>3531</v>
      </c>
      <c r="C2000" s="30" t="s">
        <v>3532</v>
      </c>
      <c r="D2000" s="34">
        <v>0</v>
      </c>
      <c r="E2000" s="33">
        <v>-241894340003.70999</v>
      </c>
      <c r="F2000" s="33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8" t="s">
        <v>3534</v>
      </c>
      <c r="D2001" s="40">
        <v>0</v>
      </c>
      <c r="E2001" s="39">
        <v>8929276316.6599998</v>
      </c>
      <c r="F2001" s="39">
        <v>8929276316.6599998</v>
      </c>
    </row>
    <row r="2002" spans="1:6" ht="13.5" hidden="1" customHeight="1" thickBot="1">
      <c r="A2002" s="27">
        <f t="shared" si="40"/>
        <v>9</v>
      </c>
      <c r="B2002" s="30" t="s">
        <v>3535</v>
      </c>
      <c r="C2002" s="38" t="s">
        <v>3536</v>
      </c>
      <c r="D2002" s="40">
        <v>0</v>
      </c>
      <c r="E2002" s="39">
        <v>17904615.5</v>
      </c>
      <c r="F2002" s="39">
        <v>17904615.5</v>
      </c>
    </row>
    <row r="2003" spans="1:6" ht="13.5" hidden="1" customHeight="1" thickBot="1">
      <c r="A2003" s="27">
        <f t="shared" si="40"/>
        <v>9</v>
      </c>
      <c r="B2003" s="30" t="s">
        <v>3537</v>
      </c>
      <c r="C2003" s="38" t="s">
        <v>3538</v>
      </c>
      <c r="D2003" s="40">
        <v>0</v>
      </c>
      <c r="E2003" s="39">
        <v>8911371701.1599998</v>
      </c>
      <c r="F2003" s="39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0" t="s">
        <v>3539</v>
      </c>
      <c r="D2004" s="34">
        <v>0</v>
      </c>
      <c r="E2004" s="33">
        <v>138914642800715</v>
      </c>
      <c r="F2004" s="33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0" t="s">
        <v>18</v>
      </c>
      <c r="D2005" s="34">
        <v>0</v>
      </c>
      <c r="E2005" s="33">
        <v>97561440403.600006</v>
      </c>
      <c r="F2005" s="33">
        <v>97561440403.600006</v>
      </c>
    </row>
    <row r="2006" spans="1:6" ht="13.5" hidden="1" thickBot="1">
      <c r="A2006" s="27">
        <f t="shared" si="40"/>
        <v>9</v>
      </c>
      <c r="B2006" s="30" t="s">
        <v>3540</v>
      </c>
      <c r="C2006" s="30" t="s">
        <v>612</v>
      </c>
      <c r="D2006" s="34">
        <v>0</v>
      </c>
      <c r="E2006" s="33">
        <v>97561440403.600006</v>
      </c>
      <c r="F2006" s="33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0" t="s">
        <v>17</v>
      </c>
      <c r="D2007" s="34">
        <v>0</v>
      </c>
      <c r="E2007" s="33">
        <v>2527554818573.6699</v>
      </c>
      <c r="F2007" s="33">
        <v>2527554818573.6699</v>
      </c>
    </row>
    <row r="2008" spans="1:6" ht="13.5" hidden="1" thickBot="1">
      <c r="A2008" s="27">
        <f t="shared" si="40"/>
        <v>9</v>
      </c>
      <c r="B2008" s="30" t="s">
        <v>3541</v>
      </c>
      <c r="C2008" s="30" t="s">
        <v>3421</v>
      </c>
      <c r="D2008" s="34">
        <v>0</v>
      </c>
      <c r="E2008" s="33">
        <v>2529237546756.4102</v>
      </c>
      <c r="F2008" s="33">
        <v>2529237546756.4102</v>
      </c>
    </row>
    <row r="2009" spans="1:6" ht="13.5" hidden="1" thickBot="1">
      <c r="A2009" s="27">
        <f t="shared" si="40"/>
        <v>9</v>
      </c>
      <c r="B2009" s="30" t="s">
        <v>3542</v>
      </c>
      <c r="C2009" s="30" t="s">
        <v>3423</v>
      </c>
      <c r="D2009" s="34">
        <v>0</v>
      </c>
      <c r="E2009" s="33">
        <v>1681128182.74</v>
      </c>
      <c r="F2009" s="33">
        <v>1681128182.74</v>
      </c>
    </row>
    <row r="2010" spans="1:6" ht="13.5" hidden="1" thickBot="1">
      <c r="A2010" s="27">
        <f t="shared" si="40"/>
        <v>9</v>
      </c>
      <c r="B2010" s="30" t="s">
        <v>3543</v>
      </c>
      <c r="C2010" s="30" t="s">
        <v>3425</v>
      </c>
      <c r="D2010" s="34">
        <v>0</v>
      </c>
      <c r="E2010" s="34">
        <v>1600000</v>
      </c>
      <c r="F2010" s="34">
        <v>1600000</v>
      </c>
    </row>
    <row r="2011" spans="1:6" ht="13.5" thickBot="1">
      <c r="A2011" s="27">
        <f t="shared" si="40"/>
        <v>6</v>
      </c>
      <c r="B2011" s="27" t="s">
        <v>431</v>
      </c>
      <c r="C2011" s="30" t="s">
        <v>16</v>
      </c>
      <c r="D2011" s="34">
        <v>0</v>
      </c>
      <c r="E2011" s="33">
        <v>16882455096387.9</v>
      </c>
      <c r="F2011" s="33">
        <v>16882455096387.9</v>
      </c>
    </row>
    <row r="2012" spans="1:6" ht="13.5" hidden="1" thickBot="1">
      <c r="A2012" s="27">
        <f t="shared" si="40"/>
        <v>9</v>
      </c>
      <c r="B2012" s="30" t="s">
        <v>3544</v>
      </c>
      <c r="C2012" s="30" t="s">
        <v>16</v>
      </c>
      <c r="D2012" s="34">
        <v>0</v>
      </c>
      <c r="E2012" s="33">
        <v>16882455096387.9</v>
      </c>
      <c r="F2012" s="33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0" t="s">
        <v>15</v>
      </c>
      <c r="D2013" s="34">
        <v>0</v>
      </c>
      <c r="E2013" s="33">
        <v>25776805.07</v>
      </c>
      <c r="F2013" s="33">
        <v>25776805.07</v>
      </c>
    </row>
    <row r="2014" spans="1:6" ht="13.5" hidden="1" thickBot="1">
      <c r="A2014" s="27">
        <f t="shared" si="41"/>
        <v>9</v>
      </c>
      <c r="B2014" s="30" t="s">
        <v>3545</v>
      </c>
      <c r="C2014" s="30" t="s">
        <v>3447</v>
      </c>
      <c r="D2014" s="34">
        <v>0</v>
      </c>
      <c r="E2014" s="33">
        <v>24181326.07</v>
      </c>
      <c r="F2014" s="33">
        <v>24181326.07</v>
      </c>
    </row>
    <row r="2015" spans="1:6" ht="13.5" hidden="1" thickBot="1">
      <c r="A2015" s="27">
        <f t="shared" si="41"/>
        <v>9</v>
      </c>
      <c r="B2015" s="30" t="s">
        <v>3546</v>
      </c>
      <c r="C2015" s="30" t="s">
        <v>3547</v>
      </c>
      <c r="D2015" s="34">
        <v>0</v>
      </c>
      <c r="E2015" s="34">
        <v>0</v>
      </c>
      <c r="F2015" s="34">
        <v>0</v>
      </c>
    </row>
    <row r="2016" spans="1:6" ht="13.5" hidden="1" thickBot="1">
      <c r="A2016" s="27">
        <f t="shared" si="41"/>
        <v>9</v>
      </c>
      <c r="B2016" s="30" t="s">
        <v>3548</v>
      </c>
      <c r="C2016" s="30" t="s">
        <v>3549</v>
      </c>
      <c r="D2016" s="34">
        <v>0</v>
      </c>
      <c r="E2016" s="34">
        <v>1595479</v>
      </c>
      <c r="F2016" s="34">
        <v>1595479</v>
      </c>
    </row>
    <row r="2017" spans="1:6" ht="13.5" thickBot="1">
      <c r="A2017" s="27">
        <f t="shared" si="41"/>
        <v>6</v>
      </c>
      <c r="B2017" s="27" t="s">
        <v>3550</v>
      </c>
      <c r="C2017" s="30" t="s">
        <v>3551</v>
      </c>
      <c r="D2017" s="34">
        <v>0</v>
      </c>
      <c r="E2017" s="34">
        <v>15431186919339</v>
      </c>
      <c r="F2017" s="34">
        <v>15431186919339</v>
      </c>
    </row>
    <row r="2018" spans="1:6" ht="13.5" hidden="1" thickBot="1">
      <c r="A2018" s="27">
        <f t="shared" si="41"/>
        <v>9</v>
      </c>
      <c r="B2018" s="30" t="s">
        <v>3552</v>
      </c>
      <c r="C2018" s="30" t="s">
        <v>3551</v>
      </c>
      <c r="D2018" s="34">
        <v>0</v>
      </c>
      <c r="E2018" s="34">
        <v>15431186919339</v>
      </c>
      <c r="F2018" s="34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0" t="s">
        <v>14</v>
      </c>
      <c r="D2019" s="34">
        <v>0</v>
      </c>
      <c r="E2019" s="33">
        <v>5985799299361.2402</v>
      </c>
      <c r="F2019" s="33">
        <v>5985799299361.2402</v>
      </c>
    </row>
    <row r="2020" spans="1:6" ht="13.5" hidden="1" thickBot="1">
      <c r="A2020" s="27">
        <f t="shared" si="41"/>
        <v>9</v>
      </c>
      <c r="B2020" s="30" t="s">
        <v>3553</v>
      </c>
      <c r="C2020" s="30" t="s">
        <v>3450</v>
      </c>
      <c r="D2020" s="34">
        <v>0</v>
      </c>
      <c r="E2020" s="33">
        <v>2239341058864.6499</v>
      </c>
      <c r="F2020" s="33">
        <v>2239341058864.6499</v>
      </c>
    </row>
    <row r="2021" spans="1:6" ht="13.5" hidden="1" thickBot="1">
      <c r="A2021" s="27">
        <f t="shared" si="41"/>
        <v>9</v>
      </c>
      <c r="B2021" s="30" t="s">
        <v>3554</v>
      </c>
      <c r="C2021" s="30" t="s">
        <v>3452</v>
      </c>
      <c r="D2021" s="34">
        <v>0</v>
      </c>
      <c r="E2021" s="33">
        <v>437154222408.57001</v>
      </c>
      <c r="F2021" s="33">
        <v>437154222408.57001</v>
      </c>
    </row>
    <row r="2022" spans="1:6" ht="13.5" hidden="1" thickBot="1">
      <c r="A2022" s="27">
        <f t="shared" si="41"/>
        <v>9</v>
      </c>
      <c r="B2022" s="30" t="s">
        <v>3555</v>
      </c>
      <c r="C2022" s="30" t="s">
        <v>3454</v>
      </c>
      <c r="D2022" s="34">
        <v>0</v>
      </c>
      <c r="E2022" s="33">
        <v>1224070605147.29</v>
      </c>
      <c r="F2022" s="33">
        <v>1224070605147.29</v>
      </c>
    </row>
    <row r="2023" spans="1:6" ht="13.5" hidden="1" thickBot="1">
      <c r="A2023" s="27">
        <f t="shared" si="41"/>
        <v>9</v>
      </c>
      <c r="B2023" s="30" t="s">
        <v>3556</v>
      </c>
      <c r="C2023" s="30" t="s">
        <v>3557</v>
      </c>
      <c r="D2023" s="34">
        <v>0</v>
      </c>
      <c r="E2023" s="34">
        <v>153881200</v>
      </c>
      <c r="F2023" s="34">
        <v>153881200</v>
      </c>
    </row>
    <row r="2024" spans="1:6" ht="13.5" hidden="1" thickBot="1">
      <c r="A2024" s="27">
        <f t="shared" si="41"/>
        <v>9</v>
      </c>
      <c r="B2024" s="30" t="s">
        <v>3558</v>
      </c>
      <c r="C2024" s="30" t="s">
        <v>3456</v>
      </c>
      <c r="D2024" s="34">
        <v>0</v>
      </c>
      <c r="E2024" s="33">
        <v>81037371312.929993</v>
      </c>
      <c r="F2024" s="33">
        <v>81037371312.929993</v>
      </c>
    </row>
    <row r="2025" spans="1:6" ht="13.5" hidden="1" thickBot="1">
      <c r="A2025" s="27">
        <f t="shared" si="41"/>
        <v>9</v>
      </c>
      <c r="B2025" s="30" t="s">
        <v>3559</v>
      </c>
      <c r="C2025" s="30" t="s">
        <v>3560</v>
      </c>
      <c r="D2025" s="34">
        <v>0</v>
      </c>
      <c r="E2025" s="33">
        <v>513076175673.40002</v>
      </c>
      <c r="F2025" s="33">
        <v>513076175673.40002</v>
      </c>
    </row>
    <row r="2026" spans="1:6" ht="13.5" hidden="1" thickBot="1">
      <c r="A2026" s="27">
        <f t="shared" si="41"/>
        <v>9</v>
      </c>
      <c r="B2026" s="30" t="s">
        <v>3561</v>
      </c>
      <c r="C2026" s="30" t="s">
        <v>3562</v>
      </c>
      <c r="D2026" s="34">
        <v>0</v>
      </c>
      <c r="E2026" s="34">
        <v>153881200</v>
      </c>
      <c r="F2026" s="34">
        <v>153881200</v>
      </c>
    </row>
    <row r="2027" spans="1:6" ht="13.5" hidden="1" thickBot="1">
      <c r="A2027" s="27">
        <f t="shared" si="41"/>
        <v>9</v>
      </c>
      <c r="B2027" s="30" t="s">
        <v>3563</v>
      </c>
      <c r="C2027" s="30" t="s">
        <v>3458</v>
      </c>
      <c r="D2027" s="34">
        <v>0</v>
      </c>
      <c r="E2027" s="33">
        <v>1491119865954.3999</v>
      </c>
      <c r="F2027" s="33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0" t="s">
        <v>13</v>
      </c>
      <c r="D2028" s="34">
        <v>0</v>
      </c>
      <c r="E2028" s="34">
        <v>889637895</v>
      </c>
      <c r="F2028" s="34">
        <v>889637895</v>
      </c>
    </row>
    <row r="2029" spans="1:6" ht="13.5" hidden="1" thickBot="1">
      <c r="A2029" s="27">
        <f t="shared" si="41"/>
        <v>9</v>
      </c>
      <c r="B2029" s="30" t="s">
        <v>3564</v>
      </c>
      <c r="C2029" s="30" t="s">
        <v>3461</v>
      </c>
      <c r="D2029" s="34">
        <v>0</v>
      </c>
      <c r="E2029" s="34">
        <v>301554110</v>
      </c>
      <c r="F2029" s="34">
        <v>301554110</v>
      </c>
    </row>
    <row r="2030" spans="1:6" ht="13.5" hidden="1" thickBot="1">
      <c r="A2030" s="27">
        <f t="shared" si="41"/>
        <v>9</v>
      </c>
      <c r="B2030" s="30" t="s">
        <v>3565</v>
      </c>
      <c r="C2030" s="30" t="s">
        <v>3463</v>
      </c>
      <c r="D2030" s="34">
        <v>0</v>
      </c>
      <c r="E2030" s="34">
        <v>588083785</v>
      </c>
      <c r="F2030" s="34">
        <v>588083785</v>
      </c>
    </row>
    <row r="2031" spans="1:6" ht="13.5" thickBot="1">
      <c r="A2031" s="27">
        <f t="shared" si="41"/>
        <v>6</v>
      </c>
      <c r="B2031" s="27" t="s">
        <v>437</v>
      </c>
      <c r="C2031" s="30" t="s">
        <v>11</v>
      </c>
      <c r="D2031" s="34">
        <v>0</v>
      </c>
      <c r="E2031" s="33">
        <v>12517543635626.6</v>
      </c>
      <c r="F2031" s="33">
        <v>12517543635626.6</v>
      </c>
    </row>
    <row r="2032" spans="1:6" ht="13.5" hidden="1" thickBot="1">
      <c r="A2032" s="27">
        <f t="shared" si="41"/>
        <v>9</v>
      </c>
      <c r="B2032" s="30" t="s">
        <v>3566</v>
      </c>
      <c r="C2032" s="30" t="s">
        <v>3428</v>
      </c>
      <c r="D2032" s="34">
        <v>0</v>
      </c>
      <c r="E2032" s="33">
        <v>17909981853125</v>
      </c>
      <c r="F2032" s="33">
        <v>17909981853125</v>
      </c>
    </row>
    <row r="2033" spans="1:6" ht="13.5" hidden="1" thickBot="1">
      <c r="A2033" s="27">
        <f t="shared" si="41"/>
        <v>9</v>
      </c>
      <c r="B2033" s="30" t="s">
        <v>3567</v>
      </c>
      <c r="C2033" s="30" t="s">
        <v>3568</v>
      </c>
      <c r="D2033" s="34">
        <v>0</v>
      </c>
      <c r="E2033" s="33">
        <v>5264205427136.0898</v>
      </c>
      <c r="F2033" s="33">
        <v>5264205427136.0898</v>
      </c>
    </row>
    <row r="2034" spans="1:6" ht="13.5" hidden="1" thickBot="1">
      <c r="A2034" s="27">
        <f t="shared" si="41"/>
        <v>9</v>
      </c>
      <c r="B2034" s="30" t="s">
        <v>3569</v>
      </c>
      <c r="C2034" s="30" t="s">
        <v>3432</v>
      </c>
      <c r="D2034" s="34">
        <v>0</v>
      </c>
      <c r="E2034" s="34">
        <v>32230946</v>
      </c>
      <c r="F2034" s="34">
        <v>32230946</v>
      </c>
    </row>
    <row r="2035" spans="1:6" ht="13.5" hidden="1" thickBot="1">
      <c r="A2035" s="27">
        <f t="shared" si="41"/>
        <v>9</v>
      </c>
      <c r="B2035" s="30" t="s">
        <v>3570</v>
      </c>
      <c r="C2035" s="30" t="s">
        <v>3434</v>
      </c>
      <c r="D2035" s="34">
        <v>0</v>
      </c>
      <c r="E2035" s="33">
        <v>128265021308.28</v>
      </c>
      <c r="F2035" s="33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0" t="s">
        <v>3436</v>
      </c>
      <c r="D2036" s="34">
        <v>0</v>
      </c>
      <c r="E2036" s="34">
        <v>0</v>
      </c>
      <c r="F2036" s="34">
        <v>0</v>
      </c>
    </row>
    <row r="2037" spans="1:6" ht="13.5" hidden="1" thickBot="1">
      <c r="A2037" s="27">
        <f t="shared" si="41"/>
        <v>9</v>
      </c>
      <c r="B2037" s="30" t="s">
        <v>3572</v>
      </c>
      <c r="C2037" s="30" t="s">
        <v>3438</v>
      </c>
      <c r="D2037" s="34">
        <v>0</v>
      </c>
      <c r="E2037" s="34">
        <v>0</v>
      </c>
      <c r="F2037" s="34">
        <v>0</v>
      </c>
    </row>
    <row r="2038" spans="1:6" ht="13.5" hidden="1" thickBot="1">
      <c r="A2038" s="27">
        <f t="shared" si="41"/>
        <v>9</v>
      </c>
      <c r="B2038" s="30" t="s">
        <v>3573</v>
      </c>
      <c r="C2038" s="30" t="s">
        <v>3440</v>
      </c>
      <c r="D2038" s="34">
        <v>0</v>
      </c>
      <c r="E2038" s="34">
        <v>0</v>
      </c>
      <c r="F2038" s="34">
        <v>0</v>
      </c>
    </row>
    <row r="2039" spans="1:6" ht="13.5" hidden="1" thickBot="1">
      <c r="A2039" s="27">
        <f t="shared" si="41"/>
        <v>9</v>
      </c>
      <c r="B2039" s="30" t="s">
        <v>3574</v>
      </c>
      <c r="C2039" s="30" t="s">
        <v>3442</v>
      </c>
      <c r="D2039" s="34">
        <v>0</v>
      </c>
      <c r="E2039" s="34">
        <v>0</v>
      </c>
      <c r="F2039" s="34">
        <v>0</v>
      </c>
    </row>
    <row r="2040" spans="1:6" ht="13.5" hidden="1" thickBot="1">
      <c r="A2040" s="27">
        <f t="shared" si="41"/>
        <v>9</v>
      </c>
      <c r="B2040" s="30" t="s">
        <v>3575</v>
      </c>
      <c r="C2040" s="30" t="s">
        <v>3444</v>
      </c>
      <c r="D2040" s="34">
        <v>0</v>
      </c>
      <c r="E2040" s="34">
        <v>0</v>
      </c>
      <c r="F2040" s="34">
        <v>0</v>
      </c>
    </row>
    <row r="2041" spans="1:6" ht="13.5" thickBot="1">
      <c r="A2041" s="27">
        <f t="shared" si="41"/>
        <v>6</v>
      </c>
      <c r="B2041" s="27" t="s">
        <v>441</v>
      </c>
      <c r="C2041" s="30" t="s">
        <v>223</v>
      </c>
      <c r="D2041" s="34">
        <v>0</v>
      </c>
      <c r="E2041" s="34">
        <v>68249039241745</v>
      </c>
      <c r="F2041" s="34">
        <v>68249039241745</v>
      </c>
    </row>
    <row r="2042" spans="1:6" ht="13.5" hidden="1" thickBot="1">
      <c r="A2042" s="27">
        <f t="shared" si="41"/>
        <v>9</v>
      </c>
      <c r="B2042" s="30" t="s">
        <v>3576</v>
      </c>
      <c r="C2042" s="30" t="s">
        <v>3577</v>
      </c>
      <c r="D2042" s="34">
        <v>0</v>
      </c>
      <c r="E2042" s="34">
        <v>520542281389</v>
      </c>
      <c r="F2042" s="34">
        <v>520542281389</v>
      </c>
    </row>
    <row r="2043" spans="1:6" ht="13.5" hidden="1" thickBot="1">
      <c r="A2043" s="27">
        <f t="shared" si="41"/>
        <v>9</v>
      </c>
      <c r="B2043" s="30" t="s">
        <v>3578</v>
      </c>
      <c r="C2043" s="30" t="s">
        <v>3579</v>
      </c>
      <c r="D2043" s="34">
        <v>0</v>
      </c>
      <c r="E2043" s="34">
        <v>67445954081343</v>
      </c>
      <c r="F2043" s="34">
        <v>67445954081343</v>
      </c>
    </row>
    <row r="2044" spans="1:6" ht="13.5" hidden="1" thickBot="1">
      <c r="A2044" s="27">
        <f t="shared" si="41"/>
        <v>9</v>
      </c>
      <c r="B2044" s="30" t="s">
        <v>3580</v>
      </c>
      <c r="C2044" s="30" t="s">
        <v>3581</v>
      </c>
      <c r="D2044" s="34">
        <v>0</v>
      </c>
      <c r="E2044" s="34">
        <v>282542879013</v>
      </c>
      <c r="F2044" s="34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0" t="s">
        <v>3472</v>
      </c>
      <c r="D2045" s="34">
        <v>0</v>
      </c>
      <c r="E2045" s="33">
        <v>16743182753555</v>
      </c>
      <c r="F2045" s="33">
        <v>16743182753555</v>
      </c>
    </row>
    <row r="2046" spans="1:6" ht="13.5" hidden="1" thickBot="1">
      <c r="A2046" s="27">
        <f t="shared" si="41"/>
        <v>9</v>
      </c>
      <c r="B2046" s="30" t="s">
        <v>3583</v>
      </c>
      <c r="C2046" s="30" t="s">
        <v>474</v>
      </c>
      <c r="D2046" s="34">
        <v>0</v>
      </c>
      <c r="E2046" s="33">
        <v>35795099353.779999</v>
      </c>
      <c r="F2046" s="33">
        <v>35795099353.779999</v>
      </c>
    </row>
    <row r="2047" spans="1:6" ht="13.5" hidden="1" thickBot="1">
      <c r="A2047" s="27">
        <f t="shared" si="41"/>
        <v>9</v>
      </c>
      <c r="B2047" s="30" t="s">
        <v>3584</v>
      </c>
      <c r="C2047" s="30" t="s">
        <v>149</v>
      </c>
      <c r="D2047" s="34">
        <v>0</v>
      </c>
      <c r="E2047" s="33">
        <v>2726638361189.1602</v>
      </c>
      <c r="F2047" s="33">
        <v>2726638361189.1602</v>
      </c>
    </row>
    <row r="2048" spans="1:6" ht="13.5" hidden="1" thickBot="1">
      <c r="A2048" s="27">
        <f t="shared" si="41"/>
        <v>9</v>
      </c>
      <c r="B2048" s="30" t="s">
        <v>3585</v>
      </c>
      <c r="C2048" s="30" t="s">
        <v>760</v>
      </c>
      <c r="D2048" s="34">
        <v>0</v>
      </c>
      <c r="E2048" s="33">
        <v>-341931594540.56</v>
      </c>
      <c r="F2048" s="33">
        <v>-341931594540.56</v>
      </c>
    </row>
    <row r="2049" spans="1:6" ht="13.5" hidden="1" thickBot="1">
      <c r="A2049" s="27">
        <f t="shared" si="41"/>
        <v>9</v>
      </c>
      <c r="B2049" s="30" t="s">
        <v>3586</v>
      </c>
      <c r="C2049" s="30" t="s">
        <v>1383</v>
      </c>
      <c r="D2049" s="34">
        <v>0</v>
      </c>
      <c r="E2049" s="33">
        <v>-9458547529.9899998</v>
      </c>
      <c r="F2049" s="33">
        <v>-9458547529.9899998</v>
      </c>
    </row>
    <row r="2050" spans="1:6" ht="13.5" hidden="1" thickBot="1">
      <c r="A2050" s="27">
        <f t="shared" si="41"/>
        <v>9</v>
      </c>
      <c r="B2050" s="30" t="s">
        <v>3587</v>
      </c>
      <c r="C2050" s="30" t="s">
        <v>116</v>
      </c>
      <c r="D2050" s="34">
        <v>0</v>
      </c>
      <c r="E2050" s="33">
        <v>-9640820208.4099998</v>
      </c>
      <c r="F2050" s="33">
        <v>-9640820208.4099998</v>
      </c>
    </row>
    <row r="2051" spans="1:6" ht="13.5" hidden="1" thickBot="1">
      <c r="A2051" s="27">
        <f t="shared" si="41"/>
        <v>9</v>
      </c>
      <c r="B2051" s="30" t="s">
        <v>3588</v>
      </c>
      <c r="C2051" s="30" t="s">
        <v>193</v>
      </c>
      <c r="D2051" s="34">
        <v>0</v>
      </c>
      <c r="E2051" s="33">
        <v>10663679056342.801</v>
      </c>
      <c r="F2051" s="33">
        <v>10663679056342.801</v>
      </c>
    </row>
    <row r="2052" spans="1:6" ht="13.5" hidden="1" thickBot="1">
      <c r="A2052" s="27">
        <f t="shared" si="41"/>
        <v>9</v>
      </c>
      <c r="B2052" s="30" t="s">
        <v>3589</v>
      </c>
      <c r="C2052" s="30" t="s">
        <v>2330</v>
      </c>
      <c r="D2052" s="34">
        <v>0</v>
      </c>
      <c r="E2052" s="33">
        <v>-135582469985.23</v>
      </c>
      <c r="F2052" s="33">
        <v>-135582469985.23</v>
      </c>
    </row>
    <row r="2053" spans="1:6" ht="13.5" hidden="1" thickBot="1">
      <c r="A2053" s="27">
        <f t="shared" si="41"/>
        <v>9</v>
      </c>
      <c r="B2053" s="30" t="s">
        <v>3590</v>
      </c>
      <c r="C2053" s="30" t="s">
        <v>93</v>
      </c>
      <c r="D2053" s="34">
        <v>0</v>
      </c>
      <c r="E2053" s="33">
        <v>213418221525.17001</v>
      </c>
      <c r="F2053" s="33">
        <v>213418221525.17001</v>
      </c>
    </row>
    <row r="2054" spans="1:6" ht="13.5" hidden="1" thickBot="1">
      <c r="A2054" s="27">
        <f t="shared" si="41"/>
        <v>9</v>
      </c>
      <c r="B2054" s="30" t="s">
        <v>3591</v>
      </c>
      <c r="C2054" s="30" t="s">
        <v>2401</v>
      </c>
      <c r="D2054" s="34">
        <v>0</v>
      </c>
      <c r="E2054" s="34">
        <v>-135022495</v>
      </c>
      <c r="F2054" s="34">
        <v>-135022495</v>
      </c>
    </row>
    <row r="2055" spans="1:6" ht="13.5" hidden="1" thickBot="1">
      <c r="A2055" s="27">
        <f t="shared" si="41"/>
        <v>9</v>
      </c>
      <c r="B2055" s="30" t="s">
        <v>3592</v>
      </c>
      <c r="C2055" s="30" t="s">
        <v>82</v>
      </c>
      <c r="D2055" s="34">
        <v>0</v>
      </c>
      <c r="E2055" s="33">
        <v>2937830507.5599999</v>
      </c>
      <c r="F2055" s="33">
        <v>2937830507.5599999</v>
      </c>
    </row>
    <row r="2056" spans="1:6" ht="13.5" hidden="1" thickBot="1">
      <c r="A2056" s="27">
        <f t="shared" si="41"/>
        <v>9</v>
      </c>
      <c r="B2056" s="30" t="s">
        <v>3593</v>
      </c>
      <c r="C2056" s="30" t="s">
        <v>66</v>
      </c>
      <c r="D2056" s="34">
        <v>0</v>
      </c>
      <c r="E2056" s="33">
        <v>34153304306.209999</v>
      </c>
      <c r="F2056" s="33">
        <v>34153304306.209999</v>
      </c>
    </row>
    <row r="2057" spans="1:6" ht="13.5" hidden="1" thickBot="1">
      <c r="A2057" s="27">
        <f t="shared" si="41"/>
        <v>9</v>
      </c>
      <c r="B2057" s="30" t="s">
        <v>3594</v>
      </c>
      <c r="C2057" s="30" t="s">
        <v>2406</v>
      </c>
      <c r="D2057" s="34">
        <v>0</v>
      </c>
      <c r="E2057" s="34">
        <v>59074036</v>
      </c>
      <c r="F2057" s="34">
        <v>59074036</v>
      </c>
    </row>
    <row r="2058" spans="1:6" ht="13.5" hidden="1" thickBot="1">
      <c r="A2058" s="27">
        <f t="shared" si="41"/>
        <v>9</v>
      </c>
      <c r="B2058" s="30" t="s">
        <v>3595</v>
      </c>
      <c r="C2058" s="30" t="s">
        <v>2408</v>
      </c>
      <c r="D2058" s="34">
        <v>0</v>
      </c>
      <c r="E2058" s="33">
        <v>-132469140663.84</v>
      </c>
      <c r="F2058" s="33">
        <v>-132469140663.84</v>
      </c>
    </row>
    <row r="2059" spans="1:6" ht="13.5" hidden="1" thickBot="1">
      <c r="A2059" s="27">
        <f t="shared" si="41"/>
        <v>9</v>
      </c>
      <c r="B2059" s="30" t="s">
        <v>3596</v>
      </c>
      <c r="C2059" s="30" t="s">
        <v>57</v>
      </c>
      <c r="D2059" s="34">
        <v>0</v>
      </c>
      <c r="E2059" s="33">
        <v>-49582799643.589996</v>
      </c>
      <c r="F2059" s="33">
        <v>-49582799643.589996</v>
      </c>
    </row>
    <row r="2060" spans="1:6" ht="13.5" hidden="1" thickBot="1">
      <c r="A2060" s="27">
        <f t="shared" si="41"/>
        <v>9</v>
      </c>
      <c r="B2060" s="30" t="s">
        <v>3597</v>
      </c>
      <c r="C2060" s="30" t="s">
        <v>2411</v>
      </c>
      <c r="D2060" s="34">
        <v>0</v>
      </c>
      <c r="E2060" s="33">
        <v>-412097197590.95001</v>
      </c>
      <c r="F2060" s="33">
        <v>-412097197590.95001</v>
      </c>
    </row>
    <row r="2061" spans="1:6" ht="13.5" hidden="1" thickBot="1">
      <c r="A2061" s="27">
        <f t="shared" si="41"/>
        <v>9</v>
      </c>
      <c r="B2061" s="30" t="s">
        <v>3598</v>
      </c>
      <c r="C2061" s="30" t="s">
        <v>2413</v>
      </c>
      <c r="D2061" s="34">
        <v>0</v>
      </c>
      <c r="E2061" s="33">
        <v>-35933145345.889999</v>
      </c>
      <c r="F2061" s="33">
        <v>-35933145345.889999</v>
      </c>
    </row>
    <row r="2062" spans="1:6" ht="13.5" hidden="1" thickBot="1">
      <c r="A2062" s="27">
        <f t="shared" si="41"/>
        <v>9</v>
      </c>
      <c r="B2062" s="30" t="s">
        <v>3599</v>
      </c>
      <c r="C2062" s="30" t="s">
        <v>2415</v>
      </c>
      <c r="D2062" s="34">
        <v>0</v>
      </c>
      <c r="E2062" s="33">
        <v>-157827143148.31</v>
      </c>
      <c r="F2062" s="33">
        <v>-157827143148.31</v>
      </c>
    </row>
    <row r="2063" spans="1:6" ht="13.5" hidden="1" thickBot="1">
      <c r="A2063" s="27">
        <f t="shared" si="41"/>
        <v>9</v>
      </c>
      <c r="B2063" s="30" t="s">
        <v>3600</v>
      </c>
      <c r="C2063" s="30" t="s">
        <v>162</v>
      </c>
      <c r="D2063" s="34">
        <v>0</v>
      </c>
      <c r="E2063" s="33">
        <v>37101712838.239998</v>
      </c>
      <c r="F2063" s="33">
        <v>37101712838.239998</v>
      </c>
    </row>
    <row r="2064" spans="1:6" ht="13.5" hidden="1" thickBot="1">
      <c r="A2064" s="27">
        <f t="shared" si="41"/>
        <v>9</v>
      </c>
      <c r="B2064" s="30" t="s">
        <v>3601</v>
      </c>
      <c r="C2064" s="30" t="s">
        <v>3493</v>
      </c>
      <c r="D2064" s="34">
        <v>0</v>
      </c>
      <c r="E2064" s="33">
        <v>4314057974607.8501</v>
      </c>
      <c r="F2064" s="33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8" t="s">
        <v>3603</v>
      </c>
      <c r="D2065" s="40">
        <v>0</v>
      </c>
      <c r="E2065" s="40">
        <v>420237018054</v>
      </c>
      <c r="F2065" s="40">
        <v>420237018054</v>
      </c>
    </row>
    <row r="2066" spans="1:6" ht="13.5" hidden="1" thickBot="1">
      <c r="A2066" s="27">
        <f t="shared" si="41"/>
        <v>9</v>
      </c>
      <c r="B2066" s="30" t="s">
        <v>3604</v>
      </c>
      <c r="C2066" s="30" t="s">
        <v>623</v>
      </c>
      <c r="D2066" s="34">
        <v>0</v>
      </c>
      <c r="E2066" s="33">
        <v>1009222658.21</v>
      </c>
      <c r="F2066" s="33">
        <v>1009222658.21</v>
      </c>
    </row>
    <row r="2067" spans="1:6" ht="13.5" hidden="1" thickBot="1">
      <c r="A2067" s="27">
        <f t="shared" si="41"/>
        <v>9</v>
      </c>
      <c r="B2067" s="30" t="s">
        <v>3605</v>
      </c>
      <c r="C2067" s="30" t="s">
        <v>625</v>
      </c>
      <c r="D2067" s="34">
        <v>0</v>
      </c>
      <c r="E2067" s="34">
        <v>67924532246</v>
      </c>
      <c r="F2067" s="34">
        <v>67924532246</v>
      </c>
    </row>
    <row r="2068" spans="1:6" ht="13.5" hidden="1" thickBot="1">
      <c r="A2068" s="27">
        <f t="shared" si="41"/>
        <v>9</v>
      </c>
      <c r="B2068" s="30" t="s">
        <v>3606</v>
      </c>
      <c r="C2068" s="30" t="s">
        <v>627</v>
      </c>
      <c r="D2068" s="34">
        <v>0</v>
      </c>
      <c r="E2068" s="34">
        <v>0</v>
      </c>
      <c r="F2068" s="34">
        <v>0</v>
      </c>
    </row>
    <row r="2069" spans="1:6" ht="13.5" hidden="1" thickBot="1">
      <c r="A2069" s="27">
        <f t="shared" si="41"/>
        <v>9</v>
      </c>
      <c r="B2069" s="30" t="s">
        <v>3607</v>
      </c>
      <c r="C2069" s="30" t="s">
        <v>629</v>
      </c>
      <c r="D2069" s="34">
        <v>0</v>
      </c>
      <c r="E2069" s="33">
        <v>3663443710.25</v>
      </c>
      <c r="F2069" s="33">
        <v>3663443710.25</v>
      </c>
    </row>
    <row r="2070" spans="1:6" ht="13.5" hidden="1" thickBot="1">
      <c r="A2070" s="27">
        <f t="shared" si="41"/>
        <v>9</v>
      </c>
      <c r="B2070" s="30" t="s">
        <v>3608</v>
      </c>
      <c r="C2070" s="30" t="s">
        <v>631</v>
      </c>
      <c r="D2070" s="34">
        <v>0</v>
      </c>
      <c r="E2070" s="33">
        <v>5364846100.3900003</v>
      </c>
      <c r="F2070" s="33">
        <v>5364846100.3900003</v>
      </c>
    </row>
    <row r="2071" spans="1:6" ht="13.5" hidden="1" thickBot="1">
      <c r="A2071" s="27">
        <f t="shared" si="41"/>
        <v>9</v>
      </c>
      <c r="B2071" s="30" t="s">
        <v>3609</v>
      </c>
      <c r="C2071" s="30" t="s">
        <v>633</v>
      </c>
      <c r="D2071" s="34">
        <v>0</v>
      </c>
      <c r="E2071" s="33">
        <v>4226922371.1500001</v>
      </c>
      <c r="F2071" s="33">
        <v>4226922371.1500001</v>
      </c>
    </row>
    <row r="2072" spans="1:6" ht="13.5" hidden="1" thickBot="1">
      <c r="A2072" s="27">
        <f t="shared" si="41"/>
        <v>9</v>
      </c>
      <c r="B2072" s="30" t="s">
        <v>3610</v>
      </c>
      <c r="C2072" s="30" t="s">
        <v>553</v>
      </c>
      <c r="D2072" s="34">
        <v>0</v>
      </c>
      <c r="E2072" s="34">
        <v>316359734607</v>
      </c>
      <c r="F2072" s="34">
        <v>316359734607</v>
      </c>
    </row>
    <row r="2073" spans="1:6" ht="13.5" hidden="1" thickBot="1">
      <c r="A2073" s="27">
        <f t="shared" si="41"/>
        <v>9</v>
      </c>
      <c r="B2073" s="30" t="s">
        <v>3611</v>
      </c>
      <c r="C2073" s="30" t="s">
        <v>600</v>
      </c>
      <c r="D2073" s="34">
        <v>0</v>
      </c>
      <c r="E2073" s="34">
        <v>21389329361</v>
      </c>
      <c r="F2073" s="34">
        <v>21389329361</v>
      </c>
    </row>
    <row r="2074" spans="1:6" ht="51.75" hidden="1" thickBot="1">
      <c r="A2074" s="27">
        <f t="shared" si="41"/>
        <v>9</v>
      </c>
      <c r="B2074" s="30" t="s">
        <v>3612</v>
      </c>
      <c r="C2074" s="38" t="s">
        <v>3613</v>
      </c>
      <c r="D2074" s="40">
        <v>0</v>
      </c>
      <c r="E2074" s="40">
        <v>298987000</v>
      </c>
      <c r="F2074" s="40">
        <v>298987000</v>
      </c>
    </row>
    <row r="2075" spans="1:6" ht="13.5" thickBot="1">
      <c r="A2075" s="27">
        <f t="shared" si="41"/>
        <v>6</v>
      </c>
      <c r="B2075" s="27" t="s">
        <v>3614</v>
      </c>
      <c r="C2075" s="30" t="s">
        <v>3504</v>
      </c>
      <c r="D2075" s="34">
        <v>0</v>
      </c>
      <c r="E2075" s="33">
        <v>-105556162.33</v>
      </c>
      <c r="F2075" s="33">
        <v>-105556162.33</v>
      </c>
    </row>
    <row r="2076" spans="1:6" ht="13.5" hidden="1" thickBot="1">
      <c r="A2076" s="27">
        <f t="shared" si="41"/>
        <v>9</v>
      </c>
      <c r="B2076" s="30" t="s">
        <v>3615</v>
      </c>
      <c r="C2076" s="30" t="s">
        <v>3506</v>
      </c>
      <c r="D2076" s="34">
        <v>0</v>
      </c>
      <c r="E2076" s="33">
        <v>-105556162.33</v>
      </c>
      <c r="F2076" s="33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0" t="s">
        <v>3617</v>
      </c>
      <c r="D2077" s="34">
        <v>0</v>
      </c>
      <c r="E2077" s="34">
        <v>0</v>
      </c>
      <c r="F2077" s="34">
        <v>0</v>
      </c>
    </row>
    <row r="2078" spans="1:6" ht="13.5" hidden="1" thickBot="1">
      <c r="A2078" s="27">
        <f t="shared" si="42"/>
        <v>9</v>
      </c>
      <c r="B2078" s="30" t="s">
        <v>3618</v>
      </c>
      <c r="C2078" s="30" t="s">
        <v>3617</v>
      </c>
      <c r="D2078" s="34">
        <v>0</v>
      </c>
      <c r="E2078" s="34">
        <v>0</v>
      </c>
      <c r="F2078" s="34">
        <v>0</v>
      </c>
    </row>
    <row r="2079" spans="1:6" ht="51.75" thickBot="1">
      <c r="A2079" s="27">
        <f t="shared" si="42"/>
        <v>6</v>
      </c>
      <c r="B2079" s="27" t="s">
        <v>3619</v>
      </c>
      <c r="C2079" s="38" t="s">
        <v>3508</v>
      </c>
      <c r="D2079" s="40">
        <v>0</v>
      </c>
      <c r="E2079" s="40">
        <v>13007857877</v>
      </c>
      <c r="F2079" s="40">
        <v>13007857877</v>
      </c>
    </row>
    <row r="2080" spans="1:6" ht="13.5" hidden="1" thickBot="1">
      <c r="A2080" s="27">
        <f t="shared" si="42"/>
        <v>9</v>
      </c>
      <c r="B2080" s="30" t="s">
        <v>3620</v>
      </c>
      <c r="C2080" s="30" t="s">
        <v>3510</v>
      </c>
      <c r="D2080" s="34">
        <v>0</v>
      </c>
      <c r="E2080" s="34">
        <v>31479146004</v>
      </c>
      <c r="F2080" s="34">
        <v>31479146004</v>
      </c>
    </row>
    <row r="2081" spans="1:6" ht="13.5" hidden="1" thickBot="1">
      <c r="A2081" s="27">
        <f t="shared" si="42"/>
        <v>9</v>
      </c>
      <c r="B2081" s="30" t="s">
        <v>3621</v>
      </c>
      <c r="C2081" s="30" t="s">
        <v>3512</v>
      </c>
      <c r="D2081" s="34">
        <v>0</v>
      </c>
      <c r="E2081" s="34">
        <v>-18490596520</v>
      </c>
      <c r="F2081" s="34">
        <v>-18490596520</v>
      </c>
    </row>
    <row r="2082" spans="1:6" ht="13.5" hidden="1" thickBot="1">
      <c r="A2082" s="27">
        <f t="shared" si="42"/>
        <v>9</v>
      </c>
      <c r="B2082" s="30" t="s">
        <v>3622</v>
      </c>
      <c r="C2082" s="30" t="s">
        <v>3514</v>
      </c>
      <c r="D2082" s="34">
        <v>0</v>
      </c>
      <c r="E2082" s="34">
        <v>17016860</v>
      </c>
      <c r="F2082" s="34">
        <v>17016860</v>
      </c>
    </row>
    <row r="2083" spans="1:6" ht="13.5" hidden="1" thickBot="1">
      <c r="A2083" s="27">
        <f t="shared" si="42"/>
        <v>9</v>
      </c>
      <c r="B2083" s="30" t="s">
        <v>3623</v>
      </c>
      <c r="C2083" s="30" t="s">
        <v>3516</v>
      </c>
      <c r="D2083" s="34">
        <v>0</v>
      </c>
      <c r="E2083" s="34">
        <v>2291533</v>
      </c>
      <c r="F2083" s="34">
        <v>2291533</v>
      </c>
    </row>
    <row r="2084" spans="1:6" ht="13.5" hidden="1" thickBot="1">
      <c r="A2084" s="27">
        <f t="shared" si="42"/>
        <v>9</v>
      </c>
      <c r="B2084" s="30" t="s">
        <v>3624</v>
      </c>
      <c r="C2084" s="30" t="s">
        <v>3625</v>
      </c>
      <c r="D2084" s="34">
        <v>0</v>
      </c>
      <c r="E2084" s="34">
        <v>0</v>
      </c>
      <c r="F2084" s="34">
        <v>0</v>
      </c>
    </row>
    <row r="2085" spans="1:6" ht="51.75" thickBot="1">
      <c r="A2085" s="27">
        <f t="shared" si="42"/>
        <v>6</v>
      </c>
      <c r="B2085" s="27" t="s">
        <v>3626</v>
      </c>
      <c r="C2085" s="38" t="s">
        <v>3518</v>
      </c>
      <c r="D2085" s="40">
        <v>0</v>
      </c>
      <c r="E2085" s="40">
        <v>39061618786</v>
      </c>
      <c r="F2085" s="40">
        <v>39061618786</v>
      </c>
    </row>
    <row r="2086" spans="1:6" ht="13.5" hidden="1" thickBot="1">
      <c r="A2086" s="27">
        <f t="shared" si="42"/>
        <v>9</v>
      </c>
      <c r="B2086" s="30" t="s">
        <v>3627</v>
      </c>
      <c r="C2086" s="30" t="s">
        <v>3510</v>
      </c>
      <c r="D2086" s="34">
        <v>0</v>
      </c>
      <c r="E2086" s="34">
        <v>2416857837</v>
      </c>
      <c r="F2086" s="34">
        <v>2416857837</v>
      </c>
    </row>
    <row r="2087" spans="1:6" ht="13.5" hidden="1" thickBot="1">
      <c r="A2087" s="27">
        <f t="shared" si="42"/>
        <v>9</v>
      </c>
      <c r="B2087" s="30" t="s">
        <v>3628</v>
      </c>
      <c r="C2087" s="30" t="s">
        <v>3512</v>
      </c>
      <c r="D2087" s="34">
        <v>0</v>
      </c>
      <c r="E2087" s="34">
        <v>9208476779</v>
      </c>
      <c r="F2087" s="34">
        <v>9208476779</v>
      </c>
    </row>
    <row r="2088" spans="1:6" ht="13.5" hidden="1" thickBot="1">
      <c r="A2088" s="27">
        <f t="shared" si="42"/>
        <v>9</v>
      </c>
      <c r="B2088" s="30" t="s">
        <v>3629</v>
      </c>
      <c r="C2088" s="30" t="s">
        <v>3514</v>
      </c>
      <c r="D2088" s="34">
        <v>0</v>
      </c>
      <c r="E2088" s="34">
        <v>61016770</v>
      </c>
      <c r="F2088" s="34">
        <v>61016770</v>
      </c>
    </row>
    <row r="2089" spans="1:6" ht="13.5" hidden="1" thickBot="1">
      <c r="A2089" s="27">
        <f t="shared" si="42"/>
        <v>9</v>
      </c>
      <c r="B2089" s="30" t="s">
        <v>3630</v>
      </c>
      <c r="C2089" s="30" t="s">
        <v>3516</v>
      </c>
      <c r="D2089" s="34">
        <v>0</v>
      </c>
      <c r="E2089" s="34">
        <v>27375267400</v>
      </c>
      <c r="F2089" s="34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8" t="s">
        <v>3524</v>
      </c>
      <c r="D2090" s="40">
        <v>0</v>
      </c>
      <c r="E2090" s="40">
        <v>570242458</v>
      </c>
      <c r="F2090" s="40">
        <v>570242458</v>
      </c>
    </row>
    <row r="2091" spans="1:6" ht="13.5" hidden="1" thickBot="1">
      <c r="A2091" s="27">
        <f t="shared" si="42"/>
        <v>9</v>
      </c>
      <c r="B2091" s="30" t="s">
        <v>3632</v>
      </c>
      <c r="C2091" s="30" t="s">
        <v>3512</v>
      </c>
      <c r="D2091" s="34">
        <v>0</v>
      </c>
      <c r="E2091" s="34">
        <v>570242458</v>
      </c>
      <c r="F2091" s="34">
        <v>570242458</v>
      </c>
    </row>
    <row r="2092" spans="1:6" ht="13.5" hidden="1" thickBot="1">
      <c r="A2092" s="27">
        <f t="shared" si="42"/>
        <v>9</v>
      </c>
      <c r="B2092" s="30" t="s">
        <v>3633</v>
      </c>
      <c r="C2092" s="30" t="s">
        <v>3514</v>
      </c>
      <c r="D2092" s="34">
        <v>0</v>
      </c>
      <c r="E2092" s="34">
        <v>0</v>
      </c>
      <c r="F2092" s="34">
        <v>0</v>
      </c>
    </row>
    <row r="2093" spans="1:6" ht="13.5" hidden="1" thickBot="1">
      <c r="A2093" s="27">
        <f t="shared" si="42"/>
        <v>9</v>
      </c>
      <c r="B2093" s="30" t="s">
        <v>3634</v>
      </c>
      <c r="C2093" s="30" t="s">
        <v>3625</v>
      </c>
      <c r="D2093" s="34">
        <v>0</v>
      </c>
      <c r="E2093" s="34">
        <v>0</v>
      </c>
      <c r="F2093" s="34">
        <v>0</v>
      </c>
    </row>
    <row r="2094" spans="1:6" ht="13.5" thickBot="1">
      <c r="A2094" s="27">
        <f t="shared" si="42"/>
        <v>6</v>
      </c>
      <c r="B2094" s="27" t="s">
        <v>3635</v>
      </c>
      <c r="C2094" s="30" t="s">
        <v>3636</v>
      </c>
      <c r="D2094" s="34">
        <v>0</v>
      </c>
      <c r="E2094" s="33">
        <v>63962510226.959999</v>
      </c>
      <c r="F2094" s="33">
        <v>63962510226.959999</v>
      </c>
    </row>
    <row r="2095" spans="1:6" ht="13.5" hidden="1" thickBot="1">
      <c r="A2095" s="27">
        <f t="shared" si="42"/>
        <v>9</v>
      </c>
      <c r="B2095" s="30" t="s">
        <v>3637</v>
      </c>
      <c r="C2095" s="30" t="s">
        <v>106</v>
      </c>
      <c r="D2095" s="34">
        <v>0</v>
      </c>
      <c r="E2095" s="33">
        <v>34761425341.779999</v>
      </c>
      <c r="F2095" s="33">
        <v>34761425341.779999</v>
      </c>
    </row>
    <row r="2096" spans="1:6" ht="13.5" hidden="1" thickBot="1">
      <c r="A2096" s="27">
        <f t="shared" si="42"/>
        <v>9</v>
      </c>
      <c r="B2096" s="30" t="s">
        <v>3638</v>
      </c>
      <c r="C2096" s="30" t="s">
        <v>98</v>
      </c>
      <c r="D2096" s="34">
        <v>0</v>
      </c>
      <c r="E2096" s="33">
        <v>29201084885.18</v>
      </c>
      <c r="F2096" s="33">
        <v>29201084885.18</v>
      </c>
    </row>
    <row r="2097" spans="1:6" ht="13.5" hidden="1" thickBot="1">
      <c r="A2097" s="27">
        <f t="shared" si="42"/>
        <v>9</v>
      </c>
      <c r="B2097" s="30" t="s">
        <v>3639</v>
      </c>
      <c r="C2097" s="30" t="s">
        <v>198</v>
      </c>
      <c r="D2097" s="34">
        <v>0</v>
      </c>
      <c r="E2097" s="34">
        <v>0</v>
      </c>
      <c r="F2097" s="34">
        <v>0</v>
      </c>
    </row>
    <row r="2098" spans="1:6" ht="13.5" thickBot="1">
      <c r="A2098" s="27">
        <f t="shared" si="42"/>
        <v>6</v>
      </c>
      <c r="B2098" s="27" t="s">
        <v>3640</v>
      </c>
      <c r="C2098" s="30" t="s">
        <v>3641</v>
      </c>
      <c r="D2098" s="34">
        <v>0</v>
      </c>
      <c r="E2098" s="33">
        <v>-1293495365139.7</v>
      </c>
      <c r="F2098" s="33">
        <v>-1293495365139.7</v>
      </c>
    </row>
    <row r="2099" spans="1:6" ht="13.5" hidden="1" thickBot="1">
      <c r="A2099" s="27">
        <f t="shared" si="42"/>
        <v>9</v>
      </c>
      <c r="B2099" s="30" t="s">
        <v>3642</v>
      </c>
      <c r="C2099" s="30" t="s">
        <v>3530</v>
      </c>
      <c r="D2099" s="34">
        <v>0</v>
      </c>
      <c r="E2099" s="33">
        <v>-1402823589996.7</v>
      </c>
      <c r="F2099" s="33">
        <v>-1402823589996.7</v>
      </c>
    </row>
    <row r="2100" spans="1:6" ht="13.5" hidden="1" thickBot="1">
      <c r="A2100" s="27">
        <f t="shared" si="42"/>
        <v>9</v>
      </c>
      <c r="B2100" s="30" t="s">
        <v>3643</v>
      </c>
      <c r="C2100" s="30" t="s">
        <v>3644</v>
      </c>
      <c r="D2100" s="34">
        <v>0</v>
      </c>
      <c r="E2100" s="34">
        <v>109095517297</v>
      </c>
      <c r="F2100" s="34">
        <v>109095517297</v>
      </c>
    </row>
    <row r="2101" spans="1:6" ht="13.5" hidden="1" thickBot="1">
      <c r="A2101" s="27">
        <f t="shared" si="42"/>
        <v>9</v>
      </c>
      <c r="B2101" s="30" t="s">
        <v>3645</v>
      </c>
      <c r="C2101" s="30" t="s">
        <v>3646</v>
      </c>
      <c r="D2101" s="34">
        <v>0</v>
      </c>
      <c r="E2101" s="34">
        <v>232707560</v>
      </c>
      <c r="F2101" s="34">
        <v>232707560</v>
      </c>
    </row>
    <row r="2102" spans="1:6" ht="13.5" thickBot="1">
      <c r="A2102" s="27">
        <f t="shared" si="42"/>
        <v>6</v>
      </c>
      <c r="B2102" s="27" t="s">
        <v>3647</v>
      </c>
      <c r="C2102" s="30" t="s">
        <v>3648</v>
      </c>
      <c r="D2102" s="34">
        <v>0</v>
      </c>
      <c r="E2102" s="34">
        <v>1236165854923</v>
      </c>
      <c r="F2102" s="34">
        <v>1236165854923</v>
      </c>
    </row>
    <row r="2103" spans="1:6" ht="13.5" hidden="1" thickBot="1">
      <c r="A2103" s="27">
        <f t="shared" si="42"/>
        <v>9</v>
      </c>
      <c r="B2103" s="30" t="s">
        <v>3649</v>
      </c>
      <c r="C2103" s="30" t="s">
        <v>3650</v>
      </c>
      <c r="D2103" s="34">
        <v>0</v>
      </c>
      <c r="E2103" s="34">
        <v>1236165854923</v>
      </c>
      <c r="F2103" s="34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0" t="s">
        <v>164</v>
      </c>
      <c r="D2104" s="34">
        <v>0</v>
      </c>
      <c r="E2104" s="33">
        <v>-30365559777087.699</v>
      </c>
      <c r="F2104" s="33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0" t="s">
        <v>3652</v>
      </c>
      <c r="D2105" s="34">
        <v>0</v>
      </c>
      <c r="E2105" s="33">
        <v>2998047590623.8599</v>
      </c>
      <c r="F2105" s="33">
        <v>2998047590623.8599</v>
      </c>
    </row>
    <row r="2106" spans="1:6" ht="13.5" hidden="1" thickBot="1">
      <c r="A2106" s="27">
        <f t="shared" si="42"/>
        <v>9</v>
      </c>
      <c r="B2106" s="30" t="s">
        <v>3653</v>
      </c>
      <c r="C2106" s="30" t="s">
        <v>3654</v>
      </c>
      <c r="D2106" s="34">
        <v>0</v>
      </c>
      <c r="E2106" s="33">
        <v>2998047590623.8599</v>
      </c>
      <c r="F2106" s="33">
        <v>2998047590623.8599</v>
      </c>
    </row>
    <row r="2107" spans="1:6" ht="13.5" hidden="1" thickBot="1">
      <c r="A2107" s="27">
        <f t="shared" si="42"/>
        <v>9</v>
      </c>
      <c r="B2107" s="30" t="s">
        <v>3655</v>
      </c>
      <c r="C2107" s="30" t="s">
        <v>3656</v>
      </c>
      <c r="D2107" s="34">
        <v>0</v>
      </c>
      <c r="E2107" s="34">
        <v>0</v>
      </c>
      <c r="F2107" s="34">
        <v>0</v>
      </c>
    </row>
    <row r="2108" spans="1:6" ht="13.5" thickBot="1">
      <c r="A2108" s="27">
        <f t="shared" si="42"/>
        <v>6</v>
      </c>
      <c r="B2108" s="27" t="s">
        <v>3657</v>
      </c>
      <c r="C2108" s="30" t="s">
        <v>3658</v>
      </c>
      <c r="D2108" s="34">
        <v>0</v>
      </c>
      <c r="E2108" s="33">
        <v>-33363607367711.602</v>
      </c>
      <c r="F2108" s="33">
        <v>-33363607367711.602</v>
      </c>
    </row>
    <row r="2109" spans="1:6" ht="13.5" hidden="1" thickBot="1">
      <c r="A2109" s="27">
        <f t="shared" si="42"/>
        <v>9</v>
      </c>
      <c r="B2109" s="30" t="s">
        <v>3659</v>
      </c>
      <c r="C2109" s="30" t="s">
        <v>3660</v>
      </c>
      <c r="D2109" s="34">
        <v>0</v>
      </c>
      <c r="E2109" s="34">
        <v>0</v>
      </c>
      <c r="F2109" s="34">
        <v>0</v>
      </c>
    </row>
    <row r="2110" spans="1:6" ht="13.5" hidden="1" thickBot="1">
      <c r="A2110" s="27">
        <f t="shared" si="42"/>
        <v>9</v>
      </c>
      <c r="B2110" s="30" t="s">
        <v>3661</v>
      </c>
      <c r="C2110" s="30" t="s">
        <v>3662</v>
      </c>
      <c r="D2110" s="34">
        <v>0</v>
      </c>
      <c r="E2110" s="33">
        <v>33363607367711.602</v>
      </c>
      <c r="F2110" s="33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0" t="s">
        <v>3664</v>
      </c>
      <c r="D2111" s="34">
        <v>0</v>
      </c>
      <c r="E2111" s="33">
        <v>26311741819080.398</v>
      </c>
      <c r="F2111" s="33">
        <v>26311741819080.398</v>
      </c>
    </row>
    <row r="2112" spans="1:6" ht="13.5" hidden="1" thickBot="1">
      <c r="A2112" s="27">
        <f t="shared" si="42"/>
        <v>7</v>
      </c>
      <c r="B2112" s="30" t="s">
        <v>3665</v>
      </c>
      <c r="C2112" s="30" t="s">
        <v>3666</v>
      </c>
      <c r="D2112" s="34">
        <v>0</v>
      </c>
      <c r="E2112" s="33">
        <v>26311741819080.398</v>
      </c>
      <c r="F2112" s="33">
        <v>26311741819080.398</v>
      </c>
    </row>
    <row r="2113" spans="1:6" ht="13.5" hidden="1" thickBot="1">
      <c r="A2113" s="27">
        <f t="shared" si="42"/>
        <v>10</v>
      </c>
      <c r="B2113" s="30" t="s">
        <v>3667</v>
      </c>
      <c r="C2113" s="30" t="s">
        <v>3668</v>
      </c>
      <c r="D2113" s="34">
        <v>0</v>
      </c>
      <c r="E2113" s="33">
        <v>26311741819080.398</v>
      </c>
      <c r="F2113" s="33">
        <v>26311741819080.398</v>
      </c>
    </row>
    <row r="2114" spans="1:6" ht="13.5" thickBot="1">
      <c r="A2114" s="35">
        <v>4</v>
      </c>
      <c r="B2114" s="27" t="s">
        <v>3663</v>
      </c>
      <c r="C2114" s="36" t="s">
        <v>3664</v>
      </c>
      <c r="D2114" s="41">
        <v>0</v>
      </c>
      <c r="E2114" s="37">
        <f>E2115+E2116</f>
        <v>6605551718655.4893</v>
      </c>
      <c r="F2114" s="37">
        <f>F2115+F2116</f>
        <v>6605551718655.502</v>
      </c>
    </row>
    <row r="2115" spans="1:6" ht="13.5" hidden="1" thickBot="1">
      <c r="A2115" s="35">
        <v>7</v>
      </c>
      <c r="B2115" s="36" t="s">
        <v>3665</v>
      </c>
      <c r="C2115" s="36" t="s">
        <v>3669</v>
      </c>
      <c r="D2115" s="37"/>
      <c r="E2115" s="37">
        <f>-E2111+E1299</f>
        <v>-1644328388031.2969</v>
      </c>
      <c r="F2115" s="37">
        <f>-F2111+F1299</f>
        <v>-1644328388031.2969</v>
      </c>
    </row>
    <row r="2116" spans="1:6" ht="13.5" hidden="1" thickBot="1">
      <c r="A2116" s="35">
        <v>7</v>
      </c>
      <c r="B2116" s="36" t="s">
        <v>3665</v>
      </c>
      <c r="C2116" s="36" t="s">
        <v>3670</v>
      </c>
      <c r="D2116" s="41">
        <v>0</v>
      </c>
      <c r="E2116" s="37">
        <f>E$1293-E$1875+D$1293-D$1875</f>
        <v>8249880106686.7861</v>
      </c>
      <c r="F2116" s="37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0" t="s">
        <v>3672</v>
      </c>
      <c r="D2117" s="34">
        <v>0</v>
      </c>
      <c r="E2117" s="33">
        <v>15670075218160.199</v>
      </c>
      <c r="F2117" s="33">
        <v>15670075218160.199</v>
      </c>
    </row>
    <row r="2118" spans="1:6" ht="13.5" hidden="1" thickBot="1">
      <c r="A2118" s="27">
        <f t="shared" si="42"/>
        <v>7</v>
      </c>
      <c r="B2118" s="30" t="s">
        <v>3673</v>
      </c>
      <c r="C2118" s="30" t="s">
        <v>3674</v>
      </c>
      <c r="D2118" s="34">
        <v>0</v>
      </c>
      <c r="E2118" s="33">
        <v>15670075218160.199</v>
      </c>
      <c r="F2118" s="33">
        <v>15670075218160.199</v>
      </c>
    </row>
    <row r="2119" spans="1:6" ht="13.5" hidden="1" thickBot="1">
      <c r="A2119" s="27">
        <f t="shared" si="42"/>
        <v>10</v>
      </c>
      <c r="B2119" s="30" t="s">
        <v>3675</v>
      </c>
      <c r="C2119" s="30" t="s">
        <v>3674</v>
      </c>
      <c r="D2119" s="34">
        <v>0</v>
      </c>
      <c r="E2119" s="33">
        <v>15670075218160.199</v>
      </c>
      <c r="F2119" s="33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0" t="s">
        <v>3677</v>
      </c>
      <c r="D2120" s="34">
        <v>0</v>
      </c>
      <c r="E2120" s="33">
        <v>498873450800408</v>
      </c>
      <c r="F2120" s="33">
        <v>498873450800408</v>
      </c>
    </row>
    <row r="2121" spans="1:6" ht="13.5" thickBot="1">
      <c r="A2121" s="35">
        <f t="shared" si="42"/>
        <v>1</v>
      </c>
      <c r="B2121" s="27" t="s">
        <v>3676</v>
      </c>
      <c r="C2121" s="36" t="s">
        <v>3678</v>
      </c>
      <c r="D2121" s="41">
        <v>0</v>
      </c>
      <c r="E2121" s="37">
        <f>E2122+E2276+E2341+E2554+E2608+E2623</f>
        <v>515122778668921.56</v>
      </c>
      <c r="F2121" s="37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0" t="s">
        <v>3680</v>
      </c>
      <c r="D2122" s="34">
        <v>0</v>
      </c>
      <c r="E2122" s="33">
        <v>234282525362061</v>
      </c>
      <c r="F2122" s="33">
        <v>234282525362061</v>
      </c>
    </row>
    <row r="2123" spans="1:6" ht="13.5" hidden="1" thickBot="1">
      <c r="A2123" s="27">
        <f t="shared" si="42"/>
        <v>9</v>
      </c>
      <c r="B2123" s="30" t="s">
        <v>3681</v>
      </c>
      <c r="C2123" s="30" t="s">
        <v>763</v>
      </c>
      <c r="D2123" s="34">
        <v>0</v>
      </c>
      <c r="E2123" s="34">
        <v>50483420235784</v>
      </c>
      <c r="F2123" s="34">
        <v>50483420235784</v>
      </c>
    </row>
    <row r="2124" spans="1:6" ht="13.5" hidden="1" thickBot="1">
      <c r="A2124" s="27">
        <f t="shared" si="42"/>
        <v>9</v>
      </c>
      <c r="B2124" s="30" t="s">
        <v>3682</v>
      </c>
      <c r="C2124" s="30" t="s">
        <v>765</v>
      </c>
      <c r="D2124" s="34">
        <v>0</v>
      </c>
      <c r="E2124" s="33">
        <v>1209975423116.4399</v>
      </c>
      <c r="F2124" s="33">
        <v>1209975423116.4399</v>
      </c>
    </row>
    <row r="2125" spans="1:6" ht="13.5" hidden="1" thickBot="1">
      <c r="A2125" s="27">
        <f t="shared" si="42"/>
        <v>9</v>
      </c>
      <c r="B2125" s="30" t="s">
        <v>3683</v>
      </c>
      <c r="C2125" s="30" t="s">
        <v>767</v>
      </c>
      <c r="D2125" s="34">
        <v>0</v>
      </c>
      <c r="E2125" s="34">
        <v>3901040733090</v>
      </c>
      <c r="F2125" s="34">
        <v>3901040733090</v>
      </c>
    </row>
    <row r="2126" spans="1:6" ht="13.5" hidden="1" thickBot="1">
      <c r="A2126" s="27">
        <f t="shared" si="42"/>
        <v>9</v>
      </c>
      <c r="B2126" s="30" t="s">
        <v>3684</v>
      </c>
      <c r="C2126" s="30" t="s">
        <v>769</v>
      </c>
      <c r="D2126" s="34">
        <v>0</v>
      </c>
      <c r="E2126" s="34">
        <v>58403244443490</v>
      </c>
      <c r="F2126" s="34">
        <v>58403244443490</v>
      </c>
    </row>
    <row r="2127" spans="1:6" ht="13.5" hidden="1" thickBot="1">
      <c r="A2127" s="27">
        <f t="shared" si="42"/>
        <v>9</v>
      </c>
      <c r="B2127" s="30" t="s">
        <v>3685</v>
      </c>
      <c r="C2127" s="30" t="s">
        <v>773</v>
      </c>
      <c r="D2127" s="34">
        <v>0</v>
      </c>
      <c r="E2127" s="33">
        <v>9706218135936.9902</v>
      </c>
      <c r="F2127" s="33">
        <v>9706218135936.9902</v>
      </c>
    </row>
    <row r="2128" spans="1:6" ht="13.5" hidden="1" thickBot="1">
      <c r="A2128" s="27">
        <f t="shared" si="42"/>
        <v>9</v>
      </c>
      <c r="B2128" s="30" t="s">
        <v>3686</v>
      </c>
      <c r="C2128" s="30" t="s">
        <v>775</v>
      </c>
      <c r="D2128" s="34">
        <v>0</v>
      </c>
      <c r="E2128" s="33">
        <v>7757580591653.5703</v>
      </c>
      <c r="F2128" s="33">
        <v>7757580591653.5703</v>
      </c>
    </row>
    <row r="2129" spans="1:6" ht="13.5" hidden="1" thickBot="1">
      <c r="A2129" s="27">
        <f t="shared" si="42"/>
        <v>9</v>
      </c>
      <c r="B2129" s="30" t="s">
        <v>3687</v>
      </c>
      <c r="C2129" s="30" t="s">
        <v>777</v>
      </c>
      <c r="D2129" s="34">
        <v>0</v>
      </c>
      <c r="E2129" s="34">
        <v>29871669177</v>
      </c>
      <c r="F2129" s="34">
        <v>29871669177</v>
      </c>
    </row>
    <row r="2130" spans="1:6" ht="13.5" hidden="1" thickBot="1">
      <c r="A2130" s="27">
        <f t="shared" si="42"/>
        <v>9</v>
      </c>
      <c r="B2130" s="30" t="s">
        <v>3688</v>
      </c>
      <c r="C2130" s="30" t="s">
        <v>3689</v>
      </c>
      <c r="D2130" s="34">
        <v>0</v>
      </c>
      <c r="E2130" s="34">
        <v>81795651905</v>
      </c>
      <c r="F2130" s="34">
        <v>81795651905</v>
      </c>
    </row>
    <row r="2131" spans="1:6" ht="13.5" hidden="1" thickBot="1">
      <c r="A2131" s="27">
        <f t="shared" si="42"/>
        <v>9</v>
      </c>
      <c r="B2131" s="30" t="s">
        <v>3690</v>
      </c>
      <c r="C2131" s="30" t="s">
        <v>3691</v>
      </c>
      <c r="D2131" s="34">
        <v>0</v>
      </c>
      <c r="E2131" s="34">
        <v>300141353153</v>
      </c>
      <c r="F2131" s="34">
        <v>300141353153</v>
      </c>
    </row>
    <row r="2132" spans="1:6" ht="13.5" hidden="1" thickBot="1">
      <c r="A2132" s="27">
        <f t="shared" si="42"/>
        <v>9</v>
      </c>
      <c r="B2132" s="30" t="s">
        <v>3692</v>
      </c>
      <c r="C2132" s="30" t="s">
        <v>779</v>
      </c>
      <c r="D2132" s="34">
        <v>0</v>
      </c>
      <c r="E2132" s="33">
        <v>14503708633.16</v>
      </c>
      <c r="F2132" s="33">
        <v>14503708633.16</v>
      </c>
    </row>
    <row r="2133" spans="1:6" ht="13.5" hidden="1" thickBot="1">
      <c r="A2133" s="27">
        <f t="shared" si="42"/>
        <v>9</v>
      </c>
      <c r="B2133" s="30" t="s">
        <v>3693</v>
      </c>
      <c r="C2133" s="30" t="s">
        <v>781</v>
      </c>
      <c r="D2133" s="34">
        <v>0</v>
      </c>
      <c r="E2133" s="33">
        <v>398305511418.31</v>
      </c>
      <c r="F2133" s="33">
        <v>398305511418.31</v>
      </c>
    </row>
    <row r="2134" spans="1:6" ht="13.5" hidden="1" thickBot="1">
      <c r="A2134" s="27">
        <f t="shared" si="42"/>
        <v>9</v>
      </c>
      <c r="B2134" s="30" t="s">
        <v>3694</v>
      </c>
      <c r="C2134" s="30" t="s">
        <v>783</v>
      </c>
      <c r="D2134" s="34">
        <v>0</v>
      </c>
      <c r="E2134" s="34">
        <v>369401949792</v>
      </c>
      <c r="F2134" s="34">
        <v>369401949792</v>
      </c>
    </row>
    <row r="2135" spans="1:6" ht="13.5" hidden="1" thickBot="1">
      <c r="A2135" s="27">
        <f t="shared" si="42"/>
        <v>9</v>
      </c>
      <c r="B2135" s="30" t="s">
        <v>3695</v>
      </c>
      <c r="C2135" s="30" t="s">
        <v>785</v>
      </c>
      <c r="D2135" s="34">
        <v>0</v>
      </c>
      <c r="E2135" s="33">
        <v>1035210837758.3101</v>
      </c>
      <c r="F2135" s="33">
        <v>1035210837758.3101</v>
      </c>
    </row>
    <row r="2136" spans="1:6" ht="13.5" hidden="1" thickBot="1">
      <c r="A2136" s="27">
        <f t="shared" si="42"/>
        <v>9</v>
      </c>
      <c r="B2136" s="30" t="s">
        <v>3696</v>
      </c>
      <c r="C2136" s="30" t="s">
        <v>787</v>
      </c>
      <c r="D2136" s="34">
        <v>0</v>
      </c>
      <c r="E2136" s="33">
        <v>1262774928071.0901</v>
      </c>
      <c r="F2136" s="33">
        <v>1262774928071.0901</v>
      </c>
    </row>
    <row r="2137" spans="1:6" ht="13.5" hidden="1" thickBot="1">
      <c r="A2137" s="27">
        <f t="shared" si="42"/>
        <v>9</v>
      </c>
      <c r="B2137" s="30" t="s">
        <v>3697</v>
      </c>
      <c r="C2137" s="30" t="s">
        <v>789</v>
      </c>
      <c r="D2137" s="34">
        <v>0</v>
      </c>
      <c r="E2137" s="33">
        <v>2344015263462.48</v>
      </c>
      <c r="F2137" s="33">
        <v>2344015263462.48</v>
      </c>
    </row>
    <row r="2138" spans="1:6" ht="13.5" hidden="1" thickBot="1">
      <c r="A2138" s="27">
        <f t="shared" si="42"/>
        <v>9</v>
      </c>
      <c r="B2138" s="30" t="s">
        <v>3698</v>
      </c>
      <c r="C2138" s="30" t="s">
        <v>791</v>
      </c>
      <c r="D2138" s="34">
        <v>0</v>
      </c>
      <c r="E2138" s="33">
        <v>61994269457.989998</v>
      </c>
      <c r="F2138" s="33">
        <v>61994269457.989998</v>
      </c>
    </row>
    <row r="2139" spans="1:6" ht="13.5" hidden="1" thickBot="1">
      <c r="A2139" s="27">
        <f t="shared" si="42"/>
        <v>9</v>
      </c>
      <c r="B2139" s="30" t="s">
        <v>3699</v>
      </c>
      <c r="C2139" s="30" t="s">
        <v>793</v>
      </c>
      <c r="D2139" s="34">
        <v>0</v>
      </c>
      <c r="E2139" s="33">
        <v>10843054425.77</v>
      </c>
      <c r="F2139" s="33">
        <v>10843054425.77</v>
      </c>
    </row>
    <row r="2140" spans="1:6" ht="13.5" hidden="1" thickBot="1">
      <c r="A2140" s="27">
        <f t="shared" si="42"/>
        <v>9</v>
      </c>
      <c r="B2140" s="30" t="s">
        <v>3700</v>
      </c>
      <c r="C2140" s="30" t="s">
        <v>795</v>
      </c>
      <c r="D2140" s="34">
        <v>0</v>
      </c>
      <c r="E2140" s="33">
        <v>136264018260.34</v>
      </c>
      <c r="F2140" s="33">
        <v>136264018260.34</v>
      </c>
    </row>
    <row r="2141" spans="1:6" ht="13.5" hidden="1" thickBot="1">
      <c r="A2141" s="27">
        <f t="shared" ref="A2141:A2208" si="43">LEN(B2141)</f>
        <v>9</v>
      </c>
      <c r="B2141" s="30" t="s">
        <v>3701</v>
      </c>
      <c r="C2141" s="30" t="s">
        <v>797</v>
      </c>
      <c r="D2141" s="34">
        <v>0</v>
      </c>
      <c r="E2141" s="33">
        <v>1670684443372.03</v>
      </c>
      <c r="F2141" s="33">
        <v>1670684443372.03</v>
      </c>
    </row>
    <row r="2142" spans="1:6" ht="13.5" hidden="1" thickBot="1">
      <c r="A2142" s="27">
        <f t="shared" si="43"/>
        <v>9</v>
      </c>
      <c r="B2142" s="30" t="s">
        <v>3702</v>
      </c>
      <c r="C2142" s="30" t="s">
        <v>799</v>
      </c>
      <c r="D2142" s="34">
        <v>0</v>
      </c>
      <c r="E2142" s="33">
        <v>1999538844231.0801</v>
      </c>
      <c r="F2142" s="33">
        <v>1999538844231.0801</v>
      </c>
    </row>
    <row r="2143" spans="1:6" ht="13.5" hidden="1" thickBot="1">
      <c r="A2143" s="27">
        <f t="shared" si="43"/>
        <v>9</v>
      </c>
      <c r="B2143" s="30" t="s">
        <v>3703</v>
      </c>
      <c r="C2143" s="30" t="s">
        <v>801</v>
      </c>
      <c r="D2143" s="34">
        <v>0</v>
      </c>
      <c r="E2143" s="33">
        <v>530514539082.09003</v>
      </c>
      <c r="F2143" s="33">
        <v>530514539082.09003</v>
      </c>
    </row>
    <row r="2144" spans="1:6" ht="13.5" hidden="1" thickBot="1">
      <c r="A2144" s="27">
        <f t="shared" si="43"/>
        <v>9</v>
      </c>
      <c r="B2144" s="30" t="s">
        <v>3704</v>
      </c>
      <c r="C2144" s="30" t="s">
        <v>3705</v>
      </c>
      <c r="D2144" s="34">
        <v>0</v>
      </c>
      <c r="E2144" s="33">
        <v>55684815456.279999</v>
      </c>
      <c r="F2144" s="33">
        <v>55684815456.279999</v>
      </c>
    </row>
    <row r="2145" spans="1:6" ht="13.5" hidden="1" thickBot="1">
      <c r="A2145" s="27">
        <f t="shared" si="43"/>
        <v>9</v>
      </c>
      <c r="B2145" s="30" t="s">
        <v>3706</v>
      </c>
      <c r="C2145" s="30" t="s">
        <v>3707</v>
      </c>
      <c r="D2145" s="34">
        <v>0</v>
      </c>
      <c r="E2145" s="34">
        <v>10105758388</v>
      </c>
      <c r="F2145" s="34">
        <v>10105758388</v>
      </c>
    </row>
    <row r="2146" spans="1:6" ht="13.5" hidden="1" thickBot="1">
      <c r="A2146" s="27">
        <f t="shared" si="43"/>
        <v>9</v>
      </c>
      <c r="B2146" s="30" t="s">
        <v>3708</v>
      </c>
      <c r="C2146" s="30" t="s">
        <v>803</v>
      </c>
      <c r="D2146" s="34">
        <v>0</v>
      </c>
      <c r="E2146" s="34">
        <v>114720</v>
      </c>
      <c r="F2146" s="34">
        <v>114720</v>
      </c>
    </row>
    <row r="2147" spans="1:6" ht="13.5" hidden="1" thickBot="1">
      <c r="A2147" s="27">
        <f t="shared" si="43"/>
        <v>9</v>
      </c>
      <c r="B2147" s="30" t="s">
        <v>3709</v>
      </c>
      <c r="C2147" s="30" t="s">
        <v>805</v>
      </c>
      <c r="D2147" s="34">
        <v>0</v>
      </c>
      <c r="E2147" s="33">
        <v>8885592308.5200005</v>
      </c>
      <c r="F2147" s="33">
        <v>8885592308.5200005</v>
      </c>
    </row>
    <row r="2148" spans="1:6" ht="13.5" hidden="1" thickBot="1">
      <c r="A2148" s="27">
        <f t="shared" si="43"/>
        <v>9</v>
      </c>
      <c r="B2148" s="30" t="s">
        <v>3710</v>
      </c>
      <c r="C2148" s="30" t="s">
        <v>807</v>
      </c>
      <c r="D2148" s="34">
        <v>0</v>
      </c>
      <c r="E2148" s="33">
        <v>15136337571.76</v>
      </c>
      <c r="F2148" s="33">
        <v>15136337571.76</v>
      </c>
    </row>
    <row r="2149" spans="1:6" ht="13.5" hidden="1" thickBot="1">
      <c r="A2149" s="27">
        <f t="shared" si="43"/>
        <v>9</v>
      </c>
      <c r="B2149" s="30" t="s">
        <v>3711</v>
      </c>
      <c r="C2149" s="30" t="s">
        <v>809</v>
      </c>
      <c r="D2149" s="34">
        <v>0</v>
      </c>
      <c r="E2149" s="33">
        <v>981138776355.35999</v>
      </c>
      <c r="F2149" s="33">
        <v>981138776355.35999</v>
      </c>
    </row>
    <row r="2150" spans="1:6" ht="13.5" hidden="1" thickBot="1">
      <c r="A2150" s="27">
        <f t="shared" si="43"/>
        <v>9</v>
      </c>
      <c r="B2150" s="30" t="s">
        <v>3712</v>
      </c>
      <c r="C2150" s="30" t="s">
        <v>811</v>
      </c>
      <c r="D2150" s="34">
        <v>0</v>
      </c>
      <c r="E2150" s="33">
        <v>29645984466.029999</v>
      </c>
      <c r="F2150" s="33">
        <v>29645984466.029999</v>
      </c>
    </row>
    <row r="2151" spans="1:6" ht="13.5" hidden="1" thickBot="1">
      <c r="A2151" s="27">
        <f t="shared" si="43"/>
        <v>9</v>
      </c>
      <c r="B2151" s="30" t="s">
        <v>3713</v>
      </c>
      <c r="C2151" s="30" t="s">
        <v>813</v>
      </c>
      <c r="D2151" s="34">
        <v>0</v>
      </c>
      <c r="E2151" s="33">
        <v>2967904231.6399999</v>
      </c>
      <c r="F2151" s="33">
        <v>2967904231.6399999</v>
      </c>
    </row>
    <row r="2152" spans="1:6" ht="13.5" hidden="1" thickBot="1">
      <c r="A2152" s="27">
        <f t="shared" si="43"/>
        <v>9</v>
      </c>
      <c r="B2152" s="30" t="s">
        <v>3714</v>
      </c>
      <c r="C2152" s="30" t="s">
        <v>815</v>
      </c>
      <c r="D2152" s="34">
        <v>0</v>
      </c>
      <c r="E2152" s="34">
        <v>24628639667</v>
      </c>
      <c r="F2152" s="34">
        <v>24628639667</v>
      </c>
    </row>
    <row r="2153" spans="1:6" ht="13.5" hidden="1" thickBot="1">
      <c r="A2153" s="27">
        <f t="shared" si="43"/>
        <v>9</v>
      </c>
      <c r="B2153" s="30" t="s">
        <v>3715</v>
      </c>
      <c r="C2153" s="30" t="s">
        <v>817</v>
      </c>
      <c r="D2153" s="34">
        <v>0</v>
      </c>
      <c r="E2153" s="33">
        <v>471594697226.01001</v>
      </c>
      <c r="F2153" s="33">
        <v>471594697226.01001</v>
      </c>
    </row>
    <row r="2154" spans="1:6" ht="13.5" hidden="1" thickBot="1">
      <c r="A2154" s="27">
        <f t="shared" si="43"/>
        <v>9</v>
      </c>
      <c r="B2154" s="30" t="s">
        <v>3716</v>
      </c>
      <c r="C2154" s="30" t="s">
        <v>819</v>
      </c>
      <c r="D2154" s="34">
        <v>0</v>
      </c>
      <c r="E2154" s="33">
        <v>285063801426.65997</v>
      </c>
      <c r="F2154" s="33">
        <v>285063801426.65997</v>
      </c>
    </row>
    <row r="2155" spans="1:6" ht="13.5" hidden="1" thickBot="1">
      <c r="A2155" s="27">
        <f t="shared" si="43"/>
        <v>9</v>
      </c>
      <c r="B2155" s="30" t="s">
        <v>3717</v>
      </c>
      <c r="C2155" s="30" t="s">
        <v>821</v>
      </c>
      <c r="D2155" s="34">
        <v>0</v>
      </c>
      <c r="E2155" s="34">
        <v>7705776397887</v>
      </c>
      <c r="F2155" s="34">
        <v>7705776397887</v>
      </c>
    </row>
    <row r="2156" spans="1:6" ht="13.5" hidden="1" thickBot="1">
      <c r="A2156" s="27">
        <f t="shared" si="43"/>
        <v>9</v>
      </c>
      <c r="B2156" s="30" t="s">
        <v>3718</v>
      </c>
      <c r="C2156" s="30" t="s">
        <v>823</v>
      </c>
      <c r="D2156" s="34">
        <v>0</v>
      </c>
      <c r="E2156" s="34">
        <v>23344423924</v>
      </c>
      <c r="F2156" s="34">
        <v>23344423924</v>
      </c>
    </row>
    <row r="2157" spans="1:6" ht="13.5" hidden="1" thickBot="1">
      <c r="A2157" s="27">
        <f t="shared" si="43"/>
        <v>9</v>
      </c>
      <c r="B2157" s="30" t="s">
        <v>3719</v>
      </c>
      <c r="C2157" s="30" t="s">
        <v>825</v>
      </c>
      <c r="D2157" s="34">
        <v>0</v>
      </c>
      <c r="E2157" s="33">
        <v>13874800834.959999</v>
      </c>
      <c r="F2157" s="33">
        <v>13874800834.959999</v>
      </c>
    </row>
    <row r="2158" spans="1:6" ht="13.5" hidden="1" thickBot="1">
      <c r="A2158" s="27">
        <f t="shared" si="43"/>
        <v>9</v>
      </c>
      <c r="B2158" s="30" t="s">
        <v>3720</v>
      </c>
      <c r="C2158" s="30" t="s">
        <v>827</v>
      </c>
      <c r="D2158" s="34">
        <v>0</v>
      </c>
      <c r="E2158" s="34">
        <v>52794959338</v>
      </c>
      <c r="F2158" s="34">
        <v>52794959338</v>
      </c>
    </row>
    <row r="2159" spans="1:6" ht="13.5" hidden="1" thickBot="1">
      <c r="A2159" s="27">
        <f t="shared" si="43"/>
        <v>9</v>
      </c>
      <c r="B2159" s="30" t="s">
        <v>3721</v>
      </c>
      <c r="C2159" s="30" t="s">
        <v>829</v>
      </c>
      <c r="D2159" s="34">
        <v>0</v>
      </c>
      <c r="E2159" s="34">
        <v>21575938387</v>
      </c>
      <c r="F2159" s="34">
        <v>21575938387</v>
      </c>
    </row>
    <row r="2160" spans="1:6" ht="13.5" hidden="1" thickBot="1">
      <c r="A2160" s="27">
        <f t="shared" si="43"/>
        <v>9</v>
      </c>
      <c r="B2160" s="30" t="s">
        <v>3722</v>
      </c>
      <c r="C2160" s="30" t="s">
        <v>831</v>
      </c>
      <c r="D2160" s="34">
        <v>0</v>
      </c>
      <c r="E2160" s="33">
        <v>136764755633.03</v>
      </c>
      <c r="F2160" s="33">
        <v>136764755633.03</v>
      </c>
    </row>
    <row r="2161" spans="1:6" ht="13.5" hidden="1" thickBot="1">
      <c r="A2161" s="27">
        <f t="shared" si="43"/>
        <v>9</v>
      </c>
      <c r="B2161" s="30" t="s">
        <v>3723</v>
      </c>
      <c r="C2161" s="30" t="s">
        <v>833</v>
      </c>
      <c r="D2161" s="34">
        <v>0</v>
      </c>
      <c r="E2161" s="33">
        <v>16932904832.66</v>
      </c>
      <c r="F2161" s="33">
        <v>16932904832.66</v>
      </c>
    </row>
    <row r="2162" spans="1:6" ht="13.5" hidden="1" thickBot="1">
      <c r="A2162" s="27">
        <f t="shared" si="43"/>
        <v>9</v>
      </c>
      <c r="B2162" s="30" t="s">
        <v>3724</v>
      </c>
      <c r="C2162" s="30" t="s">
        <v>835</v>
      </c>
      <c r="D2162" s="34">
        <v>0</v>
      </c>
      <c r="E2162" s="33">
        <v>32972804669.68</v>
      </c>
      <c r="F2162" s="33">
        <v>32972804669.68</v>
      </c>
    </row>
    <row r="2163" spans="1:6" ht="13.5" hidden="1" thickBot="1">
      <c r="A2163" s="27">
        <f t="shared" si="43"/>
        <v>9</v>
      </c>
      <c r="B2163" s="30" t="s">
        <v>3725</v>
      </c>
      <c r="C2163" s="30" t="s">
        <v>837</v>
      </c>
      <c r="D2163" s="34">
        <v>0</v>
      </c>
      <c r="E2163" s="33">
        <v>166887302174.41</v>
      </c>
      <c r="F2163" s="33">
        <v>166887302174.41</v>
      </c>
    </row>
    <row r="2164" spans="1:6" ht="13.5" hidden="1" thickBot="1">
      <c r="A2164" s="27">
        <f t="shared" si="43"/>
        <v>9</v>
      </c>
      <c r="B2164" s="30" t="s">
        <v>3726</v>
      </c>
      <c r="C2164" s="30" t="s">
        <v>839</v>
      </c>
      <c r="D2164" s="34">
        <v>0</v>
      </c>
      <c r="E2164" s="33">
        <v>51926767996.32</v>
      </c>
      <c r="F2164" s="33">
        <v>51926767996.32</v>
      </c>
    </row>
    <row r="2165" spans="1:6" ht="13.5" hidden="1" thickBot="1">
      <c r="A2165" s="27">
        <f t="shared" si="43"/>
        <v>9</v>
      </c>
      <c r="B2165" s="30" t="s">
        <v>3727</v>
      </c>
      <c r="C2165" s="30" t="s">
        <v>841</v>
      </c>
      <c r="D2165" s="34">
        <v>0</v>
      </c>
      <c r="E2165" s="33">
        <v>178884637720.07001</v>
      </c>
      <c r="F2165" s="33">
        <v>178884637720.07001</v>
      </c>
    </row>
    <row r="2166" spans="1:6" ht="13.5" hidden="1" thickBot="1">
      <c r="A2166" s="27">
        <f t="shared" si="43"/>
        <v>9</v>
      </c>
      <c r="B2166" s="30" t="s">
        <v>3728</v>
      </c>
      <c r="C2166" s="30" t="s">
        <v>843</v>
      </c>
      <c r="D2166" s="34">
        <v>0</v>
      </c>
      <c r="E2166" s="34">
        <v>2336658471313</v>
      </c>
      <c r="F2166" s="34">
        <v>2336658471313</v>
      </c>
    </row>
    <row r="2167" spans="1:6" ht="13.5" hidden="1" thickBot="1">
      <c r="A2167" s="27">
        <f t="shared" si="43"/>
        <v>9</v>
      </c>
      <c r="B2167" s="30" t="s">
        <v>3729</v>
      </c>
      <c r="C2167" s="30" t="s">
        <v>845</v>
      </c>
      <c r="D2167" s="34">
        <v>0</v>
      </c>
      <c r="E2167" s="34">
        <v>1511563822000</v>
      </c>
      <c r="F2167" s="34">
        <v>1511563822000</v>
      </c>
    </row>
    <row r="2168" spans="1:6" ht="13.5" hidden="1" thickBot="1">
      <c r="A2168" s="27">
        <f t="shared" si="43"/>
        <v>9</v>
      </c>
      <c r="B2168" s="30" t="s">
        <v>3730</v>
      </c>
      <c r="C2168" s="30" t="s">
        <v>847</v>
      </c>
      <c r="D2168" s="34">
        <v>0</v>
      </c>
      <c r="E2168" s="34">
        <v>360521596000</v>
      </c>
      <c r="F2168" s="34">
        <v>360521596000</v>
      </c>
    </row>
    <row r="2169" spans="1:6" ht="13.5" hidden="1" thickBot="1">
      <c r="A2169" s="27">
        <f t="shared" si="43"/>
        <v>9</v>
      </c>
      <c r="B2169" s="30" t="s">
        <v>3731</v>
      </c>
      <c r="C2169" s="30" t="s">
        <v>849</v>
      </c>
      <c r="D2169" s="34">
        <v>0</v>
      </c>
      <c r="E2169" s="34">
        <v>50039338000</v>
      </c>
      <c r="F2169" s="34">
        <v>50039338000</v>
      </c>
    </row>
    <row r="2170" spans="1:6" ht="13.5" hidden="1" thickBot="1">
      <c r="A2170" s="27">
        <f t="shared" si="43"/>
        <v>9</v>
      </c>
      <c r="B2170" s="30" t="s">
        <v>3732</v>
      </c>
      <c r="C2170" s="30" t="s">
        <v>851</v>
      </c>
      <c r="D2170" s="34">
        <v>0</v>
      </c>
      <c r="E2170" s="34">
        <v>61050628509</v>
      </c>
      <c r="F2170" s="34">
        <v>61050628509</v>
      </c>
    </row>
    <row r="2171" spans="1:6" ht="13.5" hidden="1" thickBot="1">
      <c r="A2171" s="27">
        <f t="shared" si="43"/>
        <v>9</v>
      </c>
      <c r="B2171" s="30" t="s">
        <v>3733</v>
      </c>
      <c r="C2171" s="30" t="s">
        <v>2852</v>
      </c>
      <c r="D2171" s="34">
        <v>0</v>
      </c>
      <c r="E2171" s="34">
        <v>23035000</v>
      </c>
      <c r="F2171" s="34">
        <v>23035000</v>
      </c>
    </row>
    <row r="2172" spans="1:6" ht="13.5" hidden="1" thickBot="1">
      <c r="A2172" s="27">
        <f t="shared" si="43"/>
        <v>9</v>
      </c>
      <c r="B2172" s="30" t="s">
        <v>3734</v>
      </c>
      <c r="C2172" s="30" t="s">
        <v>3735</v>
      </c>
      <c r="D2172" s="34">
        <v>0</v>
      </c>
      <c r="E2172" s="34">
        <v>94955571726</v>
      </c>
      <c r="F2172" s="34">
        <v>94955571726</v>
      </c>
    </row>
    <row r="2173" spans="1:6" ht="13.5" hidden="1" thickBot="1">
      <c r="A2173" s="27">
        <f t="shared" si="43"/>
        <v>9</v>
      </c>
      <c r="B2173" s="30" t="s">
        <v>3736</v>
      </c>
      <c r="C2173" s="30" t="s">
        <v>853</v>
      </c>
      <c r="D2173" s="34">
        <v>0</v>
      </c>
      <c r="E2173" s="34">
        <v>713233609260</v>
      </c>
      <c r="F2173" s="34">
        <v>713233609260</v>
      </c>
    </row>
    <row r="2174" spans="1:6" ht="13.5" hidden="1" thickBot="1">
      <c r="A2174" s="27">
        <f t="shared" si="43"/>
        <v>9</v>
      </c>
      <c r="B2174" s="30" t="s">
        <v>3737</v>
      </c>
      <c r="C2174" s="30" t="s">
        <v>855</v>
      </c>
      <c r="D2174" s="34">
        <v>0</v>
      </c>
      <c r="E2174" s="33">
        <v>116042378661.24001</v>
      </c>
      <c r="F2174" s="33">
        <v>116042378661.24001</v>
      </c>
    </row>
    <row r="2175" spans="1:6" ht="13.5" hidden="1" thickBot="1">
      <c r="A2175" s="27">
        <f t="shared" si="43"/>
        <v>9</v>
      </c>
      <c r="B2175" s="30" t="s">
        <v>3738</v>
      </c>
      <c r="C2175" s="30" t="s">
        <v>857</v>
      </c>
      <c r="D2175" s="34">
        <v>0</v>
      </c>
      <c r="E2175" s="33">
        <v>92461152120.589996</v>
      </c>
      <c r="F2175" s="33">
        <v>92461152120.589996</v>
      </c>
    </row>
    <row r="2176" spans="1:6" ht="13.5" hidden="1" thickBot="1">
      <c r="A2176" s="27">
        <f t="shared" si="43"/>
        <v>9</v>
      </c>
      <c r="B2176" s="30" t="s">
        <v>3739</v>
      </c>
      <c r="C2176" s="30" t="s">
        <v>859</v>
      </c>
      <c r="D2176" s="34">
        <v>0</v>
      </c>
      <c r="E2176" s="33">
        <v>134324523330.27</v>
      </c>
      <c r="F2176" s="33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0" t="s">
        <v>3741</v>
      </c>
      <c r="D2177" s="34">
        <v>0</v>
      </c>
      <c r="E2177" s="33">
        <v>46284058491932.203</v>
      </c>
      <c r="F2177" s="33">
        <v>46284058491932.203</v>
      </c>
    </row>
    <row r="2178" spans="1:6" ht="13.5" hidden="1" thickBot="1">
      <c r="A2178" s="27">
        <f t="shared" si="43"/>
        <v>9</v>
      </c>
      <c r="B2178" s="30" t="s">
        <v>3742</v>
      </c>
      <c r="C2178" s="30" t="s">
        <v>863</v>
      </c>
      <c r="D2178" s="34">
        <v>0</v>
      </c>
      <c r="E2178" s="33">
        <v>2542155294615.3999</v>
      </c>
      <c r="F2178" s="33">
        <v>2542155294615.3999</v>
      </c>
    </row>
    <row r="2179" spans="1:6" ht="13.5" hidden="1" thickBot="1">
      <c r="A2179" s="27">
        <f t="shared" si="43"/>
        <v>9</v>
      </c>
      <c r="B2179" s="30" t="s">
        <v>3743</v>
      </c>
      <c r="C2179" s="30" t="s">
        <v>865</v>
      </c>
      <c r="D2179" s="34">
        <v>0</v>
      </c>
      <c r="E2179" s="33">
        <v>14388240350503</v>
      </c>
      <c r="F2179" s="33">
        <v>14388240350503</v>
      </c>
    </row>
    <row r="2180" spans="1:6" ht="13.5" hidden="1" thickBot="1">
      <c r="A2180" s="27">
        <f t="shared" si="43"/>
        <v>9</v>
      </c>
      <c r="B2180" s="30" t="s">
        <v>3744</v>
      </c>
      <c r="C2180" s="30" t="s">
        <v>867</v>
      </c>
      <c r="D2180" s="34">
        <v>0</v>
      </c>
      <c r="E2180" s="33">
        <v>9526693608008.6895</v>
      </c>
      <c r="F2180" s="33">
        <v>9526693608008.6895</v>
      </c>
    </row>
    <row r="2181" spans="1:6" ht="13.5" hidden="1" thickBot="1">
      <c r="A2181" s="27">
        <f t="shared" si="43"/>
        <v>9</v>
      </c>
      <c r="B2181" s="30" t="s">
        <v>3745</v>
      </c>
      <c r="C2181" s="30" t="s">
        <v>869</v>
      </c>
      <c r="D2181" s="34">
        <v>0</v>
      </c>
      <c r="E2181" s="33">
        <v>5330312071597.21</v>
      </c>
      <c r="F2181" s="33">
        <v>5330312071597.21</v>
      </c>
    </row>
    <row r="2182" spans="1:6" ht="13.5" hidden="1" thickBot="1">
      <c r="A2182" s="27">
        <f t="shared" si="43"/>
        <v>9</v>
      </c>
      <c r="B2182" s="30" t="s">
        <v>3746</v>
      </c>
      <c r="C2182" s="30" t="s">
        <v>871</v>
      </c>
      <c r="D2182" s="34">
        <v>0</v>
      </c>
      <c r="E2182" s="33">
        <v>922446312633.30005</v>
      </c>
      <c r="F2182" s="33">
        <v>922446312633.30005</v>
      </c>
    </row>
    <row r="2183" spans="1:6" ht="13.5" hidden="1" thickBot="1">
      <c r="A2183" s="27">
        <f t="shared" si="43"/>
        <v>9</v>
      </c>
      <c r="B2183" s="30" t="s">
        <v>3747</v>
      </c>
      <c r="C2183" s="30" t="s">
        <v>873</v>
      </c>
      <c r="D2183" s="34">
        <v>0</v>
      </c>
      <c r="E2183" s="33">
        <v>67661624183.769997</v>
      </c>
      <c r="F2183" s="33">
        <v>67661624183.769997</v>
      </c>
    </row>
    <row r="2184" spans="1:6" ht="13.5" hidden="1" thickBot="1">
      <c r="A2184" s="27">
        <f t="shared" si="43"/>
        <v>9</v>
      </c>
      <c r="B2184" s="30" t="s">
        <v>3748</v>
      </c>
      <c r="C2184" s="30" t="s">
        <v>875</v>
      </c>
      <c r="D2184" s="34">
        <v>0</v>
      </c>
      <c r="E2184" s="33">
        <v>165057512881.20999</v>
      </c>
      <c r="F2184" s="33">
        <v>165057512881.20999</v>
      </c>
    </row>
    <row r="2185" spans="1:6" ht="13.5" hidden="1" thickBot="1">
      <c r="A2185" s="27">
        <f t="shared" si="43"/>
        <v>9</v>
      </c>
      <c r="B2185" s="30" t="s">
        <v>3749</v>
      </c>
      <c r="C2185" s="30" t="s">
        <v>877</v>
      </c>
      <c r="D2185" s="34">
        <v>0</v>
      </c>
      <c r="E2185" s="33">
        <v>234209100539.82999</v>
      </c>
      <c r="F2185" s="33">
        <v>234209100539.82999</v>
      </c>
    </row>
    <row r="2186" spans="1:6" ht="13.5" hidden="1" thickBot="1">
      <c r="A2186" s="27">
        <f t="shared" si="43"/>
        <v>9</v>
      </c>
      <c r="B2186" s="30" t="s">
        <v>3750</v>
      </c>
      <c r="C2186" s="30" t="s">
        <v>879</v>
      </c>
      <c r="D2186" s="34">
        <v>0</v>
      </c>
      <c r="E2186" s="33">
        <v>35015235411.480003</v>
      </c>
      <c r="F2186" s="33">
        <v>35015235411.480003</v>
      </c>
    </row>
    <row r="2187" spans="1:6" ht="13.5" hidden="1" thickBot="1">
      <c r="A2187" s="27">
        <f t="shared" si="43"/>
        <v>9</v>
      </c>
      <c r="B2187" s="30" t="s">
        <v>3751</v>
      </c>
      <c r="C2187" s="30" t="s">
        <v>3752</v>
      </c>
      <c r="D2187" s="34">
        <v>0</v>
      </c>
      <c r="E2187" s="34">
        <v>5143759383</v>
      </c>
      <c r="F2187" s="34">
        <v>5143759383</v>
      </c>
    </row>
    <row r="2188" spans="1:6" ht="13.5" hidden="1" thickBot="1">
      <c r="A2188" s="27">
        <f t="shared" si="43"/>
        <v>9</v>
      </c>
      <c r="B2188" s="30" t="s">
        <v>3753</v>
      </c>
      <c r="C2188" s="30" t="s">
        <v>883</v>
      </c>
      <c r="D2188" s="34">
        <v>0</v>
      </c>
      <c r="E2188" s="33">
        <v>1911455892.96</v>
      </c>
      <c r="F2188" s="33">
        <v>1911455892.96</v>
      </c>
    </row>
    <row r="2189" spans="1:6" ht="13.5" hidden="1" thickBot="1">
      <c r="A2189" s="27">
        <f t="shared" si="43"/>
        <v>9</v>
      </c>
      <c r="B2189" s="30" t="s">
        <v>3754</v>
      </c>
      <c r="C2189" s="30" t="s">
        <v>885</v>
      </c>
      <c r="D2189" s="34">
        <v>0</v>
      </c>
      <c r="E2189" s="33">
        <v>50574785704.650002</v>
      </c>
      <c r="F2189" s="33">
        <v>50574785704.650002</v>
      </c>
    </row>
    <row r="2190" spans="1:6" ht="13.5" hidden="1" thickBot="1">
      <c r="A2190" s="27">
        <f t="shared" si="43"/>
        <v>9</v>
      </c>
      <c r="B2190" s="30" t="s">
        <v>3755</v>
      </c>
      <c r="C2190" s="30" t="s">
        <v>887</v>
      </c>
      <c r="D2190" s="34">
        <v>0</v>
      </c>
      <c r="E2190" s="33">
        <v>2417061430041.9302</v>
      </c>
      <c r="F2190" s="33">
        <v>2417061430041.9302</v>
      </c>
    </row>
    <row r="2191" spans="1:6" ht="13.5" hidden="1" thickBot="1">
      <c r="A2191" s="27">
        <f t="shared" si="43"/>
        <v>9</v>
      </c>
      <c r="B2191" s="30" t="s">
        <v>3756</v>
      </c>
      <c r="C2191" s="30" t="s">
        <v>889</v>
      </c>
      <c r="D2191" s="34">
        <v>0</v>
      </c>
      <c r="E2191" s="34">
        <v>923165833</v>
      </c>
      <c r="F2191" s="34">
        <v>923165833</v>
      </c>
    </row>
    <row r="2192" spans="1:6" ht="13.5" hidden="1" thickBot="1">
      <c r="A2192" s="27">
        <f t="shared" si="43"/>
        <v>9</v>
      </c>
      <c r="B2192" s="30" t="s">
        <v>3757</v>
      </c>
      <c r="C2192" s="30" t="s">
        <v>891</v>
      </c>
      <c r="D2192" s="34">
        <v>0</v>
      </c>
      <c r="E2192" s="33">
        <v>5358370346.5299997</v>
      </c>
      <c r="F2192" s="33">
        <v>5358370346.5299997</v>
      </c>
    </row>
    <row r="2193" spans="1:6" ht="13.5" hidden="1" thickBot="1">
      <c r="A2193" s="27">
        <f t="shared" si="43"/>
        <v>9</v>
      </c>
      <c r="B2193" s="30" t="s">
        <v>3758</v>
      </c>
      <c r="C2193" s="30" t="s">
        <v>893</v>
      </c>
      <c r="D2193" s="34">
        <v>0</v>
      </c>
      <c r="E2193" s="33">
        <v>233327248824.04001</v>
      </c>
      <c r="F2193" s="33">
        <v>233327248824.04001</v>
      </c>
    </row>
    <row r="2194" spans="1:6" ht="13.5" hidden="1" thickBot="1">
      <c r="A2194" s="27">
        <f t="shared" si="43"/>
        <v>9</v>
      </c>
      <c r="B2194" s="30" t="s">
        <v>3759</v>
      </c>
      <c r="C2194" s="30" t="s">
        <v>3760</v>
      </c>
      <c r="D2194" s="34">
        <v>0</v>
      </c>
      <c r="E2194" s="33">
        <v>47281587420.889999</v>
      </c>
      <c r="F2194" s="33">
        <v>47281587420.889999</v>
      </c>
    </row>
    <row r="2195" spans="1:6" ht="13.5" hidden="1" thickBot="1">
      <c r="A2195" s="27">
        <f t="shared" si="43"/>
        <v>9</v>
      </c>
      <c r="B2195" s="30" t="s">
        <v>3761</v>
      </c>
      <c r="C2195" s="30" t="s">
        <v>3762</v>
      </c>
      <c r="D2195" s="34">
        <v>0</v>
      </c>
      <c r="E2195" s="33">
        <v>1150469461054.0701</v>
      </c>
      <c r="F2195" s="33">
        <v>1150469461054.0701</v>
      </c>
    </row>
    <row r="2196" spans="1:6" ht="13.5" hidden="1" thickBot="1">
      <c r="A2196" s="27">
        <f t="shared" si="43"/>
        <v>9</v>
      </c>
      <c r="B2196" s="30" t="s">
        <v>3763</v>
      </c>
      <c r="C2196" s="30" t="s">
        <v>3764</v>
      </c>
      <c r="D2196" s="34">
        <v>0</v>
      </c>
      <c r="E2196" s="34">
        <v>22744297211</v>
      </c>
      <c r="F2196" s="34">
        <v>22744297211</v>
      </c>
    </row>
    <row r="2197" spans="1:6" ht="13.5" hidden="1" thickBot="1">
      <c r="A2197" s="27">
        <f t="shared" si="43"/>
        <v>9</v>
      </c>
      <c r="B2197" s="30" t="s">
        <v>3765</v>
      </c>
      <c r="C2197" s="30" t="s">
        <v>901</v>
      </c>
      <c r="D2197" s="34">
        <v>0</v>
      </c>
      <c r="E2197" s="33">
        <v>9823736171.5100002</v>
      </c>
      <c r="F2197" s="33">
        <v>9823736171.5100002</v>
      </c>
    </row>
    <row r="2198" spans="1:6" ht="13.5" hidden="1" thickBot="1">
      <c r="A2198" s="27">
        <f t="shared" si="43"/>
        <v>9</v>
      </c>
      <c r="B2198" s="30" t="s">
        <v>3766</v>
      </c>
      <c r="C2198" s="30" t="s">
        <v>903</v>
      </c>
      <c r="D2198" s="34">
        <v>0</v>
      </c>
      <c r="E2198" s="34">
        <v>2838986773</v>
      </c>
      <c r="F2198" s="34">
        <v>2838986773</v>
      </c>
    </row>
    <row r="2199" spans="1:6" ht="13.5" hidden="1" thickBot="1">
      <c r="A2199" s="27">
        <f t="shared" si="43"/>
        <v>9</v>
      </c>
      <c r="B2199" s="30" t="s">
        <v>3767</v>
      </c>
      <c r="C2199" s="30" t="s">
        <v>3768</v>
      </c>
      <c r="D2199" s="34">
        <v>0</v>
      </c>
      <c r="E2199" s="34">
        <v>1196787938</v>
      </c>
      <c r="F2199" s="34">
        <v>1196787938</v>
      </c>
    </row>
    <row r="2200" spans="1:6" ht="13.5" hidden="1" thickBot="1">
      <c r="A2200" s="27">
        <f t="shared" si="43"/>
        <v>9</v>
      </c>
      <c r="B2200" s="30" t="s">
        <v>3769</v>
      </c>
      <c r="C2200" s="30" t="s">
        <v>905</v>
      </c>
      <c r="D2200" s="34">
        <v>0</v>
      </c>
      <c r="E2200" s="34">
        <v>3403038651</v>
      </c>
      <c r="F2200" s="34">
        <v>3403038651</v>
      </c>
    </row>
    <row r="2201" spans="1:6" ht="13.5" hidden="1" thickBot="1">
      <c r="A2201" s="27">
        <f t="shared" si="43"/>
        <v>9</v>
      </c>
      <c r="B2201" s="30" t="s">
        <v>3770</v>
      </c>
      <c r="C2201" s="30" t="s">
        <v>907</v>
      </c>
      <c r="D2201" s="34">
        <v>0</v>
      </c>
      <c r="E2201" s="33">
        <v>26164408745.18</v>
      </c>
      <c r="F2201" s="33">
        <v>26164408745.18</v>
      </c>
    </row>
    <row r="2202" spans="1:6" ht="13.5" hidden="1" thickBot="1">
      <c r="A2202" s="27">
        <f t="shared" si="43"/>
        <v>9</v>
      </c>
      <c r="B2202" s="30" t="s">
        <v>3771</v>
      </c>
      <c r="C2202" s="30" t="s">
        <v>931</v>
      </c>
      <c r="D2202" s="34">
        <v>0</v>
      </c>
      <c r="E2202" s="33">
        <v>88561930793.740005</v>
      </c>
      <c r="F2202" s="33">
        <v>88561930793.740005</v>
      </c>
    </row>
    <row r="2203" spans="1:6" ht="13.5" hidden="1" thickBot="1">
      <c r="A2203" s="27">
        <f t="shared" si="43"/>
        <v>9</v>
      </c>
      <c r="B2203" s="30" t="s">
        <v>3772</v>
      </c>
      <c r="C2203" s="30" t="s">
        <v>2849</v>
      </c>
      <c r="D2203" s="34">
        <v>0</v>
      </c>
      <c r="E2203" s="33">
        <v>1006009314305.0699</v>
      </c>
      <c r="F2203" s="33">
        <v>1006009314305.0699</v>
      </c>
    </row>
    <row r="2204" spans="1:6" ht="13.5" hidden="1" thickBot="1">
      <c r="A2204" s="27">
        <f t="shared" si="43"/>
        <v>9</v>
      </c>
      <c r="B2204" s="30" t="s">
        <v>3773</v>
      </c>
      <c r="C2204" s="30" t="s">
        <v>911</v>
      </c>
      <c r="D2204" s="34">
        <v>0</v>
      </c>
      <c r="E2204" s="33">
        <v>3187119094023.3999</v>
      </c>
      <c r="F2204" s="33">
        <v>3187119094023.3999</v>
      </c>
    </row>
    <row r="2205" spans="1:6" ht="13.5" hidden="1" thickBot="1">
      <c r="A2205" s="27">
        <f t="shared" si="43"/>
        <v>9</v>
      </c>
      <c r="B2205" s="30" t="s">
        <v>3774</v>
      </c>
      <c r="C2205" s="30" t="s">
        <v>913</v>
      </c>
      <c r="D2205" s="34">
        <v>0</v>
      </c>
      <c r="E2205" s="33">
        <v>59759272299.489998</v>
      </c>
      <c r="F2205" s="33">
        <v>59759272299.489998</v>
      </c>
    </row>
    <row r="2206" spans="1:6" ht="13.5" hidden="1" thickBot="1">
      <c r="A2206" s="27">
        <f t="shared" si="43"/>
        <v>9</v>
      </c>
      <c r="B2206" s="30" t="s">
        <v>3775</v>
      </c>
      <c r="C2206" s="30" t="s">
        <v>3776</v>
      </c>
      <c r="D2206" s="34">
        <v>0</v>
      </c>
      <c r="E2206" s="34">
        <v>130250674604</v>
      </c>
      <c r="F2206" s="34">
        <v>130250674604</v>
      </c>
    </row>
    <row r="2207" spans="1:6" ht="13.5" hidden="1" thickBot="1">
      <c r="A2207" s="27">
        <f t="shared" si="43"/>
        <v>9</v>
      </c>
      <c r="B2207" s="30" t="s">
        <v>3777</v>
      </c>
      <c r="C2207" s="30" t="s">
        <v>915</v>
      </c>
      <c r="D2207" s="34">
        <v>0</v>
      </c>
      <c r="E2207" s="34">
        <v>1849543</v>
      </c>
      <c r="F2207" s="34">
        <v>1849543</v>
      </c>
    </row>
    <row r="2208" spans="1:6" ht="13.5" hidden="1" thickBot="1">
      <c r="A2208" s="27">
        <f t="shared" si="43"/>
        <v>9</v>
      </c>
      <c r="B2208" s="30" t="s">
        <v>3778</v>
      </c>
      <c r="C2208" s="30" t="s">
        <v>917</v>
      </c>
      <c r="D2208" s="34">
        <v>0</v>
      </c>
      <c r="E2208" s="33">
        <v>380555386159.72998</v>
      </c>
      <c r="F2208" s="33">
        <v>380555386159.72998</v>
      </c>
    </row>
    <row r="2209" spans="1:6" ht="13.5" hidden="1" thickBot="1">
      <c r="A2209" s="27">
        <f t="shared" ref="A2209:A2272" si="44">LEN(B2209)</f>
        <v>9</v>
      </c>
      <c r="B2209" s="30" t="s">
        <v>3779</v>
      </c>
      <c r="C2209" s="30" t="s">
        <v>919</v>
      </c>
      <c r="D2209" s="34">
        <v>0</v>
      </c>
      <c r="E2209" s="33">
        <v>515929886545.17999</v>
      </c>
      <c r="F2209" s="33">
        <v>515929886545.17999</v>
      </c>
    </row>
    <row r="2210" spans="1:6" ht="13.5" hidden="1" thickBot="1">
      <c r="A2210" s="27">
        <f t="shared" si="44"/>
        <v>9</v>
      </c>
      <c r="B2210" s="30" t="s">
        <v>3780</v>
      </c>
      <c r="C2210" s="30" t="s">
        <v>921</v>
      </c>
      <c r="D2210" s="34">
        <v>0</v>
      </c>
      <c r="E2210" s="33">
        <v>47003391477.769997</v>
      </c>
      <c r="F2210" s="33">
        <v>47003391477.769997</v>
      </c>
    </row>
    <row r="2211" spans="1:6" ht="13.5" hidden="1" thickBot="1">
      <c r="A2211" s="27">
        <f t="shared" si="44"/>
        <v>9</v>
      </c>
      <c r="B2211" s="30" t="s">
        <v>3781</v>
      </c>
      <c r="C2211" s="30" t="s">
        <v>923</v>
      </c>
      <c r="D2211" s="34">
        <v>0</v>
      </c>
      <c r="E2211" s="33">
        <v>281349961105.12</v>
      </c>
      <c r="F2211" s="33">
        <v>281349961105.12</v>
      </c>
    </row>
    <row r="2212" spans="1:6" ht="13.5" hidden="1" thickBot="1">
      <c r="A2212" s="27">
        <f t="shared" si="44"/>
        <v>9</v>
      </c>
      <c r="B2212" s="30" t="s">
        <v>3782</v>
      </c>
      <c r="C2212" s="30" t="s">
        <v>925</v>
      </c>
      <c r="D2212" s="34">
        <v>0</v>
      </c>
      <c r="E2212" s="33">
        <v>80034566889.929993</v>
      </c>
      <c r="F2212" s="33">
        <v>80034566889.929993</v>
      </c>
    </row>
    <row r="2213" spans="1:6" ht="13.5" hidden="1" thickBot="1">
      <c r="A2213" s="27">
        <f t="shared" si="44"/>
        <v>9</v>
      </c>
      <c r="B2213" s="30" t="s">
        <v>3783</v>
      </c>
      <c r="C2213" s="30" t="s">
        <v>927</v>
      </c>
      <c r="D2213" s="34">
        <v>0</v>
      </c>
      <c r="E2213" s="33">
        <v>59385054106.800003</v>
      </c>
      <c r="F2213" s="33">
        <v>59385054106.800003</v>
      </c>
    </row>
    <row r="2214" spans="1:6" ht="13.5" hidden="1" thickBot="1">
      <c r="A2214" s="27">
        <f t="shared" si="44"/>
        <v>9</v>
      </c>
      <c r="B2214" s="30" t="s">
        <v>3784</v>
      </c>
      <c r="C2214" s="30" t="s">
        <v>929</v>
      </c>
      <c r="D2214" s="34">
        <v>0</v>
      </c>
      <c r="E2214" s="34">
        <v>109804933814</v>
      </c>
      <c r="F2214" s="34">
        <v>109804933814</v>
      </c>
    </row>
    <row r="2215" spans="1:6" ht="13.5" hidden="1" thickBot="1">
      <c r="A2215" s="27">
        <f t="shared" si="44"/>
        <v>9</v>
      </c>
      <c r="B2215" s="30" t="s">
        <v>3785</v>
      </c>
      <c r="C2215" s="30" t="s">
        <v>3786</v>
      </c>
      <c r="D2215" s="34">
        <v>0</v>
      </c>
      <c r="E2215" s="33">
        <v>21802700818.939999</v>
      </c>
      <c r="F2215" s="33">
        <v>21802700818.939999</v>
      </c>
    </row>
    <row r="2216" spans="1:6" ht="13.5" hidden="1" thickBot="1">
      <c r="A2216" s="27">
        <f t="shared" si="44"/>
        <v>9</v>
      </c>
      <c r="B2216" s="30" t="s">
        <v>3787</v>
      </c>
      <c r="C2216" s="30" t="s">
        <v>3788</v>
      </c>
      <c r="D2216" s="34">
        <v>0</v>
      </c>
      <c r="E2216" s="33">
        <v>1629106550936.47</v>
      </c>
      <c r="F2216" s="33">
        <v>1629106550936.47</v>
      </c>
    </row>
    <row r="2217" spans="1:6" ht="13.5" hidden="1" thickBot="1">
      <c r="A2217" s="27">
        <f t="shared" si="44"/>
        <v>9</v>
      </c>
      <c r="B2217" s="30" t="s">
        <v>3789</v>
      </c>
      <c r="C2217" s="30" t="s">
        <v>3790</v>
      </c>
      <c r="D2217" s="34">
        <v>0</v>
      </c>
      <c r="E2217" s="33">
        <v>1497370294144.8799</v>
      </c>
      <c r="F2217" s="33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0" t="s">
        <v>154</v>
      </c>
      <c r="D2218" s="34">
        <v>0</v>
      </c>
      <c r="E2218" s="33">
        <v>8969133933992.8105</v>
      </c>
      <c r="F2218" s="33">
        <v>8969133933992.8105</v>
      </c>
    </row>
    <row r="2219" spans="1:6" ht="13.5" hidden="1" thickBot="1">
      <c r="A2219" s="27">
        <f t="shared" si="44"/>
        <v>9</v>
      </c>
      <c r="B2219" s="30" t="s">
        <v>3792</v>
      </c>
      <c r="C2219" s="30" t="s">
        <v>948</v>
      </c>
      <c r="D2219" s="34">
        <v>0</v>
      </c>
      <c r="E2219" s="33">
        <v>6572990589852.2305</v>
      </c>
      <c r="F2219" s="33">
        <v>6572990589852.2305</v>
      </c>
    </row>
    <row r="2220" spans="1:6" ht="13.5" hidden="1" thickBot="1">
      <c r="A2220" s="27">
        <f t="shared" si="44"/>
        <v>9</v>
      </c>
      <c r="B2220" s="30" t="s">
        <v>3793</v>
      </c>
      <c r="C2220" s="30" t="s">
        <v>3794</v>
      </c>
      <c r="D2220" s="34">
        <v>0</v>
      </c>
      <c r="E2220" s="33">
        <v>2396143344140.5801</v>
      </c>
      <c r="F2220" s="33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0" t="s">
        <v>133</v>
      </c>
      <c r="D2221" s="34">
        <v>0</v>
      </c>
      <c r="E2221" s="33">
        <v>2678243787768.4199</v>
      </c>
      <c r="F2221" s="33">
        <v>2678243787768.4199</v>
      </c>
    </row>
    <row r="2222" spans="1:6" ht="13.5" hidden="1" thickBot="1">
      <c r="A2222" s="27">
        <f t="shared" si="44"/>
        <v>9</v>
      </c>
      <c r="B2222" s="30" t="s">
        <v>3796</v>
      </c>
      <c r="C2222" s="30" t="s">
        <v>936</v>
      </c>
      <c r="D2222" s="34">
        <v>0</v>
      </c>
      <c r="E2222" s="33">
        <v>871141652101.17004</v>
      </c>
      <c r="F2222" s="33">
        <v>871141652101.17004</v>
      </c>
    </row>
    <row r="2223" spans="1:6" ht="13.5" hidden="1" thickBot="1">
      <c r="A2223" s="27">
        <f t="shared" si="44"/>
        <v>9</v>
      </c>
      <c r="B2223" s="30" t="s">
        <v>3797</v>
      </c>
      <c r="C2223" s="30" t="s">
        <v>938</v>
      </c>
      <c r="D2223" s="34">
        <v>0</v>
      </c>
      <c r="E2223" s="33">
        <v>1626885112189.5701</v>
      </c>
      <c r="F2223" s="33">
        <v>1626885112189.5701</v>
      </c>
    </row>
    <row r="2224" spans="1:6" ht="13.5" hidden="1" thickBot="1">
      <c r="A2224" s="27">
        <f t="shared" si="44"/>
        <v>9</v>
      </c>
      <c r="B2224" s="30" t="s">
        <v>3798</v>
      </c>
      <c r="C2224" s="30" t="s">
        <v>940</v>
      </c>
      <c r="D2224" s="34">
        <v>0</v>
      </c>
      <c r="E2224" s="33">
        <v>55781333396.730003</v>
      </c>
      <c r="F2224" s="33">
        <v>55781333396.730003</v>
      </c>
    </row>
    <row r="2225" spans="1:6" ht="13.5" hidden="1" thickBot="1">
      <c r="A2225" s="27">
        <f t="shared" si="44"/>
        <v>9</v>
      </c>
      <c r="B2225" s="30" t="s">
        <v>3799</v>
      </c>
      <c r="C2225" s="30" t="s">
        <v>942</v>
      </c>
      <c r="D2225" s="34">
        <v>0</v>
      </c>
      <c r="E2225" s="33">
        <v>124435690080.95</v>
      </c>
      <c r="F2225" s="33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0" t="s">
        <v>166</v>
      </c>
      <c r="D2226" s="34">
        <v>0</v>
      </c>
      <c r="E2226" s="33">
        <v>97381981653.100006</v>
      </c>
      <c r="F2226" s="33">
        <v>97381981653.100006</v>
      </c>
    </row>
    <row r="2227" spans="1:6" ht="13.5" hidden="1" thickBot="1">
      <c r="A2227" s="27">
        <f t="shared" si="44"/>
        <v>9</v>
      </c>
      <c r="B2227" s="30" t="s">
        <v>3801</v>
      </c>
      <c r="C2227" s="30" t="s">
        <v>2655</v>
      </c>
      <c r="D2227" s="34">
        <v>0</v>
      </c>
      <c r="E2227" s="34">
        <v>34426628</v>
      </c>
      <c r="F2227" s="34">
        <v>34426628</v>
      </c>
    </row>
    <row r="2228" spans="1:6" ht="13.5" hidden="1" thickBot="1">
      <c r="A2228" s="27">
        <f t="shared" si="44"/>
        <v>9</v>
      </c>
      <c r="B2228" s="30" t="s">
        <v>3802</v>
      </c>
      <c r="C2228" s="30" t="s">
        <v>3803</v>
      </c>
      <c r="D2228" s="34">
        <v>0</v>
      </c>
      <c r="E2228" s="34">
        <v>76357415822</v>
      </c>
      <c r="F2228" s="34">
        <v>76357415822</v>
      </c>
    </row>
    <row r="2229" spans="1:6" ht="13.5" hidden="1" thickBot="1">
      <c r="A2229" s="27">
        <f t="shared" si="44"/>
        <v>9</v>
      </c>
      <c r="B2229" s="30" t="s">
        <v>3804</v>
      </c>
      <c r="C2229" s="30" t="s">
        <v>3805</v>
      </c>
      <c r="D2229" s="34">
        <v>0</v>
      </c>
      <c r="E2229" s="33">
        <v>19546750079.099998</v>
      </c>
      <c r="F2229" s="33">
        <v>19546750079.099998</v>
      </c>
    </row>
    <row r="2230" spans="1:6" ht="13.5" hidden="1" thickBot="1">
      <c r="A2230" s="27">
        <f t="shared" si="44"/>
        <v>9</v>
      </c>
      <c r="B2230" s="30" t="s">
        <v>3806</v>
      </c>
      <c r="C2230" s="30" t="s">
        <v>3807</v>
      </c>
      <c r="D2230" s="34">
        <v>0</v>
      </c>
      <c r="E2230" s="34">
        <v>1443389124</v>
      </c>
      <c r="F2230" s="34">
        <v>1443389124</v>
      </c>
    </row>
    <row r="2231" spans="1:6" ht="13.5" thickBot="1">
      <c r="A2231" s="27">
        <f t="shared" si="44"/>
        <v>6</v>
      </c>
      <c r="B2231" s="27" t="s">
        <v>3808</v>
      </c>
      <c r="C2231" s="30" t="s">
        <v>1114</v>
      </c>
      <c r="D2231" s="34">
        <v>0</v>
      </c>
      <c r="E2231" s="34">
        <v>20533302854667</v>
      </c>
      <c r="F2231" s="34">
        <v>20533302854667</v>
      </c>
    </row>
    <row r="2232" spans="1:6" ht="13.5" hidden="1" thickBot="1">
      <c r="A2232" s="27">
        <f t="shared" si="44"/>
        <v>9</v>
      </c>
      <c r="B2232" s="30" t="s">
        <v>3809</v>
      </c>
      <c r="C2232" s="30" t="s">
        <v>1116</v>
      </c>
      <c r="D2232" s="34">
        <v>0</v>
      </c>
      <c r="E2232" s="34">
        <v>18835574225300</v>
      </c>
      <c r="F2232" s="34">
        <v>18835574225300</v>
      </c>
    </row>
    <row r="2233" spans="1:6" ht="13.5" hidden="1" thickBot="1">
      <c r="A2233" s="27">
        <f t="shared" si="44"/>
        <v>9</v>
      </c>
      <c r="B2233" s="30" t="s">
        <v>3810</v>
      </c>
      <c r="C2233" s="30" t="s">
        <v>3811</v>
      </c>
      <c r="D2233" s="34">
        <v>0</v>
      </c>
      <c r="E2233" s="34">
        <v>1085507466455</v>
      </c>
      <c r="F2233" s="34">
        <v>1085507466455</v>
      </c>
    </row>
    <row r="2234" spans="1:6" ht="13.5" hidden="1" thickBot="1">
      <c r="A2234" s="27">
        <f t="shared" si="44"/>
        <v>9</v>
      </c>
      <c r="B2234" s="30" t="s">
        <v>3812</v>
      </c>
      <c r="C2234" s="30" t="s">
        <v>3813</v>
      </c>
      <c r="D2234" s="34">
        <v>0</v>
      </c>
      <c r="E2234" s="34">
        <v>460090212085</v>
      </c>
      <c r="F2234" s="34">
        <v>460090212085</v>
      </c>
    </row>
    <row r="2235" spans="1:6" ht="13.5" hidden="1" thickBot="1">
      <c r="A2235" s="27">
        <f t="shared" si="44"/>
        <v>9</v>
      </c>
      <c r="B2235" s="30" t="s">
        <v>3814</v>
      </c>
      <c r="C2235" s="30" t="s">
        <v>1120</v>
      </c>
      <c r="D2235" s="34">
        <v>0</v>
      </c>
      <c r="E2235" s="34">
        <v>72883696674</v>
      </c>
      <c r="F2235" s="34">
        <v>72883696674</v>
      </c>
    </row>
    <row r="2236" spans="1:6" ht="13.5" hidden="1" thickBot="1">
      <c r="A2236" s="27">
        <f t="shared" si="44"/>
        <v>9</v>
      </c>
      <c r="B2236" s="30" t="s">
        <v>3815</v>
      </c>
      <c r="C2236" s="30" t="s">
        <v>1122</v>
      </c>
      <c r="D2236" s="34">
        <v>0</v>
      </c>
      <c r="E2236" s="34">
        <v>9751053911</v>
      </c>
      <c r="F2236" s="34">
        <v>9751053911</v>
      </c>
    </row>
    <row r="2237" spans="1:6" ht="13.5" hidden="1" thickBot="1">
      <c r="A2237" s="27">
        <f t="shared" si="44"/>
        <v>9</v>
      </c>
      <c r="B2237" s="30" t="s">
        <v>3816</v>
      </c>
      <c r="C2237" s="30" t="s">
        <v>1118</v>
      </c>
      <c r="D2237" s="34">
        <v>0</v>
      </c>
      <c r="E2237" s="34">
        <v>23611891522</v>
      </c>
      <c r="F2237" s="34">
        <v>23611891522</v>
      </c>
    </row>
    <row r="2238" spans="1:6" ht="13.5" hidden="1" thickBot="1">
      <c r="A2238" s="27">
        <f t="shared" si="44"/>
        <v>9</v>
      </c>
      <c r="B2238" s="30" t="s">
        <v>3817</v>
      </c>
      <c r="C2238" s="30" t="s">
        <v>1124</v>
      </c>
      <c r="D2238" s="34">
        <v>0</v>
      </c>
      <c r="E2238" s="34">
        <v>45884308720</v>
      </c>
      <c r="F2238" s="34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0" t="s">
        <v>3819</v>
      </c>
      <c r="D2239" s="34">
        <v>0</v>
      </c>
      <c r="E2239" s="33">
        <v>1744397534357.3701</v>
      </c>
      <c r="F2239" s="33">
        <v>1744397534357.3701</v>
      </c>
    </row>
    <row r="2240" spans="1:6" ht="13.5" hidden="1" thickBot="1">
      <c r="A2240" s="27">
        <f t="shared" si="44"/>
        <v>9</v>
      </c>
      <c r="B2240" s="30" t="s">
        <v>3820</v>
      </c>
      <c r="C2240" s="30" t="s">
        <v>3741</v>
      </c>
      <c r="D2240" s="34">
        <v>0</v>
      </c>
      <c r="E2240" s="33">
        <v>268603216845.35001</v>
      </c>
      <c r="F2240" s="33">
        <v>268603216845.35001</v>
      </c>
    </row>
    <row r="2241" spans="1:6" ht="13.5" hidden="1" thickBot="1">
      <c r="A2241" s="27">
        <f t="shared" si="44"/>
        <v>9</v>
      </c>
      <c r="B2241" s="30" t="s">
        <v>3821</v>
      </c>
      <c r="C2241" s="30" t="s">
        <v>3822</v>
      </c>
      <c r="D2241" s="34">
        <v>0</v>
      </c>
      <c r="E2241" s="33">
        <v>2742447094.3699999</v>
      </c>
      <c r="F2241" s="33">
        <v>2742447094.3699999</v>
      </c>
    </row>
    <row r="2242" spans="1:6" ht="13.5" hidden="1" thickBot="1">
      <c r="A2242" s="27">
        <f t="shared" si="44"/>
        <v>9</v>
      </c>
      <c r="B2242" s="30" t="s">
        <v>3823</v>
      </c>
      <c r="C2242" s="30" t="s">
        <v>763</v>
      </c>
      <c r="D2242" s="34">
        <v>0</v>
      </c>
      <c r="E2242" s="34">
        <v>87548887</v>
      </c>
      <c r="F2242" s="34">
        <v>87548887</v>
      </c>
    </row>
    <row r="2243" spans="1:6" ht="13.5" hidden="1" thickBot="1">
      <c r="A2243" s="27">
        <f t="shared" si="44"/>
        <v>9</v>
      </c>
      <c r="B2243" s="30" t="s">
        <v>3824</v>
      </c>
      <c r="C2243" s="30" t="s">
        <v>765</v>
      </c>
      <c r="D2243" s="34">
        <v>0</v>
      </c>
      <c r="E2243" s="33">
        <v>3110879787.52</v>
      </c>
      <c r="F2243" s="33">
        <v>3110879787.52</v>
      </c>
    </row>
    <row r="2244" spans="1:6" ht="13.5" hidden="1" thickBot="1">
      <c r="A2244" s="27">
        <f t="shared" si="44"/>
        <v>9</v>
      </c>
      <c r="B2244" s="30" t="s">
        <v>3825</v>
      </c>
      <c r="C2244" s="30" t="s">
        <v>767</v>
      </c>
      <c r="D2244" s="34">
        <v>0</v>
      </c>
      <c r="E2244" s="34">
        <v>196873000</v>
      </c>
      <c r="F2244" s="34">
        <v>196873000</v>
      </c>
    </row>
    <row r="2245" spans="1:6" ht="13.5" hidden="1" thickBot="1">
      <c r="A2245" s="27">
        <f t="shared" si="44"/>
        <v>9</v>
      </c>
      <c r="B2245" s="30" t="s">
        <v>3826</v>
      </c>
      <c r="C2245" s="30" t="s">
        <v>769</v>
      </c>
      <c r="D2245" s="34">
        <v>0</v>
      </c>
      <c r="E2245" s="34">
        <v>499905260550</v>
      </c>
      <c r="F2245" s="34">
        <v>499905260550</v>
      </c>
    </row>
    <row r="2246" spans="1:6" ht="13.5" hidden="1" thickBot="1">
      <c r="A2246" s="27">
        <f t="shared" si="44"/>
        <v>9</v>
      </c>
      <c r="B2246" s="30" t="s">
        <v>3827</v>
      </c>
      <c r="C2246" s="30" t="s">
        <v>773</v>
      </c>
      <c r="D2246" s="34">
        <v>0</v>
      </c>
      <c r="E2246" s="33">
        <v>657598468207.12</v>
      </c>
      <c r="F2246" s="33">
        <v>657598468207.12</v>
      </c>
    </row>
    <row r="2247" spans="1:6" ht="13.5" hidden="1" thickBot="1">
      <c r="A2247" s="27">
        <f t="shared" si="44"/>
        <v>9</v>
      </c>
      <c r="B2247" s="30" t="s">
        <v>3828</v>
      </c>
      <c r="C2247" s="30" t="s">
        <v>775</v>
      </c>
      <c r="D2247" s="34">
        <v>0</v>
      </c>
      <c r="E2247" s="33">
        <v>177304203056.67001</v>
      </c>
      <c r="F2247" s="33">
        <v>177304203056.67001</v>
      </c>
    </row>
    <row r="2248" spans="1:6" ht="13.5" hidden="1" thickBot="1">
      <c r="A2248" s="27">
        <f t="shared" si="44"/>
        <v>9</v>
      </c>
      <c r="B2248" s="30" t="s">
        <v>3829</v>
      </c>
      <c r="C2248" s="30" t="s">
        <v>3689</v>
      </c>
      <c r="D2248" s="34">
        <v>0</v>
      </c>
      <c r="E2248" s="34">
        <v>6709000</v>
      </c>
      <c r="F2248" s="34">
        <v>6709000</v>
      </c>
    </row>
    <row r="2249" spans="1:6" ht="13.5" hidden="1" thickBot="1">
      <c r="A2249" s="27">
        <f t="shared" si="44"/>
        <v>9</v>
      </c>
      <c r="B2249" s="30" t="s">
        <v>3830</v>
      </c>
      <c r="C2249" s="30" t="s">
        <v>3691</v>
      </c>
      <c r="D2249" s="34">
        <v>0</v>
      </c>
      <c r="E2249" s="34">
        <v>120680000</v>
      </c>
      <c r="F2249" s="34">
        <v>120680000</v>
      </c>
    </row>
    <row r="2250" spans="1:6" ht="13.5" hidden="1" thickBot="1">
      <c r="A2250" s="27">
        <f t="shared" si="44"/>
        <v>9</v>
      </c>
      <c r="B2250" s="30" t="s">
        <v>3831</v>
      </c>
      <c r="C2250" s="30" t="s">
        <v>779</v>
      </c>
      <c r="D2250" s="34">
        <v>0</v>
      </c>
      <c r="E2250" s="34">
        <v>7520163</v>
      </c>
      <c r="F2250" s="34">
        <v>7520163</v>
      </c>
    </row>
    <row r="2251" spans="1:6" ht="13.5" hidden="1" thickBot="1">
      <c r="A2251" s="27">
        <f t="shared" si="44"/>
        <v>9</v>
      </c>
      <c r="B2251" s="30" t="s">
        <v>3832</v>
      </c>
      <c r="C2251" s="30" t="s">
        <v>781</v>
      </c>
      <c r="D2251" s="34">
        <v>0</v>
      </c>
      <c r="E2251" s="34">
        <v>52496419</v>
      </c>
      <c r="F2251" s="34">
        <v>52496419</v>
      </c>
    </row>
    <row r="2252" spans="1:6" ht="13.5" hidden="1" thickBot="1">
      <c r="A2252" s="27">
        <f t="shared" si="44"/>
        <v>9</v>
      </c>
      <c r="B2252" s="30" t="s">
        <v>3833</v>
      </c>
      <c r="C2252" s="30" t="s">
        <v>783</v>
      </c>
      <c r="D2252" s="34">
        <v>0</v>
      </c>
      <c r="E2252" s="34">
        <v>14639383336</v>
      </c>
      <c r="F2252" s="34">
        <v>14639383336</v>
      </c>
    </row>
    <row r="2253" spans="1:6" ht="13.5" hidden="1" thickBot="1">
      <c r="A2253" s="27">
        <f t="shared" si="44"/>
        <v>9</v>
      </c>
      <c r="B2253" s="30" t="s">
        <v>3834</v>
      </c>
      <c r="C2253" s="30" t="s">
        <v>785</v>
      </c>
      <c r="D2253" s="34">
        <v>0</v>
      </c>
      <c r="E2253" s="34">
        <v>1789645</v>
      </c>
      <c r="F2253" s="34">
        <v>1789645</v>
      </c>
    </row>
    <row r="2254" spans="1:6" ht="13.5" hidden="1" thickBot="1">
      <c r="A2254" s="27">
        <f t="shared" si="44"/>
        <v>9</v>
      </c>
      <c r="B2254" s="30" t="s">
        <v>3835</v>
      </c>
      <c r="C2254" s="30" t="s">
        <v>787</v>
      </c>
      <c r="D2254" s="34">
        <v>0</v>
      </c>
      <c r="E2254" s="34">
        <v>68911506</v>
      </c>
      <c r="F2254" s="34">
        <v>68911506</v>
      </c>
    </row>
    <row r="2255" spans="1:6" ht="13.5" hidden="1" thickBot="1">
      <c r="A2255" s="27">
        <f t="shared" si="44"/>
        <v>9</v>
      </c>
      <c r="B2255" s="30" t="s">
        <v>3836</v>
      </c>
      <c r="C2255" s="30" t="s">
        <v>791</v>
      </c>
      <c r="D2255" s="34">
        <v>0</v>
      </c>
      <c r="E2255" s="34">
        <v>15604081</v>
      </c>
      <c r="F2255" s="34">
        <v>15604081</v>
      </c>
    </row>
    <row r="2256" spans="1:6" ht="13.5" hidden="1" thickBot="1">
      <c r="A2256" s="27">
        <f t="shared" si="44"/>
        <v>9</v>
      </c>
      <c r="B2256" s="30" t="s">
        <v>3837</v>
      </c>
      <c r="C2256" s="30" t="s">
        <v>793</v>
      </c>
      <c r="D2256" s="34">
        <v>0</v>
      </c>
      <c r="E2256" s="34">
        <v>9711573</v>
      </c>
      <c r="F2256" s="34">
        <v>9711573</v>
      </c>
    </row>
    <row r="2257" spans="1:6" ht="13.5" hidden="1" thickBot="1">
      <c r="A2257" s="27">
        <f t="shared" si="44"/>
        <v>9</v>
      </c>
      <c r="B2257" s="30" t="s">
        <v>3838</v>
      </c>
      <c r="C2257" s="30" t="s">
        <v>797</v>
      </c>
      <c r="D2257" s="34">
        <v>0</v>
      </c>
      <c r="E2257" s="34">
        <v>69305270063</v>
      </c>
      <c r="F2257" s="34">
        <v>69305270063</v>
      </c>
    </row>
    <row r="2258" spans="1:6" ht="13.5" hidden="1" thickBot="1">
      <c r="A2258" s="27">
        <f t="shared" si="44"/>
        <v>9</v>
      </c>
      <c r="B2258" s="30" t="s">
        <v>3839</v>
      </c>
      <c r="C2258" s="30" t="s">
        <v>799</v>
      </c>
      <c r="D2258" s="34">
        <v>0</v>
      </c>
      <c r="E2258" s="34">
        <v>58513000</v>
      </c>
      <c r="F2258" s="34">
        <v>58513000</v>
      </c>
    </row>
    <row r="2259" spans="1:6" ht="13.5" hidden="1" thickBot="1">
      <c r="A2259" s="27">
        <f t="shared" si="44"/>
        <v>9</v>
      </c>
      <c r="B2259" s="30" t="s">
        <v>3840</v>
      </c>
      <c r="C2259" s="30" t="s">
        <v>805</v>
      </c>
      <c r="D2259" s="34">
        <v>0</v>
      </c>
      <c r="E2259" s="34">
        <v>9546102</v>
      </c>
      <c r="F2259" s="34">
        <v>9546102</v>
      </c>
    </row>
    <row r="2260" spans="1:6" ht="13.5" hidden="1" thickBot="1">
      <c r="A2260" s="27">
        <f t="shared" si="44"/>
        <v>9</v>
      </c>
      <c r="B2260" s="30" t="s">
        <v>3841</v>
      </c>
      <c r="C2260" s="30" t="s">
        <v>807</v>
      </c>
      <c r="D2260" s="34">
        <v>0</v>
      </c>
      <c r="E2260" s="34">
        <v>138186</v>
      </c>
      <c r="F2260" s="34">
        <v>138186</v>
      </c>
    </row>
    <row r="2261" spans="1:6" ht="13.5" hidden="1" thickBot="1">
      <c r="A2261" s="27">
        <f t="shared" si="44"/>
        <v>9</v>
      </c>
      <c r="B2261" s="30" t="s">
        <v>3842</v>
      </c>
      <c r="C2261" s="30" t="s">
        <v>809</v>
      </c>
      <c r="D2261" s="34">
        <v>0</v>
      </c>
      <c r="E2261" s="34">
        <v>2005315760</v>
      </c>
      <c r="F2261" s="34">
        <v>2005315760</v>
      </c>
    </row>
    <row r="2262" spans="1:6" ht="13.5" hidden="1" thickBot="1">
      <c r="A2262" s="27">
        <f t="shared" si="44"/>
        <v>9</v>
      </c>
      <c r="B2262" s="30" t="s">
        <v>3843</v>
      </c>
      <c r="C2262" s="30" t="s">
        <v>813</v>
      </c>
      <c r="D2262" s="34">
        <v>0</v>
      </c>
      <c r="E2262" s="34">
        <v>65000</v>
      </c>
      <c r="F2262" s="34">
        <v>65000</v>
      </c>
    </row>
    <row r="2263" spans="1:6" ht="13.5" hidden="1" thickBot="1">
      <c r="A2263" s="27">
        <f t="shared" si="44"/>
        <v>9</v>
      </c>
      <c r="B2263" s="30" t="s">
        <v>3844</v>
      </c>
      <c r="C2263" s="30" t="s">
        <v>821</v>
      </c>
      <c r="D2263" s="34">
        <v>0</v>
      </c>
      <c r="E2263" s="34">
        <v>23622146</v>
      </c>
      <c r="F2263" s="34">
        <v>23622146</v>
      </c>
    </row>
    <row r="2264" spans="1:6" ht="13.5" hidden="1" thickBot="1">
      <c r="A2264" s="27">
        <f t="shared" si="44"/>
        <v>9</v>
      </c>
      <c r="B2264" s="30" t="s">
        <v>3845</v>
      </c>
      <c r="C2264" s="30" t="s">
        <v>825</v>
      </c>
      <c r="D2264" s="34">
        <v>0</v>
      </c>
      <c r="E2264" s="34">
        <v>103704000</v>
      </c>
      <c r="F2264" s="34">
        <v>103704000</v>
      </c>
    </row>
    <row r="2265" spans="1:6" ht="13.5" hidden="1" thickBot="1">
      <c r="A2265" s="27">
        <f t="shared" si="44"/>
        <v>9</v>
      </c>
      <c r="B2265" s="30" t="s">
        <v>3846</v>
      </c>
      <c r="C2265" s="30" t="s">
        <v>3847</v>
      </c>
      <c r="D2265" s="34">
        <v>0</v>
      </c>
      <c r="E2265" s="34">
        <v>3666958600</v>
      </c>
      <c r="F2265" s="34">
        <v>3666958600</v>
      </c>
    </row>
    <row r="2266" spans="1:6" ht="13.5" hidden="1" thickBot="1">
      <c r="A2266" s="27">
        <f t="shared" si="44"/>
        <v>9</v>
      </c>
      <c r="B2266" s="30" t="s">
        <v>3848</v>
      </c>
      <c r="C2266" s="30" t="s">
        <v>833</v>
      </c>
      <c r="D2266" s="34">
        <v>0</v>
      </c>
      <c r="E2266" s="34">
        <v>40789000</v>
      </c>
      <c r="F2266" s="34">
        <v>40789000</v>
      </c>
    </row>
    <row r="2267" spans="1:6" ht="13.5" hidden="1" thickBot="1">
      <c r="A2267" s="27">
        <f t="shared" si="44"/>
        <v>9</v>
      </c>
      <c r="B2267" s="30" t="s">
        <v>3849</v>
      </c>
      <c r="C2267" s="30" t="s">
        <v>835</v>
      </c>
      <c r="D2267" s="34">
        <v>0</v>
      </c>
      <c r="E2267" s="34">
        <v>40774590</v>
      </c>
      <c r="F2267" s="34">
        <v>40774590</v>
      </c>
    </row>
    <row r="2268" spans="1:6" ht="13.5" hidden="1" thickBot="1">
      <c r="A2268" s="27">
        <f t="shared" si="44"/>
        <v>9</v>
      </c>
      <c r="B2268" s="30" t="s">
        <v>3850</v>
      </c>
      <c r="C2268" s="30" t="s">
        <v>839</v>
      </c>
      <c r="D2268" s="34">
        <v>0</v>
      </c>
      <c r="E2268" s="34">
        <v>191154</v>
      </c>
      <c r="F2268" s="34">
        <v>191154</v>
      </c>
    </row>
    <row r="2269" spans="1:6" ht="13.5" hidden="1" thickBot="1">
      <c r="A2269" s="27">
        <f t="shared" si="44"/>
        <v>9</v>
      </c>
      <c r="B2269" s="30" t="s">
        <v>3851</v>
      </c>
      <c r="C2269" s="30" t="s">
        <v>841</v>
      </c>
      <c r="D2269" s="34">
        <v>0</v>
      </c>
      <c r="E2269" s="34">
        <v>759486090</v>
      </c>
      <c r="F2269" s="34">
        <v>759486090</v>
      </c>
    </row>
    <row r="2270" spans="1:6" ht="13.5" hidden="1" thickBot="1">
      <c r="A2270" s="27">
        <f t="shared" si="44"/>
        <v>9</v>
      </c>
      <c r="B2270" s="30" t="s">
        <v>3852</v>
      </c>
      <c r="C2270" s="30" t="s">
        <v>853</v>
      </c>
      <c r="D2270" s="34">
        <v>0</v>
      </c>
      <c r="E2270" s="34">
        <v>756578888</v>
      </c>
      <c r="F2270" s="34">
        <v>756578888</v>
      </c>
    </row>
    <row r="2271" spans="1:6" ht="13.5" hidden="1" thickBot="1">
      <c r="A2271" s="27">
        <f t="shared" si="44"/>
        <v>9</v>
      </c>
      <c r="B2271" s="30" t="s">
        <v>3853</v>
      </c>
      <c r="C2271" s="30" t="s">
        <v>855</v>
      </c>
      <c r="D2271" s="34">
        <v>0</v>
      </c>
      <c r="E2271" s="33">
        <v>118204920.95</v>
      </c>
      <c r="F2271" s="33">
        <v>118204920.95</v>
      </c>
    </row>
    <row r="2272" spans="1:6" ht="13.5" hidden="1" thickBot="1">
      <c r="A2272" s="27">
        <f t="shared" si="44"/>
        <v>9</v>
      </c>
      <c r="B2272" s="30" t="s">
        <v>3854</v>
      </c>
      <c r="C2272" s="30" t="s">
        <v>859</v>
      </c>
      <c r="D2272" s="34">
        <v>0</v>
      </c>
      <c r="E2272" s="34">
        <v>6235621306</v>
      </c>
      <c r="F2272" s="34">
        <v>6235621306</v>
      </c>
    </row>
    <row r="2273" spans="1:6" ht="13.5" hidden="1" thickBot="1">
      <c r="A2273" s="27">
        <f t="shared" ref="A2273:A2336" si="45">LEN(B2273)</f>
        <v>9</v>
      </c>
      <c r="B2273" s="30" t="s">
        <v>3855</v>
      </c>
      <c r="C2273" s="30" t="s">
        <v>857</v>
      </c>
      <c r="D2273" s="34">
        <v>0</v>
      </c>
      <c r="E2273" s="33">
        <v>1805059354.3900001</v>
      </c>
      <c r="F2273" s="33">
        <v>1805059354.3900001</v>
      </c>
    </row>
    <row r="2274" spans="1:6" ht="13.5" hidden="1" thickBot="1">
      <c r="A2274" s="27">
        <f t="shared" si="45"/>
        <v>9</v>
      </c>
      <c r="B2274" s="30" t="s">
        <v>3856</v>
      </c>
      <c r="C2274" s="30" t="s">
        <v>845</v>
      </c>
      <c r="D2274" s="34">
        <v>0</v>
      </c>
      <c r="E2274" s="34">
        <v>34991139000</v>
      </c>
      <c r="F2274" s="34">
        <v>34991139000</v>
      </c>
    </row>
    <row r="2275" spans="1:6" ht="13.5" hidden="1" thickBot="1">
      <c r="A2275" s="27">
        <f t="shared" si="45"/>
        <v>9</v>
      </c>
      <c r="B2275" s="30" t="s">
        <v>3857</v>
      </c>
      <c r="C2275" s="30" t="s">
        <v>3735</v>
      </c>
      <c r="D2275" s="34">
        <v>0</v>
      </c>
      <c r="E2275" s="34">
        <v>4854046</v>
      </c>
      <c r="F2275" s="34">
        <v>4854046</v>
      </c>
    </row>
    <row r="2276" spans="1:6" ht="13.5" thickBot="1">
      <c r="A2276" s="27">
        <f t="shared" si="45"/>
        <v>3</v>
      </c>
      <c r="B2276" s="27" t="s">
        <v>3858</v>
      </c>
      <c r="C2276" s="30" t="s">
        <v>132</v>
      </c>
      <c r="D2276" s="34">
        <v>0</v>
      </c>
      <c r="E2276" s="33">
        <v>74065982898341.203</v>
      </c>
      <c r="F2276" s="33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0" t="s">
        <v>951</v>
      </c>
      <c r="D2277" s="34">
        <v>0</v>
      </c>
      <c r="E2277" s="33">
        <v>77715863416.910004</v>
      </c>
      <c r="F2277" s="33">
        <v>77715863416.910004</v>
      </c>
    </row>
    <row r="2278" spans="1:6" ht="13.5" hidden="1" thickBot="1">
      <c r="A2278" s="27">
        <f t="shared" si="45"/>
        <v>9</v>
      </c>
      <c r="B2278" s="30" t="s">
        <v>3860</v>
      </c>
      <c r="C2278" s="30" t="s">
        <v>3861</v>
      </c>
      <c r="D2278" s="34">
        <v>0</v>
      </c>
      <c r="E2278" s="33">
        <v>68294106330.480003</v>
      </c>
      <c r="F2278" s="33">
        <v>68294106330.480003</v>
      </c>
    </row>
    <row r="2279" spans="1:6" ht="13.5" hidden="1" thickBot="1">
      <c r="A2279" s="27">
        <f t="shared" si="45"/>
        <v>9</v>
      </c>
      <c r="B2279" s="30" t="s">
        <v>3862</v>
      </c>
      <c r="C2279" s="30" t="s">
        <v>3863</v>
      </c>
      <c r="D2279" s="34">
        <v>0</v>
      </c>
      <c r="E2279" s="34">
        <v>1326070878</v>
      </c>
      <c r="F2279" s="34">
        <v>1326070878</v>
      </c>
    </row>
    <row r="2280" spans="1:6" ht="13.5" hidden="1" thickBot="1">
      <c r="A2280" s="27">
        <f t="shared" si="45"/>
        <v>9</v>
      </c>
      <c r="B2280" s="30" t="s">
        <v>3864</v>
      </c>
      <c r="C2280" s="30" t="s">
        <v>3865</v>
      </c>
      <c r="D2280" s="34">
        <v>0</v>
      </c>
      <c r="E2280" s="34">
        <v>2511507575</v>
      </c>
      <c r="F2280" s="34">
        <v>2511507575</v>
      </c>
    </row>
    <row r="2281" spans="1:6" ht="13.5" hidden="1" thickBot="1">
      <c r="A2281" s="27">
        <f t="shared" si="45"/>
        <v>9</v>
      </c>
      <c r="B2281" s="30" t="s">
        <v>3866</v>
      </c>
      <c r="C2281" s="30" t="s">
        <v>105</v>
      </c>
      <c r="D2281" s="34">
        <v>0</v>
      </c>
      <c r="E2281" s="33">
        <v>1807340165.4300001</v>
      </c>
      <c r="F2281" s="33">
        <v>1807340165.4300001</v>
      </c>
    </row>
    <row r="2282" spans="1:6" ht="13.5" hidden="1" thickBot="1">
      <c r="A2282" s="27">
        <f t="shared" si="45"/>
        <v>9</v>
      </c>
      <c r="B2282" s="30" t="s">
        <v>3867</v>
      </c>
      <c r="C2282" s="30" t="s">
        <v>3868</v>
      </c>
      <c r="D2282" s="34">
        <v>0</v>
      </c>
      <c r="E2282" s="34">
        <v>1045927045</v>
      </c>
      <c r="F2282" s="34">
        <v>1045927045</v>
      </c>
    </row>
    <row r="2283" spans="1:6" ht="13.5" hidden="1" thickBot="1">
      <c r="A2283" s="27">
        <f t="shared" si="45"/>
        <v>9</v>
      </c>
      <c r="B2283" s="30" t="s">
        <v>3869</v>
      </c>
      <c r="C2283" s="30" t="s">
        <v>3870</v>
      </c>
      <c r="D2283" s="34">
        <v>0</v>
      </c>
      <c r="E2283" s="34">
        <v>2567243239</v>
      </c>
      <c r="F2283" s="34">
        <v>2567243239</v>
      </c>
    </row>
    <row r="2284" spans="1:6" ht="13.5" hidden="1" thickBot="1">
      <c r="A2284" s="27">
        <f t="shared" si="45"/>
        <v>9</v>
      </c>
      <c r="B2284" s="30" t="s">
        <v>3871</v>
      </c>
      <c r="C2284" s="30" t="s">
        <v>3872</v>
      </c>
      <c r="D2284" s="34">
        <v>0</v>
      </c>
      <c r="E2284" s="34">
        <v>163668184</v>
      </c>
      <c r="F2284" s="34">
        <v>163668184</v>
      </c>
    </row>
    <row r="2285" spans="1:6" ht="13.5" thickBot="1">
      <c r="A2285" s="27">
        <f t="shared" si="45"/>
        <v>6</v>
      </c>
      <c r="B2285" s="27" t="s">
        <v>3873</v>
      </c>
      <c r="C2285" s="30" t="s">
        <v>953</v>
      </c>
      <c r="D2285" s="34">
        <v>0</v>
      </c>
      <c r="E2285" s="34">
        <v>35771425717718</v>
      </c>
      <c r="F2285" s="34">
        <v>35771425717718</v>
      </c>
    </row>
    <row r="2286" spans="1:6" ht="13.5" hidden="1" thickBot="1">
      <c r="A2286" s="27">
        <f t="shared" si="45"/>
        <v>9</v>
      </c>
      <c r="B2286" s="30" t="s">
        <v>3874</v>
      </c>
      <c r="C2286" s="30" t="s">
        <v>1454</v>
      </c>
      <c r="D2286" s="34">
        <v>0</v>
      </c>
      <c r="E2286" s="34">
        <v>33539034325542</v>
      </c>
      <c r="F2286" s="34">
        <v>33539034325542</v>
      </c>
    </row>
    <row r="2287" spans="1:6" ht="13.5" hidden="1" thickBot="1">
      <c r="A2287" s="27">
        <f t="shared" si="45"/>
        <v>9</v>
      </c>
      <c r="B2287" s="30" t="s">
        <v>3875</v>
      </c>
      <c r="C2287" s="30" t="s">
        <v>1456</v>
      </c>
      <c r="D2287" s="34">
        <v>0</v>
      </c>
      <c r="E2287" s="34">
        <v>2211577193516</v>
      </c>
      <c r="F2287" s="34">
        <v>2211577193516</v>
      </c>
    </row>
    <row r="2288" spans="1:6" ht="13.5" hidden="1" thickBot="1">
      <c r="A2288" s="27">
        <f t="shared" si="45"/>
        <v>9</v>
      </c>
      <c r="B2288" s="30" t="s">
        <v>3876</v>
      </c>
      <c r="C2288" s="30" t="s">
        <v>3877</v>
      </c>
      <c r="D2288" s="34">
        <v>0</v>
      </c>
      <c r="E2288" s="34">
        <v>20814198660</v>
      </c>
      <c r="F2288" s="34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0" t="s">
        <v>955</v>
      </c>
      <c r="D2289" s="34">
        <v>0</v>
      </c>
      <c r="E2289" s="33">
        <v>1376537032816.99</v>
      </c>
      <c r="F2289" s="33">
        <v>1376537032816.99</v>
      </c>
    </row>
    <row r="2290" spans="1:6" ht="13.5" hidden="1" thickBot="1">
      <c r="A2290" s="27">
        <f t="shared" si="45"/>
        <v>9</v>
      </c>
      <c r="B2290" s="30" t="s">
        <v>3879</v>
      </c>
      <c r="C2290" s="30" t="s">
        <v>1440</v>
      </c>
      <c r="D2290" s="34">
        <v>0</v>
      </c>
      <c r="E2290" s="33">
        <v>1150356516953.8799</v>
      </c>
      <c r="F2290" s="33">
        <v>1150356516953.8799</v>
      </c>
    </row>
    <row r="2291" spans="1:6" ht="13.5" hidden="1" thickBot="1">
      <c r="A2291" s="27">
        <f t="shared" si="45"/>
        <v>9</v>
      </c>
      <c r="B2291" s="30" t="s">
        <v>3880</v>
      </c>
      <c r="C2291" s="30" t="s">
        <v>1448</v>
      </c>
      <c r="D2291" s="34">
        <v>0</v>
      </c>
      <c r="E2291" s="33">
        <v>226180515863.10999</v>
      </c>
      <c r="F2291" s="33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0" t="s">
        <v>957</v>
      </c>
      <c r="D2292" s="34">
        <v>0</v>
      </c>
      <c r="E2292" s="33">
        <v>34152983392554.398</v>
      </c>
      <c r="F2292" s="33">
        <v>34152983392554.398</v>
      </c>
    </row>
    <row r="2293" spans="1:6" ht="13.5" hidden="1" thickBot="1">
      <c r="A2293" s="27">
        <f t="shared" si="45"/>
        <v>9</v>
      </c>
      <c r="B2293" s="30" t="s">
        <v>3882</v>
      </c>
      <c r="C2293" s="30" t="s">
        <v>1438</v>
      </c>
      <c r="D2293" s="34">
        <v>0</v>
      </c>
      <c r="E2293" s="33">
        <v>60387208628.32</v>
      </c>
      <c r="F2293" s="33">
        <v>60387208628.32</v>
      </c>
    </row>
    <row r="2294" spans="1:6" ht="13.5" hidden="1" thickBot="1">
      <c r="A2294" s="27">
        <f t="shared" si="45"/>
        <v>9</v>
      </c>
      <c r="B2294" s="30" t="s">
        <v>3883</v>
      </c>
      <c r="C2294" s="30" t="s">
        <v>1436</v>
      </c>
      <c r="D2294" s="34">
        <v>0</v>
      </c>
      <c r="E2294" s="34">
        <v>29313763367366</v>
      </c>
      <c r="F2294" s="34">
        <v>29313763367366</v>
      </c>
    </row>
    <row r="2295" spans="1:6" ht="13.5" hidden="1" thickBot="1">
      <c r="A2295" s="27">
        <f t="shared" si="45"/>
        <v>9</v>
      </c>
      <c r="B2295" s="30" t="s">
        <v>3884</v>
      </c>
      <c r="C2295" s="30" t="s">
        <v>1442</v>
      </c>
      <c r="D2295" s="34">
        <v>0</v>
      </c>
      <c r="E2295" s="34">
        <v>13963821385</v>
      </c>
      <c r="F2295" s="34">
        <v>13963821385</v>
      </c>
    </row>
    <row r="2296" spans="1:6" ht="13.5" hidden="1" thickBot="1">
      <c r="A2296" s="27">
        <f t="shared" si="45"/>
        <v>9</v>
      </c>
      <c r="B2296" s="30" t="s">
        <v>3885</v>
      </c>
      <c r="C2296" s="30" t="s">
        <v>1446</v>
      </c>
      <c r="D2296" s="34">
        <v>0</v>
      </c>
      <c r="E2296" s="34">
        <v>1683480910</v>
      </c>
      <c r="F2296" s="34">
        <v>1683480910</v>
      </c>
    </row>
    <row r="2297" spans="1:6" ht="13.5" hidden="1" thickBot="1">
      <c r="A2297" s="27">
        <f t="shared" si="45"/>
        <v>9</v>
      </c>
      <c r="B2297" s="30" t="s">
        <v>3886</v>
      </c>
      <c r="C2297" s="30" t="s">
        <v>1452</v>
      </c>
      <c r="D2297" s="34">
        <v>0</v>
      </c>
      <c r="E2297" s="34">
        <v>80586402306</v>
      </c>
      <c r="F2297" s="34">
        <v>80586402306</v>
      </c>
    </row>
    <row r="2298" spans="1:6" ht="13.5" hidden="1" thickBot="1">
      <c r="A2298" s="27">
        <f t="shared" si="45"/>
        <v>9</v>
      </c>
      <c r="B2298" s="30" t="s">
        <v>3887</v>
      </c>
      <c r="C2298" s="30" t="s">
        <v>1480</v>
      </c>
      <c r="D2298" s="34">
        <v>0</v>
      </c>
      <c r="E2298" s="33">
        <v>345440561.69</v>
      </c>
      <c r="F2298" s="33">
        <v>345440561.69</v>
      </c>
    </row>
    <row r="2299" spans="1:6" ht="13.5" hidden="1" thickBot="1">
      <c r="A2299" s="27">
        <f t="shared" si="45"/>
        <v>9</v>
      </c>
      <c r="B2299" s="30" t="s">
        <v>3888</v>
      </c>
      <c r="C2299" s="30" t="s">
        <v>1458</v>
      </c>
      <c r="D2299" s="34">
        <v>0</v>
      </c>
      <c r="E2299" s="34">
        <v>74436981267</v>
      </c>
      <c r="F2299" s="34">
        <v>74436981267</v>
      </c>
    </row>
    <row r="2300" spans="1:6" ht="13.5" hidden="1" thickBot="1">
      <c r="A2300" s="27">
        <f t="shared" si="45"/>
        <v>9</v>
      </c>
      <c r="B2300" s="30" t="s">
        <v>3889</v>
      </c>
      <c r="C2300" s="30" t="s">
        <v>1450</v>
      </c>
      <c r="D2300" s="34">
        <v>0</v>
      </c>
      <c r="E2300" s="34">
        <v>288183818743</v>
      </c>
      <c r="F2300" s="34">
        <v>288183818743</v>
      </c>
    </row>
    <row r="2301" spans="1:6" ht="13.5" hidden="1" thickBot="1">
      <c r="A2301" s="27">
        <f t="shared" si="45"/>
        <v>9</v>
      </c>
      <c r="B2301" s="30" t="s">
        <v>3890</v>
      </c>
      <c r="C2301" s="30" t="s">
        <v>1460</v>
      </c>
      <c r="D2301" s="34">
        <v>0</v>
      </c>
      <c r="E2301" s="34">
        <v>10204718</v>
      </c>
      <c r="F2301" s="34">
        <v>10204718</v>
      </c>
    </row>
    <row r="2302" spans="1:6" ht="13.5" hidden="1" thickBot="1">
      <c r="A2302" s="27">
        <f t="shared" si="45"/>
        <v>9</v>
      </c>
      <c r="B2302" s="30" t="s">
        <v>3891</v>
      </c>
      <c r="C2302" s="30" t="s">
        <v>1462</v>
      </c>
      <c r="D2302" s="34">
        <v>0</v>
      </c>
      <c r="E2302" s="34">
        <v>4281699103291</v>
      </c>
      <c r="F2302" s="34">
        <v>4281699103291</v>
      </c>
    </row>
    <row r="2303" spans="1:6" ht="13.5" hidden="1" thickBot="1">
      <c r="A2303" s="27">
        <f t="shared" si="45"/>
        <v>9</v>
      </c>
      <c r="B2303" s="30" t="s">
        <v>3892</v>
      </c>
      <c r="C2303" s="30" t="s">
        <v>1464</v>
      </c>
      <c r="D2303" s="34">
        <v>0</v>
      </c>
      <c r="E2303" s="33">
        <v>37718710376.669998</v>
      </c>
      <c r="F2303" s="33">
        <v>37718710376.669998</v>
      </c>
    </row>
    <row r="2304" spans="1:6" ht="13.5" hidden="1" thickBot="1">
      <c r="A2304" s="27">
        <f t="shared" si="45"/>
        <v>9</v>
      </c>
      <c r="B2304" s="30" t="s">
        <v>3893</v>
      </c>
      <c r="C2304" s="30" t="s">
        <v>951</v>
      </c>
      <c r="D2304" s="34">
        <v>0</v>
      </c>
      <c r="E2304" s="34">
        <v>15181147</v>
      </c>
      <c r="F2304" s="34">
        <v>15181147</v>
      </c>
    </row>
    <row r="2305" spans="1:6" ht="13.5" hidden="1" thickBot="1">
      <c r="A2305" s="27">
        <f t="shared" si="45"/>
        <v>9</v>
      </c>
      <c r="B2305" s="30" t="s">
        <v>3894</v>
      </c>
      <c r="C2305" s="30" t="s">
        <v>3895</v>
      </c>
      <c r="D2305" s="34">
        <v>0</v>
      </c>
      <c r="E2305" s="33">
        <v>189671854.74000001</v>
      </c>
      <c r="F2305" s="33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0" t="s">
        <v>3897</v>
      </c>
      <c r="D2306" s="34">
        <v>0</v>
      </c>
      <c r="E2306" s="33">
        <v>6773544462.9700003</v>
      </c>
      <c r="F2306" s="33">
        <v>6773544462.9700003</v>
      </c>
    </row>
    <row r="2307" spans="1:6" ht="13.5" hidden="1" thickBot="1">
      <c r="A2307" s="27">
        <f t="shared" si="45"/>
        <v>9</v>
      </c>
      <c r="B2307" s="30" t="s">
        <v>3898</v>
      </c>
      <c r="C2307" s="30" t="s">
        <v>98</v>
      </c>
      <c r="D2307" s="34">
        <v>0</v>
      </c>
      <c r="E2307" s="34">
        <v>4083761116</v>
      </c>
      <c r="F2307" s="34">
        <v>4083761116</v>
      </c>
    </row>
    <row r="2308" spans="1:6" ht="13.5" hidden="1" thickBot="1">
      <c r="A2308" s="27">
        <f t="shared" si="45"/>
        <v>9</v>
      </c>
      <c r="B2308" s="30" t="s">
        <v>3899</v>
      </c>
      <c r="C2308" s="30" t="s">
        <v>3900</v>
      </c>
      <c r="D2308" s="34">
        <v>0</v>
      </c>
      <c r="E2308" s="33">
        <v>2689783346.9699998</v>
      </c>
      <c r="F2308" s="33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0" t="s">
        <v>961</v>
      </c>
      <c r="D2309" s="34">
        <v>0</v>
      </c>
      <c r="E2309" s="33">
        <v>2921886268315.5698</v>
      </c>
      <c r="F2309" s="33">
        <v>2921886268315.5698</v>
      </c>
    </row>
    <row r="2310" spans="1:6" ht="13.5" hidden="1" thickBot="1">
      <c r="A2310" s="27">
        <f t="shared" si="45"/>
        <v>9</v>
      </c>
      <c r="B2310" s="30" t="s">
        <v>3902</v>
      </c>
      <c r="C2310" s="30" t="s">
        <v>106</v>
      </c>
      <c r="D2310" s="34">
        <v>0</v>
      </c>
      <c r="E2310" s="34">
        <v>23269274540</v>
      </c>
      <c r="F2310" s="34">
        <v>23269274540</v>
      </c>
    </row>
    <row r="2311" spans="1:6" ht="13.5" hidden="1" thickBot="1">
      <c r="A2311" s="27">
        <f t="shared" si="45"/>
        <v>9</v>
      </c>
      <c r="B2311" s="30" t="s">
        <v>3903</v>
      </c>
      <c r="C2311" s="30" t="s">
        <v>959</v>
      </c>
      <c r="D2311" s="34">
        <v>0</v>
      </c>
      <c r="E2311" s="33">
        <v>8486672230.2299995</v>
      </c>
      <c r="F2311" s="33">
        <v>8486672230.2299995</v>
      </c>
    </row>
    <row r="2312" spans="1:6" ht="13.5" hidden="1" thickBot="1">
      <c r="A2312" s="27">
        <f t="shared" si="45"/>
        <v>9</v>
      </c>
      <c r="B2312" s="30" t="s">
        <v>3904</v>
      </c>
      <c r="C2312" s="30" t="s">
        <v>1438</v>
      </c>
      <c r="D2312" s="34">
        <v>0</v>
      </c>
      <c r="E2312" s="33">
        <v>3943298579.5</v>
      </c>
      <c r="F2312" s="33">
        <v>3943298579.5</v>
      </c>
    </row>
    <row r="2313" spans="1:6" ht="13.5" hidden="1" thickBot="1">
      <c r="A2313" s="27">
        <f t="shared" si="45"/>
        <v>9</v>
      </c>
      <c r="B2313" s="30" t="s">
        <v>3905</v>
      </c>
      <c r="C2313" s="30" t="s">
        <v>1472</v>
      </c>
      <c r="D2313" s="34">
        <v>0</v>
      </c>
      <c r="E2313" s="34">
        <v>512114600</v>
      </c>
      <c r="F2313" s="34">
        <v>512114600</v>
      </c>
    </row>
    <row r="2314" spans="1:6" ht="13.5" hidden="1" thickBot="1">
      <c r="A2314" s="27">
        <f t="shared" si="45"/>
        <v>9</v>
      </c>
      <c r="B2314" s="30" t="s">
        <v>3906</v>
      </c>
      <c r="C2314" s="30" t="s">
        <v>1436</v>
      </c>
      <c r="D2314" s="34">
        <v>0</v>
      </c>
      <c r="E2314" s="34">
        <v>1756882044154</v>
      </c>
      <c r="F2314" s="34">
        <v>1756882044154</v>
      </c>
    </row>
    <row r="2315" spans="1:6" ht="13.5" hidden="1" thickBot="1">
      <c r="A2315" s="27">
        <f t="shared" si="45"/>
        <v>9</v>
      </c>
      <c r="B2315" s="30" t="s">
        <v>3907</v>
      </c>
      <c r="C2315" s="30" t="s">
        <v>1442</v>
      </c>
      <c r="D2315" s="34">
        <v>0</v>
      </c>
      <c r="E2315" s="34">
        <v>2317126058</v>
      </c>
      <c r="F2315" s="34">
        <v>2317126058</v>
      </c>
    </row>
    <row r="2316" spans="1:6" ht="13.5" hidden="1" thickBot="1">
      <c r="A2316" s="27">
        <f t="shared" si="45"/>
        <v>9</v>
      </c>
      <c r="B2316" s="30" t="s">
        <v>3908</v>
      </c>
      <c r="C2316" s="30" t="s">
        <v>105</v>
      </c>
      <c r="D2316" s="34">
        <v>0</v>
      </c>
      <c r="E2316" s="34">
        <v>348703891</v>
      </c>
      <c r="F2316" s="34">
        <v>348703891</v>
      </c>
    </row>
    <row r="2317" spans="1:6" ht="13.5" hidden="1" thickBot="1">
      <c r="A2317" s="27">
        <f t="shared" si="45"/>
        <v>9</v>
      </c>
      <c r="B2317" s="30" t="s">
        <v>3909</v>
      </c>
      <c r="C2317" s="30" t="s">
        <v>1477</v>
      </c>
      <c r="D2317" s="34">
        <v>0</v>
      </c>
      <c r="E2317" s="34">
        <v>10632471877</v>
      </c>
      <c r="F2317" s="34">
        <v>10632471877</v>
      </c>
    </row>
    <row r="2318" spans="1:6" ht="13.5" hidden="1" thickBot="1">
      <c r="A2318" s="27">
        <f t="shared" si="45"/>
        <v>9</v>
      </c>
      <c r="B2318" s="30" t="s">
        <v>3910</v>
      </c>
      <c r="C2318" s="30" t="s">
        <v>1440</v>
      </c>
      <c r="D2318" s="34">
        <v>0</v>
      </c>
      <c r="E2318" s="34">
        <v>19976536542</v>
      </c>
      <c r="F2318" s="34">
        <v>19976536542</v>
      </c>
    </row>
    <row r="2319" spans="1:6" ht="13.5" hidden="1" thickBot="1">
      <c r="A2319" s="27">
        <f t="shared" si="45"/>
        <v>9</v>
      </c>
      <c r="B2319" s="30" t="s">
        <v>3911</v>
      </c>
      <c r="C2319" s="30" t="s">
        <v>1480</v>
      </c>
      <c r="D2319" s="34">
        <v>0</v>
      </c>
      <c r="E2319" s="34">
        <v>4344988527</v>
      </c>
      <c r="F2319" s="34">
        <v>4344988527</v>
      </c>
    </row>
    <row r="2320" spans="1:6" ht="13.5" hidden="1" thickBot="1">
      <c r="A2320" s="27">
        <f t="shared" si="45"/>
        <v>9</v>
      </c>
      <c r="B2320" s="30" t="s">
        <v>3912</v>
      </c>
      <c r="C2320" s="30" t="s">
        <v>1450</v>
      </c>
      <c r="D2320" s="34">
        <v>0</v>
      </c>
      <c r="E2320" s="34">
        <v>208430288530</v>
      </c>
      <c r="F2320" s="34">
        <v>208430288530</v>
      </c>
    </row>
    <row r="2321" spans="1:6" ht="13.5" hidden="1" thickBot="1">
      <c r="A2321" s="27">
        <f t="shared" si="45"/>
        <v>9</v>
      </c>
      <c r="B2321" s="30" t="s">
        <v>3913</v>
      </c>
      <c r="C2321" s="30" t="s">
        <v>1487</v>
      </c>
      <c r="D2321" s="34">
        <v>0</v>
      </c>
      <c r="E2321" s="34">
        <v>92145059</v>
      </c>
      <c r="F2321" s="34">
        <v>92145059</v>
      </c>
    </row>
    <row r="2322" spans="1:6" ht="13.5" hidden="1" thickBot="1">
      <c r="A2322" s="27">
        <f t="shared" si="45"/>
        <v>9</v>
      </c>
      <c r="B2322" s="30" t="s">
        <v>3914</v>
      </c>
      <c r="C2322" s="30" t="s">
        <v>95</v>
      </c>
      <c r="D2322" s="34">
        <v>0</v>
      </c>
      <c r="E2322" s="34">
        <v>24009284948</v>
      </c>
      <c r="F2322" s="34">
        <v>24009284948</v>
      </c>
    </row>
    <row r="2323" spans="1:6" ht="13.5" hidden="1" thickBot="1">
      <c r="A2323" s="27">
        <f t="shared" si="45"/>
        <v>9</v>
      </c>
      <c r="B2323" s="30" t="s">
        <v>3915</v>
      </c>
      <c r="C2323" s="30" t="s">
        <v>1492</v>
      </c>
      <c r="D2323" s="34">
        <v>0</v>
      </c>
      <c r="E2323" s="33">
        <v>32245061299.509998</v>
      </c>
      <c r="F2323" s="33">
        <v>32245061299.509998</v>
      </c>
    </row>
    <row r="2324" spans="1:6" ht="13.5" hidden="1" thickBot="1">
      <c r="A2324" s="27">
        <f t="shared" si="45"/>
        <v>9</v>
      </c>
      <c r="B2324" s="30" t="s">
        <v>3916</v>
      </c>
      <c r="C2324" s="30" t="s">
        <v>1494</v>
      </c>
      <c r="D2324" s="34">
        <v>0</v>
      </c>
      <c r="E2324" s="34">
        <v>9553500</v>
      </c>
      <c r="F2324" s="34">
        <v>9553500</v>
      </c>
    </row>
    <row r="2325" spans="1:6" ht="13.5" hidden="1" thickBot="1">
      <c r="A2325" s="27">
        <f t="shared" si="45"/>
        <v>9</v>
      </c>
      <c r="B2325" s="30" t="s">
        <v>3917</v>
      </c>
      <c r="C2325" s="30" t="s">
        <v>1496</v>
      </c>
      <c r="D2325" s="34">
        <v>0</v>
      </c>
      <c r="E2325" s="34">
        <v>21771357</v>
      </c>
      <c r="F2325" s="34">
        <v>21771357</v>
      </c>
    </row>
    <row r="2326" spans="1:6" ht="13.5" hidden="1" thickBot="1">
      <c r="A2326" s="27">
        <f t="shared" si="45"/>
        <v>9</v>
      </c>
      <c r="B2326" s="30" t="s">
        <v>3918</v>
      </c>
      <c r="C2326" s="30" t="s">
        <v>3919</v>
      </c>
      <c r="D2326" s="34">
        <v>0</v>
      </c>
      <c r="E2326" s="34">
        <v>20000000</v>
      </c>
      <c r="F2326" s="34">
        <v>20000000</v>
      </c>
    </row>
    <row r="2327" spans="1:6" ht="13.5" hidden="1" thickBot="1">
      <c r="A2327" s="27">
        <f t="shared" si="45"/>
        <v>9</v>
      </c>
      <c r="B2327" s="30" t="s">
        <v>3920</v>
      </c>
      <c r="C2327" s="30" t="s">
        <v>3921</v>
      </c>
      <c r="D2327" s="34">
        <v>0</v>
      </c>
      <c r="E2327" s="34">
        <v>7596440</v>
      </c>
      <c r="F2327" s="34">
        <v>7596440</v>
      </c>
    </row>
    <row r="2328" spans="1:6" ht="13.5" hidden="1" thickBot="1">
      <c r="A2328" s="27">
        <f t="shared" si="45"/>
        <v>9</v>
      </c>
      <c r="B2328" s="30" t="s">
        <v>3922</v>
      </c>
      <c r="C2328" s="30" t="s">
        <v>3923</v>
      </c>
      <c r="D2328" s="34">
        <v>0</v>
      </c>
      <c r="E2328" s="34">
        <v>23565550</v>
      </c>
      <c r="F2328" s="34">
        <v>23565550</v>
      </c>
    </row>
    <row r="2329" spans="1:6" ht="13.5" hidden="1" thickBot="1">
      <c r="A2329" s="27">
        <f t="shared" si="45"/>
        <v>9</v>
      </c>
      <c r="B2329" s="30" t="s">
        <v>3924</v>
      </c>
      <c r="C2329" s="30" t="s">
        <v>3925</v>
      </c>
      <c r="D2329" s="34">
        <v>0</v>
      </c>
      <c r="E2329" s="34">
        <v>439201018</v>
      </c>
      <c r="F2329" s="34">
        <v>439201018</v>
      </c>
    </row>
    <row r="2330" spans="1:6" ht="13.5" hidden="1" thickBot="1">
      <c r="A2330" s="27">
        <f t="shared" si="45"/>
        <v>9</v>
      </c>
      <c r="B2330" s="30" t="s">
        <v>3926</v>
      </c>
      <c r="C2330" s="30" t="s">
        <v>951</v>
      </c>
      <c r="D2330" s="34">
        <v>0</v>
      </c>
      <c r="E2330" s="34">
        <v>51090204</v>
      </c>
      <c r="F2330" s="34">
        <v>51090204</v>
      </c>
    </row>
    <row r="2331" spans="1:6" ht="13.5" hidden="1" thickBot="1">
      <c r="A2331" s="27">
        <f t="shared" si="45"/>
        <v>9</v>
      </c>
      <c r="B2331" s="30" t="s">
        <v>3927</v>
      </c>
      <c r="C2331" s="30" t="s">
        <v>1446</v>
      </c>
      <c r="D2331" s="34">
        <v>0</v>
      </c>
      <c r="E2331" s="33">
        <v>42521905543.440002</v>
      </c>
      <c r="F2331" s="33">
        <v>42521905543.440002</v>
      </c>
    </row>
    <row r="2332" spans="1:6" ht="13.5" hidden="1" thickBot="1">
      <c r="A2332" s="27">
        <f t="shared" si="45"/>
        <v>9</v>
      </c>
      <c r="B2332" s="30" t="s">
        <v>3928</v>
      </c>
      <c r="C2332" s="30" t="s">
        <v>1510</v>
      </c>
      <c r="D2332" s="34">
        <v>0</v>
      </c>
      <c r="E2332" s="33">
        <v>7619516113.1300001</v>
      </c>
      <c r="F2332" s="33">
        <v>7619516113.1300001</v>
      </c>
    </row>
    <row r="2333" spans="1:6" ht="13.5" hidden="1" thickBot="1">
      <c r="A2333" s="27">
        <f t="shared" si="45"/>
        <v>9</v>
      </c>
      <c r="B2333" s="30" t="s">
        <v>3929</v>
      </c>
      <c r="C2333" s="30" t="s">
        <v>1512</v>
      </c>
      <c r="D2333" s="34">
        <v>0</v>
      </c>
      <c r="E2333" s="33">
        <v>255411445471.06</v>
      </c>
      <c r="F2333" s="33">
        <v>255411445471.06</v>
      </c>
    </row>
    <row r="2334" spans="1:6" ht="13.5" hidden="1" thickBot="1">
      <c r="A2334" s="27">
        <f t="shared" si="45"/>
        <v>9</v>
      </c>
      <c r="B2334" s="30" t="s">
        <v>3930</v>
      </c>
      <c r="C2334" s="30" t="s">
        <v>3931</v>
      </c>
      <c r="D2334" s="34">
        <v>0</v>
      </c>
      <c r="E2334" s="33">
        <v>432444620254.91998</v>
      </c>
      <c r="F2334" s="33">
        <v>432444620254.91998</v>
      </c>
    </row>
    <row r="2335" spans="1:6" ht="13.5" hidden="1" thickBot="1">
      <c r="A2335" s="27">
        <f t="shared" si="45"/>
        <v>9</v>
      </c>
      <c r="B2335" s="30" t="s">
        <v>3932</v>
      </c>
      <c r="C2335" s="30" t="s">
        <v>1516</v>
      </c>
      <c r="D2335" s="34">
        <v>0</v>
      </c>
      <c r="E2335" s="33">
        <v>87825992028.779999</v>
      </c>
      <c r="F2335" s="33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0" t="s">
        <v>3934</v>
      </c>
      <c r="D2336" s="34">
        <v>0</v>
      </c>
      <c r="E2336" s="33">
        <v>241338920943.67999</v>
      </c>
      <c r="F2336" s="33">
        <v>241338920943.67999</v>
      </c>
    </row>
    <row r="2337" spans="1:6" ht="13.5" hidden="1" thickBot="1">
      <c r="A2337" s="27">
        <f t="shared" ref="A2337:A2400" si="46">LEN(B2337)</f>
        <v>9</v>
      </c>
      <c r="B2337" s="30" t="s">
        <v>3935</v>
      </c>
      <c r="C2337" s="30" t="s">
        <v>961</v>
      </c>
      <c r="D2337" s="34">
        <v>0</v>
      </c>
      <c r="E2337" s="33">
        <v>4667366051.6800003</v>
      </c>
      <c r="F2337" s="33">
        <v>4667366051.6800003</v>
      </c>
    </row>
    <row r="2338" spans="1:6" ht="13.5" hidden="1" thickBot="1">
      <c r="A2338" s="27">
        <f t="shared" si="46"/>
        <v>9</v>
      </c>
      <c r="B2338" s="30" t="s">
        <v>3936</v>
      </c>
      <c r="C2338" s="30" t="s">
        <v>3937</v>
      </c>
      <c r="D2338" s="34">
        <v>0</v>
      </c>
      <c r="E2338" s="34">
        <v>2428798082</v>
      </c>
      <c r="F2338" s="34">
        <v>2428798082</v>
      </c>
    </row>
    <row r="2339" spans="1:6" ht="13.5" hidden="1" thickBot="1">
      <c r="A2339" s="27">
        <f t="shared" si="46"/>
        <v>9</v>
      </c>
      <c r="B2339" s="30" t="s">
        <v>3938</v>
      </c>
      <c r="C2339" s="30" t="s">
        <v>955</v>
      </c>
      <c r="D2339" s="34">
        <v>0</v>
      </c>
      <c r="E2339" s="34">
        <v>144983279354</v>
      </c>
      <c r="F2339" s="34">
        <v>144983279354</v>
      </c>
    </row>
    <row r="2340" spans="1:6" ht="13.5" hidden="1" thickBot="1">
      <c r="A2340" s="27">
        <f t="shared" si="46"/>
        <v>9</v>
      </c>
      <c r="B2340" s="30" t="s">
        <v>3939</v>
      </c>
      <c r="C2340" s="30" t="s">
        <v>957</v>
      </c>
      <c r="D2340" s="34">
        <v>0</v>
      </c>
      <c r="E2340" s="34">
        <v>89259477456</v>
      </c>
      <c r="F2340" s="34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0" t="s">
        <v>2861</v>
      </c>
      <c r="D2341" s="34">
        <v>0</v>
      </c>
      <c r="E2341" s="33">
        <v>75544370245311.797</v>
      </c>
      <c r="F2341" s="33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0" t="s">
        <v>964</v>
      </c>
      <c r="D2342" s="34">
        <v>0</v>
      </c>
      <c r="E2342" s="33">
        <v>2510661771484.3198</v>
      </c>
      <c r="F2342" s="33">
        <v>2510661771484.3198</v>
      </c>
    </row>
    <row r="2343" spans="1:6" ht="13.5" hidden="1" thickBot="1">
      <c r="A2343" s="27">
        <f t="shared" si="46"/>
        <v>9</v>
      </c>
      <c r="B2343" s="30" t="s">
        <v>3942</v>
      </c>
      <c r="C2343" s="30" t="s">
        <v>3943</v>
      </c>
      <c r="D2343" s="34">
        <v>0</v>
      </c>
      <c r="E2343" s="34">
        <v>1071392860</v>
      </c>
      <c r="F2343" s="34">
        <v>1071392860</v>
      </c>
    </row>
    <row r="2344" spans="1:6" ht="13.5" hidden="1" thickBot="1">
      <c r="A2344" s="27">
        <f t="shared" si="46"/>
        <v>9</v>
      </c>
      <c r="B2344" s="30" t="s">
        <v>3944</v>
      </c>
      <c r="C2344" s="30" t="s">
        <v>3945</v>
      </c>
      <c r="D2344" s="34">
        <v>0</v>
      </c>
      <c r="E2344" s="34">
        <v>5065516518</v>
      </c>
      <c r="F2344" s="34">
        <v>5065516518</v>
      </c>
    </row>
    <row r="2345" spans="1:6" ht="13.5" hidden="1" thickBot="1">
      <c r="A2345" s="27">
        <f t="shared" si="46"/>
        <v>9</v>
      </c>
      <c r="B2345" s="30" t="s">
        <v>3946</v>
      </c>
      <c r="C2345" s="30" t="s">
        <v>3947</v>
      </c>
      <c r="D2345" s="34">
        <v>0</v>
      </c>
      <c r="E2345" s="33">
        <v>7245804425.8900003</v>
      </c>
      <c r="F2345" s="33">
        <v>7245804425.8900003</v>
      </c>
    </row>
    <row r="2346" spans="1:6" ht="13.5" hidden="1" thickBot="1">
      <c r="A2346" s="27">
        <f t="shared" si="46"/>
        <v>9</v>
      </c>
      <c r="B2346" s="30" t="s">
        <v>3948</v>
      </c>
      <c r="C2346" s="30" t="s">
        <v>3949</v>
      </c>
      <c r="D2346" s="34">
        <v>0</v>
      </c>
      <c r="E2346" s="33">
        <v>1892082450.47</v>
      </c>
      <c r="F2346" s="33">
        <v>1892082450.47</v>
      </c>
    </row>
    <row r="2347" spans="1:6" ht="13.5" hidden="1" thickBot="1">
      <c r="A2347" s="27">
        <f t="shared" si="46"/>
        <v>9</v>
      </c>
      <c r="B2347" s="30" t="s">
        <v>3950</v>
      </c>
      <c r="C2347" s="30" t="s">
        <v>3951</v>
      </c>
      <c r="D2347" s="34">
        <v>0</v>
      </c>
      <c r="E2347" s="33">
        <v>2346126019.54</v>
      </c>
      <c r="F2347" s="33">
        <v>2346126019.54</v>
      </c>
    </row>
    <row r="2348" spans="1:6" ht="13.5" hidden="1" thickBot="1">
      <c r="A2348" s="27">
        <f t="shared" si="46"/>
        <v>9</v>
      </c>
      <c r="B2348" s="30" t="s">
        <v>3952</v>
      </c>
      <c r="C2348" s="30" t="s">
        <v>3953</v>
      </c>
      <c r="D2348" s="34">
        <v>0</v>
      </c>
      <c r="E2348" s="33">
        <v>35473612940.580002</v>
      </c>
      <c r="F2348" s="33">
        <v>35473612940.580002</v>
      </c>
    </row>
    <row r="2349" spans="1:6" ht="13.5" hidden="1" thickBot="1">
      <c r="A2349" s="27">
        <f t="shared" si="46"/>
        <v>9</v>
      </c>
      <c r="B2349" s="30" t="s">
        <v>3954</v>
      </c>
      <c r="C2349" s="30" t="s">
        <v>3955</v>
      </c>
      <c r="D2349" s="34">
        <v>0</v>
      </c>
      <c r="E2349" s="33">
        <v>141654306060.10001</v>
      </c>
      <c r="F2349" s="33">
        <v>141654306060.10001</v>
      </c>
    </row>
    <row r="2350" spans="1:6" ht="13.5" hidden="1" thickBot="1">
      <c r="A2350" s="27">
        <f t="shared" si="46"/>
        <v>9</v>
      </c>
      <c r="B2350" s="30" t="s">
        <v>3956</v>
      </c>
      <c r="C2350" s="30" t="s">
        <v>3957</v>
      </c>
      <c r="D2350" s="34">
        <v>0</v>
      </c>
      <c r="E2350" s="33">
        <v>1197669386590.29</v>
      </c>
      <c r="F2350" s="33">
        <v>1197669386590.29</v>
      </c>
    </row>
    <row r="2351" spans="1:6" ht="13.5" hidden="1" thickBot="1">
      <c r="A2351" s="27">
        <f t="shared" si="46"/>
        <v>9</v>
      </c>
      <c r="B2351" s="30" t="s">
        <v>3958</v>
      </c>
      <c r="C2351" s="30" t="s">
        <v>3959</v>
      </c>
      <c r="D2351" s="34">
        <v>0</v>
      </c>
      <c r="E2351" s="33">
        <v>390475412665.46997</v>
      </c>
      <c r="F2351" s="33">
        <v>390475412665.46997</v>
      </c>
    </row>
    <row r="2352" spans="1:6" ht="13.5" hidden="1" thickBot="1">
      <c r="A2352" s="27">
        <f t="shared" si="46"/>
        <v>9</v>
      </c>
      <c r="B2352" s="30" t="s">
        <v>3960</v>
      </c>
      <c r="C2352" s="30" t="s">
        <v>3961</v>
      </c>
      <c r="D2352" s="34">
        <v>0</v>
      </c>
      <c r="E2352" s="33">
        <v>37582529340.230003</v>
      </c>
      <c r="F2352" s="33">
        <v>37582529340.230003</v>
      </c>
    </row>
    <row r="2353" spans="1:6" ht="13.5" hidden="1" thickBot="1">
      <c r="A2353" s="27">
        <f t="shared" si="46"/>
        <v>9</v>
      </c>
      <c r="B2353" s="30" t="s">
        <v>3962</v>
      </c>
      <c r="C2353" s="30" t="s">
        <v>3963</v>
      </c>
      <c r="D2353" s="34">
        <v>0</v>
      </c>
      <c r="E2353" s="33">
        <v>5173052370.5100002</v>
      </c>
      <c r="F2353" s="33">
        <v>5173052370.5100002</v>
      </c>
    </row>
    <row r="2354" spans="1:6" ht="13.5" hidden="1" thickBot="1">
      <c r="A2354" s="27">
        <f t="shared" si="46"/>
        <v>9</v>
      </c>
      <c r="B2354" s="30" t="s">
        <v>3964</v>
      </c>
      <c r="C2354" s="30" t="s">
        <v>3965</v>
      </c>
      <c r="D2354" s="34">
        <v>0</v>
      </c>
      <c r="E2354" s="34">
        <v>2215924174</v>
      </c>
      <c r="F2354" s="34">
        <v>2215924174</v>
      </c>
    </row>
    <row r="2355" spans="1:6" ht="13.5" hidden="1" thickBot="1">
      <c r="A2355" s="27">
        <f t="shared" si="46"/>
        <v>9</v>
      </c>
      <c r="B2355" s="30" t="s">
        <v>3966</v>
      </c>
      <c r="C2355" s="30" t="s">
        <v>3967</v>
      </c>
      <c r="D2355" s="34">
        <v>0</v>
      </c>
      <c r="E2355" s="33">
        <v>343555924558.08002</v>
      </c>
      <c r="F2355" s="33">
        <v>343555924558.08002</v>
      </c>
    </row>
    <row r="2356" spans="1:6" ht="13.5" hidden="1" thickBot="1">
      <c r="A2356" s="27">
        <f t="shared" si="46"/>
        <v>9</v>
      </c>
      <c r="B2356" s="30" t="s">
        <v>3968</v>
      </c>
      <c r="C2356" s="30" t="s">
        <v>3969</v>
      </c>
      <c r="D2356" s="34">
        <v>0</v>
      </c>
      <c r="E2356" s="33">
        <v>36725619364.940002</v>
      </c>
      <c r="F2356" s="33">
        <v>36725619364.940002</v>
      </c>
    </row>
    <row r="2357" spans="1:6" ht="13.5" hidden="1" thickBot="1">
      <c r="A2357" s="27">
        <f t="shared" si="46"/>
        <v>9</v>
      </c>
      <c r="B2357" s="30" t="s">
        <v>3970</v>
      </c>
      <c r="C2357" s="30" t="s">
        <v>3971</v>
      </c>
      <c r="D2357" s="34">
        <v>0</v>
      </c>
      <c r="E2357" s="34">
        <v>436852443</v>
      </c>
      <c r="F2357" s="34">
        <v>436852443</v>
      </c>
    </row>
    <row r="2358" spans="1:6" ht="13.5" hidden="1" thickBot="1">
      <c r="A2358" s="27">
        <f t="shared" si="46"/>
        <v>9</v>
      </c>
      <c r="B2358" s="30" t="s">
        <v>3972</v>
      </c>
      <c r="C2358" s="30" t="s">
        <v>3973</v>
      </c>
      <c r="D2358" s="34">
        <v>0</v>
      </c>
      <c r="E2358" s="34">
        <v>484759069</v>
      </c>
      <c r="F2358" s="34">
        <v>484759069</v>
      </c>
    </row>
    <row r="2359" spans="1:6" ht="13.5" hidden="1" thickBot="1">
      <c r="A2359" s="27">
        <f t="shared" si="46"/>
        <v>9</v>
      </c>
      <c r="B2359" s="30" t="s">
        <v>3974</v>
      </c>
      <c r="C2359" s="30" t="s">
        <v>3975</v>
      </c>
      <c r="D2359" s="34">
        <v>0</v>
      </c>
      <c r="E2359" s="33">
        <v>301593469634.21997</v>
      </c>
      <c r="F2359" s="33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0" t="s">
        <v>127</v>
      </c>
      <c r="D2360" s="34">
        <v>0</v>
      </c>
      <c r="E2360" s="33">
        <v>6548459363100.21</v>
      </c>
      <c r="F2360" s="33">
        <v>6548459363100.21</v>
      </c>
    </row>
    <row r="2361" spans="1:6" ht="13.5" hidden="1" thickBot="1">
      <c r="A2361" s="27">
        <f t="shared" si="46"/>
        <v>9</v>
      </c>
      <c r="B2361" s="30" t="s">
        <v>3977</v>
      </c>
      <c r="C2361" s="30" t="s">
        <v>3978</v>
      </c>
      <c r="D2361" s="34">
        <v>0</v>
      </c>
      <c r="E2361" s="33">
        <v>1972103260451.0701</v>
      </c>
      <c r="F2361" s="33">
        <v>1972103260451.0701</v>
      </c>
    </row>
    <row r="2362" spans="1:6" ht="13.5" hidden="1" thickBot="1">
      <c r="A2362" s="27">
        <f t="shared" si="46"/>
        <v>9</v>
      </c>
      <c r="B2362" s="30" t="s">
        <v>3979</v>
      </c>
      <c r="C2362" s="30" t="s">
        <v>3980</v>
      </c>
      <c r="D2362" s="34">
        <v>0</v>
      </c>
      <c r="E2362" s="33">
        <v>2648466968.9499998</v>
      </c>
      <c r="F2362" s="33">
        <v>2648466968.9499998</v>
      </c>
    </row>
    <row r="2363" spans="1:6" ht="13.5" hidden="1" thickBot="1">
      <c r="A2363" s="27">
        <f t="shared" si="46"/>
        <v>9</v>
      </c>
      <c r="B2363" s="30" t="s">
        <v>3981</v>
      </c>
      <c r="C2363" s="30" t="s">
        <v>3982</v>
      </c>
      <c r="D2363" s="34">
        <v>0</v>
      </c>
      <c r="E2363" s="34">
        <v>4493679162</v>
      </c>
      <c r="F2363" s="34">
        <v>4493679162</v>
      </c>
    </row>
    <row r="2364" spans="1:6" ht="13.5" hidden="1" thickBot="1">
      <c r="A2364" s="27">
        <f t="shared" si="46"/>
        <v>9</v>
      </c>
      <c r="B2364" s="30" t="s">
        <v>3983</v>
      </c>
      <c r="C2364" s="30" t="s">
        <v>1131</v>
      </c>
      <c r="D2364" s="34">
        <v>0</v>
      </c>
      <c r="E2364" s="34">
        <v>3613577723</v>
      </c>
      <c r="F2364" s="34">
        <v>3613577723</v>
      </c>
    </row>
    <row r="2365" spans="1:6" ht="13.5" hidden="1" thickBot="1">
      <c r="A2365" s="27">
        <f t="shared" si="46"/>
        <v>9</v>
      </c>
      <c r="B2365" s="30" t="s">
        <v>3984</v>
      </c>
      <c r="C2365" s="30" t="s">
        <v>1133</v>
      </c>
      <c r="D2365" s="34">
        <v>0</v>
      </c>
      <c r="E2365" s="34">
        <v>29991904591</v>
      </c>
      <c r="F2365" s="34">
        <v>29991904591</v>
      </c>
    </row>
    <row r="2366" spans="1:6" ht="13.5" hidden="1" thickBot="1">
      <c r="A2366" s="27">
        <f t="shared" si="46"/>
        <v>9</v>
      </c>
      <c r="B2366" s="30" t="s">
        <v>3985</v>
      </c>
      <c r="C2366" s="30" t="s">
        <v>3986</v>
      </c>
      <c r="D2366" s="34">
        <v>0</v>
      </c>
      <c r="E2366" s="33">
        <v>4189965320695.5601</v>
      </c>
      <c r="F2366" s="33">
        <v>4189965320695.5601</v>
      </c>
    </row>
    <row r="2367" spans="1:6" ht="13.5" hidden="1" thickBot="1">
      <c r="A2367" s="27">
        <f t="shared" si="46"/>
        <v>9</v>
      </c>
      <c r="B2367" s="30" t="s">
        <v>3987</v>
      </c>
      <c r="C2367" s="30" t="s">
        <v>3988</v>
      </c>
      <c r="D2367" s="34">
        <v>0</v>
      </c>
      <c r="E2367" s="34">
        <v>8806498655</v>
      </c>
      <c r="F2367" s="34">
        <v>8806498655</v>
      </c>
    </row>
    <row r="2368" spans="1:6" ht="13.5" hidden="1" thickBot="1">
      <c r="A2368" s="27">
        <f t="shared" si="46"/>
        <v>9</v>
      </c>
      <c r="B2368" s="30" t="s">
        <v>3989</v>
      </c>
      <c r="C2368" s="30" t="s">
        <v>3990</v>
      </c>
      <c r="D2368" s="34">
        <v>0</v>
      </c>
      <c r="E2368" s="34">
        <v>481523501</v>
      </c>
      <c r="F2368" s="34">
        <v>481523501</v>
      </c>
    </row>
    <row r="2369" spans="1:6" ht="13.5" hidden="1" thickBot="1">
      <c r="A2369" s="27">
        <f t="shared" si="46"/>
        <v>9</v>
      </c>
      <c r="B2369" s="30" t="s">
        <v>3991</v>
      </c>
      <c r="C2369" s="30" t="s">
        <v>3992</v>
      </c>
      <c r="D2369" s="34">
        <v>0</v>
      </c>
      <c r="E2369" s="34">
        <v>9020761805</v>
      </c>
      <c r="F2369" s="34">
        <v>9020761805</v>
      </c>
    </row>
    <row r="2370" spans="1:6" ht="13.5" hidden="1" thickBot="1">
      <c r="A2370" s="27">
        <f t="shared" si="46"/>
        <v>9</v>
      </c>
      <c r="B2370" s="30" t="s">
        <v>3993</v>
      </c>
      <c r="C2370" s="30" t="s">
        <v>2691</v>
      </c>
      <c r="D2370" s="34">
        <v>0</v>
      </c>
      <c r="E2370" s="34">
        <v>4116285512</v>
      </c>
      <c r="F2370" s="34">
        <v>4116285512</v>
      </c>
    </row>
    <row r="2371" spans="1:6" ht="13.5" hidden="1" thickBot="1">
      <c r="A2371" s="27">
        <f t="shared" si="46"/>
        <v>9</v>
      </c>
      <c r="B2371" s="30" t="s">
        <v>3994</v>
      </c>
      <c r="C2371" s="30" t="s">
        <v>1157</v>
      </c>
      <c r="D2371" s="34">
        <v>0</v>
      </c>
      <c r="E2371" s="34">
        <v>8774858606</v>
      </c>
      <c r="F2371" s="34">
        <v>8774858606</v>
      </c>
    </row>
    <row r="2372" spans="1:6" ht="13.5" hidden="1" thickBot="1">
      <c r="A2372" s="27">
        <f t="shared" si="46"/>
        <v>9</v>
      </c>
      <c r="B2372" s="30" t="s">
        <v>3995</v>
      </c>
      <c r="C2372" s="30" t="s">
        <v>3996</v>
      </c>
      <c r="D2372" s="34">
        <v>0</v>
      </c>
      <c r="E2372" s="34">
        <v>4231356635</v>
      </c>
      <c r="F2372" s="34">
        <v>4231356635</v>
      </c>
    </row>
    <row r="2373" spans="1:6" ht="13.5" hidden="1" thickBot="1">
      <c r="A2373" s="27">
        <f t="shared" si="46"/>
        <v>9</v>
      </c>
      <c r="B2373" s="30" t="s">
        <v>3997</v>
      </c>
      <c r="C2373" s="30" t="s">
        <v>3998</v>
      </c>
      <c r="D2373" s="34">
        <v>0</v>
      </c>
      <c r="E2373" s="34">
        <v>206739298</v>
      </c>
      <c r="F2373" s="34">
        <v>206739298</v>
      </c>
    </row>
    <row r="2374" spans="1:6" ht="13.5" hidden="1" thickBot="1">
      <c r="A2374" s="27">
        <f t="shared" si="46"/>
        <v>9</v>
      </c>
      <c r="B2374" s="30" t="s">
        <v>3999</v>
      </c>
      <c r="C2374" s="30" t="s">
        <v>4000</v>
      </c>
      <c r="D2374" s="34">
        <v>0</v>
      </c>
      <c r="E2374" s="33">
        <v>310005129496.63</v>
      </c>
      <c r="F2374" s="33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0" t="s">
        <v>129</v>
      </c>
      <c r="D2375" s="34">
        <v>0</v>
      </c>
      <c r="E2375" s="33">
        <v>12449858387274.699</v>
      </c>
      <c r="F2375" s="33">
        <v>12449858387274.699</v>
      </c>
    </row>
    <row r="2376" spans="1:6" ht="13.5" hidden="1" thickBot="1">
      <c r="A2376" s="27">
        <f t="shared" si="46"/>
        <v>9</v>
      </c>
      <c r="B2376" s="30" t="s">
        <v>4002</v>
      </c>
      <c r="C2376" s="30" t="s">
        <v>4003</v>
      </c>
      <c r="D2376" s="34">
        <v>0</v>
      </c>
      <c r="E2376" s="33">
        <v>1196423585374.52</v>
      </c>
      <c r="F2376" s="33">
        <v>1196423585374.52</v>
      </c>
    </row>
    <row r="2377" spans="1:6" ht="13.5" hidden="1" thickBot="1">
      <c r="A2377" s="27">
        <f t="shared" si="46"/>
        <v>9</v>
      </c>
      <c r="B2377" s="30" t="s">
        <v>4004</v>
      </c>
      <c r="C2377" s="30" t="s">
        <v>4005</v>
      </c>
      <c r="D2377" s="34">
        <v>0</v>
      </c>
      <c r="E2377" s="33">
        <v>339446094149.63</v>
      </c>
      <c r="F2377" s="33">
        <v>339446094149.63</v>
      </c>
    </row>
    <row r="2378" spans="1:6" ht="13.5" hidden="1" thickBot="1">
      <c r="A2378" s="27">
        <f t="shared" si="46"/>
        <v>9</v>
      </c>
      <c r="B2378" s="30" t="s">
        <v>4006</v>
      </c>
      <c r="C2378" s="30" t="s">
        <v>4007</v>
      </c>
      <c r="D2378" s="34">
        <v>0</v>
      </c>
      <c r="E2378" s="33">
        <v>944720581097.05005</v>
      </c>
      <c r="F2378" s="33">
        <v>944720581097.05005</v>
      </c>
    </row>
    <row r="2379" spans="1:6" ht="13.5" hidden="1" thickBot="1">
      <c r="A2379" s="27">
        <f t="shared" si="46"/>
        <v>9</v>
      </c>
      <c r="B2379" s="30" t="s">
        <v>4008</v>
      </c>
      <c r="C2379" s="30" t="s">
        <v>4009</v>
      </c>
      <c r="D2379" s="34">
        <v>0</v>
      </c>
      <c r="E2379" s="33">
        <v>376147624449.71002</v>
      </c>
      <c r="F2379" s="33">
        <v>376147624449.71002</v>
      </c>
    </row>
    <row r="2380" spans="1:6" ht="13.5" hidden="1" thickBot="1">
      <c r="A2380" s="27">
        <f t="shared" si="46"/>
        <v>9</v>
      </c>
      <c r="B2380" s="30" t="s">
        <v>4010</v>
      </c>
      <c r="C2380" s="30" t="s">
        <v>4011</v>
      </c>
      <c r="D2380" s="34">
        <v>0</v>
      </c>
      <c r="E2380" s="33">
        <v>399421559591.72998</v>
      </c>
      <c r="F2380" s="33">
        <v>399421559591.72998</v>
      </c>
    </row>
    <row r="2381" spans="1:6" ht="13.5" hidden="1" thickBot="1">
      <c r="A2381" s="27">
        <f t="shared" si="46"/>
        <v>9</v>
      </c>
      <c r="B2381" s="30" t="s">
        <v>4012</v>
      </c>
      <c r="C2381" s="30" t="s">
        <v>4013</v>
      </c>
      <c r="D2381" s="34">
        <v>0</v>
      </c>
      <c r="E2381" s="33">
        <v>237934346096.48001</v>
      </c>
      <c r="F2381" s="33">
        <v>237934346096.48001</v>
      </c>
    </row>
    <row r="2382" spans="1:6" ht="13.5" hidden="1" thickBot="1">
      <c r="A2382" s="27">
        <f t="shared" si="46"/>
        <v>9</v>
      </c>
      <c r="B2382" s="30" t="s">
        <v>4014</v>
      </c>
      <c r="C2382" s="30" t="s">
        <v>4015</v>
      </c>
      <c r="D2382" s="34">
        <v>0</v>
      </c>
      <c r="E2382" s="33">
        <v>1405608280327.77</v>
      </c>
      <c r="F2382" s="33">
        <v>1405608280327.77</v>
      </c>
    </row>
    <row r="2383" spans="1:6" ht="13.5" hidden="1" thickBot="1">
      <c r="A2383" s="27">
        <f t="shared" si="46"/>
        <v>9</v>
      </c>
      <c r="B2383" s="30" t="s">
        <v>4016</v>
      </c>
      <c r="C2383" s="30" t="s">
        <v>4017</v>
      </c>
      <c r="D2383" s="34">
        <v>0</v>
      </c>
      <c r="E2383" s="33">
        <v>396090259927.5</v>
      </c>
      <c r="F2383" s="33">
        <v>396090259927.5</v>
      </c>
    </row>
    <row r="2384" spans="1:6" ht="13.5" hidden="1" thickBot="1">
      <c r="A2384" s="27">
        <f t="shared" si="46"/>
        <v>9</v>
      </c>
      <c r="B2384" s="30" t="s">
        <v>4018</v>
      </c>
      <c r="C2384" s="30" t="s">
        <v>4019</v>
      </c>
      <c r="D2384" s="34">
        <v>0</v>
      </c>
      <c r="E2384" s="33">
        <v>105762612741.28999</v>
      </c>
      <c r="F2384" s="33">
        <v>105762612741.28999</v>
      </c>
    </row>
    <row r="2385" spans="1:6" ht="13.5" hidden="1" thickBot="1">
      <c r="A2385" s="27">
        <f t="shared" si="46"/>
        <v>9</v>
      </c>
      <c r="B2385" s="30" t="s">
        <v>4020</v>
      </c>
      <c r="C2385" s="30" t="s">
        <v>4021</v>
      </c>
      <c r="D2385" s="34">
        <v>0</v>
      </c>
      <c r="E2385" s="33">
        <v>82256876303.369995</v>
      </c>
      <c r="F2385" s="33">
        <v>82256876303.369995</v>
      </c>
    </row>
    <row r="2386" spans="1:6" ht="13.5" hidden="1" thickBot="1">
      <c r="A2386" s="27">
        <f t="shared" si="46"/>
        <v>9</v>
      </c>
      <c r="B2386" s="30" t="s">
        <v>4022</v>
      </c>
      <c r="C2386" s="30" t="s">
        <v>4023</v>
      </c>
      <c r="D2386" s="34">
        <v>0</v>
      </c>
      <c r="E2386" s="33">
        <v>128103418257.55</v>
      </c>
      <c r="F2386" s="33">
        <v>128103418257.55</v>
      </c>
    </row>
    <row r="2387" spans="1:6" ht="13.5" hidden="1" thickBot="1">
      <c r="A2387" s="27">
        <f t="shared" si="46"/>
        <v>9</v>
      </c>
      <c r="B2387" s="30" t="s">
        <v>4024</v>
      </c>
      <c r="C2387" s="30" t="s">
        <v>4025</v>
      </c>
      <c r="D2387" s="34">
        <v>0</v>
      </c>
      <c r="E2387" s="33">
        <v>19534866752.849998</v>
      </c>
      <c r="F2387" s="33">
        <v>19534866752.849998</v>
      </c>
    </row>
    <row r="2388" spans="1:6" ht="13.5" hidden="1" thickBot="1">
      <c r="A2388" s="27">
        <f t="shared" si="46"/>
        <v>9</v>
      </c>
      <c r="B2388" s="30" t="s">
        <v>4026</v>
      </c>
      <c r="C2388" s="30" t="s">
        <v>4027</v>
      </c>
      <c r="D2388" s="34">
        <v>0</v>
      </c>
      <c r="E2388" s="33">
        <v>53831413604.830002</v>
      </c>
      <c r="F2388" s="33">
        <v>53831413604.830002</v>
      </c>
    </row>
    <row r="2389" spans="1:6" ht="13.5" hidden="1" thickBot="1">
      <c r="A2389" s="27">
        <f t="shared" si="46"/>
        <v>9</v>
      </c>
      <c r="B2389" s="30" t="s">
        <v>4028</v>
      </c>
      <c r="C2389" s="30" t="s">
        <v>4029</v>
      </c>
      <c r="D2389" s="34">
        <v>0</v>
      </c>
      <c r="E2389" s="33">
        <v>1146034321141.97</v>
      </c>
      <c r="F2389" s="33">
        <v>1146034321141.97</v>
      </c>
    </row>
    <row r="2390" spans="1:6" ht="13.5" hidden="1" thickBot="1">
      <c r="A2390" s="27">
        <f t="shared" si="46"/>
        <v>9</v>
      </c>
      <c r="B2390" s="30" t="s">
        <v>4030</v>
      </c>
      <c r="C2390" s="30" t="s">
        <v>4031</v>
      </c>
      <c r="D2390" s="34">
        <v>0</v>
      </c>
      <c r="E2390" s="33">
        <v>148018462606.32001</v>
      </c>
      <c r="F2390" s="33">
        <v>148018462606.32001</v>
      </c>
    </row>
    <row r="2391" spans="1:6" ht="13.5" hidden="1" thickBot="1">
      <c r="A2391" s="27">
        <f t="shared" si="46"/>
        <v>9</v>
      </c>
      <c r="B2391" s="30" t="s">
        <v>4032</v>
      </c>
      <c r="C2391" s="30" t="s">
        <v>4033</v>
      </c>
      <c r="D2391" s="34">
        <v>0</v>
      </c>
      <c r="E2391" s="33">
        <v>1076981658094.85</v>
      </c>
      <c r="F2391" s="33">
        <v>1076981658094.85</v>
      </c>
    </row>
    <row r="2392" spans="1:6" ht="13.5" hidden="1" thickBot="1">
      <c r="A2392" s="27">
        <f t="shared" si="46"/>
        <v>9</v>
      </c>
      <c r="B2392" s="30" t="s">
        <v>4034</v>
      </c>
      <c r="C2392" s="30" t="s">
        <v>4035</v>
      </c>
      <c r="D2392" s="34">
        <v>0</v>
      </c>
      <c r="E2392" s="33">
        <v>664629091363.87</v>
      </c>
      <c r="F2392" s="33">
        <v>664629091363.87</v>
      </c>
    </row>
    <row r="2393" spans="1:6" ht="13.5" hidden="1" thickBot="1">
      <c r="A2393" s="27">
        <f t="shared" si="46"/>
        <v>9</v>
      </c>
      <c r="B2393" s="30" t="s">
        <v>4036</v>
      </c>
      <c r="C2393" s="30" t="s">
        <v>4037</v>
      </c>
      <c r="D2393" s="34">
        <v>0</v>
      </c>
      <c r="E2393" s="33">
        <v>42498335923.510002</v>
      </c>
      <c r="F2393" s="33">
        <v>42498335923.510002</v>
      </c>
    </row>
    <row r="2394" spans="1:6" ht="13.5" hidden="1" thickBot="1">
      <c r="A2394" s="27">
        <f t="shared" si="46"/>
        <v>9</v>
      </c>
      <c r="B2394" s="30" t="s">
        <v>4038</v>
      </c>
      <c r="C2394" s="30" t="s">
        <v>4039</v>
      </c>
      <c r="D2394" s="34">
        <v>0</v>
      </c>
      <c r="E2394" s="33">
        <v>128045180803.74001</v>
      </c>
      <c r="F2394" s="33">
        <v>128045180803.74001</v>
      </c>
    </row>
    <row r="2395" spans="1:6" ht="13.5" hidden="1" thickBot="1">
      <c r="A2395" s="27">
        <f t="shared" si="46"/>
        <v>9</v>
      </c>
      <c r="B2395" s="30" t="s">
        <v>4040</v>
      </c>
      <c r="C2395" s="30" t="s">
        <v>4041</v>
      </c>
      <c r="D2395" s="34">
        <v>0</v>
      </c>
      <c r="E2395" s="33">
        <v>161024446955.23999</v>
      </c>
      <c r="F2395" s="33">
        <v>161024446955.23999</v>
      </c>
    </row>
    <row r="2396" spans="1:6" ht="13.5" hidden="1" thickBot="1">
      <c r="A2396" s="27">
        <f t="shared" si="46"/>
        <v>9</v>
      </c>
      <c r="B2396" s="30" t="s">
        <v>4042</v>
      </c>
      <c r="C2396" s="30" t="s">
        <v>4043</v>
      </c>
      <c r="D2396" s="34">
        <v>0</v>
      </c>
      <c r="E2396" s="34">
        <v>884417371</v>
      </c>
      <c r="F2396" s="34">
        <v>884417371</v>
      </c>
    </row>
    <row r="2397" spans="1:6" ht="13.5" hidden="1" thickBot="1">
      <c r="A2397" s="27">
        <f t="shared" si="46"/>
        <v>9</v>
      </c>
      <c r="B2397" s="30" t="s">
        <v>4044</v>
      </c>
      <c r="C2397" s="30" t="s">
        <v>4045</v>
      </c>
      <c r="D2397" s="34">
        <v>0</v>
      </c>
      <c r="E2397" s="33">
        <v>93832522756.550003</v>
      </c>
      <c r="F2397" s="33">
        <v>93832522756.550003</v>
      </c>
    </row>
    <row r="2398" spans="1:6" ht="13.5" hidden="1" thickBot="1">
      <c r="A2398" s="27">
        <f t="shared" si="46"/>
        <v>9</v>
      </c>
      <c r="B2398" s="30" t="s">
        <v>4046</v>
      </c>
      <c r="C2398" s="30" t="s">
        <v>4047</v>
      </c>
      <c r="D2398" s="34">
        <v>0</v>
      </c>
      <c r="E2398" s="33">
        <v>20528185100.259998</v>
      </c>
      <c r="F2398" s="33">
        <v>20528185100.259998</v>
      </c>
    </row>
    <row r="2399" spans="1:6" ht="13.5" hidden="1" thickBot="1">
      <c r="A2399" s="27">
        <f t="shared" si="46"/>
        <v>9</v>
      </c>
      <c r="B2399" s="30" t="s">
        <v>4048</v>
      </c>
      <c r="C2399" s="30" t="s">
        <v>4049</v>
      </c>
      <c r="D2399" s="34">
        <v>0</v>
      </c>
      <c r="E2399" s="33">
        <v>110043335084.08</v>
      </c>
      <c r="F2399" s="33">
        <v>110043335084.08</v>
      </c>
    </row>
    <row r="2400" spans="1:6" ht="13.5" hidden="1" thickBot="1">
      <c r="A2400" s="27">
        <f t="shared" si="46"/>
        <v>9</v>
      </c>
      <c r="B2400" s="30" t="s">
        <v>4050</v>
      </c>
      <c r="C2400" s="30" t="s">
        <v>4051</v>
      </c>
      <c r="D2400" s="34">
        <v>0</v>
      </c>
      <c r="E2400" s="33">
        <v>68099258057.230003</v>
      </c>
      <c r="F2400" s="33">
        <v>68099258057.230003</v>
      </c>
    </row>
    <row r="2401" spans="1:6" ht="13.5" hidden="1" thickBot="1">
      <c r="A2401" s="27">
        <f t="shared" ref="A2401:A2464" si="47">LEN(B2401)</f>
        <v>9</v>
      </c>
      <c r="B2401" s="30" t="s">
        <v>4052</v>
      </c>
      <c r="C2401" s="30" t="s">
        <v>4053</v>
      </c>
      <c r="D2401" s="34">
        <v>0</v>
      </c>
      <c r="E2401" s="33">
        <v>1136655435498.5701</v>
      </c>
      <c r="F2401" s="33">
        <v>1136655435498.5701</v>
      </c>
    </row>
    <row r="2402" spans="1:6" ht="13.5" hidden="1" thickBot="1">
      <c r="A2402" s="27">
        <f t="shared" si="47"/>
        <v>9</v>
      </c>
      <c r="B2402" s="30" t="s">
        <v>4054</v>
      </c>
      <c r="C2402" s="30" t="s">
        <v>4055</v>
      </c>
      <c r="D2402" s="34">
        <v>0</v>
      </c>
      <c r="E2402" s="33">
        <v>59188749884.370003</v>
      </c>
      <c r="F2402" s="33">
        <v>59188749884.370003</v>
      </c>
    </row>
    <row r="2403" spans="1:6" ht="13.5" hidden="1" thickBot="1">
      <c r="A2403" s="27">
        <f t="shared" si="47"/>
        <v>9</v>
      </c>
      <c r="B2403" s="30" t="s">
        <v>4056</v>
      </c>
      <c r="C2403" s="30" t="s">
        <v>4057</v>
      </c>
      <c r="D2403" s="34">
        <v>0</v>
      </c>
      <c r="E2403" s="33">
        <v>20585898583.82</v>
      </c>
      <c r="F2403" s="33">
        <v>20585898583.82</v>
      </c>
    </row>
    <row r="2404" spans="1:6" ht="13.5" hidden="1" thickBot="1">
      <c r="A2404" s="27">
        <f t="shared" si="47"/>
        <v>9</v>
      </c>
      <c r="B2404" s="30" t="s">
        <v>4058</v>
      </c>
      <c r="C2404" s="30" t="s">
        <v>4059</v>
      </c>
      <c r="D2404" s="34">
        <v>0</v>
      </c>
      <c r="E2404" s="34">
        <v>6863141030</v>
      </c>
      <c r="F2404" s="34">
        <v>6863141030</v>
      </c>
    </row>
    <row r="2405" spans="1:6" ht="13.5" hidden="1" thickBot="1">
      <c r="A2405" s="27">
        <f t="shared" si="47"/>
        <v>9</v>
      </c>
      <c r="B2405" s="30" t="s">
        <v>4060</v>
      </c>
      <c r="C2405" s="30" t="s">
        <v>4061</v>
      </c>
      <c r="D2405" s="34">
        <v>0</v>
      </c>
      <c r="E2405" s="33">
        <v>164149836692.10999</v>
      </c>
      <c r="F2405" s="33">
        <v>164149836692.10999</v>
      </c>
    </row>
    <row r="2406" spans="1:6" ht="13.5" hidden="1" thickBot="1">
      <c r="A2406" s="27">
        <f t="shared" si="47"/>
        <v>9</v>
      </c>
      <c r="B2406" s="30" t="s">
        <v>4062</v>
      </c>
      <c r="C2406" s="30" t="s">
        <v>4063</v>
      </c>
      <c r="D2406" s="34">
        <v>0</v>
      </c>
      <c r="E2406" s="33">
        <v>30121719560.02</v>
      </c>
      <c r="F2406" s="33">
        <v>30121719560.02</v>
      </c>
    </row>
    <row r="2407" spans="1:6" ht="13.5" hidden="1" thickBot="1">
      <c r="A2407" s="27">
        <f t="shared" si="47"/>
        <v>9</v>
      </c>
      <c r="B2407" s="30" t="s">
        <v>4064</v>
      </c>
      <c r="C2407" s="30" t="s">
        <v>4065</v>
      </c>
      <c r="D2407" s="34">
        <v>0</v>
      </c>
      <c r="E2407" s="34">
        <v>2450563298</v>
      </c>
      <c r="F2407" s="34">
        <v>2450563298</v>
      </c>
    </row>
    <row r="2408" spans="1:6" ht="13.5" hidden="1" thickBot="1">
      <c r="A2408" s="27">
        <f t="shared" si="47"/>
        <v>9</v>
      </c>
      <c r="B2408" s="30" t="s">
        <v>4066</v>
      </c>
      <c r="C2408" s="30" t="s">
        <v>4067</v>
      </c>
      <c r="D2408" s="34">
        <v>0</v>
      </c>
      <c r="E2408" s="34">
        <v>750694933</v>
      </c>
      <c r="F2408" s="34">
        <v>750694933</v>
      </c>
    </row>
    <row r="2409" spans="1:6" ht="13.5" hidden="1" thickBot="1">
      <c r="A2409" s="27">
        <f t="shared" si="47"/>
        <v>9</v>
      </c>
      <c r="B2409" s="30" t="s">
        <v>4068</v>
      </c>
      <c r="C2409" s="30" t="s">
        <v>4069</v>
      </c>
      <c r="D2409" s="34">
        <v>0</v>
      </c>
      <c r="E2409" s="33">
        <v>272401856136.16</v>
      </c>
      <c r="F2409" s="33">
        <v>272401856136.16</v>
      </c>
    </row>
    <row r="2410" spans="1:6" ht="13.5" hidden="1" thickBot="1">
      <c r="A2410" s="27">
        <f t="shared" si="47"/>
        <v>9</v>
      </c>
      <c r="B2410" s="30" t="s">
        <v>4070</v>
      </c>
      <c r="C2410" s="30" t="s">
        <v>4071</v>
      </c>
      <c r="D2410" s="34">
        <v>0</v>
      </c>
      <c r="E2410" s="33">
        <v>430033295186.09998</v>
      </c>
      <c r="F2410" s="33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0" t="s">
        <v>1186</v>
      </c>
      <c r="D2411" s="34">
        <v>0</v>
      </c>
      <c r="E2411" s="33">
        <v>937522127660.31006</v>
      </c>
      <c r="F2411" s="33">
        <v>937522127660.31006</v>
      </c>
    </row>
    <row r="2412" spans="1:6" ht="13.5" hidden="1" thickBot="1">
      <c r="A2412" s="27">
        <f t="shared" si="47"/>
        <v>9</v>
      </c>
      <c r="B2412" s="30" t="s">
        <v>4073</v>
      </c>
      <c r="C2412" s="30" t="s">
        <v>1188</v>
      </c>
      <c r="D2412" s="34">
        <v>0</v>
      </c>
      <c r="E2412" s="34">
        <v>929061152044</v>
      </c>
      <c r="F2412" s="34">
        <v>929061152044</v>
      </c>
    </row>
    <row r="2413" spans="1:6" ht="13.5" hidden="1" thickBot="1">
      <c r="A2413" s="27">
        <f t="shared" si="47"/>
        <v>9</v>
      </c>
      <c r="B2413" s="30" t="s">
        <v>4074</v>
      </c>
      <c r="C2413" s="30" t="s">
        <v>4075</v>
      </c>
      <c r="D2413" s="34">
        <v>0</v>
      </c>
      <c r="E2413" s="34">
        <v>6052650372</v>
      </c>
      <c r="F2413" s="34">
        <v>6052650372</v>
      </c>
    </row>
    <row r="2414" spans="1:6" ht="13.5" hidden="1" thickBot="1">
      <c r="A2414" s="27">
        <f t="shared" si="47"/>
        <v>9</v>
      </c>
      <c r="B2414" s="30" t="s">
        <v>4076</v>
      </c>
      <c r="C2414" s="30" t="s">
        <v>1120</v>
      </c>
      <c r="D2414" s="34">
        <v>0</v>
      </c>
      <c r="E2414" s="34">
        <v>1701860629</v>
      </c>
      <c r="F2414" s="34">
        <v>1701860629</v>
      </c>
    </row>
    <row r="2415" spans="1:6" ht="13.5" hidden="1" thickBot="1">
      <c r="A2415" s="27">
        <f t="shared" si="47"/>
        <v>9</v>
      </c>
      <c r="B2415" s="30" t="s">
        <v>4077</v>
      </c>
      <c r="C2415" s="30" t="s">
        <v>4078</v>
      </c>
      <c r="D2415" s="34">
        <v>0</v>
      </c>
      <c r="E2415" s="33">
        <v>706464615.30999994</v>
      </c>
      <c r="F2415" s="33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0" t="s">
        <v>1024</v>
      </c>
      <c r="D2416" s="34">
        <v>0</v>
      </c>
      <c r="E2416" s="33">
        <v>13413137964612.301</v>
      </c>
      <c r="F2416" s="33">
        <v>13413137964612.301</v>
      </c>
    </row>
    <row r="2417" spans="1:6" ht="13.5" hidden="1" thickBot="1">
      <c r="A2417" s="27">
        <f t="shared" si="47"/>
        <v>9</v>
      </c>
      <c r="B2417" s="30" t="s">
        <v>4080</v>
      </c>
      <c r="C2417" s="30" t="s">
        <v>4081</v>
      </c>
      <c r="D2417" s="34">
        <v>0</v>
      </c>
      <c r="E2417" s="33">
        <v>2182012380818.8899</v>
      </c>
      <c r="F2417" s="33">
        <v>2182012380818.8899</v>
      </c>
    </row>
    <row r="2418" spans="1:6" ht="13.5" hidden="1" thickBot="1">
      <c r="A2418" s="27">
        <f t="shared" si="47"/>
        <v>9</v>
      </c>
      <c r="B2418" s="30" t="s">
        <v>4082</v>
      </c>
      <c r="C2418" s="30" t="s">
        <v>4083</v>
      </c>
      <c r="D2418" s="34">
        <v>0</v>
      </c>
      <c r="E2418" s="34">
        <v>1378163497804</v>
      </c>
      <c r="F2418" s="34">
        <v>1378163497804</v>
      </c>
    </row>
    <row r="2419" spans="1:6" ht="13.5" hidden="1" thickBot="1">
      <c r="A2419" s="27">
        <f t="shared" si="47"/>
        <v>9</v>
      </c>
      <c r="B2419" s="30" t="s">
        <v>4084</v>
      </c>
      <c r="C2419" s="30" t="s">
        <v>4085</v>
      </c>
      <c r="D2419" s="34">
        <v>0</v>
      </c>
      <c r="E2419" s="33">
        <v>853384407259.66003</v>
      </c>
      <c r="F2419" s="33">
        <v>853384407259.66003</v>
      </c>
    </row>
    <row r="2420" spans="1:6" ht="13.5" hidden="1" thickBot="1">
      <c r="A2420" s="27">
        <f t="shared" si="47"/>
        <v>9</v>
      </c>
      <c r="B2420" s="30" t="s">
        <v>4086</v>
      </c>
      <c r="C2420" s="30" t="s">
        <v>4087</v>
      </c>
      <c r="D2420" s="34">
        <v>0</v>
      </c>
      <c r="E2420" s="33">
        <v>8999577678729.7891</v>
      </c>
      <c r="F2420" s="33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0" t="s">
        <v>1026</v>
      </c>
      <c r="D2421" s="34">
        <v>0</v>
      </c>
      <c r="E2421" s="33">
        <v>3112883613721.0898</v>
      </c>
      <c r="F2421" s="33">
        <v>3112883613721.0898</v>
      </c>
    </row>
    <row r="2422" spans="1:6" ht="13.5" hidden="1" thickBot="1">
      <c r="A2422" s="27">
        <f t="shared" si="47"/>
        <v>9</v>
      </c>
      <c r="B2422" s="30" t="s">
        <v>4089</v>
      </c>
      <c r="C2422" s="30" t="s">
        <v>4090</v>
      </c>
      <c r="D2422" s="34">
        <v>0</v>
      </c>
      <c r="E2422" s="33">
        <v>96768151316.639999</v>
      </c>
      <c r="F2422" s="33">
        <v>96768151316.639999</v>
      </c>
    </row>
    <row r="2423" spans="1:6" ht="13.5" hidden="1" thickBot="1">
      <c r="A2423" s="27">
        <f t="shared" si="47"/>
        <v>9</v>
      </c>
      <c r="B2423" s="30" t="s">
        <v>4091</v>
      </c>
      <c r="C2423" s="30" t="s">
        <v>4085</v>
      </c>
      <c r="D2423" s="34">
        <v>0</v>
      </c>
      <c r="E2423" s="33">
        <v>622233174826.65002</v>
      </c>
      <c r="F2423" s="33">
        <v>622233174826.65002</v>
      </c>
    </row>
    <row r="2424" spans="1:6" ht="13.5" hidden="1" thickBot="1">
      <c r="A2424" s="27">
        <f t="shared" si="47"/>
        <v>9</v>
      </c>
      <c r="B2424" s="30" t="s">
        <v>4092</v>
      </c>
      <c r="C2424" s="30" t="s">
        <v>4087</v>
      </c>
      <c r="D2424" s="34">
        <v>0</v>
      </c>
      <c r="E2424" s="33">
        <v>2393882287577.7998</v>
      </c>
      <c r="F2424" s="33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0" t="s">
        <v>1028</v>
      </c>
      <c r="D2425" s="34">
        <v>0</v>
      </c>
      <c r="E2425" s="33">
        <v>2381313723637.1499</v>
      </c>
      <c r="F2425" s="33">
        <v>2381313723637.1499</v>
      </c>
    </row>
    <row r="2426" spans="1:6" ht="13.5" hidden="1" thickBot="1">
      <c r="A2426" s="27">
        <f t="shared" si="47"/>
        <v>9</v>
      </c>
      <c r="B2426" s="30" t="s">
        <v>4094</v>
      </c>
      <c r="C2426" s="30" t="s">
        <v>4095</v>
      </c>
      <c r="D2426" s="34">
        <v>0</v>
      </c>
      <c r="E2426" s="33">
        <v>671977548855.42004</v>
      </c>
      <c r="F2426" s="33">
        <v>671977548855.42004</v>
      </c>
    </row>
    <row r="2427" spans="1:6" ht="13.5" hidden="1" thickBot="1">
      <c r="A2427" s="27">
        <f t="shared" si="47"/>
        <v>9</v>
      </c>
      <c r="B2427" s="30" t="s">
        <v>4096</v>
      </c>
      <c r="C2427" s="30" t="s">
        <v>4097</v>
      </c>
      <c r="D2427" s="34">
        <v>0</v>
      </c>
      <c r="E2427" s="33">
        <v>38137726422.129997</v>
      </c>
      <c r="F2427" s="33">
        <v>38137726422.129997</v>
      </c>
    </row>
    <row r="2428" spans="1:6" ht="13.5" hidden="1" thickBot="1">
      <c r="A2428" s="27">
        <f t="shared" si="47"/>
        <v>9</v>
      </c>
      <c r="B2428" s="30" t="s">
        <v>4098</v>
      </c>
      <c r="C2428" s="30" t="s">
        <v>4087</v>
      </c>
      <c r="D2428" s="34">
        <v>0</v>
      </c>
      <c r="E2428" s="33">
        <v>1671198448359.6001</v>
      </c>
      <c r="F2428" s="33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0" t="s">
        <v>1030</v>
      </c>
      <c r="D2429" s="34">
        <v>0</v>
      </c>
      <c r="E2429" s="33">
        <v>731611552004.64001</v>
      </c>
      <c r="F2429" s="33">
        <v>731611552004.64001</v>
      </c>
    </row>
    <row r="2430" spans="1:6" ht="13.5" hidden="1" thickBot="1">
      <c r="A2430" s="27">
        <f t="shared" si="47"/>
        <v>9</v>
      </c>
      <c r="B2430" s="30" t="s">
        <v>4100</v>
      </c>
      <c r="C2430" s="30" t="s">
        <v>4101</v>
      </c>
      <c r="D2430" s="34">
        <v>0</v>
      </c>
      <c r="E2430" s="33">
        <v>291433849824.71002</v>
      </c>
      <c r="F2430" s="33">
        <v>291433849824.71002</v>
      </c>
    </row>
    <row r="2431" spans="1:6" ht="13.5" hidden="1" thickBot="1">
      <c r="A2431" s="27">
        <f t="shared" si="47"/>
        <v>9</v>
      </c>
      <c r="B2431" s="30" t="s">
        <v>4102</v>
      </c>
      <c r="C2431" s="30" t="s">
        <v>4103</v>
      </c>
      <c r="D2431" s="34">
        <v>0</v>
      </c>
      <c r="E2431" s="33">
        <v>21015904057.84</v>
      </c>
      <c r="F2431" s="33">
        <v>21015904057.84</v>
      </c>
    </row>
    <row r="2432" spans="1:6" ht="13.5" hidden="1" thickBot="1">
      <c r="A2432" s="27">
        <f t="shared" si="47"/>
        <v>9</v>
      </c>
      <c r="B2432" s="30" t="s">
        <v>4104</v>
      </c>
      <c r="C2432" s="30" t="s">
        <v>4105</v>
      </c>
      <c r="D2432" s="34">
        <v>0</v>
      </c>
      <c r="E2432" s="33">
        <v>112637126684.67</v>
      </c>
      <c r="F2432" s="33">
        <v>112637126684.67</v>
      </c>
    </row>
    <row r="2433" spans="1:6" ht="13.5" hidden="1" thickBot="1">
      <c r="A2433" s="27">
        <f t="shared" si="47"/>
        <v>9</v>
      </c>
      <c r="B2433" s="30" t="s">
        <v>4106</v>
      </c>
      <c r="C2433" s="30" t="s">
        <v>4107</v>
      </c>
      <c r="D2433" s="34">
        <v>0</v>
      </c>
      <c r="E2433" s="33">
        <v>3484242313.9899998</v>
      </c>
      <c r="F2433" s="33">
        <v>3484242313.9899998</v>
      </c>
    </row>
    <row r="2434" spans="1:6" ht="13.5" hidden="1" thickBot="1">
      <c r="A2434" s="27">
        <f t="shared" si="47"/>
        <v>9</v>
      </c>
      <c r="B2434" s="30" t="s">
        <v>4108</v>
      </c>
      <c r="C2434" s="30" t="s">
        <v>4109</v>
      </c>
      <c r="D2434" s="34">
        <v>0</v>
      </c>
      <c r="E2434" s="33">
        <v>654433851.22000003</v>
      </c>
      <c r="F2434" s="33">
        <v>654433851.22000003</v>
      </c>
    </row>
    <row r="2435" spans="1:6" ht="13.5" hidden="1" thickBot="1">
      <c r="A2435" s="27">
        <f t="shared" si="47"/>
        <v>9</v>
      </c>
      <c r="B2435" s="30" t="s">
        <v>4110</v>
      </c>
      <c r="C2435" s="30" t="s">
        <v>4111</v>
      </c>
      <c r="D2435" s="34">
        <v>0</v>
      </c>
      <c r="E2435" s="33">
        <v>6004234196.5900002</v>
      </c>
      <c r="F2435" s="33">
        <v>6004234196.5900002</v>
      </c>
    </row>
    <row r="2436" spans="1:6" ht="13.5" hidden="1" thickBot="1">
      <c r="A2436" s="27">
        <f t="shared" si="47"/>
        <v>9</v>
      </c>
      <c r="B2436" s="30" t="s">
        <v>4112</v>
      </c>
      <c r="C2436" s="30" t="s">
        <v>4113</v>
      </c>
      <c r="D2436" s="34">
        <v>0</v>
      </c>
      <c r="E2436" s="33">
        <v>82896720219.660004</v>
      </c>
      <c r="F2436" s="33">
        <v>82896720219.660004</v>
      </c>
    </row>
    <row r="2437" spans="1:6" ht="13.5" hidden="1" thickBot="1">
      <c r="A2437" s="27">
        <f t="shared" si="47"/>
        <v>9</v>
      </c>
      <c r="B2437" s="30" t="s">
        <v>4114</v>
      </c>
      <c r="C2437" s="30" t="s">
        <v>4115</v>
      </c>
      <c r="D2437" s="34">
        <v>0</v>
      </c>
      <c r="E2437" s="33">
        <v>20617480007.23</v>
      </c>
      <c r="F2437" s="33">
        <v>20617480007.23</v>
      </c>
    </row>
    <row r="2438" spans="1:6" ht="13.5" hidden="1" thickBot="1">
      <c r="A2438" s="27">
        <f t="shared" si="47"/>
        <v>9</v>
      </c>
      <c r="B2438" s="30" t="s">
        <v>4116</v>
      </c>
      <c r="C2438" s="30" t="s">
        <v>4117</v>
      </c>
      <c r="D2438" s="34">
        <v>0</v>
      </c>
      <c r="E2438" s="34">
        <v>10199560683</v>
      </c>
      <c r="F2438" s="34">
        <v>10199560683</v>
      </c>
    </row>
    <row r="2439" spans="1:6" ht="13.5" hidden="1" thickBot="1">
      <c r="A2439" s="27">
        <f t="shared" si="47"/>
        <v>9</v>
      </c>
      <c r="B2439" s="30" t="s">
        <v>4118</v>
      </c>
      <c r="C2439" s="30" t="s">
        <v>4119</v>
      </c>
      <c r="D2439" s="34">
        <v>0</v>
      </c>
      <c r="E2439" s="33">
        <v>63856626346.620003</v>
      </c>
      <c r="F2439" s="33">
        <v>63856626346.620003</v>
      </c>
    </row>
    <row r="2440" spans="1:6" ht="13.5" hidden="1" thickBot="1">
      <c r="A2440" s="27">
        <f t="shared" si="47"/>
        <v>9</v>
      </c>
      <c r="B2440" s="30" t="s">
        <v>4120</v>
      </c>
      <c r="C2440" s="30" t="s">
        <v>4087</v>
      </c>
      <c r="D2440" s="34">
        <v>0</v>
      </c>
      <c r="E2440" s="33">
        <v>118811373819.11</v>
      </c>
      <c r="F2440" s="33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0" t="s">
        <v>1032</v>
      </c>
      <c r="D2441" s="34">
        <v>0</v>
      </c>
      <c r="E2441" s="33">
        <v>2239748108158.1699</v>
      </c>
      <c r="F2441" s="33">
        <v>2239748108158.1699</v>
      </c>
    </row>
    <row r="2442" spans="1:6" ht="13.5" hidden="1" thickBot="1">
      <c r="A2442" s="27">
        <f t="shared" si="47"/>
        <v>9</v>
      </c>
      <c r="B2442" s="30" t="s">
        <v>4122</v>
      </c>
      <c r="C2442" s="30" t="s">
        <v>4123</v>
      </c>
      <c r="D2442" s="34">
        <v>0</v>
      </c>
      <c r="E2442" s="34">
        <v>1312992587577</v>
      </c>
      <c r="F2442" s="34">
        <v>1312992587577</v>
      </c>
    </row>
    <row r="2443" spans="1:6" ht="13.5" hidden="1" thickBot="1">
      <c r="A2443" s="27">
        <f t="shared" si="47"/>
        <v>9</v>
      </c>
      <c r="B2443" s="30" t="s">
        <v>4124</v>
      </c>
      <c r="C2443" s="30" t="s">
        <v>4125</v>
      </c>
      <c r="D2443" s="34">
        <v>0</v>
      </c>
      <c r="E2443" s="33">
        <v>925625279795.17004</v>
      </c>
      <c r="F2443" s="33">
        <v>925625279795.17004</v>
      </c>
    </row>
    <row r="2444" spans="1:6" ht="13.5" hidden="1" thickBot="1">
      <c r="A2444" s="27">
        <f t="shared" si="47"/>
        <v>9</v>
      </c>
      <c r="B2444" s="30" t="s">
        <v>4126</v>
      </c>
      <c r="C2444" s="30" t="s">
        <v>4127</v>
      </c>
      <c r="D2444" s="34">
        <v>0</v>
      </c>
      <c r="E2444" s="34">
        <v>1130240786</v>
      </c>
      <c r="F2444" s="34">
        <v>1130240786</v>
      </c>
    </row>
    <row r="2445" spans="1:6" ht="13.5" thickBot="1">
      <c r="A2445" s="27">
        <f t="shared" si="47"/>
        <v>6</v>
      </c>
      <c r="B2445" s="27" t="s">
        <v>4128</v>
      </c>
      <c r="C2445" s="30" t="s">
        <v>966</v>
      </c>
      <c r="D2445" s="34">
        <v>0</v>
      </c>
      <c r="E2445" s="33">
        <v>10242391390831.6</v>
      </c>
      <c r="F2445" s="33">
        <v>10242391390831.6</v>
      </c>
    </row>
    <row r="2446" spans="1:6" ht="13.5" hidden="1" thickBot="1">
      <c r="A2446" s="27">
        <f t="shared" si="47"/>
        <v>9</v>
      </c>
      <c r="B2446" s="30" t="s">
        <v>4129</v>
      </c>
      <c r="C2446" s="30" t="s">
        <v>4130</v>
      </c>
      <c r="D2446" s="34">
        <v>0</v>
      </c>
      <c r="E2446" s="33">
        <v>570729796857.02002</v>
      </c>
      <c r="F2446" s="33">
        <v>570729796857.02002</v>
      </c>
    </row>
    <row r="2447" spans="1:6" ht="13.5" hidden="1" thickBot="1">
      <c r="A2447" s="27">
        <f t="shared" si="47"/>
        <v>9</v>
      </c>
      <c r="B2447" s="30" t="s">
        <v>4131</v>
      </c>
      <c r="C2447" s="30" t="s">
        <v>4132</v>
      </c>
      <c r="D2447" s="34">
        <v>0</v>
      </c>
      <c r="E2447" s="34">
        <v>237409025899</v>
      </c>
      <c r="F2447" s="34">
        <v>237409025899</v>
      </c>
    </row>
    <row r="2448" spans="1:6" ht="13.5" hidden="1" thickBot="1">
      <c r="A2448" s="27">
        <f t="shared" si="47"/>
        <v>9</v>
      </c>
      <c r="B2448" s="30" t="s">
        <v>4133</v>
      </c>
      <c r="C2448" s="30" t="s">
        <v>4134</v>
      </c>
      <c r="D2448" s="34">
        <v>0</v>
      </c>
      <c r="E2448" s="34">
        <v>272411619204</v>
      </c>
      <c r="F2448" s="34">
        <v>272411619204</v>
      </c>
    </row>
    <row r="2449" spans="1:6" ht="13.5" hidden="1" thickBot="1">
      <c r="A2449" s="27">
        <f t="shared" si="47"/>
        <v>9</v>
      </c>
      <c r="B2449" s="30" t="s">
        <v>4135</v>
      </c>
      <c r="C2449" s="30" t="s">
        <v>4136</v>
      </c>
      <c r="D2449" s="34">
        <v>0</v>
      </c>
      <c r="E2449" s="34">
        <v>311587133329</v>
      </c>
      <c r="F2449" s="34">
        <v>311587133329</v>
      </c>
    </row>
    <row r="2450" spans="1:6" ht="13.5" hidden="1" thickBot="1">
      <c r="A2450" s="27">
        <f t="shared" si="47"/>
        <v>9</v>
      </c>
      <c r="B2450" s="30" t="s">
        <v>4137</v>
      </c>
      <c r="C2450" s="30" t="s">
        <v>4138</v>
      </c>
      <c r="D2450" s="34">
        <v>0</v>
      </c>
      <c r="E2450" s="33">
        <v>113214885471.05</v>
      </c>
      <c r="F2450" s="33">
        <v>113214885471.05</v>
      </c>
    </row>
    <row r="2451" spans="1:6" ht="13.5" hidden="1" thickBot="1">
      <c r="A2451" s="27">
        <f t="shared" si="47"/>
        <v>9</v>
      </c>
      <c r="B2451" s="30" t="s">
        <v>4139</v>
      </c>
      <c r="C2451" s="30" t="s">
        <v>4140</v>
      </c>
      <c r="D2451" s="34">
        <v>0</v>
      </c>
      <c r="E2451" s="34">
        <v>8703102042901</v>
      </c>
      <c r="F2451" s="34">
        <v>8703102042901</v>
      </c>
    </row>
    <row r="2452" spans="1:6" ht="13.5" hidden="1" thickBot="1">
      <c r="A2452" s="27">
        <f t="shared" si="47"/>
        <v>9</v>
      </c>
      <c r="B2452" s="30" t="s">
        <v>4141</v>
      </c>
      <c r="C2452" s="30" t="s">
        <v>4142</v>
      </c>
      <c r="D2452" s="34">
        <v>0</v>
      </c>
      <c r="E2452" s="33">
        <v>33936887170.560001</v>
      </c>
      <c r="F2452" s="33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0" t="s">
        <v>980</v>
      </c>
      <c r="D2453" s="34">
        <v>0</v>
      </c>
      <c r="E2453" s="33">
        <v>770608469787.34998</v>
      </c>
      <c r="F2453" s="33">
        <v>770608469787.34998</v>
      </c>
    </row>
    <row r="2454" spans="1:6" ht="13.5" hidden="1" thickBot="1">
      <c r="A2454" s="27">
        <f t="shared" si="47"/>
        <v>9</v>
      </c>
      <c r="B2454" s="30" t="s">
        <v>4144</v>
      </c>
      <c r="C2454" s="30" t="s">
        <v>4145</v>
      </c>
      <c r="D2454" s="34">
        <v>0</v>
      </c>
      <c r="E2454" s="33">
        <v>25348005363.080002</v>
      </c>
      <c r="F2454" s="33">
        <v>25348005363.080002</v>
      </c>
    </row>
    <row r="2455" spans="1:6" ht="13.5" hidden="1" thickBot="1">
      <c r="A2455" s="27">
        <f t="shared" si="47"/>
        <v>9</v>
      </c>
      <c r="B2455" s="30" t="s">
        <v>4146</v>
      </c>
      <c r="C2455" s="30" t="s">
        <v>4147</v>
      </c>
      <c r="D2455" s="34">
        <v>0</v>
      </c>
      <c r="E2455" s="33">
        <v>44065306420.220001</v>
      </c>
      <c r="F2455" s="33">
        <v>44065306420.220001</v>
      </c>
    </row>
    <row r="2456" spans="1:6" ht="13.5" hidden="1" thickBot="1">
      <c r="A2456" s="27">
        <f t="shared" si="47"/>
        <v>9</v>
      </c>
      <c r="B2456" s="30" t="s">
        <v>4148</v>
      </c>
      <c r="C2456" s="30" t="s">
        <v>4149</v>
      </c>
      <c r="D2456" s="34">
        <v>0</v>
      </c>
      <c r="E2456" s="33">
        <v>1790523912.1300001</v>
      </c>
      <c r="F2456" s="33">
        <v>1790523912.1300001</v>
      </c>
    </row>
    <row r="2457" spans="1:6" ht="13.5" hidden="1" thickBot="1">
      <c r="A2457" s="27">
        <f t="shared" si="47"/>
        <v>9</v>
      </c>
      <c r="B2457" s="30" t="s">
        <v>4150</v>
      </c>
      <c r="C2457" s="30" t="s">
        <v>4151</v>
      </c>
      <c r="D2457" s="34">
        <v>0</v>
      </c>
      <c r="E2457" s="34">
        <v>530496788</v>
      </c>
      <c r="F2457" s="34">
        <v>530496788</v>
      </c>
    </row>
    <row r="2458" spans="1:6" ht="13.5" hidden="1" thickBot="1">
      <c r="A2458" s="27">
        <f t="shared" si="47"/>
        <v>9</v>
      </c>
      <c r="B2458" s="30" t="s">
        <v>4152</v>
      </c>
      <c r="C2458" s="30" t="s">
        <v>4153</v>
      </c>
      <c r="D2458" s="34">
        <v>0</v>
      </c>
      <c r="E2458" s="33">
        <v>684036780020.65002</v>
      </c>
      <c r="F2458" s="33">
        <v>684036780020.65002</v>
      </c>
    </row>
    <row r="2459" spans="1:6" ht="13.5" hidden="1" thickBot="1">
      <c r="A2459" s="27">
        <f t="shared" si="47"/>
        <v>9</v>
      </c>
      <c r="B2459" s="30" t="s">
        <v>4154</v>
      </c>
      <c r="C2459" s="30" t="s">
        <v>4155</v>
      </c>
      <c r="D2459" s="34">
        <v>0</v>
      </c>
      <c r="E2459" s="33">
        <v>7309310786.4399996</v>
      </c>
      <c r="F2459" s="33">
        <v>7309310786.4399996</v>
      </c>
    </row>
    <row r="2460" spans="1:6" ht="13.5" hidden="1" thickBot="1">
      <c r="A2460" s="27">
        <f t="shared" si="47"/>
        <v>9</v>
      </c>
      <c r="B2460" s="30" t="s">
        <v>4156</v>
      </c>
      <c r="C2460" s="30" t="s">
        <v>4157</v>
      </c>
      <c r="D2460" s="34">
        <v>0</v>
      </c>
      <c r="E2460" s="33">
        <v>7528046496.8299999</v>
      </c>
      <c r="F2460" s="33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0" t="s">
        <v>1034</v>
      </c>
      <c r="D2461" s="34">
        <v>0</v>
      </c>
      <c r="E2461" s="34">
        <v>5888934581302</v>
      </c>
      <c r="F2461" s="34">
        <v>5888934581302</v>
      </c>
    </row>
    <row r="2462" spans="1:6" ht="13.5" hidden="1" thickBot="1">
      <c r="A2462" s="27">
        <f t="shared" si="47"/>
        <v>9</v>
      </c>
      <c r="B2462" s="30" t="s">
        <v>4159</v>
      </c>
      <c r="C2462" s="30" t="s">
        <v>4160</v>
      </c>
      <c r="D2462" s="34">
        <v>0</v>
      </c>
      <c r="E2462" s="34">
        <v>1537718440253</v>
      </c>
      <c r="F2462" s="34">
        <v>1537718440253</v>
      </c>
    </row>
    <row r="2463" spans="1:6" ht="13.5" hidden="1" thickBot="1">
      <c r="A2463" s="27">
        <f t="shared" si="47"/>
        <v>9</v>
      </c>
      <c r="B2463" s="30" t="s">
        <v>4161</v>
      </c>
      <c r="C2463" s="30" t="s">
        <v>4162</v>
      </c>
      <c r="D2463" s="34">
        <v>0</v>
      </c>
      <c r="E2463" s="34">
        <v>2978103476</v>
      </c>
      <c r="F2463" s="34">
        <v>2978103476</v>
      </c>
    </row>
    <row r="2464" spans="1:6" ht="13.5" hidden="1" thickBot="1">
      <c r="A2464" s="27">
        <f t="shared" si="47"/>
        <v>9</v>
      </c>
      <c r="B2464" s="30" t="s">
        <v>4163</v>
      </c>
      <c r="C2464" s="30" t="s">
        <v>4164</v>
      </c>
      <c r="D2464" s="34">
        <v>0</v>
      </c>
      <c r="E2464" s="34">
        <v>1187809210</v>
      </c>
      <c r="F2464" s="34">
        <v>1187809210</v>
      </c>
    </row>
    <row r="2465" spans="1:6" ht="13.5" hidden="1" thickBot="1">
      <c r="A2465" s="27">
        <f t="shared" ref="A2465:A2528" si="48">LEN(B2465)</f>
        <v>9</v>
      </c>
      <c r="B2465" s="30" t="s">
        <v>4165</v>
      </c>
      <c r="C2465" s="30" t="s">
        <v>4166</v>
      </c>
      <c r="D2465" s="34">
        <v>0</v>
      </c>
      <c r="E2465" s="34">
        <v>88832158601</v>
      </c>
      <c r="F2465" s="34">
        <v>88832158601</v>
      </c>
    </row>
    <row r="2466" spans="1:6" ht="13.5" hidden="1" thickBot="1">
      <c r="A2466" s="27">
        <f t="shared" si="48"/>
        <v>9</v>
      </c>
      <c r="B2466" s="30" t="s">
        <v>4167</v>
      </c>
      <c r="C2466" s="30" t="s">
        <v>4168</v>
      </c>
      <c r="D2466" s="34">
        <v>0</v>
      </c>
      <c r="E2466" s="34">
        <v>3117327365511</v>
      </c>
      <c r="F2466" s="34">
        <v>3117327365511</v>
      </c>
    </row>
    <row r="2467" spans="1:6" ht="13.5" hidden="1" thickBot="1">
      <c r="A2467" s="27">
        <f t="shared" si="48"/>
        <v>9</v>
      </c>
      <c r="B2467" s="30" t="s">
        <v>4169</v>
      </c>
      <c r="C2467" s="30" t="s">
        <v>4170</v>
      </c>
      <c r="D2467" s="34">
        <v>0</v>
      </c>
      <c r="E2467" s="34">
        <v>597875629225</v>
      </c>
      <c r="F2467" s="34">
        <v>597875629225</v>
      </c>
    </row>
    <row r="2468" spans="1:6" ht="13.5" hidden="1" thickBot="1">
      <c r="A2468" s="27">
        <f t="shared" si="48"/>
        <v>9</v>
      </c>
      <c r="B2468" s="30" t="s">
        <v>4171</v>
      </c>
      <c r="C2468" s="30" t="s">
        <v>4087</v>
      </c>
      <c r="D2468" s="34">
        <v>0</v>
      </c>
      <c r="E2468" s="34">
        <v>419997812794</v>
      </c>
      <c r="F2468" s="34">
        <v>419997812794</v>
      </c>
    </row>
    <row r="2469" spans="1:6" ht="13.5" hidden="1" thickBot="1">
      <c r="A2469" s="27">
        <f t="shared" si="48"/>
        <v>9</v>
      </c>
      <c r="B2469" s="30" t="s">
        <v>4172</v>
      </c>
      <c r="C2469" s="30" t="s">
        <v>4173</v>
      </c>
      <c r="D2469" s="34">
        <v>0</v>
      </c>
      <c r="E2469" s="34">
        <v>123017262232</v>
      </c>
      <c r="F2469" s="34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0" t="s">
        <v>968</v>
      </c>
      <c r="D2470" s="34">
        <v>0</v>
      </c>
      <c r="E2470" s="34">
        <v>557011362515</v>
      </c>
      <c r="F2470" s="34">
        <v>557011362515</v>
      </c>
    </row>
    <row r="2471" spans="1:6" ht="13.5" hidden="1" thickBot="1">
      <c r="A2471" s="27">
        <f t="shared" si="48"/>
        <v>9</v>
      </c>
      <c r="B2471" s="30" t="s">
        <v>4175</v>
      </c>
      <c r="C2471" s="30" t="s">
        <v>4176</v>
      </c>
      <c r="D2471" s="34">
        <v>0</v>
      </c>
      <c r="E2471" s="34">
        <v>503681080350</v>
      </c>
      <c r="F2471" s="34">
        <v>503681080350</v>
      </c>
    </row>
    <row r="2472" spans="1:6" ht="13.5" hidden="1" thickBot="1">
      <c r="A2472" s="27">
        <f t="shared" si="48"/>
        <v>9</v>
      </c>
      <c r="B2472" s="30" t="s">
        <v>4177</v>
      </c>
      <c r="C2472" s="30" t="s">
        <v>2891</v>
      </c>
      <c r="D2472" s="34">
        <v>0</v>
      </c>
      <c r="E2472" s="34">
        <v>9244923740</v>
      </c>
      <c r="F2472" s="34">
        <v>9244923740</v>
      </c>
    </row>
    <row r="2473" spans="1:6" ht="13.5" hidden="1" thickBot="1">
      <c r="A2473" s="27">
        <f t="shared" si="48"/>
        <v>9</v>
      </c>
      <c r="B2473" s="30" t="s">
        <v>4178</v>
      </c>
      <c r="C2473" s="30" t="s">
        <v>4179</v>
      </c>
      <c r="D2473" s="34">
        <v>0</v>
      </c>
      <c r="E2473" s="34">
        <v>536023456</v>
      </c>
      <c r="F2473" s="34">
        <v>536023456</v>
      </c>
    </row>
    <row r="2474" spans="1:6" ht="13.5" hidden="1" thickBot="1">
      <c r="A2474" s="27">
        <f t="shared" si="48"/>
        <v>9</v>
      </c>
      <c r="B2474" s="30" t="s">
        <v>4180</v>
      </c>
      <c r="C2474" s="30" t="s">
        <v>4181</v>
      </c>
      <c r="D2474" s="34">
        <v>0</v>
      </c>
      <c r="E2474" s="34">
        <v>18541208043</v>
      </c>
      <c r="F2474" s="34">
        <v>18541208043</v>
      </c>
    </row>
    <row r="2475" spans="1:6" ht="13.5" hidden="1" thickBot="1">
      <c r="A2475" s="27">
        <f t="shared" si="48"/>
        <v>9</v>
      </c>
      <c r="B2475" s="30" t="s">
        <v>4182</v>
      </c>
      <c r="C2475" s="30" t="s">
        <v>4183</v>
      </c>
      <c r="D2475" s="34">
        <v>0</v>
      </c>
      <c r="E2475" s="34">
        <v>19548105</v>
      </c>
      <c r="F2475" s="34">
        <v>19548105</v>
      </c>
    </row>
    <row r="2476" spans="1:6" ht="13.5" hidden="1" thickBot="1">
      <c r="A2476" s="27">
        <f t="shared" si="48"/>
        <v>9</v>
      </c>
      <c r="B2476" s="30" t="s">
        <v>4184</v>
      </c>
      <c r="C2476" s="30" t="s">
        <v>4185</v>
      </c>
      <c r="D2476" s="34">
        <v>0</v>
      </c>
      <c r="E2476" s="34">
        <v>370500</v>
      </c>
      <c r="F2476" s="34">
        <v>370500</v>
      </c>
    </row>
    <row r="2477" spans="1:6" ht="13.5" hidden="1" thickBot="1">
      <c r="A2477" s="27">
        <f t="shared" si="48"/>
        <v>9</v>
      </c>
      <c r="B2477" s="30" t="s">
        <v>4186</v>
      </c>
      <c r="C2477" s="30" t="s">
        <v>4187</v>
      </c>
      <c r="D2477" s="34">
        <v>0</v>
      </c>
      <c r="E2477" s="34">
        <v>23776805525</v>
      </c>
      <c r="F2477" s="34">
        <v>23776805525</v>
      </c>
    </row>
    <row r="2478" spans="1:6" ht="13.5" hidden="1" thickBot="1">
      <c r="A2478" s="27">
        <f t="shared" si="48"/>
        <v>9</v>
      </c>
      <c r="B2478" s="30" t="s">
        <v>4188</v>
      </c>
      <c r="C2478" s="30" t="s">
        <v>897</v>
      </c>
      <c r="D2478" s="34">
        <v>0</v>
      </c>
      <c r="E2478" s="34">
        <v>16377684</v>
      </c>
      <c r="F2478" s="34">
        <v>16377684</v>
      </c>
    </row>
    <row r="2479" spans="1:6" ht="13.5" hidden="1" thickBot="1">
      <c r="A2479" s="27">
        <f t="shared" si="48"/>
        <v>9</v>
      </c>
      <c r="B2479" s="30" t="s">
        <v>4189</v>
      </c>
      <c r="C2479" s="30" t="s">
        <v>4190</v>
      </c>
      <c r="D2479" s="34">
        <v>0</v>
      </c>
      <c r="E2479" s="34">
        <v>1195025112</v>
      </c>
      <c r="F2479" s="34">
        <v>1195025112</v>
      </c>
    </row>
    <row r="2480" spans="1:6" ht="13.5" thickBot="1">
      <c r="A2480" s="27">
        <f t="shared" si="48"/>
        <v>6</v>
      </c>
      <c r="B2480" s="27" t="s">
        <v>4191</v>
      </c>
      <c r="C2480" s="30" t="s">
        <v>970</v>
      </c>
      <c r="D2480" s="34">
        <v>0</v>
      </c>
      <c r="E2480" s="33">
        <v>91278936971.940002</v>
      </c>
      <c r="F2480" s="33">
        <v>91278936971.940002</v>
      </c>
    </row>
    <row r="2481" spans="1:6" ht="13.5" hidden="1" thickBot="1">
      <c r="A2481" s="27">
        <f t="shared" si="48"/>
        <v>9</v>
      </c>
      <c r="B2481" s="30" t="s">
        <v>4192</v>
      </c>
      <c r="C2481" s="30" t="s">
        <v>4193</v>
      </c>
      <c r="D2481" s="34">
        <v>0</v>
      </c>
      <c r="E2481" s="33">
        <v>8123263864.3400002</v>
      </c>
      <c r="F2481" s="33">
        <v>8123263864.3400002</v>
      </c>
    </row>
    <row r="2482" spans="1:6" ht="13.5" hidden="1" thickBot="1">
      <c r="A2482" s="27">
        <f t="shared" si="48"/>
        <v>9</v>
      </c>
      <c r="B2482" s="30" t="s">
        <v>4194</v>
      </c>
      <c r="C2482" s="30" t="s">
        <v>4195</v>
      </c>
      <c r="D2482" s="34">
        <v>0</v>
      </c>
      <c r="E2482" s="33">
        <v>11295585390.67</v>
      </c>
      <c r="F2482" s="33">
        <v>11295585390.67</v>
      </c>
    </row>
    <row r="2483" spans="1:6" ht="13.5" hidden="1" thickBot="1">
      <c r="A2483" s="27">
        <f t="shared" si="48"/>
        <v>9</v>
      </c>
      <c r="B2483" s="30" t="s">
        <v>4196</v>
      </c>
      <c r="C2483" s="30" t="s">
        <v>4197</v>
      </c>
      <c r="D2483" s="34">
        <v>0</v>
      </c>
      <c r="E2483" s="33">
        <v>25932226434.360001</v>
      </c>
      <c r="F2483" s="33">
        <v>25932226434.360001</v>
      </c>
    </row>
    <row r="2484" spans="1:6" ht="13.5" hidden="1" thickBot="1">
      <c r="A2484" s="27">
        <f t="shared" si="48"/>
        <v>9</v>
      </c>
      <c r="B2484" s="30" t="s">
        <v>4198</v>
      </c>
      <c r="C2484" s="30" t="s">
        <v>4199</v>
      </c>
      <c r="D2484" s="34">
        <v>0</v>
      </c>
      <c r="E2484" s="33">
        <v>36298459334.970001</v>
      </c>
      <c r="F2484" s="33">
        <v>36298459334.970001</v>
      </c>
    </row>
    <row r="2485" spans="1:6" ht="13.5" hidden="1" thickBot="1">
      <c r="A2485" s="27">
        <f t="shared" si="48"/>
        <v>9</v>
      </c>
      <c r="B2485" s="30" t="s">
        <v>4200</v>
      </c>
      <c r="C2485" s="30" t="s">
        <v>4201</v>
      </c>
      <c r="D2485" s="34">
        <v>0</v>
      </c>
      <c r="E2485" s="33">
        <v>9629401947.6000004</v>
      </c>
      <c r="F2485" s="33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0" t="s">
        <v>215</v>
      </c>
      <c r="D2486" s="34">
        <v>0</v>
      </c>
      <c r="E2486" s="34">
        <v>2718940046112</v>
      </c>
      <c r="F2486" s="34">
        <v>2718940046112</v>
      </c>
    </row>
    <row r="2487" spans="1:6" ht="13.5" hidden="1" thickBot="1">
      <c r="A2487" s="27">
        <f t="shared" si="48"/>
        <v>9</v>
      </c>
      <c r="B2487" s="30" t="s">
        <v>4203</v>
      </c>
      <c r="C2487" s="30" t="s">
        <v>4204</v>
      </c>
      <c r="D2487" s="34">
        <v>0</v>
      </c>
      <c r="E2487" s="34">
        <v>2089077043836</v>
      </c>
      <c r="F2487" s="34">
        <v>2089077043836</v>
      </c>
    </row>
    <row r="2488" spans="1:6" ht="13.5" hidden="1" thickBot="1">
      <c r="A2488" s="27">
        <f t="shared" si="48"/>
        <v>9</v>
      </c>
      <c r="B2488" s="30" t="s">
        <v>4205</v>
      </c>
      <c r="C2488" s="30" t="s">
        <v>4206</v>
      </c>
      <c r="D2488" s="34">
        <v>0</v>
      </c>
      <c r="E2488" s="34">
        <v>171563464500</v>
      </c>
      <c r="F2488" s="34">
        <v>171563464500</v>
      </c>
    </row>
    <row r="2489" spans="1:6" ht="13.5" hidden="1" thickBot="1">
      <c r="A2489" s="27">
        <f t="shared" si="48"/>
        <v>9</v>
      </c>
      <c r="B2489" s="30" t="s">
        <v>4207</v>
      </c>
      <c r="C2489" s="30" t="s">
        <v>1242</v>
      </c>
      <c r="D2489" s="34">
        <v>0</v>
      </c>
      <c r="E2489" s="34">
        <v>51095184540</v>
      </c>
      <c r="F2489" s="34">
        <v>51095184540</v>
      </c>
    </row>
    <row r="2490" spans="1:6" ht="13.5" hidden="1" thickBot="1">
      <c r="A2490" s="27">
        <f t="shared" si="48"/>
        <v>9</v>
      </c>
      <c r="B2490" s="30" t="s">
        <v>4208</v>
      </c>
      <c r="C2490" s="30" t="s">
        <v>4209</v>
      </c>
      <c r="D2490" s="34">
        <v>0</v>
      </c>
      <c r="E2490" s="34">
        <v>3226551083</v>
      </c>
      <c r="F2490" s="34">
        <v>3226551083</v>
      </c>
    </row>
    <row r="2491" spans="1:6" ht="13.5" hidden="1" thickBot="1">
      <c r="A2491" s="27">
        <f t="shared" si="48"/>
        <v>9</v>
      </c>
      <c r="B2491" s="30" t="s">
        <v>4210</v>
      </c>
      <c r="C2491" s="30" t="s">
        <v>4211</v>
      </c>
      <c r="D2491" s="34">
        <v>0</v>
      </c>
      <c r="E2491" s="34">
        <v>398725316691</v>
      </c>
      <c r="F2491" s="34">
        <v>398725316691</v>
      </c>
    </row>
    <row r="2492" spans="1:6" ht="13.5" hidden="1" thickBot="1">
      <c r="A2492" s="27">
        <f t="shared" si="48"/>
        <v>9</v>
      </c>
      <c r="B2492" s="30" t="s">
        <v>4212</v>
      </c>
      <c r="C2492" s="30" t="s">
        <v>2522</v>
      </c>
      <c r="D2492" s="34">
        <v>0</v>
      </c>
      <c r="E2492" s="34">
        <v>5252485462</v>
      </c>
      <c r="F2492" s="34">
        <v>5252485462</v>
      </c>
    </row>
    <row r="2493" spans="1:6" ht="13.5" thickBot="1">
      <c r="A2493" s="27">
        <f t="shared" si="48"/>
        <v>6</v>
      </c>
      <c r="B2493" s="27" t="s">
        <v>4213</v>
      </c>
      <c r="C2493" s="30" t="s">
        <v>974</v>
      </c>
      <c r="D2493" s="34">
        <v>0</v>
      </c>
      <c r="E2493" s="33">
        <v>4837597889009.6904</v>
      </c>
      <c r="F2493" s="33">
        <v>4837597889009.6904</v>
      </c>
    </row>
    <row r="2494" spans="1:6" ht="13.5" hidden="1" thickBot="1">
      <c r="A2494" s="27">
        <f t="shared" si="48"/>
        <v>9</v>
      </c>
      <c r="B2494" s="30" t="s">
        <v>4214</v>
      </c>
      <c r="C2494" s="30" t="s">
        <v>4215</v>
      </c>
      <c r="D2494" s="34">
        <v>0</v>
      </c>
      <c r="E2494" s="33">
        <v>1203865066660.6899</v>
      </c>
      <c r="F2494" s="33">
        <v>1203865066660.6899</v>
      </c>
    </row>
    <row r="2495" spans="1:6" ht="13.5" hidden="1" thickBot="1">
      <c r="A2495" s="27">
        <f t="shared" si="48"/>
        <v>9</v>
      </c>
      <c r="B2495" s="30" t="s">
        <v>4216</v>
      </c>
      <c r="C2495" s="30" t="s">
        <v>4217</v>
      </c>
      <c r="D2495" s="34">
        <v>0</v>
      </c>
      <c r="E2495" s="34">
        <v>284225645077</v>
      </c>
      <c r="F2495" s="34">
        <v>284225645077</v>
      </c>
    </row>
    <row r="2496" spans="1:6" ht="13.5" hidden="1" thickBot="1">
      <c r="A2496" s="27">
        <f t="shared" si="48"/>
        <v>9</v>
      </c>
      <c r="B2496" s="30" t="s">
        <v>4218</v>
      </c>
      <c r="C2496" s="30" t="s">
        <v>4219</v>
      </c>
      <c r="D2496" s="34">
        <v>0</v>
      </c>
      <c r="E2496" s="34">
        <v>17683852350</v>
      </c>
      <c r="F2496" s="34">
        <v>17683852350</v>
      </c>
    </row>
    <row r="2497" spans="1:6" ht="13.5" hidden="1" thickBot="1">
      <c r="A2497" s="27">
        <f t="shared" si="48"/>
        <v>9</v>
      </c>
      <c r="B2497" s="30" t="s">
        <v>4220</v>
      </c>
      <c r="C2497" s="30" t="s">
        <v>4221</v>
      </c>
      <c r="D2497" s="34">
        <v>0</v>
      </c>
      <c r="E2497" s="34">
        <v>3319731803061</v>
      </c>
      <c r="F2497" s="34">
        <v>3319731803061</v>
      </c>
    </row>
    <row r="2498" spans="1:6" ht="13.5" hidden="1" thickBot="1">
      <c r="A2498" s="27">
        <f t="shared" si="48"/>
        <v>9</v>
      </c>
      <c r="B2498" s="30" t="s">
        <v>4222</v>
      </c>
      <c r="C2498" s="30" t="s">
        <v>4223</v>
      </c>
      <c r="D2498" s="34">
        <v>0</v>
      </c>
      <c r="E2498" s="34">
        <v>456621458</v>
      </c>
      <c r="F2498" s="34">
        <v>456621458</v>
      </c>
    </row>
    <row r="2499" spans="1:6" ht="13.5" hidden="1" thickBot="1">
      <c r="A2499" s="27">
        <f t="shared" si="48"/>
        <v>9</v>
      </c>
      <c r="B2499" s="30" t="s">
        <v>4224</v>
      </c>
      <c r="C2499" s="30" t="s">
        <v>4225</v>
      </c>
      <c r="D2499" s="34">
        <v>0</v>
      </c>
      <c r="E2499" s="34">
        <v>11634900403</v>
      </c>
      <c r="F2499" s="34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0" t="s">
        <v>976</v>
      </c>
      <c r="D2500" s="34">
        <v>0</v>
      </c>
      <c r="E2500" s="33">
        <v>292035411001.09003</v>
      </c>
      <c r="F2500" s="33">
        <v>292035411001.09003</v>
      </c>
    </row>
    <row r="2501" spans="1:6" ht="13.5" hidden="1" thickBot="1">
      <c r="A2501" s="27">
        <f t="shared" si="48"/>
        <v>9</v>
      </c>
      <c r="B2501" s="30" t="s">
        <v>4227</v>
      </c>
      <c r="C2501" s="30" t="s">
        <v>4228</v>
      </c>
      <c r="D2501" s="34">
        <v>0</v>
      </c>
      <c r="E2501" s="33">
        <v>98993460370.770004</v>
      </c>
      <c r="F2501" s="33">
        <v>98993460370.770004</v>
      </c>
    </row>
    <row r="2502" spans="1:6" ht="13.5" hidden="1" thickBot="1">
      <c r="A2502" s="27">
        <f t="shared" si="48"/>
        <v>9</v>
      </c>
      <c r="B2502" s="30" t="s">
        <v>4229</v>
      </c>
      <c r="C2502" s="30" t="s">
        <v>4230</v>
      </c>
      <c r="D2502" s="34">
        <v>0</v>
      </c>
      <c r="E2502" s="33">
        <v>133720137059.75999</v>
      </c>
      <c r="F2502" s="33">
        <v>133720137059.75999</v>
      </c>
    </row>
    <row r="2503" spans="1:6" ht="13.5" hidden="1" thickBot="1">
      <c r="A2503" s="27">
        <f t="shared" si="48"/>
        <v>9</v>
      </c>
      <c r="B2503" s="30" t="s">
        <v>4231</v>
      </c>
      <c r="C2503" s="30" t="s">
        <v>4232</v>
      </c>
      <c r="D2503" s="34">
        <v>0</v>
      </c>
      <c r="E2503" s="34">
        <v>298662</v>
      </c>
      <c r="F2503" s="34">
        <v>298662</v>
      </c>
    </row>
    <row r="2504" spans="1:6" ht="13.5" hidden="1" thickBot="1">
      <c r="A2504" s="27">
        <f t="shared" si="48"/>
        <v>9</v>
      </c>
      <c r="B2504" s="30" t="s">
        <v>4233</v>
      </c>
      <c r="C2504" s="30" t="s">
        <v>4234</v>
      </c>
      <c r="D2504" s="34">
        <v>0</v>
      </c>
      <c r="E2504" s="33">
        <v>34397270545.279999</v>
      </c>
      <c r="F2504" s="33">
        <v>34397270545.279999</v>
      </c>
    </row>
    <row r="2505" spans="1:6" ht="13.5" hidden="1" thickBot="1">
      <c r="A2505" s="27">
        <f t="shared" si="48"/>
        <v>9</v>
      </c>
      <c r="B2505" s="30" t="s">
        <v>4235</v>
      </c>
      <c r="C2505" s="30" t="s">
        <v>4236</v>
      </c>
      <c r="D2505" s="34">
        <v>0</v>
      </c>
      <c r="E2505" s="33">
        <v>1168878074.48</v>
      </c>
      <c r="F2505" s="33">
        <v>1168878074.48</v>
      </c>
    </row>
    <row r="2506" spans="1:6" ht="13.5" hidden="1" thickBot="1">
      <c r="A2506" s="27">
        <f t="shared" si="48"/>
        <v>9</v>
      </c>
      <c r="B2506" s="30" t="s">
        <v>4237</v>
      </c>
      <c r="C2506" s="30" t="s">
        <v>4238</v>
      </c>
      <c r="D2506" s="34">
        <v>0</v>
      </c>
      <c r="E2506" s="34">
        <v>11345377184</v>
      </c>
      <c r="F2506" s="34">
        <v>11345377184</v>
      </c>
    </row>
    <row r="2507" spans="1:6" ht="13.5" hidden="1" thickBot="1">
      <c r="A2507" s="27">
        <f t="shared" si="48"/>
        <v>9</v>
      </c>
      <c r="B2507" s="30" t="s">
        <v>4239</v>
      </c>
      <c r="C2507" s="30" t="s">
        <v>4240</v>
      </c>
      <c r="D2507" s="34">
        <v>0</v>
      </c>
      <c r="E2507" s="34">
        <v>11158291189</v>
      </c>
      <c r="F2507" s="34">
        <v>11158291189</v>
      </c>
    </row>
    <row r="2508" spans="1:6" ht="13.5" hidden="1" thickBot="1">
      <c r="A2508" s="27">
        <f t="shared" si="48"/>
        <v>9</v>
      </c>
      <c r="B2508" s="30" t="s">
        <v>4241</v>
      </c>
      <c r="C2508" s="30" t="s">
        <v>4242</v>
      </c>
      <c r="D2508" s="34">
        <v>0</v>
      </c>
      <c r="E2508" s="33">
        <v>1251697915.8</v>
      </c>
      <c r="F2508" s="33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0" t="s">
        <v>978</v>
      </c>
      <c r="D2509" s="34">
        <v>0</v>
      </c>
      <c r="E2509" s="33">
        <v>103906635720.45</v>
      </c>
      <c r="F2509" s="33">
        <v>103906635720.45</v>
      </c>
    </row>
    <row r="2510" spans="1:6" ht="13.5" hidden="1" thickBot="1">
      <c r="A2510" s="27">
        <f t="shared" si="48"/>
        <v>9</v>
      </c>
      <c r="B2510" s="30" t="s">
        <v>4244</v>
      </c>
      <c r="C2510" s="30" t="s">
        <v>4245</v>
      </c>
      <c r="D2510" s="34">
        <v>0</v>
      </c>
      <c r="E2510" s="34">
        <v>32068581383</v>
      </c>
      <c r="F2510" s="34">
        <v>32068581383</v>
      </c>
    </row>
    <row r="2511" spans="1:6" ht="13.5" hidden="1" thickBot="1">
      <c r="A2511" s="27">
        <f t="shared" si="48"/>
        <v>9</v>
      </c>
      <c r="B2511" s="30" t="s">
        <v>4246</v>
      </c>
      <c r="C2511" s="30" t="s">
        <v>4247</v>
      </c>
      <c r="D2511" s="34">
        <v>0</v>
      </c>
      <c r="E2511" s="34">
        <v>1378205998</v>
      </c>
      <c r="F2511" s="34">
        <v>1378205998</v>
      </c>
    </row>
    <row r="2512" spans="1:6" ht="13.5" hidden="1" thickBot="1">
      <c r="A2512" s="27">
        <f t="shared" si="48"/>
        <v>9</v>
      </c>
      <c r="B2512" s="30" t="s">
        <v>4248</v>
      </c>
      <c r="C2512" s="30" t="s">
        <v>4249</v>
      </c>
      <c r="D2512" s="34">
        <v>0</v>
      </c>
      <c r="E2512" s="33">
        <v>29088438499.630001</v>
      </c>
      <c r="F2512" s="33">
        <v>29088438499.630001</v>
      </c>
    </row>
    <row r="2513" spans="1:6" ht="13.5" hidden="1" thickBot="1">
      <c r="A2513" s="27">
        <f t="shared" si="48"/>
        <v>9</v>
      </c>
      <c r="B2513" s="30" t="s">
        <v>4250</v>
      </c>
      <c r="C2513" s="30" t="s">
        <v>4251</v>
      </c>
      <c r="D2513" s="34">
        <v>0</v>
      </c>
      <c r="E2513" s="33">
        <v>41371409839.82</v>
      </c>
      <c r="F2513" s="33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0" t="s">
        <v>210</v>
      </c>
      <c r="D2514" s="34">
        <v>0</v>
      </c>
      <c r="E2514" s="33">
        <v>1140983987916.74</v>
      </c>
      <c r="F2514" s="33">
        <v>1140983987916.74</v>
      </c>
    </row>
    <row r="2515" spans="1:6" ht="13.5" hidden="1" thickBot="1">
      <c r="A2515" s="27">
        <f t="shared" si="48"/>
        <v>9</v>
      </c>
      <c r="B2515" s="30" t="s">
        <v>4253</v>
      </c>
      <c r="C2515" s="30" t="s">
        <v>4254</v>
      </c>
      <c r="D2515" s="34">
        <v>0</v>
      </c>
      <c r="E2515" s="33">
        <v>1140983987916.74</v>
      </c>
      <c r="F2515" s="33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0" t="s">
        <v>1020</v>
      </c>
      <c r="D2516" s="34">
        <v>0</v>
      </c>
      <c r="E2516" s="34">
        <v>5579992696116</v>
      </c>
      <c r="F2516" s="34">
        <v>5579992696116</v>
      </c>
    </row>
    <row r="2517" spans="1:6" ht="13.5" hidden="1" thickBot="1">
      <c r="A2517" s="27">
        <f t="shared" si="48"/>
        <v>9</v>
      </c>
      <c r="B2517" s="30" t="s">
        <v>4256</v>
      </c>
      <c r="C2517" s="30" t="s">
        <v>986</v>
      </c>
      <c r="D2517" s="34">
        <v>0</v>
      </c>
      <c r="E2517" s="33">
        <v>1118183781888.3501</v>
      </c>
      <c r="F2517" s="33">
        <v>1118183781888.3501</v>
      </c>
    </row>
    <row r="2518" spans="1:6" ht="13.5" hidden="1" thickBot="1">
      <c r="A2518" s="27">
        <f t="shared" si="48"/>
        <v>9</v>
      </c>
      <c r="B2518" s="30" t="s">
        <v>4257</v>
      </c>
      <c r="C2518" s="30" t="s">
        <v>988</v>
      </c>
      <c r="D2518" s="34">
        <v>0</v>
      </c>
      <c r="E2518" s="33">
        <v>6683862529.6899996</v>
      </c>
      <c r="F2518" s="33">
        <v>6683862529.6899996</v>
      </c>
    </row>
    <row r="2519" spans="1:6" ht="13.5" hidden="1" thickBot="1">
      <c r="A2519" s="27">
        <f t="shared" si="48"/>
        <v>9</v>
      </c>
      <c r="B2519" s="30" t="s">
        <v>4258</v>
      </c>
      <c r="C2519" s="30" t="s">
        <v>990</v>
      </c>
      <c r="D2519" s="34">
        <v>0</v>
      </c>
      <c r="E2519" s="33">
        <v>528936954784.75</v>
      </c>
      <c r="F2519" s="33">
        <v>528936954784.75</v>
      </c>
    </row>
    <row r="2520" spans="1:6" ht="13.5" hidden="1" thickBot="1">
      <c r="A2520" s="27">
        <f t="shared" si="48"/>
        <v>9</v>
      </c>
      <c r="B2520" s="30" t="s">
        <v>4259</v>
      </c>
      <c r="C2520" s="30" t="s">
        <v>992</v>
      </c>
      <c r="D2520" s="34">
        <v>0</v>
      </c>
      <c r="E2520" s="33">
        <v>25918285074.860001</v>
      </c>
      <c r="F2520" s="33">
        <v>25918285074.860001</v>
      </c>
    </row>
    <row r="2521" spans="1:6" ht="13.5" hidden="1" thickBot="1">
      <c r="A2521" s="27">
        <f t="shared" si="48"/>
        <v>9</v>
      </c>
      <c r="B2521" s="30" t="s">
        <v>4260</v>
      </c>
      <c r="C2521" s="30" t="s">
        <v>994</v>
      </c>
      <c r="D2521" s="34">
        <v>0</v>
      </c>
      <c r="E2521" s="34">
        <v>631430754</v>
      </c>
      <c r="F2521" s="34">
        <v>631430754</v>
      </c>
    </row>
    <row r="2522" spans="1:6" ht="13.5" hidden="1" thickBot="1">
      <c r="A2522" s="27">
        <f t="shared" si="48"/>
        <v>9</v>
      </c>
      <c r="B2522" s="30" t="s">
        <v>4261</v>
      </c>
      <c r="C2522" s="30" t="s">
        <v>1010</v>
      </c>
      <c r="D2522" s="34">
        <v>0</v>
      </c>
      <c r="E2522" s="34">
        <v>8097298857</v>
      </c>
      <c r="F2522" s="34">
        <v>8097298857</v>
      </c>
    </row>
    <row r="2523" spans="1:6" ht="13.5" hidden="1" thickBot="1">
      <c r="A2523" s="27">
        <f t="shared" si="48"/>
        <v>9</v>
      </c>
      <c r="B2523" s="30" t="s">
        <v>4262</v>
      </c>
      <c r="C2523" s="30" t="s">
        <v>996</v>
      </c>
      <c r="D2523" s="34">
        <v>0</v>
      </c>
      <c r="E2523" s="34">
        <v>9077242662</v>
      </c>
      <c r="F2523" s="34">
        <v>9077242662</v>
      </c>
    </row>
    <row r="2524" spans="1:6" ht="13.5" hidden="1" thickBot="1">
      <c r="A2524" s="27">
        <f t="shared" si="48"/>
        <v>9</v>
      </c>
      <c r="B2524" s="30" t="s">
        <v>4263</v>
      </c>
      <c r="C2524" s="30" t="s">
        <v>998</v>
      </c>
      <c r="D2524" s="34">
        <v>0</v>
      </c>
      <c r="E2524" s="33">
        <v>657854280473.80005</v>
      </c>
      <c r="F2524" s="33">
        <v>657854280473.80005</v>
      </c>
    </row>
    <row r="2525" spans="1:6" ht="13.5" hidden="1" thickBot="1">
      <c r="A2525" s="27">
        <f t="shared" si="48"/>
        <v>9</v>
      </c>
      <c r="B2525" s="30" t="s">
        <v>4264</v>
      </c>
      <c r="C2525" s="30" t="s">
        <v>1012</v>
      </c>
      <c r="D2525" s="34">
        <v>0</v>
      </c>
      <c r="E2525" s="33">
        <v>74643356404.860001</v>
      </c>
      <c r="F2525" s="33">
        <v>74643356404.860001</v>
      </c>
    </row>
    <row r="2526" spans="1:6" ht="13.5" hidden="1" thickBot="1">
      <c r="A2526" s="27">
        <f t="shared" si="48"/>
        <v>9</v>
      </c>
      <c r="B2526" s="30" t="s">
        <v>4265</v>
      </c>
      <c r="C2526" s="30" t="s">
        <v>1000</v>
      </c>
      <c r="D2526" s="34">
        <v>0</v>
      </c>
      <c r="E2526" s="33">
        <v>43330820750.25</v>
      </c>
      <c r="F2526" s="33">
        <v>43330820750.25</v>
      </c>
    </row>
    <row r="2527" spans="1:6" ht="13.5" hidden="1" thickBot="1">
      <c r="A2527" s="27">
        <f t="shared" si="48"/>
        <v>9</v>
      </c>
      <c r="B2527" s="30" t="s">
        <v>4266</v>
      </c>
      <c r="C2527" s="30" t="s">
        <v>982</v>
      </c>
      <c r="D2527" s="34">
        <v>0</v>
      </c>
      <c r="E2527" s="33">
        <v>19544164982.049999</v>
      </c>
      <c r="F2527" s="33">
        <v>19544164982.049999</v>
      </c>
    </row>
    <row r="2528" spans="1:6" ht="13.5" hidden="1" thickBot="1">
      <c r="A2528" s="27">
        <f t="shared" si="48"/>
        <v>9</v>
      </c>
      <c r="B2528" s="30" t="s">
        <v>4267</v>
      </c>
      <c r="C2528" s="30" t="s">
        <v>984</v>
      </c>
      <c r="D2528" s="34">
        <v>0</v>
      </c>
      <c r="E2528" s="33">
        <v>121553791586.03999</v>
      </c>
      <c r="F2528" s="33">
        <v>121553791586.03999</v>
      </c>
    </row>
    <row r="2529" spans="1:6" ht="13.5" hidden="1" thickBot="1">
      <c r="A2529" s="27">
        <f t="shared" ref="A2529:A2592" si="49">LEN(B2529)</f>
        <v>9</v>
      </c>
      <c r="B2529" s="30" t="s">
        <v>4268</v>
      </c>
      <c r="C2529" s="30" t="s">
        <v>1006</v>
      </c>
      <c r="D2529" s="34">
        <v>0</v>
      </c>
      <c r="E2529" s="34">
        <v>1491518322</v>
      </c>
      <c r="F2529" s="34">
        <v>1491518322</v>
      </c>
    </row>
    <row r="2530" spans="1:6" ht="13.5" hidden="1" thickBot="1">
      <c r="A2530" s="27">
        <f t="shared" si="49"/>
        <v>9</v>
      </c>
      <c r="B2530" s="30" t="s">
        <v>4269</v>
      </c>
      <c r="C2530" s="30" t="s">
        <v>1002</v>
      </c>
      <c r="D2530" s="34">
        <v>0</v>
      </c>
      <c r="E2530" s="33">
        <v>138063412558.35999</v>
      </c>
      <c r="F2530" s="33">
        <v>138063412558.35999</v>
      </c>
    </row>
    <row r="2531" spans="1:6" ht="13.5" hidden="1" thickBot="1">
      <c r="A2531" s="27">
        <f t="shared" si="49"/>
        <v>9</v>
      </c>
      <c r="B2531" s="30" t="s">
        <v>4270</v>
      </c>
      <c r="C2531" s="30" t="s">
        <v>1008</v>
      </c>
      <c r="D2531" s="34">
        <v>0</v>
      </c>
      <c r="E2531" s="33">
        <v>9457793780.8700008</v>
      </c>
      <c r="F2531" s="33">
        <v>9457793780.8700008</v>
      </c>
    </row>
    <row r="2532" spans="1:6" ht="13.5" hidden="1" thickBot="1">
      <c r="A2532" s="27">
        <f t="shared" si="49"/>
        <v>9</v>
      </c>
      <c r="B2532" s="30" t="s">
        <v>4271</v>
      </c>
      <c r="C2532" s="30" t="s">
        <v>1014</v>
      </c>
      <c r="D2532" s="34">
        <v>0</v>
      </c>
      <c r="E2532" s="34">
        <v>156614809091</v>
      </c>
      <c r="F2532" s="34">
        <v>156614809091</v>
      </c>
    </row>
    <row r="2533" spans="1:6" ht="13.5" hidden="1" thickBot="1">
      <c r="A2533" s="27">
        <f t="shared" si="49"/>
        <v>9</v>
      </c>
      <c r="B2533" s="30" t="s">
        <v>4272</v>
      </c>
      <c r="C2533" s="30" t="s">
        <v>4273</v>
      </c>
      <c r="D2533" s="34">
        <v>0</v>
      </c>
      <c r="E2533" s="34">
        <v>15195868593</v>
      </c>
      <c r="F2533" s="34">
        <v>15195868593</v>
      </c>
    </row>
    <row r="2534" spans="1:6" ht="13.5" hidden="1" thickBot="1">
      <c r="A2534" s="27">
        <f t="shared" si="49"/>
        <v>9</v>
      </c>
      <c r="B2534" s="30" t="s">
        <v>4274</v>
      </c>
      <c r="C2534" s="30" t="s">
        <v>1016</v>
      </c>
      <c r="D2534" s="34">
        <v>0</v>
      </c>
      <c r="E2534" s="34">
        <v>9691487133</v>
      </c>
      <c r="F2534" s="34">
        <v>9691487133</v>
      </c>
    </row>
    <row r="2535" spans="1:6" ht="13.5" hidden="1" thickBot="1">
      <c r="A2535" s="27">
        <f t="shared" si="49"/>
        <v>9</v>
      </c>
      <c r="B2535" s="30" t="s">
        <v>4275</v>
      </c>
      <c r="C2535" s="30" t="s">
        <v>1018</v>
      </c>
      <c r="D2535" s="34">
        <v>0</v>
      </c>
      <c r="E2535" s="33">
        <v>25016422588.360001</v>
      </c>
      <c r="F2535" s="33">
        <v>25016422588.360001</v>
      </c>
    </row>
    <row r="2536" spans="1:6" ht="13.5" hidden="1" thickBot="1">
      <c r="A2536" s="27">
        <f t="shared" si="49"/>
        <v>9</v>
      </c>
      <c r="B2536" s="30" t="s">
        <v>4276</v>
      </c>
      <c r="C2536" s="30" t="s">
        <v>1020</v>
      </c>
      <c r="D2536" s="34">
        <v>0</v>
      </c>
      <c r="E2536" s="33">
        <v>2610006113301.7598</v>
      </c>
      <c r="F2536" s="33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0" t="s">
        <v>4278</v>
      </c>
      <c r="D2537" s="34">
        <v>0</v>
      </c>
      <c r="E2537" s="33">
        <v>1004507773624.95</v>
      </c>
      <c r="F2537" s="33">
        <v>1004507773624.95</v>
      </c>
    </row>
    <row r="2538" spans="1:6" ht="13.5" hidden="1" thickBot="1">
      <c r="A2538" s="27">
        <f t="shared" si="49"/>
        <v>9</v>
      </c>
      <c r="B2538" s="30" t="s">
        <v>4279</v>
      </c>
      <c r="C2538" s="30" t="s">
        <v>964</v>
      </c>
      <c r="D2538" s="34">
        <v>0</v>
      </c>
      <c r="E2538" s="33">
        <v>173948244474.76999</v>
      </c>
      <c r="F2538" s="33">
        <v>173948244474.76999</v>
      </c>
    </row>
    <row r="2539" spans="1:6" ht="13.5" hidden="1" thickBot="1">
      <c r="A2539" s="27">
        <f t="shared" si="49"/>
        <v>9</v>
      </c>
      <c r="B2539" s="30" t="s">
        <v>4280</v>
      </c>
      <c r="C2539" s="30" t="s">
        <v>1024</v>
      </c>
      <c r="D2539" s="34">
        <v>0</v>
      </c>
      <c r="E2539" s="33">
        <v>248384936877.13</v>
      </c>
      <c r="F2539" s="33">
        <v>248384936877.13</v>
      </c>
    </row>
    <row r="2540" spans="1:6" ht="13.5" hidden="1" thickBot="1">
      <c r="A2540" s="27">
        <f t="shared" si="49"/>
        <v>9</v>
      </c>
      <c r="B2540" s="30" t="s">
        <v>4281</v>
      </c>
      <c r="C2540" s="30" t="s">
        <v>1032</v>
      </c>
      <c r="D2540" s="34">
        <v>0</v>
      </c>
      <c r="E2540" s="33">
        <v>16089549.74</v>
      </c>
      <c r="F2540" s="33">
        <v>16089549.74</v>
      </c>
    </row>
    <row r="2541" spans="1:6" ht="13.5" hidden="1" thickBot="1">
      <c r="A2541" s="27">
        <f t="shared" si="49"/>
        <v>9</v>
      </c>
      <c r="B2541" s="30" t="s">
        <v>4282</v>
      </c>
      <c r="C2541" s="30" t="s">
        <v>966</v>
      </c>
      <c r="D2541" s="34">
        <v>0</v>
      </c>
      <c r="E2541" s="33">
        <v>11616370663.74</v>
      </c>
      <c r="F2541" s="33">
        <v>11616370663.74</v>
      </c>
    </row>
    <row r="2542" spans="1:6" ht="13.5" hidden="1" thickBot="1">
      <c r="A2542" s="27">
        <f t="shared" si="49"/>
        <v>9</v>
      </c>
      <c r="B2542" s="30" t="s">
        <v>4283</v>
      </c>
      <c r="C2542" s="30" t="s">
        <v>1034</v>
      </c>
      <c r="D2542" s="34">
        <v>0</v>
      </c>
      <c r="E2542" s="33">
        <v>81733418074.350006</v>
      </c>
      <c r="F2542" s="33">
        <v>81733418074.350006</v>
      </c>
    </row>
    <row r="2543" spans="1:6" ht="13.5" hidden="1" thickBot="1">
      <c r="A2543" s="27">
        <f t="shared" si="49"/>
        <v>9</v>
      </c>
      <c r="B2543" s="30" t="s">
        <v>4284</v>
      </c>
      <c r="C2543" s="30" t="s">
        <v>968</v>
      </c>
      <c r="D2543" s="34">
        <v>0</v>
      </c>
      <c r="E2543" s="34">
        <v>129289967980</v>
      </c>
      <c r="F2543" s="34">
        <v>129289967980</v>
      </c>
    </row>
    <row r="2544" spans="1:6" ht="13.5" hidden="1" thickBot="1">
      <c r="A2544" s="27">
        <f t="shared" si="49"/>
        <v>9</v>
      </c>
      <c r="B2544" s="30" t="s">
        <v>4285</v>
      </c>
      <c r="C2544" s="30" t="s">
        <v>970</v>
      </c>
      <c r="D2544" s="34">
        <v>0</v>
      </c>
      <c r="E2544" s="33">
        <v>1492710877.53</v>
      </c>
      <c r="F2544" s="33">
        <v>1492710877.53</v>
      </c>
    </row>
    <row r="2545" spans="1:6" ht="13.5" hidden="1" thickBot="1">
      <c r="A2545" s="27">
        <f t="shared" si="49"/>
        <v>9</v>
      </c>
      <c r="B2545" s="30" t="s">
        <v>4286</v>
      </c>
      <c r="C2545" s="30" t="s">
        <v>974</v>
      </c>
      <c r="D2545" s="34">
        <v>0</v>
      </c>
      <c r="E2545" s="34">
        <v>228137584028</v>
      </c>
      <c r="F2545" s="34">
        <v>228137584028</v>
      </c>
    </row>
    <row r="2546" spans="1:6" ht="13.5" hidden="1" thickBot="1">
      <c r="A2546" s="27">
        <f t="shared" si="49"/>
        <v>9</v>
      </c>
      <c r="B2546" s="30" t="s">
        <v>4287</v>
      </c>
      <c r="C2546" s="30" t="s">
        <v>129</v>
      </c>
      <c r="D2546" s="34">
        <v>0</v>
      </c>
      <c r="E2546" s="33">
        <v>49192440721.480003</v>
      </c>
      <c r="F2546" s="33">
        <v>49192440721.480003</v>
      </c>
    </row>
    <row r="2547" spans="1:6" ht="13.5" hidden="1" thickBot="1">
      <c r="A2547" s="27">
        <f t="shared" si="49"/>
        <v>9</v>
      </c>
      <c r="B2547" s="30" t="s">
        <v>4288</v>
      </c>
      <c r="C2547" s="30" t="s">
        <v>976</v>
      </c>
      <c r="D2547" s="34">
        <v>0</v>
      </c>
      <c r="E2547" s="34">
        <v>171528200</v>
      </c>
      <c r="F2547" s="34">
        <v>171528200</v>
      </c>
    </row>
    <row r="2548" spans="1:6" ht="13.5" hidden="1" thickBot="1">
      <c r="A2548" s="27">
        <f t="shared" si="49"/>
        <v>9</v>
      </c>
      <c r="B2548" s="30" t="s">
        <v>4289</v>
      </c>
      <c r="C2548" s="30" t="s">
        <v>1026</v>
      </c>
      <c r="D2548" s="34">
        <v>0</v>
      </c>
      <c r="E2548" s="33">
        <v>14680648070.309999</v>
      </c>
      <c r="F2548" s="33">
        <v>14680648070.309999</v>
      </c>
    </row>
    <row r="2549" spans="1:6" ht="13.5" hidden="1" thickBot="1">
      <c r="A2549" s="27">
        <f t="shared" si="49"/>
        <v>9</v>
      </c>
      <c r="B2549" s="30" t="s">
        <v>4290</v>
      </c>
      <c r="C2549" s="30" t="s">
        <v>1028</v>
      </c>
      <c r="D2549" s="34">
        <v>0</v>
      </c>
      <c r="E2549" s="33">
        <v>8777869106.8099995</v>
      </c>
      <c r="F2549" s="33">
        <v>8777869106.8099995</v>
      </c>
    </row>
    <row r="2550" spans="1:6" ht="13.5" hidden="1" thickBot="1">
      <c r="A2550" s="27">
        <f t="shared" si="49"/>
        <v>9</v>
      </c>
      <c r="B2550" s="30" t="s">
        <v>4291</v>
      </c>
      <c r="C2550" s="30" t="s">
        <v>1030</v>
      </c>
      <c r="D2550" s="34">
        <v>0</v>
      </c>
      <c r="E2550" s="33">
        <v>3048176706.4499998</v>
      </c>
      <c r="F2550" s="33">
        <v>3048176706.4499998</v>
      </c>
    </row>
    <row r="2551" spans="1:6" ht="13.5" hidden="1" thickBot="1">
      <c r="A2551" s="27">
        <f t="shared" si="49"/>
        <v>9</v>
      </c>
      <c r="B2551" s="30" t="s">
        <v>4292</v>
      </c>
      <c r="C2551" s="30" t="s">
        <v>978</v>
      </c>
      <c r="D2551" s="34">
        <v>0</v>
      </c>
      <c r="E2551" s="33">
        <v>2483845.2200000002</v>
      </c>
      <c r="F2551" s="33">
        <v>2483845.2200000002</v>
      </c>
    </row>
    <row r="2552" spans="1:6" ht="13.5" hidden="1" thickBot="1">
      <c r="A2552" s="27">
        <f t="shared" si="49"/>
        <v>9</v>
      </c>
      <c r="B2552" s="30" t="s">
        <v>4293</v>
      </c>
      <c r="C2552" s="30" t="s">
        <v>980</v>
      </c>
      <c r="D2552" s="34">
        <v>0</v>
      </c>
      <c r="E2552" s="33">
        <v>4637490583.6599998</v>
      </c>
      <c r="F2552" s="33">
        <v>4637490583.6599998</v>
      </c>
    </row>
    <row r="2553" spans="1:6" ht="13.5" hidden="1" thickBot="1">
      <c r="A2553" s="27">
        <f t="shared" si="49"/>
        <v>9</v>
      </c>
      <c r="B2553" s="30" t="s">
        <v>4294</v>
      </c>
      <c r="C2553" s="30" t="s">
        <v>1020</v>
      </c>
      <c r="D2553" s="34">
        <v>0</v>
      </c>
      <c r="E2553" s="33">
        <v>49377813865.760002</v>
      </c>
      <c r="F2553" s="33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0" t="s">
        <v>4296</v>
      </c>
      <c r="D2554" s="34">
        <v>0</v>
      </c>
      <c r="E2554" s="33">
        <v>9884113328444.0391</v>
      </c>
      <c r="F2554" s="33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0" t="s">
        <v>4298</v>
      </c>
      <c r="D2555" s="34">
        <v>0</v>
      </c>
      <c r="E2555" s="33">
        <v>66509012829.129997</v>
      </c>
      <c r="F2555" s="33">
        <v>66509012829.129997</v>
      </c>
    </row>
    <row r="2556" spans="1:6" ht="13.5" hidden="1" thickBot="1">
      <c r="A2556" s="27">
        <f t="shared" si="49"/>
        <v>9</v>
      </c>
      <c r="B2556" s="30" t="s">
        <v>4299</v>
      </c>
      <c r="C2556" s="30" t="s">
        <v>4300</v>
      </c>
      <c r="D2556" s="34">
        <v>0</v>
      </c>
      <c r="E2556" s="34">
        <v>0</v>
      </c>
      <c r="F2556" s="34">
        <v>0</v>
      </c>
    </row>
    <row r="2557" spans="1:6" ht="13.5" hidden="1" thickBot="1">
      <c r="A2557" s="27">
        <f t="shared" si="49"/>
        <v>9</v>
      </c>
      <c r="B2557" s="30" t="s">
        <v>4301</v>
      </c>
      <c r="C2557" s="30" t="s">
        <v>4302</v>
      </c>
      <c r="D2557" s="34">
        <v>0</v>
      </c>
      <c r="E2557" s="34">
        <v>0</v>
      </c>
      <c r="F2557" s="34">
        <v>0</v>
      </c>
    </row>
    <row r="2558" spans="1:6" ht="13.5" hidden="1" thickBot="1">
      <c r="A2558" s="27">
        <f t="shared" si="49"/>
        <v>9</v>
      </c>
      <c r="B2558" s="30" t="s">
        <v>4303</v>
      </c>
      <c r="C2558" s="30" t="s">
        <v>4304</v>
      </c>
      <c r="D2558" s="34">
        <v>0</v>
      </c>
      <c r="E2558" s="34">
        <v>0</v>
      </c>
      <c r="F2558" s="34">
        <v>0</v>
      </c>
    </row>
    <row r="2559" spans="1:6" ht="13.5" hidden="1" thickBot="1">
      <c r="A2559" s="27">
        <f t="shared" si="49"/>
        <v>9</v>
      </c>
      <c r="B2559" s="30" t="s">
        <v>4305</v>
      </c>
      <c r="C2559" s="30" t="s">
        <v>4306</v>
      </c>
      <c r="D2559" s="34">
        <v>0</v>
      </c>
      <c r="E2559" s="34">
        <v>107074930</v>
      </c>
      <c r="F2559" s="34">
        <v>107074930</v>
      </c>
    </row>
    <row r="2560" spans="1:6" ht="13.5" hidden="1" thickBot="1">
      <c r="A2560" s="27">
        <f t="shared" si="49"/>
        <v>9</v>
      </c>
      <c r="B2560" s="30" t="s">
        <v>4307</v>
      </c>
      <c r="C2560" s="30" t="s">
        <v>4308</v>
      </c>
      <c r="D2560" s="34">
        <v>0</v>
      </c>
      <c r="E2560" s="34">
        <v>0</v>
      </c>
      <c r="F2560" s="34">
        <v>0</v>
      </c>
    </row>
    <row r="2561" spans="1:6" ht="13.5" hidden="1" thickBot="1">
      <c r="A2561" s="27">
        <f t="shared" si="49"/>
        <v>9</v>
      </c>
      <c r="B2561" s="30" t="s">
        <v>4309</v>
      </c>
      <c r="C2561" s="30" t="s">
        <v>4310</v>
      </c>
      <c r="D2561" s="34">
        <v>0</v>
      </c>
      <c r="E2561" s="34">
        <v>0</v>
      </c>
      <c r="F2561" s="34">
        <v>0</v>
      </c>
    </row>
    <row r="2562" spans="1:6" ht="13.5" hidden="1" thickBot="1">
      <c r="A2562" s="27">
        <f t="shared" si="49"/>
        <v>9</v>
      </c>
      <c r="B2562" s="30" t="s">
        <v>4311</v>
      </c>
      <c r="C2562" s="30" t="s">
        <v>4312</v>
      </c>
      <c r="D2562" s="34">
        <v>0</v>
      </c>
      <c r="E2562" s="33">
        <v>66401937899.129997</v>
      </c>
      <c r="F2562" s="33">
        <v>66401937899.129997</v>
      </c>
    </row>
    <row r="2563" spans="1:6" ht="13.5" hidden="1" thickBot="1">
      <c r="A2563" s="27">
        <f t="shared" si="49"/>
        <v>9</v>
      </c>
      <c r="B2563" s="30" t="s">
        <v>4313</v>
      </c>
      <c r="C2563" s="30" t="s">
        <v>4314</v>
      </c>
      <c r="D2563" s="34">
        <v>0</v>
      </c>
      <c r="E2563" s="34">
        <v>0</v>
      </c>
      <c r="F2563" s="34">
        <v>0</v>
      </c>
    </row>
    <row r="2564" spans="1:6" ht="13.5" hidden="1" thickBot="1">
      <c r="A2564" s="27">
        <f t="shared" si="49"/>
        <v>9</v>
      </c>
      <c r="B2564" s="30" t="s">
        <v>4315</v>
      </c>
      <c r="C2564" s="30" t="s">
        <v>4316</v>
      </c>
      <c r="D2564" s="34">
        <v>0</v>
      </c>
      <c r="E2564" s="34">
        <v>0</v>
      </c>
      <c r="F2564" s="34">
        <v>0</v>
      </c>
    </row>
    <row r="2565" spans="1:6" ht="13.5" thickBot="1">
      <c r="A2565" s="27">
        <f t="shared" si="49"/>
        <v>6</v>
      </c>
      <c r="B2565" s="27" t="s">
        <v>4317</v>
      </c>
      <c r="C2565" s="30" t="s">
        <v>550</v>
      </c>
      <c r="D2565" s="34">
        <v>0</v>
      </c>
      <c r="E2565" s="34">
        <v>2373599201</v>
      </c>
      <c r="F2565" s="34">
        <v>2373599201</v>
      </c>
    </row>
    <row r="2566" spans="1:6" ht="13.5" hidden="1" thickBot="1">
      <c r="A2566" s="27">
        <f t="shared" si="49"/>
        <v>9</v>
      </c>
      <c r="B2566" s="30" t="s">
        <v>4318</v>
      </c>
      <c r="C2566" s="30" t="s">
        <v>4319</v>
      </c>
      <c r="D2566" s="34">
        <v>0</v>
      </c>
      <c r="E2566" s="34">
        <v>0</v>
      </c>
      <c r="F2566" s="34">
        <v>0</v>
      </c>
    </row>
    <row r="2567" spans="1:6" ht="13.5" hidden="1" thickBot="1">
      <c r="A2567" s="27">
        <f t="shared" si="49"/>
        <v>9</v>
      </c>
      <c r="B2567" s="30" t="s">
        <v>4320</v>
      </c>
      <c r="C2567" s="30" t="s">
        <v>4321</v>
      </c>
      <c r="D2567" s="34">
        <v>0</v>
      </c>
      <c r="E2567" s="34">
        <v>0</v>
      </c>
      <c r="F2567" s="34">
        <v>0</v>
      </c>
    </row>
    <row r="2568" spans="1:6" ht="13.5" hidden="1" thickBot="1">
      <c r="A2568" s="27">
        <f t="shared" si="49"/>
        <v>9</v>
      </c>
      <c r="B2568" s="30" t="s">
        <v>4322</v>
      </c>
      <c r="C2568" s="30" t="s">
        <v>4323</v>
      </c>
      <c r="D2568" s="34">
        <v>0</v>
      </c>
      <c r="E2568" s="34">
        <v>0</v>
      </c>
      <c r="F2568" s="34">
        <v>0</v>
      </c>
    </row>
    <row r="2569" spans="1:6" ht="13.5" hidden="1" thickBot="1">
      <c r="A2569" s="27">
        <f t="shared" si="49"/>
        <v>9</v>
      </c>
      <c r="B2569" s="30" t="s">
        <v>4324</v>
      </c>
      <c r="C2569" s="30" t="s">
        <v>4325</v>
      </c>
      <c r="D2569" s="34">
        <v>0</v>
      </c>
      <c r="E2569" s="34">
        <v>0</v>
      </c>
      <c r="F2569" s="34">
        <v>0</v>
      </c>
    </row>
    <row r="2570" spans="1:6" ht="13.5" hidden="1" thickBot="1">
      <c r="A2570" s="27">
        <f t="shared" si="49"/>
        <v>9</v>
      </c>
      <c r="B2570" s="30" t="s">
        <v>4326</v>
      </c>
      <c r="C2570" s="30" t="s">
        <v>4327</v>
      </c>
      <c r="D2570" s="34">
        <v>0</v>
      </c>
      <c r="E2570" s="34">
        <v>0</v>
      </c>
      <c r="F2570" s="34">
        <v>0</v>
      </c>
    </row>
    <row r="2571" spans="1:6" ht="13.5" hidden="1" thickBot="1">
      <c r="A2571" s="27">
        <f t="shared" si="49"/>
        <v>9</v>
      </c>
      <c r="B2571" s="30" t="s">
        <v>4328</v>
      </c>
      <c r="C2571" s="30" t="s">
        <v>4329</v>
      </c>
      <c r="D2571" s="34">
        <v>0</v>
      </c>
      <c r="E2571" s="34">
        <v>0</v>
      </c>
      <c r="F2571" s="34">
        <v>0</v>
      </c>
    </row>
    <row r="2572" spans="1:6" ht="13.5" hidden="1" thickBot="1">
      <c r="A2572" s="27">
        <f t="shared" si="49"/>
        <v>9</v>
      </c>
      <c r="B2572" s="30" t="s">
        <v>4330</v>
      </c>
      <c r="C2572" s="30" t="s">
        <v>4331</v>
      </c>
      <c r="D2572" s="34">
        <v>0</v>
      </c>
      <c r="E2572" s="34">
        <v>0</v>
      </c>
      <c r="F2572" s="34">
        <v>0</v>
      </c>
    </row>
    <row r="2573" spans="1:6" ht="13.5" hidden="1" thickBot="1">
      <c r="A2573" s="27">
        <f t="shared" si="49"/>
        <v>9</v>
      </c>
      <c r="B2573" s="30" t="s">
        <v>4332</v>
      </c>
      <c r="C2573" s="30" t="s">
        <v>4333</v>
      </c>
      <c r="D2573" s="34">
        <v>0</v>
      </c>
      <c r="E2573" s="34">
        <v>0</v>
      </c>
      <c r="F2573" s="34">
        <v>0</v>
      </c>
    </row>
    <row r="2574" spans="1:6" ht="13.5" hidden="1" thickBot="1">
      <c r="A2574" s="27">
        <f t="shared" si="49"/>
        <v>9</v>
      </c>
      <c r="B2574" s="30" t="s">
        <v>4334</v>
      </c>
      <c r="C2574" s="30" t="s">
        <v>4335</v>
      </c>
      <c r="D2574" s="34">
        <v>0</v>
      </c>
      <c r="E2574" s="34">
        <v>0</v>
      </c>
      <c r="F2574" s="34">
        <v>0</v>
      </c>
    </row>
    <row r="2575" spans="1:6" ht="13.5" hidden="1" thickBot="1">
      <c r="A2575" s="27">
        <f t="shared" si="49"/>
        <v>9</v>
      </c>
      <c r="B2575" s="30" t="s">
        <v>4336</v>
      </c>
      <c r="C2575" s="30" t="s">
        <v>4337</v>
      </c>
      <c r="D2575" s="34">
        <v>0</v>
      </c>
      <c r="E2575" s="34">
        <v>0</v>
      </c>
      <c r="F2575" s="34">
        <v>0</v>
      </c>
    </row>
    <row r="2576" spans="1:6" ht="13.5" hidden="1" thickBot="1">
      <c r="A2576" s="27">
        <f t="shared" si="49"/>
        <v>9</v>
      </c>
      <c r="B2576" s="30" t="s">
        <v>4338</v>
      </c>
      <c r="C2576" s="30" t="s">
        <v>4339</v>
      </c>
      <c r="D2576" s="34">
        <v>0</v>
      </c>
      <c r="E2576" s="34">
        <v>2373599201</v>
      </c>
      <c r="F2576" s="34">
        <v>2373599201</v>
      </c>
    </row>
    <row r="2577" spans="1:6" ht="13.5" thickBot="1">
      <c r="A2577" s="27">
        <f t="shared" si="49"/>
        <v>6</v>
      </c>
      <c r="B2577" s="27" t="s">
        <v>4340</v>
      </c>
      <c r="C2577" s="30" t="s">
        <v>1209</v>
      </c>
      <c r="D2577" s="34">
        <v>0</v>
      </c>
      <c r="E2577" s="33">
        <v>1538104620149.5901</v>
      </c>
      <c r="F2577" s="33">
        <v>1538104620149.5901</v>
      </c>
    </row>
    <row r="2578" spans="1:6" ht="13.5" hidden="1" thickBot="1">
      <c r="A2578" s="27">
        <f t="shared" si="49"/>
        <v>9</v>
      </c>
      <c r="B2578" s="30" t="s">
        <v>4341</v>
      </c>
      <c r="C2578" s="30" t="s">
        <v>4342</v>
      </c>
      <c r="D2578" s="34">
        <v>0</v>
      </c>
      <c r="E2578" s="33">
        <v>1538104620149.5901</v>
      </c>
      <c r="F2578" s="33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0" t="s">
        <v>4344</v>
      </c>
      <c r="D2579" s="34">
        <v>0</v>
      </c>
      <c r="E2579" s="33">
        <v>7699848863555.9102</v>
      </c>
      <c r="F2579" s="33">
        <v>7699848863555.9102</v>
      </c>
    </row>
    <row r="2580" spans="1:6" ht="13.5" hidden="1" thickBot="1">
      <c r="A2580" s="27">
        <f t="shared" si="49"/>
        <v>9</v>
      </c>
      <c r="B2580" s="30" t="s">
        <v>4345</v>
      </c>
      <c r="C2580" s="30" t="s">
        <v>4346</v>
      </c>
      <c r="D2580" s="34">
        <v>0</v>
      </c>
      <c r="E2580" s="33">
        <v>625943395642.78003</v>
      </c>
      <c r="F2580" s="33">
        <v>625943395642.78003</v>
      </c>
    </row>
    <row r="2581" spans="1:6" ht="13.5" hidden="1" thickBot="1">
      <c r="A2581" s="27">
        <f t="shared" si="49"/>
        <v>9</v>
      </c>
      <c r="B2581" s="30" t="s">
        <v>4347</v>
      </c>
      <c r="C2581" s="30" t="s">
        <v>4348</v>
      </c>
      <c r="D2581" s="34">
        <v>0</v>
      </c>
      <c r="E2581" s="33">
        <v>725096179905.94995</v>
      </c>
      <c r="F2581" s="33">
        <v>725096179905.94995</v>
      </c>
    </row>
    <row r="2582" spans="1:6" ht="13.5" hidden="1" thickBot="1">
      <c r="A2582" s="27">
        <f t="shared" si="49"/>
        <v>9</v>
      </c>
      <c r="B2582" s="30" t="s">
        <v>4349</v>
      </c>
      <c r="C2582" s="30" t="s">
        <v>4350</v>
      </c>
      <c r="D2582" s="34">
        <v>0</v>
      </c>
      <c r="E2582" s="33">
        <v>341951471914.47998</v>
      </c>
      <c r="F2582" s="33">
        <v>341951471914.47998</v>
      </c>
    </row>
    <row r="2583" spans="1:6" ht="13.5" hidden="1" thickBot="1">
      <c r="A2583" s="27">
        <f t="shared" si="49"/>
        <v>9</v>
      </c>
      <c r="B2583" s="30" t="s">
        <v>4351</v>
      </c>
      <c r="C2583" s="30" t="s">
        <v>4352</v>
      </c>
      <c r="D2583" s="34">
        <v>0</v>
      </c>
      <c r="E2583" s="33">
        <v>750178430822.87</v>
      </c>
      <c r="F2583" s="33">
        <v>750178430822.87</v>
      </c>
    </row>
    <row r="2584" spans="1:6" ht="13.5" hidden="1" thickBot="1">
      <c r="A2584" s="27">
        <f t="shared" si="49"/>
        <v>9</v>
      </c>
      <c r="B2584" s="30" t="s">
        <v>4353</v>
      </c>
      <c r="C2584" s="30" t="s">
        <v>4354</v>
      </c>
      <c r="D2584" s="34">
        <v>0</v>
      </c>
      <c r="E2584" s="33">
        <v>142608880284.35999</v>
      </c>
      <c r="F2584" s="33">
        <v>142608880284.35999</v>
      </c>
    </row>
    <row r="2585" spans="1:6" ht="13.5" hidden="1" thickBot="1">
      <c r="A2585" s="27">
        <f t="shared" si="49"/>
        <v>9</v>
      </c>
      <c r="B2585" s="30" t="s">
        <v>4355</v>
      </c>
      <c r="C2585" s="30" t="s">
        <v>4356</v>
      </c>
      <c r="D2585" s="34">
        <v>0</v>
      </c>
      <c r="E2585" s="33">
        <v>1829233972.8499999</v>
      </c>
      <c r="F2585" s="33">
        <v>1829233972.8499999</v>
      </c>
    </row>
    <row r="2586" spans="1:6" ht="13.5" hidden="1" thickBot="1">
      <c r="A2586" s="27">
        <f t="shared" si="49"/>
        <v>9</v>
      </c>
      <c r="B2586" s="30" t="s">
        <v>4357</v>
      </c>
      <c r="C2586" s="30" t="s">
        <v>4358</v>
      </c>
      <c r="D2586" s="34">
        <v>0</v>
      </c>
      <c r="E2586" s="33">
        <v>2043122698330.47</v>
      </c>
      <c r="F2586" s="33">
        <v>2043122698330.47</v>
      </c>
    </row>
    <row r="2587" spans="1:6" ht="13.5" hidden="1" thickBot="1">
      <c r="A2587" s="27">
        <f t="shared" si="49"/>
        <v>9</v>
      </c>
      <c r="B2587" s="30" t="s">
        <v>4359</v>
      </c>
      <c r="C2587" s="30" t="s">
        <v>1171</v>
      </c>
      <c r="D2587" s="34">
        <v>0</v>
      </c>
      <c r="E2587" s="33">
        <v>770690030498.07996</v>
      </c>
      <c r="F2587" s="33">
        <v>770690030498.07996</v>
      </c>
    </row>
    <row r="2588" spans="1:6" ht="13.5" hidden="1" thickBot="1">
      <c r="A2588" s="27">
        <f t="shared" si="49"/>
        <v>9</v>
      </c>
      <c r="B2588" s="30" t="s">
        <v>4360</v>
      </c>
      <c r="C2588" s="30" t="s">
        <v>1516</v>
      </c>
      <c r="D2588" s="34">
        <v>0</v>
      </c>
      <c r="E2588" s="33">
        <v>365329537672.19</v>
      </c>
      <c r="F2588" s="33">
        <v>365329537672.19</v>
      </c>
    </row>
    <row r="2589" spans="1:6" ht="13.5" hidden="1" thickBot="1">
      <c r="A2589" s="27">
        <f t="shared" si="49"/>
        <v>9</v>
      </c>
      <c r="B2589" s="30" t="s">
        <v>4361</v>
      </c>
      <c r="C2589" s="30" t="s">
        <v>4362</v>
      </c>
      <c r="D2589" s="34">
        <v>0</v>
      </c>
      <c r="E2589" s="34">
        <v>179563318</v>
      </c>
      <c r="F2589" s="34">
        <v>179563318</v>
      </c>
    </row>
    <row r="2590" spans="1:6" ht="13.5" hidden="1" thickBot="1">
      <c r="A2590" s="27">
        <f t="shared" si="49"/>
        <v>9</v>
      </c>
      <c r="B2590" s="30" t="s">
        <v>4363</v>
      </c>
      <c r="C2590" s="30" t="s">
        <v>4364</v>
      </c>
      <c r="D2590" s="34">
        <v>0</v>
      </c>
      <c r="E2590" s="33">
        <v>9159474270.9300003</v>
      </c>
      <c r="F2590" s="33">
        <v>9159474270.9300003</v>
      </c>
    </row>
    <row r="2591" spans="1:6" ht="13.5" hidden="1" thickBot="1">
      <c r="A2591" s="27">
        <f t="shared" si="49"/>
        <v>9</v>
      </c>
      <c r="B2591" s="30" t="s">
        <v>4365</v>
      </c>
      <c r="C2591" s="30" t="s">
        <v>4366</v>
      </c>
      <c r="D2591" s="34">
        <v>0</v>
      </c>
      <c r="E2591" s="34">
        <v>456372932</v>
      </c>
      <c r="F2591" s="34">
        <v>456372932</v>
      </c>
    </row>
    <row r="2592" spans="1:6" ht="13.5" hidden="1" thickBot="1">
      <c r="A2592" s="27">
        <f t="shared" si="49"/>
        <v>9</v>
      </c>
      <c r="B2592" s="30" t="s">
        <v>4367</v>
      </c>
      <c r="C2592" s="30" t="s">
        <v>4368</v>
      </c>
      <c r="D2592" s="34">
        <v>0</v>
      </c>
      <c r="E2592" s="33">
        <v>23494772547.459999</v>
      </c>
      <c r="F2592" s="33">
        <v>23494772547.459999</v>
      </c>
    </row>
    <row r="2593" spans="1:6" ht="13.5" hidden="1" thickBot="1">
      <c r="A2593" s="27">
        <f t="shared" ref="A2593:A2656" si="50">LEN(B2593)</f>
        <v>9</v>
      </c>
      <c r="B2593" s="30" t="s">
        <v>4369</v>
      </c>
      <c r="C2593" s="30" t="s">
        <v>4370</v>
      </c>
      <c r="D2593" s="34">
        <v>0</v>
      </c>
      <c r="E2593" s="34">
        <v>4134340824</v>
      </c>
      <c r="F2593" s="34">
        <v>4134340824</v>
      </c>
    </row>
    <row r="2594" spans="1:6" ht="13.5" hidden="1" thickBot="1">
      <c r="A2594" s="27">
        <f t="shared" si="50"/>
        <v>9</v>
      </c>
      <c r="B2594" s="30" t="s">
        <v>4371</v>
      </c>
      <c r="C2594" s="30" t="s">
        <v>4372</v>
      </c>
      <c r="D2594" s="34">
        <v>0</v>
      </c>
      <c r="E2594" s="34">
        <v>3901734000</v>
      </c>
      <c r="F2594" s="34">
        <v>3901734000</v>
      </c>
    </row>
    <row r="2595" spans="1:6" ht="13.5" hidden="1" thickBot="1">
      <c r="A2595" s="27">
        <f t="shared" si="50"/>
        <v>9</v>
      </c>
      <c r="B2595" s="30" t="s">
        <v>4373</v>
      </c>
      <c r="C2595" s="30" t="s">
        <v>4374</v>
      </c>
      <c r="D2595" s="34">
        <v>0</v>
      </c>
      <c r="E2595" s="34">
        <v>25266155009</v>
      </c>
      <c r="F2595" s="34">
        <v>25266155009</v>
      </c>
    </row>
    <row r="2596" spans="1:6" ht="13.5" hidden="1" thickBot="1">
      <c r="A2596" s="27">
        <f t="shared" si="50"/>
        <v>9</v>
      </c>
      <c r="B2596" s="30" t="s">
        <v>4375</v>
      </c>
      <c r="C2596" s="30" t="s">
        <v>4376</v>
      </c>
      <c r="D2596" s="34">
        <v>0</v>
      </c>
      <c r="E2596" s="33">
        <v>544911208015.13</v>
      </c>
      <c r="F2596" s="33">
        <v>544911208015.13</v>
      </c>
    </row>
    <row r="2597" spans="1:6" ht="13.5" hidden="1" thickBot="1">
      <c r="A2597" s="27">
        <f t="shared" si="50"/>
        <v>9</v>
      </c>
      <c r="B2597" s="30" t="s">
        <v>4377</v>
      </c>
      <c r="C2597" s="30" t="s">
        <v>4378</v>
      </c>
      <c r="D2597" s="34">
        <v>0</v>
      </c>
      <c r="E2597" s="34">
        <v>0</v>
      </c>
      <c r="F2597" s="34">
        <v>0</v>
      </c>
    </row>
    <row r="2598" spans="1:6" ht="13.5" hidden="1" thickBot="1">
      <c r="A2598" s="27">
        <f t="shared" si="50"/>
        <v>9</v>
      </c>
      <c r="B2598" s="30" t="s">
        <v>4379</v>
      </c>
      <c r="C2598" s="30" t="s">
        <v>1230</v>
      </c>
      <c r="D2598" s="34">
        <v>0</v>
      </c>
      <c r="E2598" s="33">
        <v>1321595383595.3601</v>
      </c>
      <c r="F2598" s="33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0" t="s">
        <v>2473</v>
      </c>
      <c r="D2599" s="34">
        <v>0</v>
      </c>
      <c r="E2599" s="33">
        <v>577277232708.41003</v>
      </c>
      <c r="F2599" s="33">
        <v>577277232708.41003</v>
      </c>
    </row>
    <row r="2600" spans="1:6" ht="13.5" hidden="1" thickBot="1">
      <c r="A2600" s="27">
        <f t="shared" si="50"/>
        <v>9</v>
      </c>
      <c r="B2600" s="30" t="s">
        <v>4381</v>
      </c>
      <c r="C2600" s="30" t="s">
        <v>4382</v>
      </c>
      <c r="D2600" s="34">
        <v>0</v>
      </c>
      <c r="E2600" s="34">
        <v>459613284</v>
      </c>
      <c r="F2600" s="34">
        <v>459613284</v>
      </c>
    </row>
    <row r="2601" spans="1:6" ht="13.5" hidden="1" thickBot="1">
      <c r="A2601" s="27">
        <f t="shared" si="50"/>
        <v>9</v>
      </c>
      <c r="B2601" s="30" t="s">
        <v>4383</v>
      </c>
      <c r="C2601" s="30" t="s">
        <v>4384</v>
      </c>
      <c r="D2601" s="34">
        <v>0</v>
      </c>
      <c r="E2601" s="34">
        <v>135200521</v>
      </c>
      <c r="F2601" s="34">
        <v>135200521</v>
      </c>
    </row>
    <row r="2602" spans="1:6" ht="13.5" hidden="1" thickBot="1">
      <c r="A2602" s="27">
        <f t="shared" si="50"/>
        <v>9</v>
      </c>
      <c r="B2602" s="30" t="s">
        <v>4385</v>
      </c>
      <c r="C2602" s="30" t="s">
        <v>4386</v>
      </c>
      <c r="D2602" s="34">
        <v>0</v>
      </c>
      <c r="E2602" s="34">
        <v>2713199909</v>
      </c>
      <c r="F2602" s="34">
        <v>2713199909</v>
      </c>
    </row>
    <row r="2603" spans="1:6" ht="13.5" hidden="1" thickBot="1">
      <c r="A2603" s="27">
        <f t="shared" si="50"/>
        <v>9</v>
      </c>
      <c r="B2603" s="30" t="s">
        <v>4387</v>
      </c>
      <c r="C2603" s="30" t="s">
        <v>1171</v>
      </c>
      <c r="D2603" s="34">
        <v>0</v>
      </c>
      <c r="E2603" s="33">
        <v>57113058820.160004</v>
      </c>
      <c r="F2603" s="33">
        <v>57113058820.160004</v>
      </c>
    </row>
    <row r="2604" spans="1:6" ht="13.5" hidden="1" thickBot="1">
      <c r="A2604" s="27">
        <f t="shared" si="50"/>
        <v>9</v>
      </c>
      <c r="B2604" s="30" t="s">
        <v>4388</v>
      </c>
      <c r="C2604" s="30" t="s">
        <v>1173</v>
      </c>
      <c r="D2604" s="34">
        <v>0</v>
      </c>
      <c r="E2604" s="33">
        <v>264613398992.41</v>
      </c>
      <c r="F2604" s="33">
        <v>264613398992.41</v>
      </c>
    </row>
    <row r="2605" spans="1:6" ht="13.5" hidden="1" thickBot="1">
      <c r="A2605" s="27">
        <f t="shared" si="50"/>
        <v>9</v>
      </c>
      <c r="B2605" s="30" t="s">
        <v>4389</v>
      </c>
      <c r="C2605" s="30" t="s">
        <v>4358</v>
      </c>
      <c r="D2605" s="34">
        <v>0</v>
      </c>
      <c r="E2605" s="33">
        <v>49909118988.830002</v>
      </c>
      <c r="F2605" s="33">
        <v>49909118988.830002</v>
      </c>
    </row>
    <row r="2606" spans="1:6" ht="13.5" hidden="1" thickBot="1">
      <c r="A2606" s="27">
        <f t="shared" si="50"/>
        <v>9</v>
      </c>
      <c r="B2606" s="30" t="s">
        <v>4390</v>
      </c>
      <c r="C2606" s="30" t="s">
        <v>4391</v>
      </c>
      <c r="D2606" s="34">
        <v>0</v>
      </c>
      <c r="E2606" s="34">
        <v>2140965844</v>
      </c>
      <c r="F2606" s="34">
        <v>2140965844</v>
      </c>
    </row>
    <row r="2607" spans="1:6" ht="13.5" hidden="1" thickBot="1">
      <c r="A2607" s="27">
        <f t="shared" si="50"/>
        <v>9</v>
      </c>
      <c r="B2607" s="30" t="s">
        <v>4392</v>
      </c>
      <c r="C2607" s="30" t="s">
        <v>4393</v>
      </c>
      <c r="D2607" s="34">
        <v>0</v>
      </c>
      <c r="E2607" s="33">
        <v>200192676349.01001</v>
      </c>
      <c r="F2607" s="33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0" t="s">
        <v>4395</v>
      </c>
      <c r="D2608" s="34">
        <v>0</v>
      </c>
      <c r="E2608" s="33">
        <v>1096665202943.49</v>
      </c>
      <c r="F2608" s="33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0" t="s">
        <v>4397</v>
      </c>
      <c r="D2609" s="34">
        <v>0</v>
      </c>
      <c r="E2609" s="33">
        <v>1078695458644.24</v>
      </c>
      <c r="F2609" s="33">
        <v>1078695458644.24</v>
      </c>
    </row>
    <row r="2610" spans="1:6" ht="13.5" hidden="1" thickBot="1">
      <c r="A2610" s="27">
        <f t="shared" si="50"/>
        <v>9</v>
      </c>
      <c r="B2610" s="30" t="s">
        <v>4398</v>
      </c>
      <c r="C2610" s="30" t="s">
        <v>4399</v>
      </c>
      <c r="D2610" s="34">
        <v>0</v>
      </c>
      <c r="E2610" s="33">
        <v>1078695458644.24</v>
      </c>
      <c r="F2610" s="33">
        <v>1078695458644.24</v>
      </c>
    </row>
    <row r="2611" spans="1:6" ht="13.5" hidden="1" thickBot="1">
      <c r="A2611" s="27">
        <f t="shared" si="50"/>
        <v>9</v>
      </c>
      <c r="B2611" s="30" t="s">
        <v>4400</v>
      </c>
      <c r="C2611" s="30" t="s">
        <v>4401</v>
      </c>
      <c r="D2611" s="34">
        <v>0</v>
      </c>
      <c r="E2611" s="34">
        <v>0</v>
      </c>
      <c r="F2611" s="34">
        <v>0</v>
      </c>
    </row>
    <row r="2612" spans="1:6" ht="13.5" hidden="1" thickBot="1">
      <c r="A2612" s="27">
        <f t="shared" si="50"/>
        <v>9</v>
      </c>
      <c r="B2612" s="30" t="s">
        <v>4402</v>
      </c>
      <c r="C2612" s="30" t="s">
        <v>4403</v>
      </c>
      <c r="D2612" s="34">
        <v>0</v>
      </c>
      <c r="E2612" s="34">
        <v>0</v>
      </c>
      <c r="F2612" s="34">
        <v>0</v>
      </c>
    </row>
    <row r="2613" spans="1:6" ht="13.5" thickBot="1">
      <c r="A2613" s="27">
        <f t="shared" si="50"/>
        <v>6</v>
      </c>
      <c r="B2613" s="27" t="s">
        <v>4404</v>
      </c>
      <c r="C2613" s="30" t="s">
        <v>4405</v>
      </c>
      <c r="D2613" s="34">
        <v>0</v>
      </c>
      <c r="E2613" s="33">
        <v>11014727798.950001</v>
      </c>
      <c r="F2613" s="33">
        <v>11014727798.950001</v>
      </c>
    </row>
    <row r="2614" spans="1:6" ht="13.5" hidden="1" thickBot="1">
      <c r="A2614" s="27">
        <f t="shared" si="50"/>
        <v>9</v>
      </c>
      <c r="B2614" s="30" t="s">
        <v>4406</v>
      </c>
      <c r="C2614" s="30" t="s">
        <v>4407</v>
      </c>
      <c r="D2614" s="34">
        <v>0</v>
      </c>
      <c r="E2614" s="34">
        <v>9903115669</v>
      </c>
      <c r="F2614" s="34">
        <v>9903115669</v>
      </c>
    </row>
    <row r="2615" spans="1:6" ht="13.5" hidden="1" thickBot="1">
      <c r="A2615" s="27">
        <f t="shared" si="50"/>
        <v>9</v>
      </c>
      <c r="B2615" s="30" t="s">
        <v>4408</v>
      </c>
      <c r="C2615" s="30" t="s">
        <v>4409</v>
      </c>
      <c r="D2615" s="34">
        <v>0</v>
      </c>
      <c r="E2615" s="33">
        <v>1111612129.95</v>
      </c>
      <c r="F2615" s="33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0" t="s">
        <v>4411</v>
      </c>
      <c r="D2616" s="34">
        <v>0</v>
      </c>
      <c r="E2616" s="33">
        <v>6955016500.3000002</v>
      </c>
      <c r="F2616" s="33">
        <v>6955016500.3000002</v>
      </c>
    </row>
    <row r="2617" spans="1:6" ht="13.5" hidden="1" thickBot="1">
      <c r="A2617" s="27">
        <f t="shared" si="50"/>
        <v>9</v>
      </c>
      <c r="B2617" s="30" t="s">
        <v>4412</v>
      </c>
      <c r="C2617" s="30" t="s">
        <v>4413</v>
      </c>
      <c r="D2617" s="34">
        <v>0</v>
      </c>
      <c r="E2617" s="34">
        <v>676494964</v>
      </c>
      <c r="F2617" s="34">
        <v>676494964</v>
      </c>
    </row>
    <row r="2618" spans="1:6" ht="13.5" hidden="1" thickBot="1">
      <c r="A2618" s="27">
        <f t="shared" si="50"/>
        <v>9</v>
      </c>
      <c r="B2618" s="30" t="s">
        <v>4414</v>
      </c>
      <c r="C2618" s="30" t="s">
        <v>913</v>
      </c>
      <c r="D2618" s="34">
        <v>0</v>
      </c>
      <c r="E2618" s="34">
        <v>6267450000</v>
      </c>
      <c r="F2618" s="34">
        <v>6267450000</v>
      </c>
    </row>
    <row r="2619" spans="1:6" ht="13.5" hidden="1" thickBot="1">
      <c r="A2619" s="27">
        <f t="shared" si="50"/>
        <v>9</v>
      </c>
      <c r="B2619" s="30" t="s">
        <v>4415</v>
      </c>
      <c r="C2619" s="30" t="s">
        <v>4416</v>
      </c>
      <c r="D2619" s="34">
        <v>0</v>
      </c>
      <c r="E2619" s="34">
        <v>0</v>
      </c>
      <c r="F2619" s="34">
        <v>0</v>
      </c>
    </row>
    <row r="2620" spans="1:6" ht="13.5" hidden="1" thickBot="1">
      <c r="A2620" s="27">
        <f t="shared" si="50"/>
        <v>9</v>
      </c>
      <c r="B2620" s="30" t="s">
        <v>4417</v>
      </c>
      <c r="C2620" s="30" t="s">
        <v>4418</v>
      </c>
      <c r="D2620" s="34">
        <v>0</v>
      </c>
      <c r="E2620" s="33">
        <v>0.09</v>
      </c>
      <c r="F2620" s="33">
        <v>0.09</v>
      </c>
    </row>
    <row r="2621" spans="1:6" ht="13.5" hidden="1" thickBot="1">
      <c r="A2621" s="27">
        <f t="shared" si="50"/>
        <v>9</v>
      </c>
      <c r="B2621" s="30" t="s">
        <v>4419</v>
      </c>
      <c r="C2621" s="30" t="s">
        <v>4420</v>
      </c>
      <c r="D2621" s="34">
        <v>0</v>
      </c>
      <c r="E2621" s="34">
        <v>0</v>
      </c>
      <c r="F2621" s="34">
        <v>0</v>
      </c>
    </row>
    <row r="2622" spans="1:6" ht="13.5" hidden="1" thickBot="1">
      <c r="A2622" s="27">
        <f t="shared" si="50"/>
        <v>9</v>
      </c>
      <c r="B2622" s="30" t="s">
        <v>4421</v>
      </c>
      <c r="C2622" s="30" t="s">
        <v>4422</v>
      </c>
      <c r="D2622" s="34">
        <v>0</v>
      </c>
      <c r="E2622" s="33">
        <v>11071536.210000001</v>
      </c>
      <c r="F2622" s="33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0" t="s">
        <v>4424</v>
      </c>
      <c r="D2623" s="34">
        <v>0</v>
      </c>
      <c r="E2623" s="33">
        <v>120249121631820</v>
      </c>
      <c r="F2623" s="33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0" t="s">
        <v>4426</v>
      </c>
      <c r="D2624" s="34">
        <v>0</v>
      </c>
      <c r="E2624" s="33">
        <v>25488263476316.602</v>
      </c>
      <c r="F2624" s="33">
        <v>25488263476316.602</v>
      </c>
    </row>
    <row r="2625" spans="1:6" ht="13.5" hidden="1" thickBot="1">
      <c r="A2625" s="27">
        <f t="shared" si="50"/>
        <v>9</v>
      </c>
      <c r="B2625" s="30" t="s">
        <v>4427</v>
      </c>
      <c r="C2625" s="30" t="s">
        <v>4428</v>
      </c>
      <c r="D2625" s="34">
        <v>0</v>
      </c>
      <c r="E2625" s="33">
        <v>1944358893336.5801</v>
      </c>
      <c r="F2625" s="33">
        <v>1944358893336.5801</v>
      </c>
    </row>
    <row r="2626" spans="1:6" ht="13.5" hidden="1" thickBot="1">
      <c r="A2626" s="27">
        <f t="shared" si="50"/>
        <v>9</v>
      </c>
      <c r="B2626" s="30" t="s">
        <v>4429</v>
      </c>
      <c r="C2626" s="30" t="s">
        <v>1275</v>
      </c>
      <c r="D2626" s="34">
        <v>0</v>
      </c>
      <c r="E2626" s="33">
        <v>10799461773.059999</v>
      </c>
      <c r="F2626" s="33">
        <v>10799461773.059999</v>
      </c>
    </row>
    <row r="2627" spans="1:6" ht="13.5" hidden="1" thickBot="1">
      <c r="A2627" s="27">
        <f t="shared" si="50"/>
        <v>9</v>
      </c>
      <c r="B2627" s="30" t="s">
        <v>4430</v>
      </c>
      <c r="C2627" s="30" t="s">
        <v>1273</v>
      </c>
      <c r="D2627" s="34">
        <v>0</v>
      </c>
      <c r="E2627" s="33">
        <v>339271794319.62</v>
      </c>
      <c r="F2627" s="33">
        <v>339271794319.62</v>
      </c>
    </row>
    <row r="2628" spans="1:6" ht="13.5" hidden="1" thickBot="1">
      <c r="A2628" s="27">
        <f t="shared" si="50"/>
        <v>9</v>
      </c>
      <c r="B2628" s="30" t="s">
        <v>4431</v>
      </c>
      <c r="C2628" s="30" t="s">
        <v>4432</v>
      </c>
      <c r="D2628" s="34">
        <v>0</v>
      </c>
      <c r="E2628" s="33">
        <v>173923486209.73999</v>
      </c>
      <c r="F2628" s="33">
        <v>173923486209.73999</v>
      </c>
    </row>
    <row r="2629" spans="1:6" ht="13.5" hidden="1" customHeight="1" thickBot="1">
      <c r="A2629" s="27">
        <f t="shared" si="50"/>
        <v>9</v>
      </c>
      <c r="B2629" s="30" t="s">
        <v>4433</v>
      </c>
      <c r="C2629" s="38" t="s">
        <v>4434</v>
      </c>
      <c r="D2629" s="40">
        <v>0</v>
      </c>
      <c r="E2629" s="39">
        <v>432867294326.15997</v>
      </c>
      <c r="F2629" s="39">
        <v>432867294326.15997</v>
      </c>
    </row>
    <row r="2630" spans="1:6" ht="13.5" hidden="1" customHeight="1" thickBot="1">
      <c r="A2630" s="27">
        <f t="shared" si="50"/>
        <v>9</v>
      </c>
      <c r="B2630" s="30" t="s">
        <v>4435</v>
      </c>
      <c r="C2630" s="38" t="s">
        <v>4436</v>
      </c>
      <c r="D2630" s="40">
        <v>0</v>
      </c>
      <c r="E2630" s="39">
        <v>5261448619406.5596</v>
      </c>
      <c r="F2630" s="39">
        <v>5261448619406.5596</v>
      </c>
    </row>
    <row r="2631" spans="1:6" ht="13.5" hidden="1" customHeight="1" thickBot="1">
      <c r="A2631" s="27">
        <f t="shared" si="50"/>
        <v>9</v>
      </c>
      <c r="B2631" s="30" t="s">
        <v>4437</v>
      </c>
      <c r="C2631" s="38" t="s">
        <v>4438</v>
      </c>
      <c r="D2631" s="40">
        <v>0</v>
      </c>
      <c r="E2631" s="39">
        <v>31775066733.200001</v>
      </c>
      <c r="F2631" s="39">
        <v>31775066733.200001</v>
      </c>
    </row>
    <row r="2632" spans="1:6" ht="13.5" hidden="1" customHeight="1" thickBot="1">
      <c r="A2632" s="27">
        <f t="shared" si="50"/>
        <v>9</v>
      </c>
      <c r="B2632" s="30" t="s">
        <v>4439</v>
      </c>
      <c r="C2632" s="38" t="s">
        <v>4440</v>
      </c>
      <c r="D2632" s="40">
        <v>0</v>
      </c>
      <c r="E2632" s="39">
        <v>1956424115.7</v>
      </c>
      <c r="F2632" s="39">
        <v>1956424115.7</v>
      </c>
    </row>
    <row r="2633" spans="1:6" ht="13.5" hidden="1" customHeight="1" thickBot="1">
      <c r="A2633" s="27">
        <f t="shared" si="50"/>
        <v>9</v>
      </c>
      <c r="B2633" s="30" t="s">
        <v>4441</v>
      </c>
      <c r="C2633" s="38" t="s">
        <v>4442</v>
      </c>
      <c r="D2633" s="40">
        <v>0</v>
      </c>
      <c r="E2633" s="39">
        <v>77367779129.440002</v>
      </c>
      <c r="F2633" s="39">
        <v>77367779129.440002</v>
      </c>
    </row>
    <row r="2634" spans="1:6" ht="13.5" hidden="1" thickBot="1">
      <c r="A2634" s="27">
        <f t="shared" si="50"/>
        <v>9</v>
      </c>
      <c r="B2634" s="30" t="s">
        <v>4443</v>
      </c>
      <c r="C2634" s="30" t="s">
        <v>4444</v>
      </c>
      <c r="D2634" s="34">
        <v>0</v>
      </c>
      <c r="E2634" s="33">
        <v>658258489190.98999</v>
      </c>
      <c r="F2634" s="33">
        <v>658258489190.98999</v>
      </c>
    </row>
    <row r="2635" spans="1:6" ht="13.5" hidden="1" thickBot="1">
      <c r="A2635" s="27">
        <f t="shared" si="50"/>
        <v>9</v>
      </c>
      <c r="B2635" s="30" t="s">
        <v>4445</v>
      </c>
      <c r="C2635" s="30" t="s">
        <v>4446</v>
      </c>
      <c r="D2635" s="34">
        <v>0</v>
      </c>
      <c r="E2635" s="33">
        <v>1461554953891.4199</v>
      </c>
      <c r="F2635" s="33">
        <v>1461554953891.4199</v>
      </c>
    </row>
    <row r="2636" spans="1:6" ht="13.5" hidden="1" thickBot="1">
      <c r="A2636" s="27">
        <f t="shared" si="50"/>
        <v>9</v>
      </c>
      <c r="B2636" s="30" t="s">
        <v>4447</v>
      </c>
      <c r="C2636" s="30" t="s">
        <v>4448</v>
      </c>
      <c r="D2636" s="34">
        <v>0</v>
      </c>
      <c r="E2636" s="34">
        <v>7650830007</v>
      </c>
      <c r="F2636" s="34">
        <v>7650830007</v>
      </c>
    </row>
    <row r="2637" spans="1:6" ht="13.5" hidden="1" thickBot="1">
      <c r="A2637" s="27">
        <f t="shared" si="50"/>
        <v>9</v>
      </c>
      <c r="B2637" s="30" t="s">
        <v>4449</v>
      </c>
      <c r="C2637" s="30" t="s">
        <v>4450</v>
      </c>
      <c r="D2637" s="34">
        <v>0</v>
      </c>
      <c r="E2637" s="33">
        <v>211801308166.04999</v>
      </c>
      <c r="F2637" s="33">
        <v>211801308166.04999</v>
      </c>
    </row>
    <row r="2638" spans="1:6" ht="13.5" hidden="1" thickBot="1">
      <c r="A2638" s="27">
        <f t="shared" si="50"/>
        <v>9</v>
      </c>
      <c r="B2638" s="30" t="s">
        <v>4451</v>
      </c>
      <c r="C2638" s="30" t="s">
        <v>4452</v>
      </c>
      <c r="D2638" s="34">
        <v>0</v>
      </c>
      <c r="E2638" s="33">
        <v>14629627916.02</v>
      </c>
      <c r="F2638" s="33">
        <v>14629627916.02</v>
      </c>
    </row>
    <row r="2639" spans="1:6" ht="13.5" hidden="1" thickBot="1">
      <c r="A2639" s="27">
        <f t="shared" si="50"/>
        <v>9</v>
      </c>
      <c r="B2639" s="30" t="s">
        <v>4453</v>
      </c>
      <c r="C2639" s="30" t="s">
        <v>4454</v>
      </c>
      <c r="D2639" s="34">
        <v>0</v>
      </c>
      <c r="E2639" s="34">
        <v>2314700969329</v>
      </c>
      <c r="F2639" s="34">
        <v>2314700969329</v>
      </c>
    </row>
    <row r="2640" spans="1:6" ht="13.5" hidden="1" customHeight="1" thickBot="1">
      <c r="A2640" s="27">
        <f t="shared" si="50"/>
        <v>9</v>
      </c>
      <c r="B2640" s="30" t="s">
        <v>4455</v>
      </c>
      <c r="C2640" s="38" t="s">
        <v>4456</v>
      </c>
      <c r="D2640" s="40">
        <v>0</v>
      </c>
      <c r="E2640" s="40">
        <v>23188784817</v>
      </c>
      <c r="F2640" s="40">
        <v>23188784817</v>
      </c>
    </row>
    <row r="2641" spans="1:6" ht="13.5" hidden="1" thickBot="1">
      <c r="A2641" s="27">
        <f t="shared" si="50"/>
        <v>9</v>
      </c>
      <c r="B2641" s="30" t="s">
        <v>4457</v>
      </c>
      <c r="C2641" s="30" t="s">
        <v>4458</v>
      </c>
      <c r="D2641" s="34">
        <v>0</v>
      </c>
      <c r="E2641" s="33">
        <v>49079941461.629997</v>
      </c>
      <c r="F2641" s="33">
        <v>49079941461.629997</v>
      </c>
    </row>
    <row r="2642" spans="1:6" ht="13.5" hidden="1" customHeight="1" thickBot="1">
      <c r="A2642" s="27">
        <f t="shared" si="50"/>
        <v>9</v>
      </c>
      <c r="B2642" s="30" t="s">
        <v>4459</v>
      </c>
      <c r="C2642" s="38" t="s">
        <v>4460</v>
      </c>
      <c r="D2642" s="40">
        <v>0</v>
      </c>
      <c r="E2642" s="40">
        <v>293945072</v>
      </c>
      <c r="F2642" s="40">
        <v>293945072</v>
      </c>
    </row>
    <row r="2643" spans="1:6" ht="13.5" hidden="1" thickBot="1">
      <c r="A2643" s="27">
        <f t="shared" si="50"/>
        <v>9</v>
      </c>
      <c r="B2643" s="30" t="s">
        <v>4461</v>
      </c>
      <c r="C2643" s="30" t="s">
        <v>4462</v>
      </c>
      <c r="D2643" s="34">
        <v>0</v>
      </c>
      <c r="E2643" s="33">
        <v>267458990507.88</v>
      </c>
      <c r="F2643" s="33">
        <v>267458990507.88</v>
      </c>
    </row>
    <row r="2644" spans="1:6" ht="13.5" hidden="1" thickBot="1">
      <c r="A2644" s="27">
        <f t="shared" si="50"/>
        <v>9</v>
      </c>
      <c r="B2644" s="30" t="s">
        <v>4463</v>
      </c>
      <c r="C2644" s="30" t="s">
        <v>4464</v>
      </c>
      <c r="D2644" s="34">
        <v>0</v>
      </c>
      <c r="E2644" s="33">
        <v>61516773908.199997</v>
      </c>
      <c r="F2644" s="33">
        <v>61516773908.199997</v>
      </c>
    </row>
    <row r="2645" spans="1:6" ht="13.5" hidden="1" thickBot="1">
      <c r="A2645" s="27">
        <f t="shared" si="50"/>
        <v>9</v>
      </c>
      <c r="B2645" s="30" t="s">
        <v>4465</v>
      </c>
      <c r="C2645" s="30" t="s">
        <v>4466</v>
      </c>
      <c r="D2645" s="34">
        <v>0</v>
      </c>
      <c r="E2645" s="34">
        <v>2975070757696</v>
      </c>
      <c r="F2645" s="34">
        <v>2975070757696</v>
      </c>
    </row>
    <row r="2646" spans="1:6" ht="13.5" hidden="1" thickBot="1">
      <c r="A2646" s="27">
        <f t="shared" si="50"/>
        <v>9</v>
      </c>
      <c r="B2646" s="30" t="s">
        <v>4467</v>
      </c>
      <c r="C2646" s="30" t="s">
        <v>4468</v>
      </c>
      <c r="D2646" s="34">
        <v>0</v>
      </c>
      <c r="E2646" s="33">
        <v>2404258266.3000002</v>
      </c>
      <c r="F2646" s="33">
        <v>2404258266.3000002</v>
      </c>
    </row>
    <row r="2647" spans="1:6" ht="13.5" hidden="1" thickBot="1">
      <c r="A2647" s="27">
        <f t="shared" si="50"/>
        <v>9</v>
      </c>
      <c r="B2647" s="30" t="s">
        <v>4469</v>
      </c>
      <c r="C2647" s="30" t="s">
        <v>1242</v>
      </c>
      <c r="D2647" s="34">
        <v>0</v>
      </c>
      <c r="E2647" s="33">
        <v>923563789724.22998</v>
      </c>
      <c r="F2647" s="33">
        <v>923563789724.22998</v>
      </c>
    </row>
    <row r="2648" spans="1:6" ht="13.5" hidden="1" thickBot="1">
      <c r="A2648" s="27">
        <f t="shared" si="50"/>
        <v>9</v>
      </c>
      <c r="B2648" s="30" t="s">
        <v>4470</v>
      </c>
      <c r="C2648" s="30" t="s">
        <v>4471</v>
      </c>
      <c r="D2648" s="34">
        <v>0</v>
      </c>
      <c r="E2648" s="33">
        <v>75664561254.979996</v>
      </c>
      <c r="F2648" s="33">
        <v>75664561254.979996</v>
      </c>
    </row>
    <row r="2649" spans="1:6" ht="13.5" hidden="1" thickBot="1">
      <c r="A2649" s="27">
        <f t="shared" si="50"/>
        <v>9</v>
      </c>
      <c r="B2649" s="30" t="s">
        <v>4472</v>
      </c>
      <c r="C2649" s="30" t="s">
        <v>4473</v>
      </c>
      <c r="D2649" s="34">
        <v>0</v>
      </c>
      <c r="E2649" s="33">
        <v>186383052464.54001</v>
      </c>
      <c r="F2649" s="33">
        <v>186383052464.54001</v>
      </c>
    </row>
    <row r="2650" spans="1:6" ht="13.5" hidden="1" thickBot="1">
      <c r="A2650" s="27">
        <f t="shared" si="50"/>
        <v>9</v>
      </c>
      <c r="B2650" s="30" t="s">
        <v>4474</v>
      </c>
      <c r="C2650" s="30" t="s">
        <v>4475</v>
      </c>
      <c r="D2650" s="34">
        <v>0</v>
      </c>
      <c r="E2650" s="33">
        <v>54128627292.059998</v>
      </c>
      <c r="F2650" s="33">
        <v>54128627292.059998</v>
      </c>
    </row>
    <row r="2651" spans="1:6" ht="13.5" hidden="1" thickBot="1">
      <c r="A2651" s="27">
        <f t="shared" si="50"/>
        <v>9</v>
      </c>
      <c r="B2651" s="30" t="s">
        <v>4476</v>
      </c>
      <c r="C2651" s="30" t="s">
        <v>4477</v>
      </c>
      <c r="D2651" s="34">
        <v>0</v>
      </c>
      <c r="E2651" s="34">
        <v>25381126350</v>
      </c>
      <c r="F2651" s="34">
        <v>25381126350</v>
      </c>
    </row>
    <row r="2652" spans="1:6" ht="13.5" hidden="1" thickBot="1">
      <c r="A2652" s="27">
        <f t="shared" si="50"/>
        <v>9</v>
      </c>
      <c r="B2652" s="30" t="s">
        <v>4478</v>
      </c>
      <c r="C2652" s="30" t="s">
        <v>4479</v>
      </c>
      <c r="D2652" s="34">
        <v>0</v>
      </c>
      <c r="E2652" s="34">
        <v>1273988490</v>
      </c>
      <c r="F2652" s="34">
        <v>1273988490</v>
      </c>
    </row>
    <row r="2653" spans="1:6" ht="13.5" hidden="1" thickBot="1">
      <c r="A2653" s="27">
        <f t="shared" si="50"/>
        <v>9</v>
      </c>
      <c r="B2653" s="30" t="s">
        <v>4480</v>
      </c>
      <c r="C2653" s="30" t="s">
        <v>4481</v>
      </c>
      <c r="D2653" s="34">
        <v>0</v>
      </c>
      <c r="E2653" s="34">
        <v>2323898296</v>
      </c>
      <c r="F2653" s="34">
        <v>2323898296</v>
      </c>
    </row>
    <row r="2654" spans="1:6" ht="13.5" hidden="1" thickBot="1">
      <c r="A2654" s="27">
        <f t="shared" si="50"/>
        <v>9</v>
      </c>
      <c r="B2654" s="30" t="s">
        <v>4482</v>
      </c>
      <c r="C2654" s="30" t="s">
        <v>4483</v>
      </c>
      <c r="D2654" s="34">
        <v>0</v>
      </c>
      <c r="E2654" s="34">
        <v>12557133205</v>
      </c>
      <c r="F2654" s="34">
        <v>12557133205</v>
      </c>
    </row>
    <row r="2655" spans="1:6" ht="13.5" hidden="1" thickBot="1">
      <c r="A2655" s="27">
        <f t="shared" si="50"/>
        <v>9</v>
      </c>
      <c r="B2655" s="30" t="s">
        <v>4484</v>
      </c>
      <c r="C2655" s="30" t="s">
        <v>4485</v>
      </c>
      <c r="D2655" s="34">
        <v>0</v>
      </c>
      <c r="E2655" s="33">
        <v>3655881626356.8701</v>
      </c>
      <c r="F2655" s="33">
        <v>3655881626356.8701</v>
      </c>
    </row>
    <row r="2656" spans="1:6" ht="13.5" hidden="1" thickBot="1">
      <c r="A2656" s="27">
        <f t="shared" si="50"/>
        <v>9</v>
      </c>
      <c r="B2656" s="30" t="s">
        <v>4486</v>
      </c>
      <c r="C2656" s="30" t="s">
        <v>1120</v>
      </c>
      <c r="D2656" s="34">
        <v>0</v>
      </c>
      <c r="E2656" s="33">
        <v>523475182454.45001</v>
      </c>
      <c r="F2656" s="33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0" t="s">
        <v>4487</v>
      </c>
      <c r="C2657" s="38" t="s">
        <v>4488</v>
      </c>
      <c r="D2657" s="40">
        <v>0</v>
      </c>
      <c r="E2657" s="39">
        <v>370747275088.29999</v>
      </c>
      <c r="F2657" s="39">
        <v>370747275088.29999</v>
      </c>
    </row>
    <row r="2658" spans="1:6" ht="13.5" hidden="1" customHeight="1" thickBot="1">
      <c r="A2658" s="27">
        <f t="shared" si="51"/>
        <v>9</v>
      </c>
      <c r="B2658" s="30" t="s">
        <v>4489</v>
      </c>
      <c r="C2658" s="38" t="s">
        <v>4490</v>
      </c>
      <c r="D2658" s="40">
        <v>0</v>
      </c>
      <c r="E2658" s="40">
        <v>10895942</v>
      </c>
      <c r="F2658" s="40">
        <v>10895942</v>
      </c>
    </row>
    <row r="2659" spans="1:6" ht="51.75" hidden="1" thickBot="1">
      <c r="A2659" s="27">
        <f t="shared" si="51"/>
        <v>9</v>
      </c>
      <c r="B2659" s="30" t="s">
        <v>4491</v>
      </c>
      <c r="C2659" s="38" t="s">
        <v>4492</v>
      </c>
      <c r="D2659" s="40">
        <v>0</v>
      </c>
      <c r="E2659" s="40">
        <v>100381946</v>
      </c>
      <c r="F2659" s="40">
        <v>100381946</v>
      </c>
    </row>
    <row r="2660" spans="1:6" ht="13.5" hidden="1" thickBot="1">
      <c r="A2660" s="27">
        <f t="shared" si="51"/>
        <v>9</v>
      </c>
      <c r="B2660" s="30" t="s">
        <v>4493</v>
      </c>
      <c r="C2660" s="30" t="s">
        <v>4494</v>
      </c>
      <c r="D2660" s="34">
        <v>0</v>
      </c>
      <c r="E2660" s="34">
        <v>880456988</v>
      </c>
      <c r="F2660" s="34">
        <v>880456988</v>
      </c>
    </row>
    <row r="2661" spans="1:6" ht="13.5" hidden="1" thickBot="1">
      <c r="A2661" s="27">
        <f t="shared" si="51"/>
        <v>9</v>
      </c>
      <c r="B2661" s="30" t="s">
        <v>4495</v>
      </c>
      <c r="C2661" s="30" t="s">
        <v>4496</v>
      </c>
      <c r="D2661" s="34">
        <v>0</v>
      </c>
      <c r="E2661" s="33">
        <v>200063117100.19</v>
      </c>
      <c r="F2661" s="33">
        <v>200063117100.19</v>
      </c>
    </row>
    <row r="2662" spans="1:6" ht="13.5" hidden="1" thickBot="1">
      <c r="A2662" s="27">
        <f t="shared" si="51"/>
        <v>9</v>
      </c>
      <c r="B2662" s="30" t="s">
        <v>4497</v>
      </c>
      <c r="C2662" s="30" t="s">
        <v>4498</v>
      </c>
      <c r="D2662" s="34">
        <v>0</v>
      </c>
      <c r="E2662" s="34">
        <v>48377359090</v>
      </c>
      <c r="F2662" s="34">
        <v>48377359090</v>
      </c>
    </row>
    <row r="2663" spans="1:6" ht="13.5" hidden="1" thickBot="1">
      <c r="A2663" s="27">
        <f t="shared" si="51"/>
        <v>9</v>
      </c>
      <c r="B2663" s="30" t="s">
        <v>4499</v>
      </c>
      <c r="C2663" s="30" t="s">
        <v>4500</v>
      </c>
      <c r="D2663" s="34">
        <v>0</v>
      </c>
      <c r="E2663" s="33">
        <v>129375170288.77</v>
      </c>
      <c r="F2663" s="33">
        <v>129375170288.77</v>
      </c>
    </row>
    <row r="2664" spans="1:6" ht="13.5" hidden="1" thickBot="1">
      <c r="A2664" s="27">
        <f t="shared" si="51"/>
        <v>9</v>
      </c>
      <c r="B2664" s="30" t="s">
        <v>4501</v>
      </c>
      <c r="C2664" s="30" t="s">
        <v>4502</v>
      </c>
      <c r="D2664" s="34">
        <v>0</v>
      </c>
      <c r="E2664" s="33">
        <v>65257758757.610001</v>
      </c>
      <c r="F2664" s="33">
        <v>65257758757.610001</v>
      </c>
    </row>
    <row r="2665" spans="1:6" ht="13.5" hidden="1" thickBot="1">
      <c r="A2665" s="27">
        <f t="shared" si="51"/>
        <v>9</v>
      </c>
      <c r="B2665" s="30" t="s">
        <v>4503</v>
      </c>
      <c r="C2665" s="30" t="s">
        <v>4504</v>
      </c>
      <c r="D2665" s="34">
        <v>0</v>
      </c>
      <c r="E2665" s="33">
        <v>101890390.95999999</v>
      </c>
      <c r="F2665" s="33">
        <v>101890390.95999999</v>
      </c>
    </row>
    <row r="2666" spans="1:6" ht="13.5" hidden="1" thickBot="1">
      <c r="A2666" s="27">
        <f t="shared" si="51"/>
        <v>9</v>
      </c>
      <c r="B2666" s="30" t="s">
        <v>4505</v>
      </c>
      <c r="C2666" s="30" t="s">
        <v>4506</v>
      </c>
      <c r="D2666" s="34">
        <v>0</v>
      </c>
      <c r="E2666" s="33">
        <v>11130081.800000001</v>
      </c>
      <c r="F2666" s="33">
        <v>11130081.800000001</v>
      </c>
    </row>
    <row r="2667" spans="1:6" ht="51.75" hidden="1" thickBot="1">
      <c r="A2667" s="27">
        <f t="shared" si="51"/>
        <v>9</v>
      </c>
      <c r="B2667" s="30" t="s">
        <v>4507</v>
      </c>
      <c r="C2667" s="38" t="s">
        <v>4508</v>
      </c>
      <c r="D2667" s="40">
        <v>0</v>
      </c>
      <c r="E2667" s="40">
        <v>3998213065</v>
      </c>
      <c r="F2667" s="40">
        <v>3998213065</v>
      </c>
    </row>
    <row r="2668" spans="1:6" ht="13.5" hidden="1" thickBot="1">
      <c r="A2668" s="27">
        <f t="shared" si="51"/>
        <v>9</v>
      </c>
      <c r="B2668" s="30" t="s">
        <v>4509</v>
      </c>
      <c r="C2668" s="30" t="s">
        <v>4510</v>
      </c>
      <c r="D2668" s="34">
        <v>0</v>
      </c>
      <c r="E2668" s="33">
        <v>2887328392110.3301</v>
      </c>
      <c r="F2668" s="33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0" t="s">
        <v>4512</v>
      </c>
      <c r="D2669" s="34">
        <v>0</v>
      </c>
      <c r="E2669" s="33">
        <v>37566099621374.602</v>
      </c>
      <c r="F2669" s="33">
        <v>37566099621374.602</v>
      </c>
    </row>
    <row r="2670" spans="1:6" ht="13.5" hidden="1" thickBot="1">
      <c r="A2670" s="27">
        <f t="shared" si="51"/>
        <v>9</v>
      </c>
      <c r="B2670" s="30" t="s">
        <v>4513</v>
      </c>
      <c r="C2670" s="30" t="s">
        <v>474</v>
      </c>
      <c r="D2670" s="34">
        <v>0</v>
      </c>
      <c r="E2670" s="33">
        <v>4406721056574.2402</v>
      </c>
      <c r="F2670" s="33">
        <v>4406721056574.2402</v>
      </c>
    </row>
    <row r="2671" spans="1:6" ht="13.5" hidden="1" thickBot="1">
      <c r="A2671" s="27">
        <f t="shared" si="51"/>
        <v>9</v>
      </c>
      <c r="B2671" s="30" t="s">
        <v>4514</v>
      </c>
      <c r="C2671" s="30" t="s">
        <v>760</v>
      </c>
      <c r="D2671" s="34">
        <v>0</v>
      </c>
      <c r="E2671" s="33">
        <v>3767626183796.9702</v>
      </c>
      <c r="F2671" s="33">
        <v>3767626183796.9702</v>
      </c>
    </row>
    <row r="2672" spans="1:6" ht="13.5" hidden="1" thickBot="1">
      <c r="A2672" s="27">
        <f t="shared" si="51"/>
        <v>9</v>
      </c>
      <c r="B2672" s="30" t="s">
        <v>4515</v>
      </c>
      <c r="C2672" s="30" t="s">
        <v>56</v>
      </c>
      <c r="D2672" s="34">
        <v>0</v>
      </c>
      <c r="E2672" s="33">
        <v>225727419218.69</v>
      </c>
      <c r="F2672" s="33">
        <v>225727419218.69</v>
      </c>
    </row>
    <row r="2673" spans="1:6" ht="13.5" hidden="1" thickBot="1">
      <c r="A2673" s="27">
        <f t="shared" si="51"/>
        <v>9</v>
      </c>
      <c r="B2673" s="30" t="s">
        <v>4516</v>
      </c>
      <c r="C2673" s="30" t="s">
        <v>54</v>
      </c>
      <c r="D2673" s="34">
        <v>0</v>
      </c>
      <c r="E2673" s="33">
        <v>526348294613.54999</v>
      </c>
      <c r="F2673" s="33">
        <v>526348294613.54999</v>
      </c>
    </row>
    <row r="2674" spans="1:6" ht="13.5" hidden="1" thickBot="1">
      <c r="A2674" s="27">
        <f t="shared" si="51"/>
        <v>9</v>
      </c>
      <c r="B2674" s="30" t="s">
        <v>4517</v>
      </c>
      <c r="C2674" s="30" t="s">
        <v>66</v>
      </c>
      <c r="D2674" s="34">
        <v>0</v>
      </c>
      <c r="E2674" s="34">
        <v>373583511769</v>
      </c>
      <c r="F2674" s="34">
        <v>373583511769</v>
      </c>
    </row>
    <row r="2675" spans="1:6" ht="13.5" hidden="1" thickBot="1">
      <c r="A2675" s="27">
        <f t="shared" si="51"/>
        <v>9</v>
      </c>
      <c r="B2675" s="30" t="s">
        <v>4518</v>
      </c>
      <c r="C2675" s="30" t="s">
        <v>2171</v>
      </c>
      <c r="D2675" s="34">
        <v>0</v>
      </c>
      <c r="E2675" s="33">
        <v>8476265673912.3398</v>
      </c>
      <c r="F2675" s="33">
        <v>8476265673912.3398</v>
      </c>
    </row>
    <row r="2676" spans="1:6" ht="13.5" hidden="1" thickBot="1">
      <c r="A2676" s="27">
        <f t="shared" si="51"/>
        <v>9</v>
      </c>
      <c r="B2676" s="30" t="s">
        <v>4519</v>
      </c>
      <c r="C2676" s="30" t="s">
        <v>4520</v>
      </c>
      <c r="D2676" s="34">
        <v>0</v>
      </c>
      <c r="E2676" s="33">
        <v>7146180332.6800003</v>
      </c>
      <c r="F2676" s="33">
        <v>7146180332.6800003</v>
      </c>
    </row>
    <row r="2677" spans="1:6" ht="13.5" hidden="1" thickBot="1">
      <c r="A2677" s="27">
        <f t="shared" si="51"/>
        <v>9</v>
      </c>
      <c r="B2677" s="30" t="s">
        <v>4521</v>
      </c>
      <c r="C2677" s="30" t="s">
        <v>4522</v>
      </c>
      <c r="D2677" s="34">
        <v>0</v>
      </c>
      <c r="E2677" s="33">
        <v>5206611072.9300003</v>
      </c>
      <c r="F2677" s="33">
        <v>5206611072.9300003</v>
      </c>
    </row>
    <row r="2678" spans="1:6" ht="13.5" hidden="1" thickBot="1">
      <c r="A2678" s="27">
        <f t="shared" si="51"/>
        <v>9</v>
      </c>
      <c r="B2678" s="30" t="s">
        <v>4523</v>
      </c>
      <c r="C2678" s="30" t="s">
        <v>4524</v>
      </c>
      <c r="D2678" s="34">
        <v>0</v>
      </c>
      <c r="E2678" s="33">
        <v>9681123861180.3105</v>
      </c>
      <c r="F2678" s="33">
        <v>9681123861180.3105</v>
      </c>
    </row>
    <row r="2679" spans="1:6" ht="13.5" hidden="1" thickBot="1">
      <c r="A2679" s="27">
        <f t="shared" si="51"/>
        <v>9</v>
      </c>
      <c r="B2679" s="30" t="s">
        <v>4525</v>
      </c>
      <c r="C2679" s="30" t="s">
        <v>4526</v>
      </c>
      <c r="D2679" s="34">
        <v>0</v>
      </c>
      <c r="E2679" s="34">
        <v>19535158</v>
      </c>
      <c r="F2679" s="34">
        <v>19535158</v>
      </c>
    </row>
    <row r="2680" spans="1:6" ht="13.5" hidden="1" thickBot="1">
      <c r="A2680" s="27">
        <f t="shared" si="51"/>
        <v>9</v>
      </c>
      <c r="B2680" s="30" t="s">
        <v>4527</v>
      </c>
      <c r="C2680" s="30" t="s">
        <v>4528</v>
      </c>
      <c r="D2680" s="34">
        <v>0</v>
      </c>
      <c r="E2680" s="33">
        <v>245416033769.44</v>
      </c>
      <c r="F2680" s="33">
        <v>245416033769.44</v>
      </c>
    </row>
    <row r="2681" spans="1:6" ht="13.5" hidden="1" thickBot="1">
      <c r="A2681" s="27">
        <f t="shared" si="51"/>
        <v>9</v>
      </c>
      <c r="B2681" s="30" t="s">
        <v>4529</v>
      </c>
      <c r="C2681" s="30" t="s">
        <v>4530</v>
      </c>
      <c r="D2681" s="34">
        <v>0</v>
      </c>
      <c r="E2681" s="33">
        <v>1528169834.95</v>
      </c>
      <c r="F2681" s="33">
        <v>1528169834.95</v>
      </c>
    </row>
    <row r="2682" spans="1:6" ht="13.5" hidden="1" thickBot="1">
      <c r="A2682" s="27">
        <f t="shared" si="51"/>
        <v>9</v>
      </c>
      <c r="B2682" s="30" t="s">
        <v>4531</v>
      </c>
      <c r="C2682" s="30" t="s">
        <v>4532</v>
      </c>
      <c r="D2682" s="34">
        <v>0</v>
      </c>
      <c r="E2682" s="33">
        <v>7730294633103.7002</v>
      </c>
      <c r="F2682" s="33">
        <v>7730294633103.7002</v>
      </c>
    </row>
    <row r="2683" spans="1:6" ht="13.5" hidden="1" thickBot="1">
      <c r="A2683" s="27">
        <f t="shared" si="51"/>
        <v>9</v>
      </c>
      <c r="B2683" s="30" t="s">
        <v>4533</v>
      </c>
      <c r="C2683" s="30" t="s">
        <v>1383</v>
      </c>
      <c r="D2683" s="34">
        <v>0</v>
      </c>
      <c r="E2683" s="33">
        <v>132490413970.92999</v>
      </c>
      <c r="F2683" s="33">
        <v>132490413970.92999</v>
      </c>
    </row>
    <row r="2684" spans="1:6" ht="13.5" hidden="1" thickBot="1">
      <c r="A2684" s="27">
        <f t="shared" si="51"/>
        <v>9</v>
      </c>
      <c r="B2684" s="30" t="s">
        <v>4534</v>
      </c>
      <c r="C2684" s="30" t="s">
        <v>57</v>
      </c>
      <c r="D2684" s="34">
        <v>0</v>
      </c>
      <c r="E2684" s="33">
        <v>748556245699.59998</v>
      </c>
      <c r="F2684" s="33">
        <v>748556245699.59998</v>
      </c>
    </row>
    <row r="2685" spans="1:6" ht="13.5" hidden="1" thickBot="1">
      <c r="A2685" s="27">
        <f t="shared" si="51"/>
        <v>9</v>
      </c>
      <c r="B2685" s="30" t="s">
        <v>4535</v>
      </c>
      <c r="C2685" s="30" t="s">
        <v>120</v>
      </c>
      <c r="D2685" s="34">
        <v>0</v>
      </c>
      <c r="E2685" s="33">
        <v>942821285629.29004</v>
      </c>
      <c r="F2685" s="33">
        <v>942821285629.29004</v>
      </c>
    </row>
    <row r="2686" spans="1:6" ht="13.5" hidden="1" thickBot="1">
      <c r="A2686" s="27">
        <f t="shared" si="51"/>
        <v>9</v>
      </c>
      <c r="B2686" s="30" t="s">
        <v>4536</v>
      </c>
      <c r="C2686" s="30" t="s">
        <v>4537</v>
      </c>
      <c r="D2686" s="34">
        <v>0</v>
      </c>
      <c r="E2686" s="33">
        <v>295224511738.03003</v>
      </c>
      <c r="F2686" s="33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0" t="s">
        <v>4539</v>
      </c>
      <c r="D2687" s="34">
        <v>0</v>
      </c>
      <c r="E2687" s="33">
        <v>47810802482623.797</v>
      </c>
      <c r="F2687" s="33">
        <v>47810802482623.797</v>
      </c>
    </row>
    <row r="2688" spans="1:6" ht="13.5" hidden="1" thickBot="1">
      <c r="A2688" s="27">
        <f t="shared" si="51"/>
        <v>9</v>
      </c>
      <c r="B2688" s="30" t="s">
        <v>4540</v>
      </c>
      <c r="C2688" s="30" t="s">
        <v>4541</v>
      </c>
      <c r="D2688" s="34">
        <v>0</v>
      </c>
      <c r="E2688" s="33">
        <v>2287729578.5</v>
      </c>
      <c r="F2688" s="33">
        <v>2287729578.5</v>
      </c>
    </row>
    <row r="2689" spans="1:6" ht="13.5" hidden="1" thickBot="1">
      <c r="A2689" s="27">
        <f t="shared" si="51"/>
        <v>9</v>
      </c>
      <c r="B2689" s="30" t="s">
        <v>4542</v>
      </c>
      <c r="C2689" s="30" t="s">
        <v>1178</v>
      </c>
      <c r="D2689" s="34">
        <v>0</v>
      </c>
      <c r="E2689" s="33">
        <v>722749890350.39001</v>
      </c>
      <c r="F2689" s="33">
        <v>722749890350.39001</v>
      </c>
    </row>
    <row r="2690" spans="1:6" ht="13.5" hidden="1" thickBot="1">
      <c r="A2690" s="27">
        <f t="shared" si="51"/>
        <v>9</v>
      </c>
      <c r="B2690" s="30" t="s">
        <v>4543</v>
      </c>
      <c r="C2690" s="30" t="s">
        <v>4544</v>
      </c>
      <c r="D2690" s="34">
        <v>0</v>
      </c>
      <c r="E2690" s="33">
        <v>181026350886.76999</v>
      </c>
      <c r="F2690" s="33">
        <v>181026350886.76999</v>
      </c>
    </row>
    <row r="2691" spans="1:6" ht="13.5" hidden="1" thickBot="1">
      <c r="A2691" s="27">
        <f t="shared" si="51"/>
        <v>9</v>
      </c>
      <c r="B2691" s="30" t="s">
        <v>4545</v>
      </c>
      <c r="C2691" s="30" t="s">
        <v>891</v>
      </c>
      <c r="D2691" s="34">
        <v>0</v>
      </c>
      <c r="E2691" s="34">
        <v>27743071</v>
      </c>
      <c r="F2691" s="34">
        <v>27743071</v>
      </c>
    </row>
    <row r="2692" spans="1:6" ht="13.5" hidden="1" thickBot="1">
      <c r="A2692" s="27">
        <f t="shared" si="51"/>
        <v>9</v>
      </c>
      <c r="B2692" s="30" t="s">
        <v>4546</v>
      </c>
      <c r="C2692" s="30" t="s">
        <v>1277</v>
      </c>
      <c r="D2692" s="34">
        <v>0</v>
      </c>
      <c r="E2692" s="33">
        <v>15263798540.32</v>
      </c>
      <c r="F2692" s="33">
        <v>15263798540.32</v>
      </c>
    </row>
    <row r="2693" spans="1:6" ht="13.5" hidden="1" thickBot="1">
      <c r="A2693" s="27">
        <f t="shared" si="51"/>
        <v>9</v>
      </c>
      <c r="B2693" s="30" t="s">
        <v>4547</v>
      </c>
      <c r="C2693" s="30" t="s">
        <v>4548</v>
      </c>
      <c r="D2693" s="34">
        <v>0</v>
      </c>
      <c r="E2693" s="33">
        <v>93996256755.520004</v>
      </c>
      <c r="F2693" s="33">
        <v>93996256755.520004</v>
      </c>
    </row>
    <row r="2694" spans="1:6" ht="13.5" hidden="1" thickBot="1">
      <c r="A2694" s="27">
        <f t="shared" si="51"/>
        <v>9</v>
      </c>
      <c r="B2694" s="30" t="s">
        <v>4549</v>
      </c>
      <c r="C2694" s="30" t="s">
        <v>1265</v>
      </c>
      <c r="D2694" s="34">
        <v>0</v>
      </c>
      <c r="E2694" s="33">
        <v>2594213059424.1899</v>
      </c>
      <c r="F2694" s="33">
        <v>2594213059424.1899</v>
      </c>
    </row>
    <row r="2695" spans="1:6" ht="13.5" hidden="1" thickBot="1">
      <c r="A2695" s="27">
        <f t="shared" si="51"/>
        <v>9</v>
      </c>
      <c r="B2695" s="30" t="s">
        <v>4550</v>
      </c>
      <c r="C2695" s="30" t="s">
        <v>4551</v>
      </c>
      <c r="D2695" s="34">
        <v>0</v>
      </c>
      <c r="E2695" s="33">
        <v>74786127484.610001</v>
      </c>
      <c r="F2695" s="33">
        <v>74786127484.610001</v>
      </c>
    </row>
    <row r="2696" spans="1:6" ht="51.75" hidden="1" thickBot="1">
      <c r="A2696" s="27">
        <f t="shared" si="51"/>
        <v>9</v>
      </c>
      <c r="B2696" s="30" t="s">
        <v>4552</v>
      </c>
      <c r="C2696" s="38" t="s">
        <v>1288</v>
      </c>
      <c r="D2696" s="40">
        <v>0</v>
      </c>
      <c r="E2696" s="40">
        <v>39223837419</v>
      </c>
      <c r="F2696" s="40">
        <v>39223837419</v>
      </c>
    </row>
    <row r="2697" spans="1:6" ht="13.5" hidden="1" thickBot="1">
      <c r="A2697" s="27">
        <f t="shared" si="51"/>
        <v>9</v>
      </c>
      <c r="B2697" s="30" t="s">
        <v>4553</v>
      </c>
      <c r="C2697" s="30" t="s">
        <v>1242</v>
      </c>
      <c r="D2697" s="34">
        <v>0</v>
      </c>
      <c r="E2697" s="33">
        <v>986995854810.25</v>
      </c>
      <c r="F2697" s="33">
        <v>986995854810.25</v>
      </c>
    </row>
    <row r="2698" spans="1:6" ht="13.5" hidden="1" thickBot="1">
      <c r="A2698" s="27">
        <f t="shared" si="51"/>
        <v>9</v>
      </c>
      <c r="B2698" s="30" t="s">
        <v>4554</v>
      </c>
      <c r="C2698" s="30" t="s">
        <v>4555</v>
      </c>
      <c r="D2698" s="34">
        <v>0</v>
      </c>
      <c r="E2698" s="34">
        <v>12010</v>
      </c>
      <c r="F2698" s="34">
        <v>12010</v>
      </c>
    </row>
    <row r="2699" spans="1:6" ht="13.5" hidden="1" thickBot="1">
      <c r="A2699" s="27">
        <f t="shared" si="51"/>
        <v>9</v>
      </c>
      <c r="B2699" s="30" t="s">
        <v>4556</v>
      </c>
      <c r="C2699" s="30" t="s">
        <v>4557</v>
      </c>
      <c r="D2699" s="34">
        <v>0</v>
      </c>
      <c r="E2699" s="33">
        <v>1642060837.04</v>
      </c>
      <c r="F2699" s="33">
        <v>1642060837.04</v>
      </c>
    </row>
    <row r="2700" spans="1:6" ht="13.5" hidden="1" thickBot="1">
      <c r="A2700" s="27">
        <f t="shared" si="51"/>
        <v>9</v>
      </c>
      <c r="B2700" s="30" t="s">
        <v>4558</v>
      </c>
      <c r="C2700" s="30" t="s">
        <v>1303</v>
      </c>
      <c r="D2700" s="34">
        <v>0</v>
      </c>
      <c r="E2700" s="33">
        <v>500169415665.45001</v>
      </c>
      <c r="F2700" s="33">
        <v>500169415665.45001</v>
      </c>
    </row>
    <row r="2701" spans="1:6" ht="13.5" hidden="1" thickBot="1">
      <c r="A2701" s="27">
        <f t="shared" si="51"/>
        <v>9</v>
      </c>
      <c r="B2701" s="30" t="s">
        <v>4559</v>
      </c>
      <c r="C2701" s="30" t="s">
        <v>1244</v>
      </c>
      <c r="D2701" s="34">
        <v>0</v>
      </c>
      <c r="E2701" s="33">
        <v>61343941844.040001</v>
      </c>
      <c r="F2701" s="33">
        <v>61343941844.040001</v>
      </c>
    </row>
    <row r="2702" spans="1:6" ht="13.5" hidden="1" thickBot="1">
      <c r="A2702" s="27">
        <f t="shared" si="51"/>
        <v>9</v>
      </c>
      <c r="B2702" s="30" t="s">
        <v>4560</v>
      </c>
      <c r="C2702" s="30" t="s">
        <v>1238</v>
      </c>
      <c r="D2702" s="34">
        <v>0</v>
      </c>
      <c r="E2702" s="33">
        <v>126871766.01000001</v>
      </c>
      <c r="F2702" s="33">
        <v>126871766.01000001</v>
      </c>
    </row>
    <row r="2703" spans="1:6" ht="13.5" hidden="1" thickBot="1">
      <c r="A2703" s="27">
        <f t="shared" si="51"/>
        <v>9</v>
      </c>
      <c r="B2703" s="30" t="s">
        <v>4561</v>
      </c>
      <c r="C2703" s="30" t="s">
        <v>1294</v>
      </c>
      <c r="D2703" s="34">
        <v>0</v>
      </c>
      <c r="E2703" s="34">
        <v>3835533462208</v>
      </c>
      <c r="F2703" s="34">
        <v>3835533462208</v>
      </c>
    </row>
    <row r="2704" spans="1:6" ht="13.5" hidden="1" thickBot="1">
      <c r="A2704" s="27">
        <f t="shared" si="51"/>
        <v>9</v>
      </c>
      <c r="B2704" s="30" t="s">
        <v>4562</v>
      </c>
      <c r="C2704" s="30" t="s">
        <v>1279</v>
      </c>
      <c r="D2704" s="34">
        <v>0</v>
      </c>
      <c r="E2704" s="33">
        <v>272979609437.04999</v>
      </c>
      <c r="F2704" s="33">
        <v>272979609437.04999</v>
      </c>
    </row>
    <row r="2705" spans="1:6" ht="13.5" hidden="1" thickBot="1">
      <c r="A2705" s="27">
        <f t="shared" si="51"/>
        <v>9</v>
      </c>
      <c r="B2705" s="30" t="s">
        <v>4563</v>
      </c>
      <c r="C2705" s="30" t="s">
        <v>4564</v>
      </c>
      <c r="D2705" s="34">
        <v>0</v>
      </c>
      <c r="E2705" s="34">
        <v>944348596</v>
      </c>
      <c r="F2705" s="34">
        <v>944348596</v>
      </c>
    </row>
    <row r="2706" spans="1:6" ht="13.5" hidden="1" thickBot="1">
      <c r="A2706" s="27">
        <f t="shared" si="51"/>
        <v>9</v>
      </c>
      <c r="B2706" s="30" t="s">
        <v>4565</v>
      </c>
      <c r="C2706" s="30" t="s">
        <v>1236</v>
      </c>
      <c r="D2706" s="34">
        <v>0</v>
      </c>
      <c r="E2706" s="33">
        <v>114762823030.92999</v>
      </c>
      <c r="F2706" s="33">
        <v>114762823030.92999</v>
      </c>
    </row>
    <row r="2707" spans="1:6" ht="13.5" hidden="1" thickBot="1">
      <c r="A2707" s="27">
        <f t="shared" si="51"/>
        <v>9</v>
      </c>
      <c r="B2707" s="30" t="s">
        <v>4566</v>
      </c>
      <c r="C2707" s="30" t="s">
        <v>4567</v>
      </c>
      <c r="D2707" s="34">
        <v>0</v>
      </c>
      <c r="E2707" s="33">
        <v>174249863667.28</v>
      </c>
      <c r="F2707" s="33">
        <v>174249863667.28</v>
      </c>
    </row>
    <row r="2708" spans="1:6" ht="13.5" hidden="1" thickBot="1">
      <c r="A2708" s="27">
        <f t="shared" si="51"/>
        <v>9</v>
      </c>
      <c r="B2708" s="30" t="s">
        <v>4568</v>
      </c>
      <c r="C2708" s="30" t="s">
        <v>4569</v>
      </c>
      <c r="D2708" s="34">
        <v>0</v>
      </c>
      <c r="E2708" s="33">
        <v>24765854359864.801</v>
      </c>
      <c r="F2708" s="33">
        <v>24765854359864.801</v>
      </c>
    </row>
    <row r="2709" spans="1:6" ht="13.5" hidden="1" thickBot="1">
      <c r="A2709" s="27">
        <f t="shared" si="51"/>
        <v>9</v>
      </c>
      <c r="B2709" s="30" t="s">
        <v>4570</v>
      </c>
      <c r="C2709" s="30" t="s">
        <v>4571</v>
      </c>
      <c r="D2709" s="34">
        <v>0</v>
      </c>
      <c r="E2709" s="33">
        <v>2351580734076.5</v>
      </c>
      <c r="F2709" s="33">
        <v>2351580734076.5</v>
      </c>
    </row>
    <row r="2710" spans="1:6" ht="13.5" hidden="1" thickBot="1">
      <c r="A2710" s="27">
        <f t="shared" si="51"/>
        <v>9</v>
      </c>
      <c r="B2710" s="30" t="s">
        <v>4572</v>
      </c>
      <c r="C2710" s="30" t="s">
        <v>1271</v>
      </c>
      <c r="D2710" s="34">
        <v>0</v>
      </c>
      <c r="E2710" s="33">
        <v>763918948747.78003</v>
      </c>
      <c r="F2710" s="33">
        <v>763918948747.78003</v>
      </c>
    </row>
    <row r="2711" spans="1:6" ht="13.5" hidden="1" thickBot="1">
      <c r="A2711" s="27">
        <f t="shared" si="51"/>
        <v>9</v>
      </c>
      <c r="B2711" s="30" t="s">
        <v>4573</v>
      </c>
      <c r="C2711" s="30" t="s">
        <v>1292</v>
      </c>
      <c r="D2711" s="34">
        <v>0</v>
      </c>
      <c r="E2711" s="33">
        <v>31430002299.529999</v>
      </c>
      <c r="F2711" s="33">
        <v>31430002299.529999</v>
      </c>
    </row>
    <row r="2712" spans="1:6" ht="13.5" hidden="1" thickBot="1">
      <c r="A2712" s="27">
        <f t="shared" si="51"/>
        <v>9</v>
      </c>
      <c r="B2712" s="30" t="s">
        <v>4574</v>
      </c>
      <c r="C2712" s="30" t="s">
        <v>4575</v>
      </c>
      <c r="D2712" s="34">
        <v>0</v>
      </c>
      <c r="E2712" s="34">
        <v>71398049709</v>
      </c>
      <c r="F2712" s="34">
        <v>71398049709</v>
      </c>
    </row>
    <row r="2713" spans="1:6" ht="13.5" hidden="1" thickBot="1">
      <c r="A2713" s="27">
        <f t="shared" si="51"/>
        <v>9</v>
      </c>
      <c r="B2713" s="30" t="s">
        <v>4576</v>
      </c>
      <c r="C2713" s="30" t="s">
        <v>4577</v>
      </c>
      <c r="D2713" s="34">
        <v>0</v>
      </c>
      <c r="E2713" s="33">
        <v>499239477950.42999</v>
      </c>
      <c r="F2713" s="33">
        <v>499239477950.42999</v>
      </c>
    </row>
    <row r="2714" spans="1:6" ht="13.5" hidden="1" thickBot="1">
      <c r="A2714" s="27">
        <f t="shared" si="51"/>
        <v>9</v>
      </c>
      <c r="B2714" s="30" t="s">
        <v>4578</v>
      </c>
      <c r="C2714" s="30" t="s">
        <v>4579</v>
      </c>
      <c r="D2714" s="34">
        <v>0</v>
      </c>
      <c r="E2714" s="33">
        <v>3938832.76</v>
      </c>
      <c r="F2714" s="33">
        <v>3938832.76</v>
      </c>
    </row>
    <row r="2715" spans="1:6" ht="13.5" hidden="1" thickBot="1">
      <c r="A2715" s="27">
        <f t="shared" si="51"/>
        <v>9</v>
      </c>
      <c r="B2715" s="30" t="s">
        <v>4580</v>
      </c>
      <c r="C2715" s="30" t="s">
        <v>4581</v>
      </c>
      <c r="D2715" s="34">
        <v>0</v>
      </c>
      <c r="E2715" s="34">
        <v>100000</v>
      </c>
      <c r="F2715" s="34">
        <v>100000</v>
      </c>
    </row>
    <row r="2716" spans="1:6" ht="13.5" hidden="1" thickBot="1">
      <c r="A2716" s="27">
        <f t="shared" si="51"/>
        <v>9</v>
      </c>
      <c r="B2716" s="30" t="s">
        <v>4582</v>
      </c>
      <c r="C2716" s="30" t="s">
        <v>972</v>
      </c>
      <c r="D2716" s="34">
        <v>0</v>
      </c>
      <c r="E2716" s="33">
        <v>227425491585.62</v>
      </c>
      <c r="F2716" s="33">
        <v>227425491585.62</v>
      </c>
    </row>
    <row r="2717" spans="1:6" ht="13.5" hidden="1" thickBot="1">
      <c r="A2717" s="27">
        <f t="shared" si="51"/>
        <v>9</v>
      </c>
      <c r="B2717" s="30" t="s">
        <v>4583</v>
      </c>
      <c r="C2717" s="30" t="s">
        <v>4584</v>
      </c>
      <c r="D2717" s="34">
        <v>0</v>
      </c>
      <c r="E2717" s="33">
        <v>14962170109.389999</v>
      </c>
      <c r="F2717" s="33">
        <v>14962170109.389999</v>
      </c>
    </row>
    <row r="2718" spans="1:6" ht="13.5" hidden="1" thickBot="1">
      <c r="A2718" s="27">
        <f t="shared" si="51"/>
        <v>9</v>
      </c>
      <c r="B2718" s="30" t="s">
        <v>4585</v>
      </c>
      <c r="C2718" s="30" t="s">
        <v>4586</v>
      </c>
      <c r="D2718" s="34">
        <v>0</v>
      </c>
      <c r="E2718" s="33">
        <v>39949734509.389999</v>
      </c>
      <c r="F2718" s="33">
        <v>39949734509.389999</v>
      </c>
    </row>
    <row r="2719" spans="1:6" ht="13.5" hidden="1" thickBot="1">
      <c r="A2719" s="27">
        <f t="shared" si="51"/>
        <v>9</v>
      </c>
      <c r="B2719" s="30" t="s">
        <v>4587</v>
      </c>
      <c r="C2719" s="30" t="s">
        <v>1299</v>
      </c>
      <c r="D2719" s="34">
        <v>0</v>
      </c>
      <c r="E2719" s="34">
        <v>1245818414</v>
      </c>
      <c r="F2719" s="34">
        <v>1245818414</v>
      </c>
    </row>
    <row r="2720" spans="1:6" ht="13.5" hidden="1" thickBot="1">
      <c r="A2720" s="27">
        <f t="shared" si="51"/>
        <v>9</v>
      </c>
      <c r="B2720" s="30" t="s">
        <v>4588</v>
      </c>
      <c r="C2720" s="30" t="s">
        <v>1301</v>
      </c>
      <c r="D2720" s="34">
        <v>0</v>
      </c>
      <c r="E2720" s="33">
        <v>554419128.79999995</v>
      </c>
      <c r="F2720" s="33">
        <v>554419128.79999995</v>
      </c>
    </row>
    <row r="2721" spans="1:6" ht="13.5" hidden="1" thickBot="1">
      <c r="A2721" s="27">
        <f t="shared" ref="A2721:A2784" si="52">LEN(B2721)</f>
        <v>9</v>
      </c>
      <c r="B2721" s="30" t="s">
        <v>4589</v>
      </c>
      <c r="C2721" s="30" t="s">
        <v>3042</v>
      </c>
      <c r="D2721" s="34">
        <v>0</v>
      </c>
      <c r="E2721" s="34">
        <v>2125448759</v>
      </c>
      <c r="F2721" s="34">
        <v>2125448759</v>
      </c>
    </row>
    <row r="2722" spans="1:6" ht="13.5" hidden="1" thickBot="1">
      <c r="A2722" s="27">
        <f t="shared" si="52"/>
        <v>9</v>
      </c>
      <c r="B2722" s="30" t="s">
        <v>4590</v>
      </c>
      <c r="C2722" s="30" t="s">
        <v>1307</v>
      </c>
      <c r="D2722" s="34">
        <v>0</v>
      </c>
      <c r="E2722" s="33">
        <v>694802445.88999999</v>
      </c>
      <c r="F2722" s="33">
        <v>694802445.88999999</v>
      </c>
    </row>
    <row r="2723" spans="1:6" ht="13.5" hidden="1" thickBot="1">
      <c r="A2723" s="27">
        <f t="shared" si="52"/>
        <v>9</v>
      </c>
      <c r="B2723" s="30" t="s">
        <v>4591</v>
      </c>
      <c r="C2723" s="30" t="s">
        <v>4592</v>
      </c>
      <c r="D2723" s="34">
        <v>0</v>
      </c>
      <c r="E2723" s="34">
        <v>2800000</v>
      </c>
      <c r="F2723" s="34">
        <v>2800000</v>
      </c>
    </row>
    <row r="2724" spans="1:6" ht="13.5" hidden="1" thickBot="1">
      <c r="A2724" s="27">
        <f t="shared" si="52"/>
        <v>9</v>
      </c>
      <c r="B2724" s="30" t="s">
        <v>4593</v>
      </c>
      <c r="C2724" s="30" t="s">
        <v>1309</v>
      </c>
      <c r="D2724" s="34">
        <v>0</v>
      </c>
      <c r="E2724" s="34">
        <v>452260045</v>
      </c>
      <c r="F2724" s="34">
        <v>452260045</v>
      </c>
    </row>
    <row r="2725" spans="1:6" ht="13.5" hidden="1" thickBot="1">
      <c r="A2725" s="27">
        <f t="shared" si="52"/>
        <v>9</v>
      </c>
      <c r="B2725" s="30" t="s">
        <v>4594</v>
      </c>
      <c r="C2725" s="30" t="s">
        <v>4595</v>
      </c>
      <c r="D2725" s="34">
        <v>0</v>
      </c>
      <c r="E2725" s="34">
        <v>21200000</v>
      </c>
      <c r="F2725" s="34">
        <v>21200000</v>
      </c>
    </row>
    <row r="2726" spans="1:6" ht="13.5" hidden="1" thickBot="1">
      <c r="A2726" s="27">
        <f t="shared" si="52"/>
        <v>9</v>
      </c>
      <c r="B2726" s="30" t="s">
        <v>4596</v>
      </c>
      <c r="C2726" s="30" t="s">
        <v>1004</v>
      </c>
      <c r="D2726" s="34">
        <v>0</v>
      </c>
      <c r="E2726" s="33">
        <v>12502237997.85</v>
      </c>
      <c r="F2726" s="33">
        <v>12502237997.85</v>
      </c>
    </row>
    <row r="2727" spans="1:6" ht="13.5" hidden="1" customHeight="1" thickBot="1">
      <c r="A2727" s="27">
        <f t="shared" si="52"/>
        <v>9</v>
      </c>
      <c r="B2727" s="30" t="s">
        <v>4597</v>
      </c>
      <c r="C2727" s="38" t="s">
        <v>4598</v>
      </c>
      <c r="D2727" s="40">
        <v>0</v>
      </c>
      <c r="E2727" s="39">
        <v>2953399952.0700002</v>
      </c>
      <c r="F2727" s="39">
        <v>2953399952.0700002</v>
      </c>
    </row>
    <row r="2728" spans="1:6" ht="13.5" hidden="1" thickBot="1">
      <c r="A2728" s="27">
        <f t="shared" si="52"/>
        <v>9</v>
      </c>
      <c r="B2728" s="30" t="s">
        <v>4599</v>
      </c>
      <c r="C2728" s="30" t="s">
        <v>1318</v>
      </c>
      <c r="D2728" s="34">
        <v>0</v>
      </c>
      <c r="E2728" s="33">
        <v>2014683594.53</v>
      </c>
      <c r="F2728" s="33">
        <v>2014683594.53</v>
      </c>
    </row>
    <row r="2729" spans="1:6" ht="13.5" hidden="1" thickBot="1">
      <c r="A2729" s="27">
        <f t="shared" si="52"/>
        <v>9</v>
      </c>
      <c r="B2729" s="30" t="s">
        <v>4600</v>
      </c>
      <c r="C2729" s="30" t="s">
        <v>4471</v>
      </c>
      <c r="D2729" s="34">
        <v>0</v>
      </c>
      <c r="E2729" s="33">
        <v>325602592782.32001</v>
      </c>
      <c r="F2729" s="33">
        <v>325602592782.32001</v>
      </c>
    </row>
    <row r="2730" spans="1:6" ht="13.5" hidden="1" thickBot="1">
      <c r="A2730" s="27">
        <f t="shared" si="52"/>
        <v>9</v>
      </c>
      <c r="B2730" s="30" t="s">
        <v>4601</v>
      </c>
      <c r="C2730" s="30" t="s">
        <v>4602</v>
      </c>
      <c r="D2730" s="34">
        <v>0</v>
      </c>
      <c r="E2730" s="33">
        <v>1549737180658.9399</v>
      </c>
      <c r="F2730" s="33">
        <v>1549737180658.9399</v>
      </c>
    </row>
    <row r="2731" spans="1:6" ht="13.5" hidden="1" thickBot="1">
      <c r="A2731" s="27">
        <f t="shared" si="52"/>
        <v>9</v>
      </c>
      <c r="B2731" s="30" t="s">
        <v>4603</v>
      </c>
      <c r="C2731" s="30" t="s">
        <v>4604</v>
      </c>
      <c r="D2731" s="34">
        <v>0</v>
      </c>
      <c r="E2731" s="34">
        <v>4450000</v>
      </c>
      <c r="F2731" s="34">
        <v>4450000</v>
      </c>
    </row>
    <row r="2732" spans="1:6" ht="13.5" hidden="1" thickBot="1">
      <c r="A2732" s="27">
        <f t="shared" si="52"/>
        <v>9</v>
      </c>
      <c r="B2732" s="30" t="s">
        <v>4605</v>
      </c>
      <c r="C2732" s="30" t="s">
        <v>4606</v>
      </c>
      <c r="D2732" s="34">
        <v>0</v>
      </c>
      <c r="E2732" s="33">
        <v>7474805123777.79</v>
      </c>
      <c r="F2732" s="33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0" t="s">
        <v>4608</v>
      </c>
      <c r="D2733" s="34">
        <v>0</v>
      </c>
      <c r="E2733" s="34">
        <v>29132803787</v>
      </c>
      <c r="F2733" s="34">
        <v>29132803787</v>
      </c>
    </row>
    <row r="2734" spans="1:6" ht="13.5" hidden="1" thickBot="1">
      <c r="A2734" s="27">
        <f t="shared" si="52"/>
        <v>9</v>
      </c>
      <c r="B2734" s="30" t="s">
        <v>4609</v>
      </c>
      <c r="C2734" s="30" t="s">
        <v>4610</v>
      </c>
      <c r="D2734" s="34">
        <v>0</v>
      </c>
      <c r="E2734" s="34">
        <v>546649754</v>
      </c>
      <c r="F2734" s="34">
        <v>546649754</v>
      </c>
    </row>
    <row r="2735" spans="1:6" ht="13.5" hidden="1" thickBot="1">
      <c r="A2735" s="27">
        <f t="shared" si="52"/>
        <v>9</v>
      </c>
      <c r="B2735" s="30" t="s">
        <v>4611</v>
      </c>
      <c r="C2735" s="30" t="s">
        <v>4612</v>
      </c>
      <c r="D2735" s="34">
        <v>0</v>
      </c>
      <c r="E2735" s="34">
        <v>366978330</v>
      </c>
      <c r="F2735" s="34">
        <v>366978330</v>
      </c>
    </row>
    <row r="2736" spans="1:6" ht="13.5" hidden="1" thickBot="1">
      <c r="A2736" s="27">
        <f t="shared" si="52"/>
        <v>9</v>
      </c>
      <c r="B2736" s="30" t="s">
        <v>4613</v>
      </c>
      <c r="C2736" s="30" t="s">
        <v>4614</v>
      </c>
      <c r="D2736" s="34">
        <v>0</v>
      </c>
      <c r="E2736" s="34">
        <v>24473649777</v>
      </c>
      <c r="F2736" s="34">
        <v>24473649777</v>
      </c>
    </row>
    <row r="2737" spans="1:6" ht="13.5" hidden="1" thickBot="1">
      <c r="A2737" s="27">
        <f t="shared" si="52"/>
        <v>9</v>
      </c>
      <c r="B2737" s="30" t="s">
        <v>4615</v>
      </c>
      <c r="C2737" s="30" t="s">
        <v>4616</v>
      </c>
      <c r="D2737" s="34">
        <v>0</v>
      </c>
      <c r="E2737" s="34">
        <v>3639916718</v>
      </c>
      <c r="F2737" s="34">
        <v>3639916718</v>
      </c>
    </row>
    <row r="2738" spans="1:6" ht="13.5" hidden="1" thickBot="1">
      <c r="A2738" s="27">
        <f t="shared" si="52"/>
        <v>9</v>
      </c>
      <c r="B2738" s="30" t="s">
        <v>4617</v>
      </c>
      <c r="C2738" s="30" t="s">
        <v>4618</v>
      </c>
      <c r="D2738" s="34">
        <v>0</v>
      </c>
      <c r="E2738" s="34">
        <v>105609208</v>
      </c>
      <c r="F2738" s="34">
        <v>105609208</v>
      </c>
    </row>
    <row r="2739" spans="1:6" ht="13.5" thickBot="1">
      <c r="A2739" s="27">
        <f t="shared" si="52"/>
        <v>6</v>
      </c>
      <c r="B2739" s="27" t="s">
        <v>4619</v>
      </c>
      <c r="C2739" s="30" t="s">
        <v>4620</v>
      </c>
      <c r="D2739" s="34">
        <v>0</v>
      </c>
      <c r="E2739" s="34">
        <v>1566649541611</v>
      </c>
      <c r="F2739" s="34">
        <v>1566649541611</v>
      </c>
    </row>
    <row r="2740" spans="1:6" ht="13.5" hidden="1" thickBot="1">
      <c r="A2740" s="27">
        <f t="shared" si="52"/>
        <v>9</v>
      </c>
      <c r="B2740" s="30" t="s">
        <v>4621</v>
      </c>
      <c r="C2740" s="30" t="s">
        <v>586</v>
      </c>
      <c r="D2740" s="34">
        <v>0</v>
      </c>
      <c r="E2740" s="34">
        <v>1751160894</v>
      </c>
      <c r="F2740" s="34">
        <v>1751160894</v>
      </c>
    </row>
    <row r="2741" spans="1:6" ht="13.5" hidden="1" thickBot="1">
      <c r="A2741" s="27">
        <f t="shared" si="52"/>
        <v>9</v>
      </c>
      <c r="B2741" s="30" t="s">
        <v>4622</v>
      </c>
      <c r="C2741" s="30" t="s">
        <v>680</v>
      </c>
      <c r="D2741" s="34">
        <v>0</v>
      </c>
      <c r="E2741" s="34">
        <v>1564898380717</v>
      </c>
      <c r="F2741" s="34">
        <v>1564898380717</v>
      </c>
    </row>
    <row r="2742" spans="1:6" ht="13.5" hidden="1" thickBot="1">
      <c r="A2742" s="27">
        <f t="shared" si="52"/>
        <v>9</v>
      </c>
      <c r="B2742" s="30" t="s">
        <v>4623</v>
      </c>
      <c r="C2742" s="30" t="s">
        <v>580</v>
      </c>
      <c r="D2742" s="34">
        <v>0</v>
      </c>
      <c r="E2742" s="34">
        <v>0</v>
      </c>
      <c r="F2742" s="34">
        <v>0</v>
      </c>
    </row>
    <row r="2743" spans="1:6" ht="13.5" hidden="1" thickBot="1">
      <c r="A2743" s="27">
        <f t="shared" si="52"/>
        <v>9</v>
      </c>
      <c r="B2743" s="30" t="s">
        <v>4624</v>
      </c>
      <c r="C2743" s="30" t="s">
        <v>582</v>
      </c>
      <c r="D2743" s="34">
        <v>0</v>
      </c>
      <c r="E2743" s="34">
        <v>0</v>
      </c>
      <c r="F2743" s="34">
        <v>0</v>
      </c>
    </row>
    <row r="2744" spans="1:6" ht="13.5" hidden="1" thickBot="1">
      <c r="A2744" s="27">
        <f t="shared" si="52"/>
        <v>9</v>
      </c>
      <c r="B2744" s="30" t="s">
        <v>4625</v>
      </c>
      <c r="C2744" s="30" t="s">
        <v>584</v>
      </c>
      <c r="D2744" s="34">
        <v>0</v>
      </c>
      <c r="E2744" s="34">
        <v>0</v>
      </c>
      <c r="F2744" s="34">
        <v>0</v>
      </c>
    </row>
    <row r="2745" spans="1:6" ht="13.5" thickBot="1">
      <c r="A2745" s="27">
        <f t="shared" si="52"/>
        <v>6</v>
      </c>
      <c r="B2745" s="27" t="s">
        <v>4626</v>
      </c>
      <c r="C2745" s="30" t="s">
        <v>4627</v>
      </c>
      <c r="D2745" s="34">
        <v>0</v>
      </c>
      <c r="E2745" s="34">
        <v>1109617523840</v>
      </c>
      <c r="F2745" s="34">
        <v>1109617523840</v>
      </c>
    </row>
    <row r="2746" spans="1:6" ht="13.5" hidden="1" thickBot="1">
      <c r="A2746" s="27">
        <f t="shared" si="52"/>
        <v>9</v>
      </c>
      <c r="B2746" s="30" t="s">
        <v>4628</v>
      </c>
      <c r="C2746" s="30" t="s">
        <v>586</v>
      </c>
      <c r="D2746" s="34">
        <v>0</v>
      </c>
      <c r="E2746" s="34">
        <v>1109617523840</v>
      </c>
      <c r="F2746" s="34">
        <v>1109617523840</v>
      </c>
    </row>
    <row r="2747" spans="1:6" ht="13.5" hidden="1" thickBot="1">
      <c r="A2747" s="27">
        <f t="shared" si="52"/>
        <v>9</v>
      </c>
      <c r="B2747" s="30" t="s">
        <v>4629</v>
      </c>
      <c r="C2747" s="30" t="s">
        <v>580</v>
      </c>
      <c r="D2747" s="34">
        <v>0</v>
      </c>
      <c r="E2747" s="34">
        <v>0</v>
      </c>
      <c r="F2747" s="34">
        <v>0</v>
      </c>
    </row>
    <row r="2748" spans="1:6" ht="13.5" hidden="1" thickBot="1">
      <c r="A2748" s="27">
        <f t="shared" si="52"/>
        <v>9</v>
      </c>
      <c r="B2748" s="30" t="s">
        <v>4630</v>
      </c>
      <c r="C2748" s="30" t="s">
        <v>582</v>
      </c>
      <c r="D2748" s="34">
        <v>0</v>
      </c>
      <c r="E2748" s="34">
        <v>0</v>
      </c>
      <c r="F2748" s="34">
        <v>0</v>
      </c>
    </row>
    <row r="2749" spans="1:6" ht="13.5" hidden="1" thickBot="1">
      <c r="A2749" s="27">
        <f t="shared" si="52"/>
        <v>9</v>
      </c>
      <c r="B2749" s="30" t="s">
        <v>4631</v>
      </c>
      <c r="C2749" s="30" t="s">
        <v>584</v>
      </c>
      <c r="D2749" s="34">
        <v>0</v>
      </c>
      <c r="E2749" s="34">
        <v>0</v>
      </c>
      <c r="F2749" s="34">
        <v>0</v>
      </c>
    </row>
    <row r="2750" spans="1:6" ht="51.75" thickBot="1">
      <c r="A2750" s="27">
        <f t="shared" si="52"/>
        <v>6</v>
      </c>
      <c r="B2750" s="27" t="s">
        <v>4632</v>
      </c>
      <c r="C2750" s="38" t="s">
        <v>4633</v>
      </c>
      <c r="D2750" s="40">
        <v>0</v>
      </c>
      <c r="E2750" s="39">
        <v>42257444534.410004</v>
      </c>
      <c r="F2750" s="39">
        <v>42257444534.410004</v>
      </c>
    </row>
    <row r="2751" spans="1:6" ht="13.5" hidden="1" thickBot="1">
      <c r="A2751" s="27">
        <f t="shared" si="52"/>
        <v>9</v>
      </c>
      <c r="B2751" s="30" t="s">
        <v>4634</v>
      </c>
      <c r="C2751" s="30" t="s">
        <v>586</v>
      </c>
      <c r="D2751" s="34">
        <v>0</v>
      </c>
      <c r="E2751" s="33">
        <v>87306363.409999996</v>
      </c>
      <c r="F2751" s="33">
        <v>87306363.409999996</v>
      </c>
    </row>
    <row r="2752" spans="1:6" ht="13.5" hidden="1" thickBot="1">
      <c r="A2752" s="27">
        <f t="shared" si="52"/>
        <v>9</v>
      </c>
      <c r="B2752" s="30" t="s">
        <v>4635</v>
      </c>
      <c r="C2752" s="30" t="s">
        <v>680</v>
      </c>
      <c r="D2752" s="34">
        <v>0</v>
      </c>
      <c r="E2752" s="34">
        <v>42170138171</v>
      </c>
      <c r="F2752" s="34">
        <v>42170138171</v>
      </c>
    </row>
    <row r="2753" spans="1:6" ht="13.5" hidden="1" thickBot="1">
      <c r="A2753" s="27">
        <f t="shared" si="52"/>
        <v>9</v>
      </c>
      <c r="B2753" s="30" t="s">
        <v>4636</v>
      </c>
      <c r="C2753" s="30" t="s">
        <v>582</v>
      </c>
      <c r="D2753" s="34">
        <v>0</v>
      </c>
      <c r="E2753" s="34">
        <v>0</v>
      </c>
      <c r="F2753" s="34">
        <v>0</v>
      </c>
    </row>
    <row r="2754" spans="1:6" ht="13.5" thickBot="1">
      <c r="A2754" s="27">
        <f t="shared" si="52"/>
        <v>6</v>
      </c>
      <c r="B2754" s="27" t="s">
        <v>4637</v>
      </c>
      <c r="C2754" s="30" t="s">
        <v>4638</v>
      </c>
      <c r="D2754" s="34">
        <v>0</v>
      </c>
      <c r="E2754" s="34">
        <v>77726500</v>
      </c>
      <c r="F2754" s="34">
        <v>77726500</v>
      </c>
    </row>
    <row r="2755" spans="1:6" ht="13.5" hidden="1" thickBot="1">
      <c r="A2755" s="27">
        <f t="shared" si="52"/>
        <v>9</v>
      </c>
      <c r="B2755" s="30" t="s">
        <v>4639</v>
      </c>
      <c r="C2755" s="30" t="s">
        <v>4640</v>
      </c>
      <c r="D2755" s="34">
        <v>0</v>
      </c>
      <c r="E2755" s="34">
        <v>77726500</v>
      </c>
      <c r="F2755" s="34">
        <v>77726500</v>
      </c>
    </row>
    <row r="2756" spans="1:6" ht="13.5" thickBot="1">
      <c r="A2756" s="27">
        <f t="shared" si="52"/>
        <v>6</v>
      </c>
      <c r="B2756" s="27" t="s">
        <v>4641</v>
      </c>
      <c r="C2756" s="30" t="s">
        <v>4642</v>
      </c>
      <c r="D2756" s="34">
        <v>0</v>
      </c>
      <c r="E2756" s="34">
        <v>7753351545</v>
      </c>
      <c r="F2756" s="34">
        <v>7753351545</v>
      </c>
    </row>
    <row r="2757" spans="1:6" ht="13.5" hidden="1" thickBot="1">
      <c r="A2757" s="27">
        <f t="shared" si="52"/>
        <v>9</v>
      </c>
      <c r="B2757" s="30" t="s">
        <v>4643</v>
      </c>
      <c r="C2757" s="30" t="s">
        <v>106</v>
      </c>
      <c r="D2757" s="34">
        <v>0</v>
      </c>
      <c r="E2757" s="34">
        <v>2852559384</v>
      </c>
      <c r="F2757" s="34">
        <v>2852559384</v>
      </c>
    </row>
    <row r="2758" spans="1:6" ht="13.5" hidden="1" thickBot="1">
      <c r="A2758" s="27">
        <f t="shared" si="52"/>
        <v>9</v>
      </c>
      <c r="B2758" s="30" t="s">
        <v>4644</v>
      </c>
      <c r="C2758" s="30" t="s">
        <v>98</v>
      </c>
      <c r="D2758" s="34">
        <v>0</v>
      </c>
      <c r="E2758" s="34">
        <v>4900792161</v>
      </c>
      <c r="F2758" s="34">
        <v>4900792161</v>
      </c>
    </row>
    <row r="2759" spans="1:6" ht="13.5" thickBot="1">
      <c r="A2759" s="27">
        <f t="shared" si="52"/>
        <v>6</v>
      </c>
      <c r="B2759" s="27" t="s">
        <v>4645</v>
      </c>
      <c r="C2759" s="30" t="s">
        <v>4646</v>
      </c>
      <c r="D2759" s="34">
        <v>0</v>
      </c>
      <c r="E2759" s="33">
        <v>6817067742.0100002</v>
      </c>
      <c r="F2759" s="33">
        <v>6817067742.0100002</v>
      </c>
    </row>
    <row r="2760" spans="1:6" ht="13.5" hidden="1" thickBot="1">
      <c r="A2760" s="27">
        <f t="shared" si="52"/>
        <v>9</v>
      </c>
      <c r="B2760" s="30" t="s">
        <v>4647</v>
      </c>
      <c r="C2760" s="30" t="s">
        <v>2375</v>
      </c>
      <c r="D2760" s="34">
        <v>0</v>
      </c>
      <c r="E2760" s="34">
        <v>6874990</v>
      </c>
      <c r="F2760" s="34">
        <v>6874990</v>
      </c>
    </row>
    <row r="2761" spans="1:6" ht="13.5" hidden="1" thickBot="1">
      <c r="A2761" s="27">
        <f t="shared" si="52"/>
        <v>9</v>
      </c>
      <c r="B2761" s="30" t="s">
        <v>4648</v>
      </c>
      <c r="C2761" s="30" t="s">
        <v>2377</v>
      </c>
      <c r="D2761" s="34">
        <v>0</v>
      </c>
      <c r="E2761" s="33">
        <v>6810192752.0100002</v>
      </c>
      <c r="F2761" s="33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0" t="s">
        <v>4650</v>
      </c>
      <c r="D2762" s="34">
        <v>0</v>
      </c>
      <c r="E2762" s="33">
        <v>4355146224957.6499</v>
      </c>
      <c r="F2762" s="33">
        <v>4355146224957.6499</v>
      </c>
    </row>
    <row r="2763" spans="1:6" ht="13.5" hidden="1" thickBot="1">
      <c r="A2763" s="27">
        <f t="shared" si="52"/>
        <v>9</v>
      </c>
      <c r="B2763" s="30" t="s">
        <v>4651</v>
      </c>
      <c r="C2763" s="30" t="s">
        <v>474</v>
      </c>
      <c r="D2763" s="34">
        <v>0</v>
      </c>
      <c r="E2763" s="33">
        <v>58008600730.959999</v>
      </c>
      <c r="F2763" s="33">
        <v>58008600730.959999</v>
      </c>
    </row>
    <row r="2764" spans="1:6" ht="13.5" hidden="1" thickBot="1">
      <c r="A2764" s="27">
        <f t="shared" si="52"/>
        <v>9</v>
      </c>
      <c r="B2764" s="30" t="s">
        <v>4652</v>
      </c>
      <c r="C2764" s="30" t="s">
        <v>149</v>
      </c>
      <c r="D2764" s="34">
        <v>0</v>
      </c>
      <c r="E2764" s="33">
        <v>56366740791.68</v>
      </c>
      <c r="F2764" s="33">
        <v>56366740791.68</v>
      </c>
    </row>
    <row r="2765" spans="1:6" ht="13.5" hidden="1" thickBot="1">
      <c r="A2765" s="27">
        <f t="shared" si="52"/>
        <v>9</v>
      </c>
      <c r="B2765" s="30" t="s">
        <v>4653</v>
      </c>
      <c r="C2765" s="30" t="s">
        <v>760</v>
      </c>
      <c r="D2765" s="34">
        <v>0</v>
      </c>
      <c r="E2765" s="33">
        <v>96773805015.210007</v>
      </c>
      <c r="F2765" s="33">
        <v>96773805015.210007</v>
      </c>
    </row>
    <row r="2766" spans="1:6" ht="13.5" hidden="1" thickBot="1">
      <c r="A2766" s="27">
        <f t="shared" si="52"/>
        <v>9</v>
      </c>
      <c r="B2766" s="30" t="s">
        <v>4654</v>
      </c>
      <c r="C2766" s="30" t="s">
        <v>1383</v>
      </c>
      <c r="D2766" s="34">
        <v>0</v>
      </c>
      <c r="E2766" s="33">
        <v>99101658.370000005</v>
      </c>
      <c r="F2766" s="33">
        <v>99101658.370000005</v>
      </c>
    </row>
    <row r="2767" spans="1:6" ht="13.5" hidden="1" thickBot="1">
      <c r="A2767" s="27">
        <f t="shared" si="52"/>
        <v>9</v>
      </c>
      <c r="B2767" s="30" t="s">
        <v>4655</v>
      </c>
      <c r="C2767" s="30" t="s">
        <v>116</v>
      </c>
      <c r="D2767" s="34">
        <v>0</v>
      </c>
      <c r="E2767" s="33">
        <v>12645265449.440001</v>
      </c>
      <c r="F2767" s="33">
        <v>12645265449.440001</v>
      </c>
    </row>
    <row r="2768" spans="1:6" ht="13.5" hidden="1" thickBot="1">
      <c r="A2768" s="27">
        <f t="shared" si="52"/>
        <v>9</v>
      </c>
      <c r="B2768" s="30" t="s">
        <v>4656</v>
      </c>
      <c r="C2768" s="30" t="s">
        <v>193</v>
      </c>
      <c r="D2768" s="34">
        <v>0</v>
      </c>
      <c r="E2768" s="33">
        <v>1693145315059.73</v>
      </c>
      <c r="F2768" s="33">
        <v>1693145315059.73</v>
      </c>
    </row>
    <row r="2769" spans="1:6" ht="13.5" hidden="1" thickBot="1">
      <c r="A2769" s="27">
        <f t="shared" si="52"/>
        <v>9</v>
      </c>
      <c r="B2769" s="30" t="s">
        <v>4657</v>
      </c>
      <c r="C2769" s="30" t="s">
        <v>2330</v>
      </c>
      <c r="D2769" s="34">
        <v>0</v>
      </c>
      <c r="E2769" s="33">
        <v>24993261128.650002</v>
      </c>
      <c r="F2769" s="33">
        <v>24993261128.650002</v>
      </c>
    </row>
    <row r="2770" spans="1:6" ht="13.5" hidden="1" thickBot="1">
      <c r="A2770" s="27">
        <f t="shared" si="52"/>
        <v>9</v>
      </c>
      <c r="B2770" s="30" t="s">
        <v>4658</v>
      </c>
      <c r="C2770" s="30" t="s">
        <v>93</v>
      </c>
      <c r="D2770" s="34">
        <v>0</v>
      </c>
      <c r="E2770" s="34">
        <v>10698416179</v>
      </c>
      <c r="F2770" s="34">
        <v>10698416179</v>
      </c>
    </row>
    <row r="2771" spans="1:6" ht="13.5" hidden="1" thickBot="1">
      <c r="A2771" s="27">
        <f t="shared" si="52"/>
        <v>9</v>
      </c>
      <c r="B2771" s="30" t="s">
        <v>4659</v>
      </c>
      <c r="C2771" s="30" t="s">
        <v>82</v>
      </c>
      <c r="D2771" s="34">
        <v>0</v>
      </c>
      <c r="E2771" s="33">
        <v>475337124293.88</v>
      </c>
      <c r="F2771" s="33">
        <v>475337124293.88</v>
      </c>
    </row>
    <row r="2772" spans="1:6" ht="13.5" hidden="1" thickBot="1">
      <c r="A2772" s="27">
        <f t="shared" si="52"/>
        <v>9</v>
      </c>
      <c r="B2772" s="30" t="s">
        <v>4660</v>
      </c>
      <c r="C2772" s="30" t="s">
        <v>2406</v>
      </c>
      <c r="D2772" s="34">
        <v>0</v>
      </c>
      <c r="E2772" s="33">
        <v>59401794209.970001</v>
      </c>
      <c r="F2772" s="33">
        <v>59401794209.970001</v>
      </c>
    </row>
    <row r="2773" spans="1:6" ht="13.5" hidden="1" thickBot="1">
      <c r="A2773" s="27">
        <f t="shared" si="52"/>
        <v>9</v>
      </c>
      <c r="B2773" s="30" t="s">
        <v>4661</v>
      </c>
      <c r="C2773" s="30" t="s">
        <v>2408</v>
      </c>
      <c r="D2773" s="34">
        <v>0</v>
      </c>
      <c r="E2773" s="33">
        <v>995375017322.87</v>
      </c>
      <c r="F2773" s="33">
        <v>995375017322.87</v>
      </c>
    </row>
    <row r="2774" spans="1:6" ht="13.5" hidden="1" thickBot="1">
      <c r="A2774" s="27">
        <f t="shared" si="52"/>
        <v>9</v>
      </c>
      <c r="B2774" s="30" t="s">
        <v>4662</v>
      </c>
      <c r="C2774" s="30" t="s">
        <v>57</v>
      </c>
      <c r="D2774" s="34">
        <v>0</v>
      </c>
      <c r="E2774" s="33">
        <v>218068956244.57001</v>
      </c>
      <c r="F2774" s="33">
        <v>218068956244.57001</v>
      </c>
    </row>
    <row r="2775" spans="1:6" ht="13.5" hidden="1" thickBot="1">
      <c r="A2775" s="27">
        <f t="shared" si="52"/>
        <v>9</v>
      </c>
      <c r="B2775" s="30" t="s">
        <v>4663</v>
      </c>
      <c r="C2775" s="30" t="s">
        <v>2411</v>
      </c>
      <c r="D2775" s="34">
        <v>0</v>
      </c>
      <c r="E2775" s="33">
        <v>134087423481.74001</v>
      </c>
      <c r="F2775" s="33">
        <v>134087423481.74001</v>
      </c>
    </row>
    <row r="2776" spans="1:6" ht="13.5" hidden="1" thickBot="1">
      <c r="A2776" s="27">
        <f t="shared" si="52"/>
        <v>9</v>
      </c>
      <c r="B2776" s="30" t="s">
        <v>4664</v>
      </c>
      <c r="C2776" s="30" t="s">
        <v>2415</v>
      </c>
      <c r="D2776" s="34">
        <v>0</v>
      </c>
      <c r="E2776" s="33">
        <v>309223171941.21997</v>
      </c>
      <c r="F2776" s="33">
        <v>309223171941.21997</v>
      </c>
    </row>
    <row r="2777" spans="1:6" ht="13.5" hidden="1" thickBot="1">
      <c r="A2777" s="27">
        <f t="shared" si="52"/>
        <v>9</v>
      </c>
      <c r="B2777" s="30" t="s">
        <v>4665</v>
      </c>
      <c r="C2777" s="30" t="s">
        <v>162</v>
      </c>
      <c r="D2777" s="34">
        <v>0</v>
      </c>
      <c r="E2777" s="33">
        <v>210922231450.35999</v>
      </c>
      <c r="F2777" s="33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0" t="s">
        <v>4667</v>
      </c>
      <c r="D2778" s="34">
        <v>0</v>
      </c>
      <c r="E2778" s="33">
        <v>2266504366987.8101</v>
      </c>
      <c r="F2778" s="33">
        <v>2266504366987.8101</v>
      </c>
    </row>
    <row r="2779" spans="1:6" ht="13.5" hidden="1" thickBot="1">
      <c r="A2779" s="27">
        <f t="shared" si="52"/>
        <v>9</v>
      </c>
      <c r="B2779" s="30" t="s">
        <v>4668</v>
      </c>
      <c r="C2779" s="30" t="s">
        <v>2171</v>
      </c>
      <c r="D2779" s="34">
        <v>0</v>
      </c>
      <c r="E2779" s="33">
        <v>670312681391.54004</v>
      </c>
      <c r="F2779" s="33">
        <v>670312681391.54004</v>
      </c>
    </row>
    <row r="2780" spans="1:6" ht="13.5" hidden="1" thickBot="1">
      <c r="A2780" s="27">
        <f t="shared" si="52"/>
        <v>9</v>
      </c>
      <c r="B2780" s="30" t="s">
        <v>4669</v>
      </c>
      <c r="C2780" s="30" t="s">
        <v>760</v>
      </c>
      <c r="D2780" s="34">
        <v>0</v>
      </c>
      <c r="E2780" s="33">
        <v>551961335295.68994</v>
      </c>
      <c r="F2780" s="33">
        <v>551961335295.68994</v>
      </c>
    </row>
    <row r="2781" spans="1:6" ht="13.5" hidden="1" thickBot="1">
      <c r="A2781" s="27">
        <f t="shared" si="52"/>
        <v>9</v>
      </c>
      <c r="B2781" s="30" t="s">
        <v>4670</v>
      </c>
      <c r="C2781" s="30" t="s">
        <v>1360</v>
      </c>
      <c r="D2781" s="34">
        <v>0</v>
      </c>
      <c r="E2781" s="34">
        <v>3877822615</v>
      </c>
      <c r="F2781" s="34">
        <v>3877822615</v>
      </c>
    </row>
    <row r="2782" spans="1:6" ht="13.5" hidden="1" thickBot="1">
      <c r="A2782" s="27">
        <f t="shared" si="52"/>
        <v>9</v>
      </c>
      <c r="B2782" s="30" t="s">
        <v>4671</v>
      </c>
      <c r="C2782" s="30" t="s">
        <v>1383</v>
      </c>
      <c r="D2782" s="34">
        <v>0</v>
      </c>
      <c r="E2782" s="33">
        <v>208742472403.14999</v>
      </c>
      <c r="F2782" s="33">
        <v>208742472403.14999</v>
      </c>
    </row>
    <row r="2783" spans="1:6" ht="13.5" hidden="1" thickBot="1">
      <c r="A2783" s="27">
        <f t="shared" si="52"/>
        <v>9</v>
      </c>
      <c r="B2783" s="30" t="s">
        <v>4672</v>
      </c>
      <c r="C2783" s="30" t="s">
        <v>116</v>
      </c>
      <c r="D2783" s="34">
        <v>0</v>
      </c>
      <c r="E2783" s="33">
        <v>24542595041.68</v>
      </c>
      <c r="F2783" s="33">
        <v>24542595041.68</v>
      </c>
    </row>
    <row r="2784" spans="1:6" ht="13.5" hidden="1" thickBot="1">
      <c r="A2784" s="27">
        <f t="shared" si="52"/>
        <v>9</v>
      </c>
      <c r="B2784" s="30" t="s">
        <v>4673</v>
      </c>
      <c r="C2784" s="30" t="s">
        <v>193</v>
      </c>
      <c r="D2784" s="34">
        <v>0</v>
      </c>
      <c r="E2784" s="33">
        <v>802566781258.20996</v>
      </c>
      <c r="F2784" s="33">
        <v>802566781258.20996</v>
      </c>
    </row>
    <row r="2785" spans="1:6" ht="13.5" hidden="1" thickBot="1">
      <c r="A2785" s="27">
        <f t="shared" ref="A2785:A2848" si="53">LEN(B2785)</f>
        <v>9</v>
      </c>
      <c r="B2785" s="30" t="s">
        <v>4674</v>
      </c>
      <c r="C2785" s="30" t="s">
        <v>93</v>
      </c>
      <c r="D2785" s="34">
        <v>0</v>
      </c>
      <c r="E2785" s="34">
        <v>1720385449</v>
      </c>
      <c r="F2785" s="34">
        <v>1720385449</v>
      </c>
    </row>
    <row r="2786" spans="1:6" ht="13.5" hidden="1" thickBot="1">
      <c r="A2786" s="27">
        <f t="shared" si="53"/>
        <v>9</v>
      </c>
      <c r="B2786" s="30" t="s">
        <v>4675</v>
      </c>
      <c r="C2786" s="30" t="s">
        <v>2330</v>
      </c>
      <c r="D2786" s="34">
        <v>0</v>
      </c>
      <c r="E2786" s="33">
        <v>183995224.00999999</v>
      </c>
      <c r="F2786" s="33">
        <v>183995224.00999999</v>
      </c>
    </row>
    <row r="2787" spans="1:6" ht="13.5" hidden="1" thickBot="1">
      <c r="A2787" s="27">
        <f t="shared" si="53"/>
        <v>9</v>
      </c>
      <c r="B2787" s="30" t="s">
        <v>4676</v>
      </c>
      <c r="C2787" s="30" t="s">
        <v>2447</v>
      </c>
      <c r="D2787" s="34">
        <v>0</v>
      </c>
      <c r="E2787" s="33">
        <v>2596298309.5300002</v>
      </c>
      <c r="F2787" s="33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0" t="s">
        <v>4678</v>
      </c>
      <c r="D2788" s="34">
        <v>0</v>
      </c>
      <c r="E2788" s="33">
        <v>16249327868513.4</v>
      </c>
      <c r="F2788" s="33">
        <v>16249327868513.4</v>
      </c>
    </row>
    <row r="2789" spans="1:6" ht="13.5" hidden="1" thickBot="1">
      <c r="A2789" s="27">
        <f t="shared" si="53"/>
        <v>7</v>
      </c>
      <c r="B2789" s="30" t="s">
        <v>4679</v>
      </c>
      <c r="C2789" s="30" t="s">
        <v>4680</v>
      </c>
      <c r="D2789" s="34">
        <v>0</v>
      </c>
      <c r="E2789" s="33">
        <v>719451298407.31995</v>
      </c>
      <c r="F2789" s="33">
        <v>719451298407.31995</v>
      </c>
    </row>
    <row r="2790" spans="1:6" ht="13.5" hidden="1" thickBot="1">
      <c r="A2790" s="27">
        <f t="shared" si="53"/>
        <v>10</v>
      </c>
      <c r="B2790" s="30" t="s">
        <v>4681</v>
      </c>
      <c r="C2790" s="30" t="s">
        <v>4682</v>
      </c>
      <c r="D2790" s="34">
        <v>0</v>
      </c>
      <c r="E2790" s="33">
        <v>497871700298.92999</v>
      </c>
      <c r="F2790" s="33">
        <v>497871700298.92999</v>
      </c>
    </row>
    <row r="2791" spans="1:6" ht="13.5" hidden="1" thickBot="1">
      <c r="A2791" s="27">
        <f t="shared" si="53"/>
        <v>10</v>
      </c>
      <c r="B2791" s="30" t="s">
        <v>4683</v>
      </c>
      <c r="C2791" s="30" t="s">
        <v>4684</v>
      </c>
      <c r="D2791" s="34">
        <v>0</v>
      </c>
      <c r="E2791" s="33">
        <v>221579598108.39001</v>
      </c>
      <c r="F2791" s="33">
        <v>221579598108.39001</v>
      </c>
    </row>
    <row r="2792" spans="1:6" ht="13.5" hidden="1" thickBot="1">
      <c r="A2792" s="27">
        <f t="shared" si="53"/>
        <v>7</v>
      </c>
      <c r="B2792" s="30" t="s">
        <v>4685</v>
      </c>
      <c r="C2792" s="30" t="s">
        <v>2861</v>
      </c>
      <c r="D2792" s="34">
        <v>0</v>
      </c>
      <c r="E2792" s="33">
        <v>2067162967229.3999</v>
      </c>
      <c r="F2792" s="33">
        <v>2067162967229.3999</v>
      </c>
    </row>
    <row r="2793" spans="1:6" ht="13.5" hidden="1" thickBot="1">
      <c r="A2793" s="27">
        <f t="shared" si="53"/>
        <v>10</v>
      </c>
      <c r="B2793" s="30" t="s">
        <v>4686</v>
      </c>
      <c r="C2793" s="30" t="s">
        <v>4687</v>
      </c>
      <c r="D2793" s="34">
        <v>0</v>
      </c>
      <c r="E2793" s="33">
        <v>1464194120417.96</v>
      </c>
      <c r="F2793" s="33">
        <v>1464194120417.96</v>
      </c>
    </row>
    <row r="2794" spans="1:6" ht="13.5" hidden="1" thickBot="1">
      <c r="A2794" s="27">
        <f t="shared" si="53"/>
        <v>10</v>
      </c>
      <c r="B2794" s="30" t="s">
        <v>4688</v>
      </c>
      <c r="C2794" s="30" t="s">
        <v>4689</v>
      </c>
      <c r="D2794" s="34">
        <v>0</v>
      </c>
      <c r="E2794" s="33">
        <v>423306943736.96997</v>
      </c>
      <c r="F2794" s="33">
        <v>423306943736.96997</v>
      </c>
    </row>
    <row r="2795" spans="1:6" ht="13.5" hidden="1" thickBot="1">
      <c r="A2795" s="27">
        <f t="shared" si="53"/>
        <v>10</v>
      </c>
      <c r="B2795" s="30" t="s">
        <v>4690</v>
      </c>
      <c r="C2795" s="30" t="s">
        <v>1242</v>
      </c>
      <c r="D2795" s="34">
        <v>0</v>
      </c>
      <c r="E2795" s="33">
        <v>45961336928.339996</v>
      </c>
      <c r="F2795" s="33">
        <v>45961336928.339996</v>
      </c>
    </row>
    <row r="2796" spans="1:6" ht="13.5" hidden="1" thickBot="1">
      <c r="A2796" s="27">
        <f t="shared" si="53"/>
        <v>10</v>
      </c>
      <c r="B2796" s="30" t="s">
        <v>4691</v>
      </c>
      <c r="C2796" s="30" t="s">
        <v>4692</v>
      </c>
      <c r="D2796" s="34">
        <v>0</v>
      </c>
      <c r="E2796" s="33">
        <v>15690686050.84</v>
      </c>
      <c r="F2796" s="33">
        <v>15690686050.84</v>
      </c>
    </row>
    <row r="2797" spans="1:6" ht="13.5" hidden="1" thickBot="1">
      <c r="A2797" s="27">
        <f t="shared" si="53"/>
        <v>10</v>
      </c>
      <c r="B2797" s="30" t="s">
        <v>4693</v>
      </c>
      <c r="C2797" s="30" t="s">
        <v>1020</v>
      </c>
      <c r="D2797" s="34">
        <v>0</v>
      </c>
      <c r="E2797" s="33">
        <v>118009880095.28999</v>
      </c>
      <c r="F2797" s="33">
        <v>118009880095.28999</v>
      </c>
    </row>
    <row r="2798" spans="1:6" ht="13.5" hidden="1" thickBot="1">
      <c r="A2798" s="27">
        <f t="shared" si="53"/>
        <v>7</v>
      </c>
      <c r="B2798" s="30" t="s">
        <v>4694</v>
      </c>
      <c r="C2798" s="30" t="s">
        <v>4296</v>
      </c>
      <c r="D2798" s="34">
        <v>0</v>
      </c>
      <c r="E2798" s="33">
        <v>11818610043142</v>
      </c>
      <c r="F2798" s="33">
        <v>11818610043142</v>
      </c>
    </row>
    <row r="2799" spans="1:6" ht="13.5" hidden="1" thickBot="1">
      <c r="A2799" s="27">
        <f t="shared" si="53"/>
        <v>10</v>
      </c>
      <c r="B2799" s="30" t="s">
        <v>4695</v>
      </c>
      <c r="C2799" s="30" t="s">
        <v>2481</v>
      </c>
      <c r="D2799" s="34">
        <v>0</v>
      </c>
      <c r="E2799" s="33">
        <v>1165139987259.6599</v>
      </c>
      <c r="F2799" s="33">
        <v>1165139987259.6599</v>
      </c>
    </row>
    <row r="2800" spans="1:6" ht="13.5" hidden="1" thickBot="1">
      <c r="A2800" s="27">
        <f t="shared" si="53"/>
        <v>10</v>
      </c>
      <c r="B2800" s="30" t="s">
        <v>4696</v>
      </c>
      <c r="C2800" s="30" t="s">
        <v>2479</v>
      </c>
      <c r="D2800" s="34">
        <v>0</v>
      </c>
      <c r="E2800" s="33">
        <v>371387601096.48999</v>
      </c>
      <c r="F2800" s="33">
        <v>371387601096.48999</v>
      </c>
    </row>
    <row r="2801" spans="1:6" ht="13.5" hidden="1" thickBot="1">
      <c r="A2801" s="27">
        <f t="shared" si="53"/>
        <v>10</v>
      </c>
      <c r="B2801" s="30" t="s">
        <v>4697</v>
      </c>
      <c r="C2801" s="30" t="s">
        <v>2477</v>
      </c>
      <c r="D2801" s="34">
        <v>0</v>
      </c>
      <c r="E2801" s="33">
        <v>4165732528144.5601</v>
      </c>
      <c r="F2801" s="33">
        <v>4165732528144.5601</v>
      </c>
    </row>
    <row r="2802" spans="1:6" ht="13.5" hidden="1" thickBot="1">
      <c r="A2802" s="27">
        <f t="shared" si="53"/>
        <v>10</v>
      </c>
      <c r="B2802" s="30" t="s">
        <v>4698</v>
      </c>
      <c r="C2802" s="30" t="s">
        <v>1230</v>
      </c>
      <c r="D2802" s="34">
        <v>0</v>
      </c>
      <c r="E2802" s="33">
        <v>6116349926641.3096</v>
      </c>
      <c r="F2802" s="33">
        <v>6116349926641.3096</v>
      </c>
    </row>
    <row r="2803" spans="1:6" ht="13.5" hidden="1" thickBot="1">
      <c r="A2803" s="27">
        <f t="shared" si="53"/>
        <v>7</v>
      </c>
      <c r="B2803" s="30" t="s">
        <v>4699</v>
      </c>
      <c r="C2803" s="30" t="s">
        <v>4395</v>
      </c>
      <c r="D2803" s="34">
        <v>0</v>
      </c>
      <c r="E2803" s="33">
        <v>1526297749377.96</v>
      </c>
      <c r="F2803" s="33">
        <v>1526297749377.96</v>
      </c>
    </row>
    <row r="2804" spans="1:6" ht="13.5" hidden="1" thickBot="1">
      <c r="A2804" s="27">
        <f t="shared" si="53"/>
        <v>10</v>
      </c>
      <c r="B2804" s="30" t="s">
        <v>4700</v>
      </c>
      <c r="C2804" s="30" t="s">
        <v>4397</v>
      </c>
      <c r="D2804" s="34">
        <v>0</v>
      </c>
      <c r="E2804" s="33">
        <v>559558073985.08997</v>
      </c>
      <c r="F2804" s="33">
        <v>559558073985.08997</v>
      </c>
    </row>
    <row r="2805" spans="1:6" ht="13.5" hidden="1" thickBot="1">
      <c r="A2805" s="27">
        <f t="shared" si="53"/>
        <v>10</v>
      </c>
      <c r="B2805" s="30" t="s">
        <v>4701</v>
      </c>
      <c r="C2805" s="30" t="s">
        <v>4702</v>
      </c>
      <c r="D2805" s="34">
        <v>0</v>
      </c>
      <c r="E2805" s="33">
        <v>70473847453.789993</v>
      </c>
      <c r="F2805" s="33">
        <v>70473847453.789993</v>
      </c>
    </row>
    <row r="2806" spans="1:6" ht="13.5" hidden="1" thickBot="1">
      <c r="A2806" s="27">
        <f t="shared" si="53"/>
        <v>10</v>
      </c>
      <c r="B2806" s="30" t="s">
        <v>4703</v>
      </c>
      <c r="C2806" s="30" t="s">
        <v>4411</v>
      </c>
      <c r="D2806" s="34">
        <v>0</v>
      </c>
      <c r="E2806" s="33">
        <v>896265827939.07996</v>
      </c>
      <c r="F2806" s="33">
        <v>896265827939.07996</v>
      </c>
    </row>
    <row r="2807" spans="1:6" ht="13.5" hidden="1" thickBot="1">
      <c r="A2807" s="27">
        <f t="shared" si="53"/>
        <v>7</v>
      </c>
      <c r="B2807" s="30" t="s">
        <v>4704</v>
      </c>
      <c r="C2807" s="30" t="s">
        <v>4705</v>
      </c>
      <c r="D2807" s="34">
        <v>0</v>
      </c>
      <c r="E2807" s="33">
        <v>117805810356.73</v>
      </c>
      <c r="F2807" s="33">
        <v>117805810356.73</v>
      </c>
    </row>
    <row r="2808" spans="1:6" ht="13.5" hidden="1" thickBot="1">
      <c r="A2808" s="27">
        <f t="shared" si="53"/>
        <v>10</v>
      </c>
      <c r="B2808" s="30" t="s">
        <v>4706</v>
      </c>
      <c r="C2808" s="30" t="s">
        <v>4426</v>
      </c>
      <c r="D2808" s="34">
        <v>0</v>
      </c>
      <c r="E2808" s="33">
        <v>79945096226.75</v>
      </c>
      <c r="F2808" s="33">
        <v>79945096226.75</v>
      </c>
    </row>
    <row r="2809" spans="1:6" ht="13.5" hidden="1" thickBot="1">
      <c r="A2809" s="27">
        <f t="shared" si="53"/>
        <v>10</v>
      </c>
      <c r="B2809" s="30" t="s">
        <v>4707</v>
      </c>
      <c r="C2809" s="30" t="s">
        <v>4539</v>
      </c>
      <c r="D2809" s="34">
        <v>0</v>
      </c>
      <c r="E2809" s="33">
        <v>37860714129.980003</v>
      </c>
      <c r="F2809" s="33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0" t="s">
        <v>4709</v>
      </c>
      <c r="D2810" s="34">
        <v>0</v>
      </c>
      <c r="E2810" s="33">
        <v>399962709594317</v>
      </c>
      <c r="F2810" s="33">
        <v>399962709594317</v>
      </c>
    </row>
    <row r="2811" spans="1:6" ht="13.5" thickBot="1">
      <c r="A2811" s="35">
        <f t="shared" si="53"/>
        <v>1</v>
      </c>
      <c r="B2811" s="27" t="s">
        <v>4708</v>
      </c>
      <c r="C2811" s="36" t="s">
        <v>4710</v>
      </c>
      <c r="D2811" s="41">
        <v>0</v>
      </c>
      <c r="E2811" s="37">
        <f>E2812+E2986+E3090+E3268+E3324+E3420+E3474+E3489</f>
        <v>442542728290520.63</v>
      </c>
      <c r="F2811" s="37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0" t="s">
        <v>4712</v>
      </c>
      <c r="D2812" s="34">
        <v>0</v>
      </c>
      <c r="E2812" s="33">
        <v>118390341075760</v>
      </c>
      <c r="F2812" s="33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0" t="s">
        <v>2212</v>
      </c>
      <c r="D2813" s="34">
        <v>0</v>
      </c>
      <c r="E2813" s="33">
        <v>24361951247925</v>
      </c>
      <c r="F2813" s="33">
        <v>24361951247925</v>
      </c>
    </row>
    <row r="2814" spans="1:6" ht="13.5" hidden="1" thickBot="1">
      <c r="A2814" s="27">
        <f t="shared" si="53"/>
        <v>9</v>
      </c>
      <c r="B2814" s="30" t="s">
        <v>4714</v>
      </c>
      <c r="C2814" s="30" t="s">
        <v>4715</v>
      </c>
      <c r="D2814" s="34">
        <v>0</v>
      </c>
      <c r="E2814" s="33">
        <v>18876417947682.301</v>
      </c>
      <c r="F2814" s="33">
        <v>18876417947682.301</v>
      </c>
    </row>
    <row r="2815" spans="1:6" ht="13.5" hidden="1" thickBot="1">
      <c r="A2815" s="27">
        <f t="shared" si="53"/>
        <v>9</v>
      </c>
      <c r="B2815" s="30" t="s">
        <v>4716</v>
      </c>
      <c r="C2815" s="30" t="s">
        <v>4717</v>
      </c>
      <c r="D2815" s="34">
        <v>0</v>
      </c>
      <c r="E2815" s="34">
        <v>6785018548</v>
      </c>
      <c r="F2815" s="34">
        <v>6785018548</v>
      </c>
    </row>
    <row r="2816" spans="1:6" ht="13.5" hidden="1" thickBot="1">
      <c r="A2816" s="27">
        <f t="shared" si="53"/>
        <v>9</v>
      </c>
      <c r="B2816" s="30" t="s">
        <v>4718</v>
      </c>
      <c r="C2816" s="30" t="s">
        <v>4719</v>
      </c>
      <c r="D2816" s="34">
        <v>0</v>
      </c>
      <c r="E2816" s="33">
        <v>261897190337.32001</v>
      </c>
      <c r="F2816" s="33">
        <v>261897190337.32001</v>
      </c>
    </row>
    <row r="2817" spans="1:6" ht="13.5" hidden="1" thickBot="1">
      <c r="A2817" s="27">
        <f t="shared" si="53"/>
        <v>9</v>
      </c>
      <c r="B2817" s="30" t="s">
        <v>4720</v>
      </c>
      <c r="C2817" s="30" t="s">
        <v>3007</v>
      </c>
      <c r="D2817" s="34">
        <v>0</v>
      </c>
      <c r="E2817" s="33">
        <v>326967105982.41998</v>
      </c>
      <c r="F2817" s="33">
        <v>326967105982.41998</v>
      </c>
    </row>
    <row r="2818" spans="1:6" ht="13.5" hidden="1" thickBot="1">
      <c r="A2818" s="27">
        <f t="shared" si="53"/>
        <v>9</v>
      </c>
      <c r="B2818" s="30" t="s">
        <v>4721</v>
      </c>
      <c r="C2818" s="30" t="s">
        <v>4722</v>
      </c>
      <c r="D2818" s="34">
        <v>0</v>
      </c>
      <c r="E2818" s="33">
        <v>26934942537.669998</v>
      </c>
      <c r="F2818" s="33">
        <v>26934942537.669998</v>
      </c>
    </row>
    <row r="2819" spans="1:6" ht="13.5" hidden="1" thickBot="1">
      <c r="A2819" s="27">
        <f t="shared" si="53"/>
        <v>9</v>
      </c>
      <c r="B2819" s="30" t="s">
        <v>4723</v>
      </c>
      <c r="C2819" s="30" t="s">
        <v>4724</v>
      </c>
      <c r="D2819" s="34">
        <v>0</v>
      </c>
      <c r="E2819" s="33">
        <v>150043182893.59</v>
      </c>
      <c r="F2819" s="33">
        <v>150043182893.59</v>
      </c>
    </row>
    <row r="2820" spans="1:6" ht="13.5" hidden="1" thickBot="1">
      <c r="A2820" s="27">
        <f t="shared" si="53"/>
        <v>9</v>
      </c>
      <c r="B2820" s="30" t="s">
        <v>4725</v>
      </c>
      <c r="C2820" s="30" t="s">
        <v>4726</v>
      </c>
      <c r="D2820" s="34">
        <v>0</v>
      </c>
      <c r="E2820" s="33">
        <v>2848033431973.1602</v>
      </c>
      <c r="F2820" s="33">
        <v>2848033431973.1602</v>
      </c>
    </row>
    <row r="2821" spans="1:6" ht="13.5" hidden="1" thickBot="1">
      <c r="A2821" s="27">
        <f t="shared" si="53"/>
        <v>9</v>
      </c>
      <c r="B2821" s="30" t="s">
        <v>4727</v>
      </c>
      <c r="C2821" s="30" t="s">
        <v>4728</v>
      </c>
      <c r="D2821" s="34">
        <v>0</v>
      </c>
      <c r="E2821" s="33">
        <v>137927463968.17999</v>
      </c>
      <c r="F2821" s="33">
        <v>137927463968.17999</v>
      </c>
    </row>
    <row r="2822" spans="1:6" ht="13.5" hidden="1" thickBot="1">
      <c r="A2822" s="27">
        <f t="shared" si="53"/>
        <v>9</v>
      </c>
      <c r="B2822" s="30" t="s">
        <v>4729</v>
      </c>
      <c r="C2822" s="30" t="s">
        <v>4730</v>
      </c>
      <c r="D2822" s="34">
        <v>0</v>
      </c>
      <c r="E2822" s="33">
        <v>451586720612.5</v>
      </c>
      <c r="F2822" s="33">
        <v>451586720612.5</v>
      </c>
    </row>
    <row r="2823" spans="1:6" ht="13.5" hidden="1" thickBot="1">
      <c r="A2823" s="27">
        <f t="shared" si="53"/>
        <v>9</v>
      </c>
      <c r="B2823" s="30" t="s">
        <v>4731</v>
      </c>
      <c r="C2823" s="30" t="s">
        <v>4732</v>
      </c>
      <c r="D2823" s="34">
        <v>0</v>
      </c>
      <c r="E2823" s="34">
        <v>2178063864</v>
      </c>
      <c r="F2823" s="34">
        <v>2178063864</v>
      </c>
    </row>
    <row r="2824" spans="1:6" ht="13.5" hidden="1" thickBot="1">
      <c r="A2824" s="27">
        <f t="shared" si="53"/>
        <v>9</v>
      </c>
      <c r="B2824" s="30" t="s">
        <v>4733</v>
      </c>
      <c r="C2824" s="30" t="s">
        <v>4734</v>
      </c>
      <c r="D2824" s="34">
        <v>0</v>
      </c>
      <c r="E2824" s="33">
        <v>775779966049.65002</v>
      </c>
      <c r="F2824" s="33">
        <v>775779966049.65002</v>
      </c>
    </row>
    <row r="2825" spans="1:6" ht="13.5" hidden="1" thickBot="1">
      <c r="A2825" s="27">
        <f t="shared" si="53"/>
        <v>9</v>
      </c>
      <c r="B2825" s="30" t="s">
        <v>4735</v>
      </c>
      <c r="C2825" s="30" t="s">
        <v>4736</v>
      </c>
      <c r="D2825" s="34">
        <v>0</v>
      </c>
      <c r="E2825" s="33">
        <v>283466057727.65997</v>
      </c>
      <c r="F2825" s="33">
        <v>283466057727.65997</v>
      </c>
    </row>
    <row r="2826" spans="1:6" ht="13.5" hidden="1" thickBot="1">
      <c r="A2826" s="27">
        <f t="shared" si="53"/>
        <v>9</v>
      </c>
      <c r="B2826" s="30" t="s">
        <v>4737</v>
      </c>
      <c r="C2826" s="30" t="s">
        <v>4738</v>
      </c>
      <c r="D2826" s="34">
        <v>0</v>
      </c>
      <c r="E2826" s="33">
        <v>210130656125.62</v>
      </c>
      <c r="F2826" s="33">
        <v>210130656125.62</v>
      </c>
    </row>
    <row r="2827" spans="1:6" ht="13.5" hidden="1" thickBot="1">
      <c r="A2827" s="27">
        <f t="shared" si="53"/>
        <v>9</v>
      </c>
      <c r="B2827" s="30" t="s">
        <v>4739</v>
      </c>
      <c r="C2827" s="30" t="s">
        <v>4740</v>
      </c>
      <c r="D2827" s="34">
        <v>0</v>
      </c>
      <c r="E2827" s="34">
        <v>746552133</v>
      </c>
      <c r="F2827" s="34">
        <v>746552133</v>
      </c>
    </row>
    <row r="2828" spans="1:6" ht="13.5" hidden="1" thickBot="1">
      <c r="A2828" s="27">
        <f t="shared" si="53"/>
        <v>9</v>
      </c>
      <c r="B2828" s="30" t="s">
        <v>4741</v>
      </c>
      <c r="C2828" s="30" t="s">
        <v>4742</v>
      </c>
      <c r="D2828" s="34">
        <v>0</v>
      </c>
      <c r="E2828" s="34">
        <v>3056947490</v>
      </c>
      <c r="F2828" s="34">
        <v>3056947490</v>
      </c>
    </row>
    <row r="2829" spans="1:6" ht="13.5" thickBot="1">
      <c r="A2829" s="27">
        <f t="shared" si="53"/>
        <v>6</v>
      </c>
      <c r="B2829" s="27" t="s">
        <v>4743</v>
      </c>
      <c r="C2829" s="30" t="s">
        <v>4744</v>
      </c>
      <c r="D2829" s="34">
        <v>0</v>
      </c>
      <c r="E2829" s="33">
        <v>2226541755179.2998</v>
      </c>
      <c r="F2829" s="33">
        <v>2226541755179.2998</v>
      </c>
    </row>
    <row r="2830" spans="1:6" ht="13.5" hidden="1" thickBot="1">
      <c r="A2830" s="27">
        <f t="shared" si="53"/>
        <v>9</v>
      </c>
      <c r="B2830" s="30" t="s">
        <v>4745</v>
      </c>
      <c r="C2830" s="30" t="s">
        <v>2908</v>
      </c>
      <c r="D2830" s="34">
        <v>0</v>
      </c>
      <c r="E2830" s="33">
        <v>44290693446.989998</v>
      </c>
      <c r="F2830" s="33">
        <v>44290693446.989998</v>
      </c>
    </row>
    <row r="2831" spans="1:6" ht="13.5" hidden="1" thickBot="1">
      <c r="A2831" s="27">
        <f t="shared" si="53"/>
        <v>9</v>
      </c>
      <c r="B2831" s="30" t="s">
        <v>4746</v>
      </c>
      <c r="C2831" s="30" t="s">
        <v>4747</v>
      </c>
      <c r="D2831" s="34">
        <v>0</v>
      </c>
      <c r="E2831" s="33">
        <v>664844529636.08997</v>
      </c>
      <c r="F2831" s="33">
        <v>664844529636.08997</v>
      </c>
    </row>
    <row r="2832" spans="1:6" ht="13.5" hidden="1" thickBot="1">
      <c r="A2832" s="27">
        <f t="shared" si="53"/>
        <v>9</v>
      </c>
      <c r="B2832" s="30" t="s">
        <v>4748</v>
      </c>
      <c r="C2832" s="30" t="s">
        <v>1271</v>
      </c>
      <c r="D2832" s="34">
        <v>0</v>
      </c>
      <c r="E2832" s="33">
        <v>274167553704.87</v>
      </c>
      <c r="F2832" s="33">
        <v>274167553704.87</v>
      </c>
    </row>
    <row r="2833" spans="1:6" ht="13.5" hidden="1" thickBot="1">
      <c r="A2833" s="27">
        <f t="shared" si="53"/>
        <v>9</v>
      </c>
      <c r="B2833" s="30" t="s">
        <v>4749</v>
      </c>
      <c r="C2833" s="30" t="s">
        <v>4750</v>
      </c>
      <c r="D2833" s="34">
        <v>0</v>
      </c>
      <c r="E2833" s="33">
        <v>109460071157.03</v>
      </c>
      <c r="F2833" s="33">
        <v>109460071157.03</v>
      </c>
    </row>
    <row r="2834" spans="1:6" ht="13.5" hidden="1" thickBot="1">
      <c r="A2834" s="27">
        <f t="shared" si="53"/>
        <v>9</v>
      </c>
      <c r="B2834" s="30" t="s">
        <v>4751</v>
      </c>
      <c r="C2834" s="30" t="s">
        <v>4752</v>
      </c>
      <c r="D2834" s="34">
        <v>0</v>
      </c>
      <c r="E2834" s="34">
        <v>245950983</v>
      </c>
      <c r="F2834" s="34">
        <v>245950983</v>
      </c>
    </row>
    <row r="2835" spans="1:6" ht="13.5" hidden="1" thickBot="1">
      <c r="A2835" s="27">
        <f t="shared" si="53"/>
        <v>9</v>
      </c>
      <c r="B2835" s="30" t="s">
        <v>4753</v>
      </c>
      <c r="C2835" s="30" t="s">
        <v>897</v>
      </c>
      <c r="D2835" s="34">
        <v>0</v>
      </c>
      <c r="E2835" s="34">
        <v>1862253748</v>
      </c>
      <c r="F2835" s="34">
        <v>1862253748</v>
      </c>
    </row>
    <row r="2836" spans="1:6" ht="13.5" hidden="1" thickBot="1">
      <c r="A2836" s="27">
        <f t="shared" si="53"/>
        <v>9</v>
      </c>
      <c r="B2836" s="30" t="s">
        <v>4754</v>
      </c>
      <c r="C2836" s="30" t="s">
        <v>3153</v>
      </c>
      <c r="D2836" s="34">
        <v>0</v>
      </c>
      <c r="E2836" s="33">
        <v>10078143641.16</v>
      </c>
      <c r="F2836" s="33">
        <v>10078143641.16</v>
      </c>
    </row>
    <row r="2837" spans="1:6" ht="13.5" hidden="1" thickBot="1">
      <c r="A2837" s="27">
        <f t="shared" si="53"/>
        <v>9</v>
      </c>
      <c r="B2837" s="30" t="s">
        <v>4755</v>
      </c>
      <c r="C2837" s="30" t="s">
        <v>3107</v>
      </c>
      <c r="D2837" s="34">
        <v>0</v>
      </c>
      <c r="E2837" s="34">
        <v>4988571055</v>
      </c>
      <c r="F2837" s="34">
        <v>4988571055</v>
      </c>
    </row>
    <row r="2838" spans="1:6" ht="13.5" hidden="1" thickBot="1">
      <c r="A2838" s="27">
        <f t="shared" si="53"/>
        <v>9</v>
      </c>
      <c r="B2838" s="30" t="s">
        <v>4756</v>
      </c>
      <c r="C2838" s="30" t="s">
        <v>4757</v>
      </c>
      <c r="D2838" s="34">
        <v>0</v>
      </c>
      <c r="E2838" s="33">
        <v>1116603987807.1599</v>
      </c>
      <c r="F2838" s="33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0" t="s">
        <v>2214</v>
      </c>
      <c r="D2839" s="34">
        <v>0</v>
      </c>
      <c r="E2839" s="33">
        <v>5982252698206.54</v>
      </c>
      <c r="F2839" s="33">
        <v>5982252698206.54</v>
      </c>
    </row>
    <row r="2840" spans="1:6" ht="13.5" hidden="1" thickBot="1">
      <c r="A2840" s="27">
        <f t="shared" si="53"/>
        <v>9</v>
      </c>
      <c r="B2840" s="30" t="s">
        <v>4759</v>
      </c>
      <c r="C2840" s="30" t="s">
        <v>4760</v>
      </c>
      <c r="D2840" s="34">
        <v>0</v>
      </c>
      <c r="E2840" s="33">
        <v>23755985826.299999</v>
      </c>
      <c r="F2840" s="33">
        <v>23755985826.299999</v>
      </c>
    </row>
    <row r="2841" spans="1:6" ht="13.5" hidden="1" thickBot="1">
      <c r="A2841" s="27">
        <f t="shared" si="53"/>
        <v>9</v>
      </c>
      <c r="B2841" s="30" t="s">
        <v>4761</v>
      </c>
      <c r="C2841" s="30" t="s">
        <v>3102</v>
      </c>
      <c r="D2841" s="34">
        <v>0</v>
      </c>
      <c r="E2841" s="33">
        <v>706961395326.25</v>
      </c>
      <c r="F2841" s="33">
        <v>706961395326.25</v>
      </c>
    </row>
    <row r="2842" spans="1:6" ht="13.5" hidden="1" thickBot="1">
      <c r="A2842" s="27">
        <f t="shared" si="53"/>
        <v>9</v>
      </c>
      <c r="B2842" s="30" t="s">
        <v>4762</v>
      </c>
      <c r="C2842" s="30" t="s">
        <v>4763</v>
      </c>
      <c r="D2842" s="34">
        <v>0</v>
      </c>
      <c r="E2842" s="33">
        <v>2297863123403.4399</v>
      </c>
      <c r="F2842" s="33">
        <v>2297863123403.4399</v>
      </c>
    </row>
    <row r="2843" spans="1:6" ht="13.5" hidden="1" thickBot="1">
      <c r="A2843" s="27">
        <f t="shared" si="53"/>
        <v>9</v>
      </c>
      <c r="B2843" s="30" t="s">
        <v>4764</v>
      </c>
      <c r="C2843" s="30" t="s">
        <v>4765</v>
      </c>
      <c r="D2843" s="34">
        <v>0</v>
      </c>
      <c r="E2843" s="33">
        <v>27882993750.900002</v>
      </c>
      <c r="F2843" s="33">
        <v>27882993750.900002</v>
      </c>
    </row>
    <row r="2844" spans="1:6" ht="13.5" hidden="1" thickBot="1">
      <c r="A2844" s="27">
        <f t="shared" si="53"/>
        <v>9</v>
      </c>
      <c r="B2844" s="30" t="s">
        <v>4766</v>
      </c>
      <c r="C2844" s="30" t="s">
        <v>4767</v>
      </c>
      <c r="D2844" s="34">
        <v>0</v>
      </c>
      <c r="E2844" s="33">
        <v>520901901950.78998</v>
      </c>
      <c r="F2844" s="33">
        <v>520901901950.78998</v>
      </c>
    </row>
    <row r="2845" spans="1:6" ht="13.5" hidden="1" thickBot="1">
      <c r="A2845" s="27">
        <f t="shared" si="53"/>
        <v>9</v>
      </c>
      <c r="B2845" s="30" t="s">
        <v>4768</v>
      </c>
      <c r="C2845" s="30" t="s">
        <v>4769</v>
      </c>
      <c r="D2845" s="34">
        <v>0</v>
      </c>
      <c r="E2845" s="33">
        <v>1387601224683.3501</v>
      </c>
      <c r="F2845" s="33">
        <v>1387601224683.3501</v>
      </c>
    </row>
    <row r="2846" spans="1:6" ht="13.5" hidden="1" thickBot="1">
      <c r="A2846" s="27">
        <f t="shared" si="53"/>
        <v>9</v>
      </c>
      <c r="B2846" s="30" t="s">
        <v>4770</v>
      </c>
      <c r="C2846" s="30" t="s">
        <v>4771</v>
      </c>
      <c r="D2846" s="34">
        <v>0</v>
      </c>
      <c r="E2846" s="33">
        <v>882232810820.43994</v>
      </c>
      <c r="F2846" s="33">
        <v>882232810820.43994</v>
      </c>
    </row>
    <row r="2847" spans="1:6" ht="13.5" hidden="1" thickBot="1">
      <c r="A2847" s="27">
        <f t="shared" si="53"/>
        <v>9</v>
      </c>
      <c r="B2847" s="30" t="s">
        <v>4772</v>
      </c>
      <c r="C2847" s="30" t="s">
        <v>3105</v>
      </c>
      <c r="D2847" s="34">
        <v>0</v>
      </c>
      <c r="E2847" s="33">
        <v>43434126476.040001</v>
      </c>
      <c r="F2847" s="33">
        <v>43434126476.040001</v>
      </c>
    </row>
    <row r="2848" spans="1:6" ht="13.5" hidden="1" thickBot="1">
      <c r="A2848" s="27">
        <f t="shared" si="53"/>
        <v>9</v>
      </c>
      <c r="B2848" s="30" t="s">
        <v>4773</v>
      </c>
      <c r="C2848" s="30" t="s">
        <v>4774</v>
      </c>
      <c r="D2848" s="34">
        <v>0</v>
      </c>
      <c r="E2848" s="33">
        <v>91619135969.029999</v>
      </c>
      <c r="F2848" s="33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0" t="s">
        <v>133</v>
      </c>
      <c r="D2849" s="34">
        <v>0</v>
      </c>
      <c r="E2849" s="33">
        <v>9593141405.5200005</v>
      </c>
      <c r="F2849" s="33">
        <v>9593141405.5200005</v>
      </c>
    </row>
    <row r="2850" spans="1:6" ht="13.5" hidden="1" thickBot="1">
      <c r="A2850" s="27">
        <f t="shared" si="54"/>
        <v>9</v>
      </c>
      <c r="B2850" s="30" t="s">
        <v>4776</v>
      </c>
      <c r="C2850" s="30" t="s">
        <v>4777</v>
      </c>
      <c r="D2850" s="34">
        <v>0</v>
      </c>
      <c r="E2850" s="34">
        <v>602082374</v>
      </c>
      <c r="F2850" s="34">
        <v>602082374</v>
      </c>
    </row>
    <row r="2851" spans="1:6" ht="13.5" hidden="1" thickBot="1">
      <c r="A2851" s="27">
        <f t="shared" si="54"/>
        <v>9</v>
      </c>
      <c r="B2851" s="30" t="s">
        <v>4778</v>
      </c>
      <c r="C2851" s="30" t="s">
        <v>4779</v>
      </c>
      <c r="D2851" s="34">
        <v>0</v>
      </c>
      <c r="E2851" s="34">
        <v>400960719</v>
      </c>
      <c r="F2851" s="34">
        <v>400960719</v>
      </c>
    </row>
    <row r="2852" spans="1:6" ht="13.5" hidden="1" thickBot="1">
      <c r="A2852" s="27">
        <f t="shared" si="54"/>
        <v>9</v>
      </c>
      <c r="B2852" s="30" t="s">
        <v>4780</v>
      </c>
      <c r="C2852" s="30" t="s">
        <v>4781</v>
      </c>
      <c r="D2852" s="34">
        <v>0</v>
      </c>
      <c r="E2852" s="34">
        <v>1202677035</v>
      </c>
      <c r="F2852" s="34">
        <v>1202677035</v>
      </c>
    </row>
    <row r="2853" spans="1:6" ht="13.5" hidden="1" thickBot="1">
      <c r="A2853" s="27">
        <f t="shared" si="54"/>
        <v>9</v>
      </c>
      <c r="B2853" s="30" t="s">
        <v>4782</v>
      </c>
      <c r="C2853" s="30" t="s">
        <v>4783</v>
      </c>
      <c r="D2853" s="34">
        <v>0</v>
      </c>
      <c r="E2853" s="33">
        <v>7387421277.5200005</v>
      </c>
      <c r="F2853" s="33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0" t="s">
        <v>4785</v>
      </c>
      <c r="D2854" s="34">
        <v>0</v>
      </c>
      <c r="E2854" s="33">
        <v>12453278059198</v>
      </c>
      <c r="F2854" s="33">
        <v>12453278059198</v>
      </c>
    </row>
    <row r="2855" spans="1:6" ht="13.5" hidden="1" thickBot="1">
      <c r="A2855" s="27">
        <f t="shared" si="54"/>
        <v>9</v>
      </c>
      <c r="B2855" s="30" t="s">
        <v>4786</v>
      </c>
      <c r="C2855" s="30" t="s">
        <v>3069</v>
      </c>
      <c r="D2855" s="34">
        <v>0</v>
      </c>
      <c r="E2855" s="33">
        <v>885970652561.12</v>
      </c>
      <c r="F2855" s="33">
        <v>885970652561.12</v>
      </c>
    </row>
    <row r="2856" spans="1:6" ht="13.5" hidden="1" thickBot="1">
      <c r="A2856" s="27">
        <f t="shared" si="54"/>
        <v>9</v>
      </c>
      <c r="B2856" s="30" t="s">
        <v>4787</v>
      </c>
      <c r="C2856" s="30" t="s">
        <v>4788</v>
      </c>
      <c r="D2856" s="34">
        <v>0</v>
      </c>
      <c r="E2856" s="33">
        <v>2319435360667.6401</v>
      </c>
      <c r="F2856" s="33">
        <v>2319435360667.6401</v>
      </c>
    </row>
    <row r="2857" spans="1:6" ht="13.5" hidden="1" thickBot="1">
      <c r="A2857" s="27">
        <f t="shared" si="54"/>
        <v>9</v>
      </c>
      <c r="B2857" s="30" t="s">
        <v>4789</v>
      </c>
      <c r="C2857" s="30" t="s">
        <v>4790</v>
      </c>
      <c r="D2857" s="34">
        <v>0</v>
      </c>
      <c r="E2857" s="33">
        <v>83447993700.149994</v>
      </c>
      <c r="F2857" s="33">
        <v>83447993700.149994</v>
      </c>
    </row>
    <row r="2858" spans="1:6" ht="13.5" hidden="1" thickBot="1">
      <c r="A2858" s="27">
        <f t="shared" si="54"/>
        <v>9</v>
      </c>
      <c r="B2858" s="30" t="s">
        <v>4791</v>
      </c>
      <c r="C2858" s="30" t="s">
        <v>4792</v>
      </c>
      <c r="D2858" s="34">
        <v>0</v>
      </c>
      <c r="E2858" s="33">
        <v>1073656428429.03</v>
      </c>
      <c r="F2858" s="33">
        <v>1073656428429.03</v>
      </c>
    </row>
    <row r="2859" spans="1:6" ht="13.5" hidden="1" thickBot="1">
      <c r="A2859" s="27">
        <f t="shared" si="54"/>
        <v>9</v>
      </c>
      <c r="B2859" s="30" t="s">
        <v>4793</v>
      </c>
      <c r="C2859" s="30" t="s">
        <v>3075</v>
      </c>
      <c r="D2859" s="34">
        <v>0</v>
      </c>
      <c r="E2859" s="33">
        <v>2234810387977.6699</v>
      </c>
      <c r="F2859" s="33">
        <v>2234810387977.6699</v>
      </c>
    </row>
    <row r="2860" spans="1:6" ht="13.5" hidden="1" thickBot="1">
      <c r="A2860" s="27">
        <f t="shared" si="54"/>
        <v>9</v>
      </c>
      <c r="B2860" s="30" t="s">
        <v>4794</v>
      </c>
      <c r="C2860" s="30" t="s">
        <v>3073</v>
      </c>
      <c r="D2860" s="34">
        <v>0</v>
      </c>
      <c r="E2860" s="33">
        <v>1605395665314.4199</v>
      </c>
      <c r="F2860" s="33">
        <v>1605395665314.4199</v>
      </c>
    </row>
    <row r="2861" spans="1:6" ht="13.5" hidden="1" thickBot="1">
      <c r="A2861" s="27">
        <f t="shared" si="54"/>
        <v>9</v>
      </c>
      <c r="B2861" s="30" t="s">
        <v>4795</v>
      </c>
      <c r="C2861" s="30" t="s">
        <v>4796</v>
      </c>
      <c r="D2861" s="34">
        <v>0</v>
      </c>
      <c r="E2861" s="33">
        <v>109363242674.14</v>
      </c>
      <c r="F2861" s="33">
        <v>109363242674.14</v>
      </c>
    </row>
    <row r="2862" spans="1:6" ht="13.5" hidden="1" thickBot="1">
      <c r="A2862" s="27">
        <f t="shared" si="54"/>
        <v>9</v>
      </c>
      <c r="B2862" s="30" t="s">
        <v>4797</v>
      </c>
      <c r="C2862" s="30" t="s">
        <v>3117</v>
      </c>
      <c r="D2862" s="34">
        <v>0</v>
      </c>
      <c r="E2862" s="33">
        <v>155210711361.60999</v>
      </c>
      <c r="F2862" s="33">
        <v>155210711361.60999</v>
      </c>
    </row>
    <row r="2863" spans="1:6" ht="13.5" hidden="1" thickBot="1">
      <c r="A2863" s="27">
        <f t="shared" si="54"/>
        <v>9</v>
      </c>
      <c r="B2863" s="30" t="s">
        <v>4798</v>
      </c>
      <c r="C2863" s="30" t="s">
        <v>3080</v>
      </c>
      <c r="D2863" s="34">
        <v>0</v>
      </c>
      <c r="E2863" s="33">
        <v>3695898240159.7202</v>
      </c>
      <c r="F2863" s="33">
        <v>3695898240159.7202</v>
      </c>
    </row>
    <row r="2864" spans="1:6" ht="13.5" hidden="1" thickBot="1">
      <c r="A2864" s="27">
        <f t="shared" si="54"/>
        <v>9</v>
      </c>
      <c r="B2864" s="30" t="s">
        <v>4799</v>
      </c>
      <c r="C2864" s="30" t="s">
        <v>4800</v>
      </c>
      <c r="D2864" s="34">
        <v>0</v>
      </c>
      <c r="E2864" s="33">
        <v>290089376352.47998</v>
      </c>
      <c r="F2864" s="33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0" t="s">
        <v>4802</v>
      </c>
      <c r="D2865" s="34">
        <v>0</v>
      </c>
      <c r="E2865" s="33">
        <v>9410064004467.0996</v>
      </c>
      <c r="F2865" s="33">
        <v>9410064004467.0996</v>
      </c>
    </row>
    <row r="2866" spans="1:6" ht="13.5" hidden="1" thickBot="1">
      <c r="A2866" s="27">
        <f t="shared" si="54"/>
        <v>9</v>
      </c>
      <c r="B2866" s="30" t="s">
        <v>4803</v>
      </c>
      <c r="C2866" s="30" t="s">
        <v>4804</v>
      </c>
      <c r="D2866" s="34">
        <v>0</v>
      </c>
      <c r="E2866" s="33">
        <v>1515662877426.6201</v>
      </c>
      <c r="F2866" s="33">
        <v>1515662877426.6201</v>
      </c>
    </row>
    <row r="2867" spans="1:6" ht="13.5" hidden="1" thickBot="1">
      <c r="A2867" s="27">
        <f t="shared" si="54"/>
        <v>9</v>
      </c>
      <c r="B2867" s="30" t="s">
        <v>4805</v>
      </c>
      <c r="C2867" s="30" t="s">
        <v>1269</v>
      </c>
      <c r="D2867" s="34">
        <v>0</v>
      </c>
      <c r="E2867" s="33">
        <v>1646549697781.4199</v>
      </c>
      <c r="F2867" s="33">
        <v>1646549697781.4199</v>
      </c>
    </row>
    <row r="2868" spans="1:6" ht="13.5" hidden="1" thickBot="1">
      <c r="A2868" s="27">
        <f t="shared" si="54"/>
        <v>9</v>
      </c>
      <c r="B2868" s="30" t="s">
        <v>4806</v>
      </c>
      <c r="C2868" s="30" t="s">
        <v>3087</v>
      </c>
      <c r="D2868" s="34">
        <v>0</v>
      </c>
      <c r="E2868" s="33">
        <v>711656587522.28003</v>
      </c>
      <c r="F2868" s="33">
        <v>711656587522.28003</v>
      </c>
    </row>
    <row r="2869" spans="1:6" ht="13.5" hidden="1" thickBot="1">
      <c r="A2869" s="27">
        <f t="shared" si="54"/>
        <v>9</v>
      </c>
      <c r="B2869" s="30" t="s">
        <v>4807</v>
      </c>
      <c r="C2869" s="30" t="s">
        <v>3089</v>
      </c>
      <c r="D2869" s="34">
        <v>0</v>
      </c>
      <c r="E2869" s="33">
        <v>142486914698.25</v>
      </c>
      <c r="F2869" s="33">
        <v>142486914698.25</v>
      </c>
    </row>
    <row r="2870" spans="1:6" ht="13.5" hidden="1" thickBot="1">
      <c r="A2870" s="27">
        <f t="shared" si="54"/>
        <v>9</v>
      </c>
      <c r="B2870" s="30" t="s">
        <v>4808</v>
      </c>
      <c r="C2870" s="30" t="s">
        <v>3091</v>
      </c>
      <c r="D2870" s="34">
        <v>0</v>
      </c>
      <c r="E2870" s="33">
        <v>20087235161.380001</v>
      </c>
      <c r="F2870" s="33">
        <v>20087235161.380001</v>
      </c>
    </row>
    <row r="2871" spans="1:6" ht="13.5" hidden="1" thickBot="1">
      <c r="A2871" s="27">
        <f t="shared" si="54"/>
        <v>9</v>
      </c>
      <c r="B2871" s="30" t="s">
        <v>4809</v>
      </c>
      <c r="C2871" s="30" t="s">
        <v>3093</v>
      </c>
      <c r="D2871" s="34">
        <v>0</v>
      </c>
      <c r="E2871" s="33">
        <v>366371278953.12</v>
      </c>
      <c r="F2871" s="33">
        <v>366371278953.12</v>
      </c>
    </row>
    <row r="2872" spans="1:6" ht="13.5" hidden="1" thickBot="1">
      <c r="A2872" s="27">
        <f t="shared" si="54"/>
        <v>9</v>
      </c>
      <c r="B2872" s="30" t="s">
        <v>4810</v>
      </c>
      <c r="C2872" s="30" t="s">
        <v>3095</v>
      </c>
      <c r="D2872" s="34">
        <v>0</v>
      </c>
      <c r="E2872" s="33">
        <v>46258750146.540001</v>
      </c>
      <c r="F2872" s="33">
        <v>46258750146.540001</v>
      </c>
    </row>
    <row r="2873" spans="1:6" ht="13.5" hidden="1" thickBot="1">
      <c r="A2873" s="27">
        <f t="shared" si="54"/>
        <v>9</v>
      </c>
      <c r="B2873" s="30" t="s">
        <v>4811</v>
      </c>
      <c r="C2873" s="30" t="s">
        <v>4812</v>
      </c>
      <c r="D2873" s="34">
        <v>0</v>
      </c>
      <c r="E2873" s="33">
        <v>21617469155.939999</v>
      </c>
      <c r="F2873" s="33">
        <v>21617469155.939999</v>
      </c>
    </row>
    <row r="2874" spans="1:6" ht="13.5" hidden="1" thickBot="1">
      <c r="A2874" s="27">
        <f t="shared" si="54"/>
        <v>9</v>
      </c>
      <c r="B2874" s="30" t="s">
        <v>4813</v>
      </c>
      <c r="C2874" s="30" t="s">
        <v>4814</v>
      </c>
      <c r="D2874" s="34">
        <v>0</v>
      </c>
      <c r="E2874" s="33">
        <v>112586906775.44</v>
      </c>
      <c r="F2874" s="33">
        <v>112586906775.44</v>
      </c>
    </row>
    <row r="2875" spans="1:6" ht="13.5" hidden="1" thickBot="1">
      <c r="A2875" s="27">
        <f t="shared" si="54"/>
        <v>9</v>
      </c>
      <c r="B2875" s="30" t="s">
        <v>4815</v>
      </c>
      <c r="C2875" s="30" t="s">
        <v>4816</v>
      </c>
      <c r="D2875" s="34">
        <v>0</v>
      </c>
      <c r="E2875" s="33">
        <v>727525601505.05005</v>
      </c>
      <c r="F2875" s="33">
        <v>727525601505.05005</v>
      </c>
    </row>
    <row r="2876" spans="1:6" ht="13.5" hidden="1" thickBot="1">
      <c r="A2876" s="27">
        <f t="shared" si="54"/>
        <v>9</v>
      </c>
      <c r="B2876" s="30" t="s">
        <v>4817</v>
      </c>
      <c r="C2876" s="30" t="s">
        <v>4586</v>
      </c>
      <c r="D2876" s="34">
        <v>0</v>
      </c>
      <c r="E2876" s="33">
        <v>3886806089595.29</v>
      </c>
      <c r="F2876" s="33">
        <v>3886806089595.29</v>
      </c>
    </row>
    <row r="2877" spans="1:6" ht="13.5" hidden="1" thickBot="1">
      <c r="A2877" s="27">
        <f t="shared" si="54"/>
        <v>9</v>
      </c>
      <c r="B2877" s="30" t="s">
        <v>4818</v>
      </c>
      <c r="C2877" s="30" t="s">
        <v>4819</v>
      </c>
      <c r="D2877" s="34">
        <v>0</v>
      </c>
      <c r="E2877" s="33">
        <v>37934351666.919998</v>
      </c>
      <c r="F2877" s="33">
        <v>37934351666.919998</v>
      </c>
    </row>
    <row r="2878" spans="1:6" ht="13.5" hidden="1" thickBot="1">
      <c r="A2878" s="27">
        <f t="shared" si="54"/>
        <v>9</v>
      </c>
      <c r="B2878" s="30" t="s">
        <v>4820</v>
      </c>
      <c r="C2878" s="30" t="s">
        <v>4821</v>
      </c>
      <c r="D2878" s="34">
        <v>0</v>
      </c>
      <c r="E2878" s="33">
        <v>174520244078.85001</v>
      </c>
      <c r="F2878" s="33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0" t="s">
        <v>4823</v>
      </c>
      <c r="D2879" s="34">
        <v>0</v>
      </c>
      <c r="E2879" s="33">
        <v>37333777202547.602</v>
      </c>
      <c r="F2879" s="33">
        <v>37333777202547.602</v>
      </c>
    </row>
    <row r="2880" spans="1:6" ht="13.5" hidden="1" thickBot="1">
      <c r="A2880" s="27">
        <f t="shared" si="54"/>
        <v>9</v>
      </c>
      <c r="B2880" s="30" t="s">
        <v>4824</v>
      </c>
      <c r="C2880" s="30" t="s">
        <v>1561</v>
      </c>
      <c r="D2880" s="34">
        <v>0</v>
      </c>
      <c r="E2880" s="34">
        <v>1982622912</v>
      </c>
      <c r="F2880" s="34">
        <v>1982622912</v>
      </c>
    </row>
    <row r="2881" spans="1:6" ht="13.5" hidden="1" thickBot="1">
      <c r="A2881" s="27">
        <f t="shared" si="54"/>
        <v>9</v>
      </c>
      <c r="B2881" s="30" t="s">
        <v>4825</v>
      </c>
      <c r="C2881" s="30" t="s">
        <v>4826</v>
      </c>
      <c r="D2881" s="34">
        <v>0</v>
      </c>
      <c r="E2881" s="33">
        <v>4115207242.8000002</v>
      </c>
      <c r="F2881" s="33">
        <v>4115207242.8000002</v>
      </c>
    </row>
    <row r="2882" spans="1:6" ht="13.5" hidden="1" thickBot="1">
      <c r="A2882" s="27">
        <f t="shared" si="54"/>
        <v>9</v>
      </c>
      <c r="B2882" s="30" t="s">
        <v>4827</v>
      </c>
      <c r="C2882" s="30" t="s">
        <v>4828</v>
      </c>
      <c r="D2882" s="34">
        <v>0</v>
      </c>
      <c r="E2882" s="33">
        <v>7340450100.3999996</v>
      </c>
      <c r="F2882" s="33">
        <v>7340450100.3999996</v>
      </c>
    </row>
    <row r="2883" spans="1:6" ht="13.5" hidden="1" thickBot="1">
      <c r="A2883" s="27">
        <f t="shared" si="54"/>
        <v>9</v>
      </c>
      <c r="B2883" s="30" t="s">
        <v>4829</v>
      </c>
      <c r="C2883" s="30" t="s">
        <v>4830</v>
      </c>
      <c r="D2883" s="34">
        <v>0</v>
      </c>
      <c r="E2883" s="33">
        <v>2982105943.8000002</v>
      </c>
      <c r="F2883" s="33">
        <v>2982105943.8000002</v>
      </c>
    </row>
    <row r="2884" spans="1:6" ht="13.5" hidden="1" thickBot="1">
      <c r="A2884" s="27">
        <f t="shared" si="54"/>
        <v>9</v>
      </c>
      <c r="B2884" s="30" t="s">
        <v>4831</v>
      </c>
      <c r="C2884" s="30" t="s">
        <v>4832</v>
      </c>
      <c r="D2884" s="34">
        <v>0</v>
      </c>
      <c r="E2884" s="33">
        <v>15018546396.559999</v>
      </c>
      <c r="F2884" s="33">
        <v>15018546396.559999</v>
      </c>
    </row>
    <row r="2885" spans="1:6" ht="13.5" hidden="1" thickBot="1">
      <c r="A2885" s="27">
        <f t="shared" si="54"/>
        <v>9</v>
      </c>
      <c r="B2885" s="30" t="s">
        <v>4833</v>
      </c>
      <c r="C2885" s="30" t="s">
        <v>4834</v>
      </c>
      <c r="D2885" s="34">
        <v>0</v>
      </c>
      <c r="E2885" s="33">
        <v>1428163751223.99</v>
      </c>
      <c r="F2885" s="33">
        <v>1428163751223.99</v>
      </c>
    </row>
    <row r="2886" spans="1:6" ht="13.5" hidden="1" thickBot="1">
      <c r="A2886" s="27">
        <f t="shared" si="54"/>
        <v>9</v>
      </c>
      <c r="B2886" s="30" t="s">
        <v>4835</v>
      </c>
      <c r="C2886" s="30" t="s">
        <v>4836</v>
      </c>
      <c r="D2886" s="34">
        <v>0</v>
      </c>
      <c r="E2886" s="34">
        <v>228692198931</v>
      </c>
      <c r="F2886" s="34">
        <v>228692198931</v>
      </c>
    </row>
    <row r="2887" spans="1:6" ht="13.5" hidden="1" thickBot="1">
      <c r="A2887" s="27">
        <f t="shared" si="54"/>
        <v>9</v>
      </c>
      <c r="B2887" s="30" t="s">
        <v>4837</v>
      </c>
      <c r="C2887" s="30" t="s">
        <v>4838</v>
      </c>
      <c r="D2887" s="34">
        <v>0</v>
      </c>
      <c r="E2887" s="33">
        <v>229913342894.81</v>
      </c>
      <c r="F2887" s="33">
        <v>229913342894.81</v>
      </c>
    </row>
    <row r="2888" spans="1:6" ht="13.5" hidden="1" thickBot="1">
      <c r="A2888" s="27">
        <f t="shared" si="54"/>
        <v>9</v>
      </c>
      <c r="B2888" s="30" t="s">
        <v>4839</v>
      </c>
      <c r="C2888" s="30" t="s">
        <v>4840</v>
      </c>
      <c r="D2888" s="34">
        <v>0</v>
      </c>
      <c r="E2888" s="34">
        <v>11682650107</v>
      </c>
      <c r="F2888" s="34">
        <v>11682650107</v>
      </c>
    </row>
    <row r="2889" spans="1:6" ht="13.5" hidden="1" thickBot="1">
      <c r="A2889" s="27">
        <f t="shared" si="54"/>
        <v>9</v>
      </c>
      <c r="B2889" s="30" t="s">
        <v>4841</v>
      </c>
      <c r="C2889" s="30" t="s">
        <v>78</v>
      </c>
      <c r="D2889" s="34">
        <v>0</v>
      </c>
      <c r="E2889" s="33">
        <v>56232830778.75</v>
      </c>
      <c r="F2889" s="33">
        <v>56232830778.75</v>
      </c>
    </row>
    <row r="2890" spans="1:6" ht="13.5" hidden="1" thickBot="1">
      <c r="A2890" s="27">
        <f t="shared" si="54"/>
        <v>9</v>
      </c>
      <c r="B2890" s="30" t="s">
        <v>4842</v>
      </c>
      <c r="C2890" s="30" t="s">
        <v>4843</v>
      </c>
      <c r="D2890" s="34">
        <v>0</v>
      </c>
      <c r="E2890" s="33">
        <v>1647724000679.53</v>
      </c>
      <c r="F2890" s="33">
        <v>1647724000679.53</v>
      </c>
    </row>
    <row r="2891" spans="1:6" ht="13.5" hidden="1" thickBot="1">
      <c r="A2891" s="27">
        <f t="shared" si="54"/>
        <v>9</v>
      </c>
      <c r="B2891" s="30" t="s">
        <v>4844</v>
      </c>
      <c r="C2891" s="30" t="s">
        <v>1527</v>
      </c>
      <c r="D2891" s="34">
        <v>0</v>
      </c>
      <c r="E2891" s="33">
        <v>2766013679076.3198</v>
      </c>
      <c r="F2891" s="33">
        <v>2766013679076.3198</v>
      </c>
    </row>
    <row r="2892" spans="1:6" ht="13.5" hidden="1" thickBot="1">
      <c r="A2892" s="27">
        <f t="shared" si="54"/>
        <v>9</v>
      </c>
      <c r="B2892" s="30" t="s">
        <v>4845</v>
      </c>
      <c r="C2892" s="30" t="s">
        <v>2206</v>
      </c>
      <c r="D2892" s="34">
        <v>0</v>
      </c>
      <c r="E2892" s="33">
        <v>3640345694336.5801</v>
      </c>
      <c r="F2892" s="33">
        <v>3640345694336.5801</v>
      </c>
    </row>
    <row r="2893" spans="1:6" ht="13.5" hidden="1" thickBot="1">
      <c r="A2893" s="27">
        <f t="shared" si="54"/>
        <v>9</v>
      </c>
      <c r="B2893" s="30" t="s">
        <v>4846</v>
      </c>
      <c r="C2893" s="30" t="s">
        <v>4847</v>
      </c>
      <c r="D2893" s="34">
        <v>0</v>
      </c>
      <c r="E2893" s="33">
        <v>95276593485.5</v>
      </c>
      <c r="F2893" s="33">
        <v>95276593485.5</v>
      </c>
    </row>
    <row r="2894" spans="1:6" ht="13.5" hidden="1" thickBot="1">
      <c r="A2894" s="27">
        <f t="shared" si="54"/>
        <v>9</v>
      </c>
      <c r="B2894" s="30" t="s">
        <v>4848</v>
      </c>
      <c r="C2894" s="30" t="s">
        <v>130</v>
      </c>
      <c r="D2894" s="34">
        <v>0</v>
      </c>
      <c r="E2894" s="33">
        <v>1111839887810.21</v>
      </c>
      <c r="F2894" s="33">
        <v>1111839887810.21</v>
      </c>
    </row>
    <row r="2895" spans="1:6" ht="13.5" hidden="1" thickBot="1">
      <c r="A2895" s="27">
        <f t="shared" si="54"/>
        <v>9</v>
      </c>
      <c r="B2895" s="30" t="s">
        <v>4849</v>
      </c>
      <c r="C2895" s="30" t="s">
        <v>1303</v>
      </c>
      <c r="D2895" s="34">
        <v>0</v>
      </c>
      <c r="E2895" s="33">
        <v>1486931321239.54</v>
      </c>
      <c r="F2895" s="33">
        <v>1486931321239.54</v>
      </c>
    </row>
    <row r="2896" spans="1:6" ht="13.5" hidden="1" thickBot="1">
      <c r="A2896" s="27">
        <f t="shared" si="54"/>
        <v>9</v>
      </c>
      <c r="B2896" s="30" t="s">
        <v>4850</v>
      </c>
      <c r="C2896" s="30" t="s">
        <v>2998</v>
      </c>
      <c r="D2896" s="34">
        <v>0</v>
      </c>
      <c r="E2896" s="33">
        <v>829402582737.18005</v>
      </c>
      <c r="F2896" s="33">
        <v>829402582737.18005</v>
      </c>
    </row>
    <row r="2897" spans="1:6" ht="13.5" hidden="1" thickBot="1">
      <c r="A2897" s="27">
        <f t="shared" si="54"/>
        <v>9</v>
      </c>
      <c r="B2897" s="30" t="s">
        <v>4851</v>
      </c>
      <c r="C2897" s="30" t="s">
        <v>1010</v>
      </c>
      <c r="D2897" s="34">
        <v>0</v>
      </c>
      <c r="E2897" s="33">
        <v>270971512963.62</v>
      </c>
      <c r="F2897" s="33">
        <v>270971512963.62</v>
      </c>
    </row>
    <row r="2898" spans="1:6" ht="13.5" hidden="1" thickBot="1">
      <c r="A2898" s="27">
        <f t="shared" si="54"/>
        <v>9</v>
      </c>
      <c r="B2898" s="30" t="s">
        <v>4852</v>
      </c>
      <c r="C2898" s="30" t="s">
        <v>2203</v>
      </c>
      <c r="D2898" s="34">
        <v>0</v>
      </c>
      <c r="E2898" s="33">
        <v>861880544004.5</v>
      </c>
      <c r="F2898" s="33">
        <v>861880544004.5</v>
      </c>
    </row>
    <row r="2899" spans="1:6" ht="13.5" hidden="1" thickBot="1">
      <c r="A2899" s="27">
        <f t="shared" si="54"/>
        <v>9</v>
      </c>
      <c r="B2899" s="30" t="s">
        <v>4853</v>
      </c>
      <c r="C2899" s="30" t="s">
        <v>4557</v>
      </c>
      <c r="D2899" s="34">
        <v>0</v>
      </c>
      <c r="E2899" s="33">
        <v>26319596259.720001</v>
      </c>
      <c r="F2899" s="33">
        <v>26319596259.720001</v>
      </c>
    </row>
    <row r="2900" spans="1:6" ht="13.5" hidden="1" thickBot="1">
      <c r="A2900" s="27">
        <f t="shared" si="54"/>
        <v>9</v>
      </c>
      <c r="B2900" s="30" t="s">
        <v>4854</v>
      </c>
      <c r="C2900" s="30" t="s">
        <v>4689</v>
      </c>
      <c r="D2900" s="34">
        <v>0</v>
      </c>
      <c r="E2900" s="33">
        <v>1029674684215.11</v>
      </c>
      <c r="F2900" s="33">
        <v>1029674684215.11</v>
      </c>
    </row>
    <row r="2901" spans="1:6" ht="13.5" hidden="1" thickBot="1">
      <c r="A2901" s="27">
        <f t="shared" si="54"/>
        <v>9</v>
      </c>
      <c r="B2901" s="30" t="s">
        <v>4855</v>
      </c>
      <c r="C2901" s="30" t="s">
        <v>4856</v>
      </c>
      <c r="D2901" s="34">
        <v>0</v>
      </c>
      <c r="E2901" s="33">
        <v>771240510929.18005</v>
      </c>
      <c r="F2901" s="33">
        <v>771240510929.18005</v>
      </c>
    </row>
    <row r="2902" spans="1:6" ht="13.5" hidden="1" thickBot="1">
      <c r="A2902" s="27">
        <f t="shared" si="54"/>
        <v>9</v>
      </c>
      <c r="B2902" s="30" t="s">
        <v>4857</v>
      </c>
      <c r="C2902" s="30" t="s">
        <v>4858</v>
      </c>
      <c r="D2902" s="34">
        <v>0</v>
      </c>
      <c r="E2902" s="33">
        <v>214083486858.54999</v>
      </c>
      <c r="F2902" s="33">
        <v>214083486858.54999</v>
      </c>
    </row>
    <row r="2903" spans="1:6" ht="13.5" hidden="1" thickBot="1">
      <c r="A2903" s="27">
        <f t="shared" si="54"/>
        <v>9</v>
      </c>
      <c r="B2903" s="30" t="s">
        <v>4859</v>
      </c>
      <c r="C2903" s="30" t="s">
        <v>4860</v>
      </c>
      <c r="D2903" s="34">
        <v>0</v>
      </c>
      <c r="E2903" s="33">
        <v>5058348988.1400003</v>
      </c>
      <c r="F2903" s="33">
        <v>5058348988.1400003</v>
      </c>
    </row>
    <row r="2904" spans="1:6" ht="13.5" hidden="1" thickBot="1">
      <c r="A2904" s="27">
        <f t="shared" si="54"/>
        <v>9</v>
      </c>
      <c r="B2904" s="30" t="s">
        <v>4861</v>
      </c>
      <c r="C2904" s="30" t="s">
        <v>4862</v>
      </c>
      <c r="D2904" s="34">
        <v>0</v>
      </c>
      <c r="E2904" s="33">
        <v>5516241634.3999996</v>
      </c>
      <c r="F2904" s="33">
        <v>5516241634.3999996</v>
      </c>
    </row>
    <row r="2905" spans="1:6" ht="13.5" hidden="1" thickBot="1">
      <c r="A2905" s="27">
        <f t="shared" si="54"/>
        <v>9</v>
      </c>
      <c r="B2905" s="30" t="s">
        <v>4863</v>
      </c>
      <c r="C2905" s="30" t="s">
        <v>4864</v>
      </c>
      <c r="D2905" s="34">
        <v>0</v>
      </c>
      <c r="E2905" s="33">
        <v>111579071086.23</v>
      </c>
      <c r="F2905" s="33">
        <v>111579071086.23</v>
      </c>
    </row>
    <row r="2906" spans="1:6" ht="13.5" hidden="1" thickBot="1">
      <c r="A2906" s="27">
        <f t="shared" si="54"/>
        <v>9</v>
      </c>
      <c r="B2906" s="30" t="s">
        <v>4865</v>
      </c>
      <c r="C2906" s="30" t="s">
        <v>4866</v>
      </c>
      <c r="D2906" s="34">
        <v>0</v>
      </c>
      <c r="E2906" s="33">
        <v>54443947993.139999</v>
      </c>
      <c r="F2906" s="33">
        <v>54443947993.139999</v>
      </c>
    </row>
    <row r="2907" spans="1:6" ht="13.5" hidden="1" thickBot="1">
      <c r="A2907" s="27">
        <f t="shared" si="54"/>
        <v>9</v>
      </c>
      <c r="B2907" s="30" t="s">
        <v>4867</v>
      </c>
      <c r="C2907" s="30" t="s">
        <v>4868</v>
      </c>
      <c r="D2907" s="34">
        <v>0</v>
      </c>
      <c r="E2907" s="34">
        <v>69781190196</v>
      </c>
      <c r="F2907" s="34">
        <v>69781190196</v>
      </c>
    </row>
    <row r="2908" spans="1:6" ht="13.5" hidden="1" thickBot="1">
      <c r="A2908" s="27">
        <f t="shared" si="54"/>
        <v>9</v>
      </c>
      <c r="B2908" s="30" t="s">
        <v>4869</v>
      </c>
      <c r="C2908" s="30" t="s">
        <v>4870</v>
      </c>
      <c r="D2908" s="34">
        <v>0</v>
      </c>
      <c r="E2908" s="33">
        <v>13707021257.459999</v>
      </c>
      <c r="F2908" s="33">
        <v>13707021257.459999</v>
      </c>
    </row>
    <row r="2909" spans="1:6" ht="13.5" hidden="1" thickBot="1">
      <c r="A2909" s="27">
        <f t="shared" si="54"/>
        <v>9</v>
      </c>
      <c r="B2909" s="30" t="s">
        <v>4871</v>
      </c>
      <c r="C2909" s="30" t="s">
        <v>4872</v>
      </c>
      <c r="D2909" s="34">
        <v>0</v>
      </c>
      <c r="E2909" s="33">
        <v>161099551844.07001</v>
      </c>
      <c r="F2909" s="33">
        <v>161099551844.07001</v>
      </c>
    </row>
    <row r="2910" spans="1:6" ht="13.5" hidden="1" thickBot="1">
      <c r="A2910" s="27">
        <f t="shared" si="54"/>
        <v>9</v>
      </c>
      <c r="B2910" s="30" t="s">
        <v>4873</v>
      </c>
      <c r="C2910" s="30" t="s">
        <v>4874</v>
      </c>
      <c r="D2910" s="34">
        <v>0</v>
      </c>
      <c r="E2910" s="33">
        <v>59998475999.050003</v>
      </c>
      <c r="F2910" s="33">
        <v>59998475999.050003</v>
      </c>
    </row>
    <row r="2911" spans="1:6" ht="13.5" hidden="1" thickBot="1">
      <c r="A2911" s="27">
        <f t="shared" si="54"/>
        <v>9</v>
      </c>
      <c r="B2911" s="30" t="s">
        <v>4875</v>
      </c>
      <c r="C2911" s="30" t="s">
        <v>4876</v>
      </c>
      <c r="D2911" s="34">
        <v>0</v>
      </c>
      <c r="E2911" s="33">
        <v>10733718090.950001</v>
      </c>
      <c r="F2911" s="33">
        <v>10733718090.950001</v>
      </c>
    </row>
    <row r="2912" spans="1:6" ht="13.5" hidden="1" thickBot="1">
      <c r="A2912" s="27">
        <f t="shared" si="54"/>
        <v>9</v>
      </c>
      <c r="B2912" s="30" t="s">
        <v>4877</v>
      </c>
      <c r="C2912" s="30" t="s">
        <v>4878</v>
      </c>
      <c r="D2912" s="34">
        <v>0</v>
      </c>
      <c r="E2912" s="33">
        <v>56828928000.75</v>
      </c>
      <c r="F2912" s="33">
        <v>56828928000.75</v>
      </c>
    </row>
    <row r="2913" spans="1:6" ht="13.5" hidden="1" thickBot="1">
      <c r="A2913" s="27">
        <f t="shared" si="54"/>
        <v>9</v>
      </c>
      <c r="B2913" s="30" t="s">
        <v>4879</v>
      </c>
      <c r="C2913" s="30" t="s">
        <v>4880</v>
      </c>
      <c r="D2913" s="34">
        <v>0</v>
      </c>
      <c r="E2913" s="33">
        <v>11701257685.969999</v>
      </c>
      <c r="F2913" s="33">
        <v>11701257685.969999</v>
      </c>
    </row>
    <row r="2914" spans="1:6" ht="13.5" hidden="1" thickBot="1">
      <c r="A2914" s="27">
        <f t="shared" ref="A2914:A2977" si="55">LEN(B2914)</f>
        <v>9</v>
      </c>
      <c r="B2914" s="30" t="s">
        <v>4881</v>
      </c>
      <c r="C2914" s="30" t="s">
        <v>4882</v>
      </c>
      <c r="D2914" s="34">
        <v>0</v>
      </c>
      <c r="E2914" s="33">
        <v>1370103236.53</v>
      </c>
      <c r="F2914" s="33">
        <v>1370103236.53</v>
      </c>
    </row>
    <row r="2915" spans="1:6" ht="13.5" hidden="1" thickBot="1">
      <c r="A2915" s="27">
        <f t="shared" si="55"/>
        <v>9</v>
      </c>
      <c r="B2915" s="30" t="s">
        <v>4883</v>
      </c>
      <c r="C2915" s="30" t="s">
        <v>4884</v>
      </c>
      <c r="D2915" s="34">
        <v>0</v>
      </c>
      <c r="E2915" s="33">
        <v>607156030638.51001</v>
      </c>
      <c r="F2915" s="33">
        <v>607156030638.51001</v>
      </c>
    </row>
    <row r="2916" spans="1:6" ht="13.5" hidden="1" thickBot="1">
      <c r="A2916" s="27">
        <f t="shared" si="55"/>
        <v>9</v>
      </c>
      <c r="B2916" s="30" t="s">
        <v>4885</v>
      </c>
      <c r="C2916" s="30" t="s">
        <v>4886</v>
      </c>
      <c r="D2916" s="34">
        <v>0</v>
      </c>
      <c r="E2916" s="33">
        <v>8014716489.6099997</v>
      </c>
      <c r="F2916" s="33">
        <v>8014716489.6099997</v>
      </c>
    </row>
    <row r="2917" spans="1:6" ht="13.5" hidden="1" thickBot="1">
      <c r="A2917" s="27">
        <f t="shared" si="55"/>
        <v>9</v>
      </c>
      <c r="B2917" s="30" t="s">
        <v>4887</v>
      </c>
      <c r="C2917" s="30" t="s">
        <v>4888</v>
      </c>
      <c r="D2917" s="34">
        <v>0</v>
      </c>
      <c r="E2917" s="33">
        <v>14081563225.799999</v>
      </c>
      <c r="F2917" s="33">
        <v>14081563225.799999</v>
      </c>
    </row>
    <row r="2918" spans="1:6" ht="13.5" hidden="1" thickBot="1">
      <c r="A2918" s="27">
        <f t="shared" si="55"/>
        <v>9</v>
      </c>
      <c r="B2918" s="30" t="s">
        <v>4889</v>
      </c>
      <c r="C2918" s="30" t="s">
        <v>4890</v>
      </c>
      <c r="D2918" s="34">
        <v>0</v>
      </c>
      <c r="E2918" s="33">
        <v>137457611881.14999</v>
      </c>
      <c r="F2918" s="33">
        <v>137457611881.14999</v>
      </c>
    </row>
    <row r="2919" spans="1:6" ht="13.5" hidden="1" thickBot="1">
      <c r="A2919" s="27">
        <f t="shared" si="55"/>
        <v>9</v>
      </c>
      <c r="B2919" s="30" t="s">
        <v>4891</v>
      </c>
      <c r="C2919" s="30" t="s">
        <v>4892</v>
      </c>
      <c r="D2919" s="34">
        <v>0</v>
      </c>
      <c r="E2919" s="33">
        <v>125310357831.28999</v>
      </c>
      <c r="F2919" s="33">
        <v>125310357831.28999</v>
      </c>
    </row>
    <row r="2920" spans="1:6" ht="13.5" hidden="1" thickBot="1">
      <c r="A2920" s="27">
        <f t="shared" si="55"/>
        <v>9</v>
      </c>
      <c r="B2920" s="30" t="s">
        <v>4893</v>
      </c>
      <c r="C2920" s="30" t="s">
        <v>1567</v>
      </c>
      <c r="D2920" s="34">
        <v>0</v>
      </c>
      <c r="E2920" s="33">
        <v>647347710748.09998</v>
      </c>
      <c r="F2920" s="33">
        <v>647347710748.09998</v>
      </c>
    </row>
    <row r="2921" spans="1:6" ht="13.5" hidden="1" thickBot="1">
      <c r="A2921" s="27">
        <f t="shared" si="55"/>
        <v>9</v>
      </c>
      <c r="B2921" s="30" t="s">
        <v>4894</v>
      </c>
      <c r="C2921" s="30" t="s">
        <v>4134</v>
      </c>
      <c r="D2921" s="34">
        <v>0</v>
      </c>
      <c r="E2921" s="33">
        <v>12235613876.51</v>
      </c>
      <c r="F2921" s="33">
        <v>12235613876.51</v>
      </c>
    </row>
    <row r="2922" spans="1:6" ht="13.5" hidden="1" thickBot="1">
      <c r="A2922" s="27">
        <f t="shared" si="55"/>
        <v>9</v>
      </c>
      <c r="B2922" s="30" t="s">
        <v>4895</v>
      </c>
      <c r="C2922" s="30" t="s">
        <v>4896</v>
      </c>
      <c r="D2922" s="34">
        <v>0</v>
      </c>
      <c r="E2922" s="34">
        <v>4062337014</v>
      </c>
      <c r="F2922" s="34">
        <v>4062337014</v>
      </c>
    </row>
    <row r="2923" spans="1:6" ht="13.5" hidden="1" thickBot="1">
      <c r="A2923" s="27">
        <f t="shared" si="55"/>
        <v>9</v>
      </c>
      <c r="B2923" s="30" t="s">
        <v>4897</v>
      </c>
      <c r="C2923" s="30" t="s">
        <v>4898</v>
      </c>
      <c r="D2923" s="34">
        <v>0</v>
      </c>
      <c r="E2923" s="33">
        <v>586987367773.08997</v>
      </c>
      <c r="F2923" s="33">
        <v>586987367773.08997</v>
      </c>
    </row>
    <row r="2924" spans="1:6" ht="13.5" hidden="1" thickBot="1">
      <c r="A2924" s="27">
        <f t="shared" si="55"/>
        <v>9</v>
      </c>
      <c r="B2924" s="30" t="s">
        <v>4899</v>
      </c>
      <c r="C2924" s="30" t="s">
        <v>4900</v>
      </c>
      <c r="D2924" s="34">
        <v>0</v>
      </c>
      <c r="E2924" s="33">
        <v>234008947927.98999</v>
      </c>
      <c r="F2924" s="33">
        <v>234008947927.98999</v>
      </c>
    </row>
    <row r="2925" spans="1:6" ht="13.5" hidden="1" thickBot="1">
      <c r="A2925" s="27">
        <f t="shared" si="55"/>
        <v>9</v>
      </c>
      <c r="B2925" s="30" t="s">
        <v>4901</v>
      </c>
      <c r="C2925" s="30" t="s">
        <v>4902</v>
      </c>
      <c r="D2925" s="34">
        <v>0</v>
      </c>
      <c r="E2925" s="33">
        <v>1409448367.2</v>
      </c>
      <c r="F2925" s="33">
        <v>1409448367.2</v>
      </c>
    </row>
    <row r="2926" spans="1:6" ht="13.5" hidden="1" thickBot="1">
      <c r="A2926" s="27">
        <f t="shared" si="55"/>
        <v>9</v>
      </c>
      <c r="B2926" s="30" t="s">
        <v>4903</v>
      </c>
      <c r="C2926" s="30" t="s">
        <v>4904</v>
      </c>
      <c r="D2926" s="34">
        <v>0</v>
      </c>
      <c r="E2926" s="33">
        <v>1421924668.4300001</v>
      </c>
      <c r="F2926" s="33">
        <v>1421924668.4300001</v>
      </c>
    </row>
    <row r="2927" spans="1:6" ht="13.5" hidden="1" thickBot="1">
      <c r="A2927" s="27">
        <f t="shared" si="55"/>
        <v>9</v>
      </c>
      <c r="B2927" s="30" t="s">
        <v>4905</v>
      </c>
      <c r="C2927" s="30" t="s">
        <v>4906</v>
      </c>
      <c r="D2927" s="34">
        <v>0</v>
      </c>
      <c r="E2927" s="34">
        <v>5083301</v>
      </c>
      <c r="F2927" s="34">
        <v>5083301</v>
      </c>
    </row>
    <row r="2928" spans="1:6" ht="13.5" hidden="1" thickBot="1">
      <c r="A2928" s="27">
        <f t="shared" si="55"/>
        <v>9</v>
      </c>
      <c r="B2928" s="30" t="s">
        <v>4907</v>
      </c>
      <c r="C2928" s="30" t="s">
        <v>984</v>
      </c>
      <c r="D2928" s="34">
        <v>0</v>
      </c>
      <c r="E2928" s="33">
        <v>175297834207.47</v>
      </c>
      <c r="F2928" s="33">
        <v>175297834207.47</v>
      </c>
    </row>
    <row r="2929" spans="1:6" ht="13.5" hidden="1" thickBot="1">
      <c r="A2929" s="27">
        <f t="shared" si="55"/>
        <v>9</v>
      </c>
      <c r="B2929" s="30" t="s">
        <v>4908</v>
      </c>
      <c r="C2929" s="30" t="s">
        <v>4909</v>
      </c>
      <c r="D2929" s="34">
        <v>0</v>
      </c>
      <c r="E2929" s="33">
        <v>87375305072.860001</v>
      </c>
      <c r="F2929" s="33">
        <v>87375305072.860001</v>
      </c>
    </row>
    <row r="2930" spans="1:6" ht="13.5" hidden="1" thickBot="1">
      <c r="A2930" s="27">
        <f t="shared" si="55"/>
        <v>9</v>
      </c>
      <c r="B2930" s="30" t="s">
        <v>4910</v>
      </c>
      <c r="C2930" s="30" t="s">
        <v>2208</v>
      </c>
      <c r="D2930" s="34">
        <v>0</v>
      </c>
      <c r="E2930" s="33">
        <v>31167440250.689999</v>
      </c>
      <c r="F2930" s="33">
        <v>31167440250.689999</v>
      </c>
    </row>
    <row r="2931" spans="1:6" ht="13.5" hidden="1" thickBot="1">
      <c r="A2931" s="27">
        <f t="shared" si="55"/>
        <v>9</v>
      </c>
      <c r="B2931" s="30" t="s">
        <v>4911</v>
      </c>
      <c r="C2931" s="30" t="s">
        <v>4912</v>
      </c>
      <c r="D2931" s="34">
        <v>0</v>
      </c>
      <c r="E2931" s="34">
        <v>12315882257</v>
      </c>
      <c r="F2931" s="34">
        <v>12315882257</v>
      </c>
    </row>
    <row r="2932" spans="1:6" ht="13.5" hidden="1" thickBot="1">
      <c r="A2932" s="27">
        <f t="shared" si="55"/>
        <v>9</v>
      </c>
      <c r="B2932" s="30" t="s">
        <v>4913</v>
      </c>
      <c r="C2932" s="30" t="s">
        <v>4914</v>
      </c>
      <c r="D2932" s="34">
        <v>0</v>
      </c>
      <c r="E2932" s="33">
        <v>295686526.97000003</v>
      </c>
      <c r="F2932" s="33">
        <v>295686526.97000003</v>
      </c>
    </row>
    <row r="2933" spans="1:6" ht="13.5" hidden="1" thickBot="1">
      <c r="A2933" s="27">
        <f t="shared" si="55"/>
        <v>9</v>
      </c>
      <c r="B2933" s="30" t="s">
        <v>4915</v>
      </c>
      <c r="C2933" s="30" t="s">
        <v>4916</v>
      </c>
      <c r="D2933" s="34">
        <v>0</v>
      </c>
      <c r="E2933" s="33">
        <v>8334953221.4700003</v>
      </c>
      <c r="F2933" s="33">
        <v>8334953221.4700003</v>
      </c>
    </row>
    <row r="2934" spans="1:6" ht="13.5" hidden="1" thickBot="1">
      <c r="A2934" s="27">
        <f t="shared" si="55"/>
        <v>9</v>
      </c>
      <c r="B2934" s="30" t="s">
        <v>4917</v>
      </c>
      <c r="C2934" s="30" t="s">
        <v>4918</v>
      </c>
      <c r="D2934" s="34">
        <v>0</v>
      </c>
      <c r="E2934" s="33">
        <v>2346482861.8699999</v>
      </c>
      <c r="F2934" s="33">
        <v>2346482861.8699999</v>
      </c>
    </row>
    <row r="2935" spans="1:6" ht="13.5" hidden="1" thickBot="1">
      <c r="A2935" s="27">
        <f t="shared" si="55"/>
        <v>9</v>
      </c>
      <c r="B2935" s="30" t="s">
        <v>4919</v>
      </c>
      <c r="C2935" s="30" t="s">
        <v>4920</v>
      </c>
      <c r="D2935" s="34">
        <v>0</v>
      </c>
      <c r="E2935" s="33">
        <v>2363947011.6999998</v>
      </c>
      <c r="F2935" s="33">
        <v>2363947011.6999998</v>
      </c>
    </row>
    <row r="2936" spans="1:6" ht="13.5" hidden="1" thickBot="1">
      <c r="A2936" s="27">
        <f t="shared" si="55"/>
        <v>9</v>
      </c>
      <c r="B2936" s="30" t="s">
        <v>4921</v>
      </c>
      <c r="C2936" s="30" t="s">
        <v>4922</v>
      </c>
      <c r="D2936" s="34">
        <v>0</v>
      </c>
      <c r="E2936" s="33">
        <v>88176078716.669998</v>
      </c>
      <c r="F2936" s="33">
        <v>88176078716.669998</v>
      </c>
    </row>
    <row r="2937" spans="1:6" ht="13.5" hidden="1" thickBot="1">
      <c r="A2937" s="27">
        <f t="shared" si="55"/>
        <v>9</v>
      </c>
      <c r="B2937" s="30" t="s">
        <v>4923</v>
      </c>
      <c r="C2937" s="30" t="s">
        <v>3003</v>
      </c>
      <c r="D2937" s="34">
        <v>0</v>
      </c>
      <c r="E2937" s="33">
        <v>78624186151.440002</v>
      </c>
      <c r="F2937" s="33">
        <v>78624186151.440002</v>
      </c>
    </row>
    <row r="2938" spans="1:6" ht="13.5" hidden="1" thickBot="1">
      <c r="A2938" s="27">
        <f t="shared" si="55"/>
        <v>9</v>
      </c>
      <c r="B2938" s="30" t="s">
        <v>4924</v>
      </c>
      <c r="C2938" s="30" t="s">
        <v>69</v>
      </c>
      <c r="D2938" s="34">
        <v>0</v>
      </c>
      <c r="E2938" s="33">
        <v>184077274150.89001</v>
      </c>
      <c r="F2938" s="33">
        <v>184077274150.89001</v>
      </c>
    </row>
    <row r="2939" spans="1:6" ht="13.5" hidden="1" thickBot="1">
      <c r="A2939" s="27">
        <f t="shared" si="55"/>
        <v>9</v>
      </c>
      <c r="B2939" s="30" t="s">
        <v>4925</v>
      </c>
      <c r="C2939" s="30" t="s">
        <v>4926</v>
      </c>
      <c r="D2939" s="34">
        <v>0</v>
      </c>
      <c r="E2939" s="33">
        <v>98668492539.199997</v>
      </c>
      <c r="F2939" s="33">
        <v>98668492539.199997</v>
      </c>
    </row>
    <row r="2940" spans="1:6" ht="13.5" hidden="1" thickBot="1">
      <c r="A2940" s="27">
        <f t="shared" si="55"/>
        <v>9</v>
      </c>
      <c r="B2940" s="30" t="s">
        <v>4927</v>
      </c>
      <c r="C2940" s="30" t="s">
        <v>925</v>
      </c>
      <c r="D2940" s="34">
        <v>0</v>
      </c>
      <c r="E2940" s="34">
        <v>898606958</v>
      </c>
      <c r="F2940" s="34">
        <v>898606958</v>
      </c>
    </row>
    <row r="2941" spans="1:6" ht="13.5" hidden="1" thickBot="1">
      <c r="A2941" s="27">
        <f t="shared" si="55"/>
        <v>9</v>
      </c>
      <c r="B2941" s="30" t="s">
        <v>4928</v>
      </c>
      <c r="C2941" s="30" t="s">
        <v>4929</v>
      </c>
      <c r="D2941" s="34">
        <v>0</v>
      </c>
      <c r="E2941" s="34">
        <v>168146809960</v>
      </c>
      <c r="F2941" s="34">
        <v>168146809960</v>
      </c>
    </row>
    <row r="2942" spans="1:6" ht="13.5" hidden="1" thickBot="1">
      <c r="A2942" s="27">
        <f t="shared" si="55"/>
        <v>9</v>
      </c>
      <c r="B2942" s="30" t="s">
        <v>4930</v>
      </c>
      <c r="C2942" s="30" t="s">
        <v>4931</v>
      </c>
      <c r="D2942" s="34">
        <v>0</v>
      </c>
      <c r="E2942" s="33">
        <v>255292648746.51001</v>
      </c>
      <c r="F2942" s="33">
        <v>255292648746.51001</v>
      </c>
    </row>
    <row r="2943" spans="1:6" ht="13.5" hidden="1" thickBot="1">
      <c r="A2943" s="27">
        <f t="shared" si="55"/>
        <v>9</v>
      </c>
      <c r="B2943" s="30" t="s">
        <v>4932</v>
      </c>
      <c r="C2943" s="30" t="s">
        <v>4933</v>
      </c>
      <c r="D2943" s="34">
        <v>0</v>
      </c>
      <c r="E2943" s="33">
        <v>1050608098991.96</v>
      </c>
      <c r="F2943" s="33">
        <v>1050608098991.96</v>
      </c>
    </row>
    <row r="2944" spans="1:6" ht="13.5" hidden="1" thickBot="1">
      <c r="A2944" s="27">
        <f t="shared" si="55"/>
        <v>9</v>
      </c>
      <c r="B2944" s="30" t="s">
        <v>4934</v>
      </c>
      <c r="C2944" s="30" t="s">
        <v>4935</v>
      </c>
      <c r="D2944" s="34">
        <v>0</v>
      </c>
      <c r="E2944" s="33">
        <v>461680744101.29999</v>
      </c>
      <c r="F2944" s="33">
        <v>461680744101.29999</v>
      </c>
    </row>
    <row r="2945" spans="1:6" ht="13.5" hidden="1" thickBot="1">
      <c r="A2945" s="27">
        <f t="shared" si="55"/>
        <v>9</v>
      </c>
      <c r="B2945" s="30" t="s">
        <v>4936</v>
      </c>
      <c r="C2945" s="30" t="s">
        <v>4937</v>
      </c>
      <c r="D2945" s="34">
        <v>0</v>
      </c>
      <c r="E2945" s="33">
        <v>9679456769.1900005</v>
      </c>
      <c r="F2945" s="33">
        <v>9679456769.1900005</v>
      </c>
    </row>
    <row r="2946" spans="1:6" ht="13.5" hidden="1" thickBot="1">
      <c r="A2946" s="27">
        <f t="shared" si="55"/>
        <v>9</v>
      </c>
      <c r="B2946" s="30" t="s">
        <v>4938</v>
      </c>
      <c r="C2946" s="30" t="s">
        <v>3034</v>
      </c>
      <c r="D2946" s="34">
        <v>0</v>
      </c>
      <c r="E2946" s="33">
        <v>5811265772.6400003</v>
      </c>
      <c r="F2946" s="33">
        <v>5811265772.6400003</v>
      </c>
    </row>
    <row r="2947" spans="1:6" ht="13.5" hidden="1" thickBot="1">
      <c r="A2947" s="27">
        <f t="shared" si="55"/>
        <v>9</v>
      </c>
      <c r="B2947" s="30" t="s">
        <v>4939</v>
      </c>
      <c r="C2947" s="30" t="s">
        <v>1242</v>
      </c>
      <c r="D2947" s="34">
        <v>0</v>
      </c>
      <c r="E2947" s="33">
        <v>851861117418.41003</v>
      </c>
      <c r="F2947" s="33">
        <v>851861117418.41003</v>
      </c>
    </row>
    <row r="2948" spans="1:6" ht="13.5" hidden="1" thickBot="1">
      <c r="A2948" s="27">
        <f t="shared" si="55"/>
        <v>9</v>
      </c>
      <c r="B2948" s="30" t="s">
        <v>4940</v>
      </c>
      <c r="C2948" s="30" t="s">
        <v>1269</v>
      </c>
      <c r="D2948" s="34">
        <v>0</v>
      </c>
      <c r="E2948" s="33">
        <v>7170374836657.29</v>
      </c>
      <c r="F2948" s="33">
        <v>7170374836657.29</v>
      </c>
    </row>
    <row r="2949" spans="1:6" ht="13.5" hidden="1" thickBot="1">
      <c r="A2949" s="27">
        <f t="shared" si="55"/>
        <v>9</v>
      </c>
      <c r="B2949" s="30" t="s">
        <v>4941</v>
      </c>
      <c r="C2949" s="30" t="s">
        <v>2786</v>
      </c>
      <c r="D2949" s="34">
        <v>0</v>
      </c>
      <c r="E2949" s="33">
        <v>2834350402348.3501</v>
      </c>
      <c r="F2949" s="33">
        <v>2834350402348.3501</v>
      </c>
    </row>
    <row r="2950" spans="1:6" ht="13.5" hidden="1" thickBot="1">
      <c r="A2950" s="27">
        <f t="shared" si="55"/>
        <v>9</v>
      </c>
      <c r="B2950" s="30" t="s">
        <v>4942</v>
      </c>
      <c r="C2950" s="30" t="s">
        <v>4943</v>
      </c>
      <c r="D2950" s="34">
        <v>0</v>
      </c>
      <c r="E2950" s="33">
        <v>4076885280973.6602</v>
      </c>
      <c r="F2950" s="33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0" t="s">
        <v>2822</v>
      </c>
      <c r="D2951" s="34">
        <v>0</v>
      </c>
      <c r="E2951" s="33">
        <v>694166986763.65002</v>
      </c>
      <c r="F2951" s="33">
        <v>694166986763.65002</v>
      </c>
    </row>
    <row r="2952" spans="1:6" ht="13.5" hidden="1" thickBot="1">
      <c r="A2952" s="27">
        <f t="shared" si="55"/>
        <v>9</v>
      </c>
      <c r="B2952" s="30" t="s">
        <v>4945</v>
      </c>
      <c r="C2952" s="30" t="s">
        <v>773</v>
      </c>
      <c r="D2952" s="34">
        <v>0</v>
      </c>
      <c r="E2952" s="34">
        <v>4761564330</v>
      </c>
      <c r="F2952" s="34">
        <v>4761564330</v>
      </c>
    </row>
    <row r="2953" spans="1:6" ht="13.5" hidden="1" thickBot="1">
      <c r="A2953" s="27">
        <f t="shared" si="55"/>
        <v>9</v>
      </c>
      <c r="B2953" s="30" t="s">
        <v>4946</v>
      </c>
      <c r="C2953" s="30" t="s">
        <v>913</v>
      </c>
      <c r="D2953" s="34">
        <v>0</v>
      </c>
      <c r="E2953" s="33">
        <v>10267125547.940001</v>
      </c>
      <c r="F2953" s="33">
        <v>10267125547.940001</v>
      </c>
    </row>
    <row r="2954" spans="1:6" ht="13.5" hidden="1" thickBot="1">
      <c r="A2954" s="27">
        <f t="shared" si="55"/>
        <v>9</v>
      </c>
      <c r="B2954" s="30" t="s">
        <v>4947</v>
      </c>
      <c r="C2954" s="30" t="s">
        <v>2827</v>
      </c>
      <c r="D2954" s="34">
        <v>0</v>
      </c>
      <c r="E2954" s="34">
        <v>0</v>
      </c>
      <c r="F2954" s="34">
        <v>0</v>
      </c>
    </row>
    <row r="2955" spans="1:6" ht="13.5" hidden="1" thickBot="1">
      <c r="A2955" s="27">
        <f t="shared" si="55"/>
        <v>9</v>
      </c>
      <c r="B2955" s="30" t="s">
        <v>4948</v>
      </c>
      <c r="C2955" s="30" t="s">
        <v>775</v>
      </c>
      <c r="D2955" s="34">
        <v>0</v>
      </c>
      <c r="E2955" s="33">
        <v>661596560.49000001</v>
      </c>
      <c r="F2955" s="33">
        <v>661596560.49000001</v>
      </c>
    </row>
    <row r="2956" spans="1:6" ht="13.5" hidden="1" thickBot="1">
      <c r="A2956" s="27">
        <f t="shared" si="55"/>
        <v>9</v>
      </c>
      <c r="B2956" s="30" t="s">
        <v>4949</v>
      </c>
      <c r="C2956" s="30" t="s">
        <v>863</v>
      </c>
      <c r="D2956" s="34">
        <v>0</v>
      </c>
      <c r="E2956" s="33">
        <v>22574452832.119999</v>
      </c>
      <c r="F2956" s="33">
        <v>22574452832.119999</v>
      </c>
    </row>
    <row r="2957" spans="1:6" ht="13.5" hidden="1" thickBot="1">
      <c r="A2957" s="27">
        <f t="shared" si="55"/>
        <v>9</v>
      </c>
      <c r="B2957" s="30" t="s">
        <v>4950</v>
      </c>
      <c r="C2957" s="30" t="s">
        <v>797</v>
      </c>
      <c r="D2957" s="34">
        <v>0</v>
      </c>
      <c r="E2957" s="34">
        <v>1038000</v>
      </c>
      <c r="F2957" s="34">
        <v>1038000</v>
      </c>
    </row>
    <row r="2958" spans="1:6" ht="13.5" hidden="1" thickBot="1">
      <c r="A2958" s="27">
        <f t="shared" si="55"/>
        <v>9</v>
      </c>
      <c r="B2958" s="30" t="s">
        <v>4951</v>
      </c>
      <c r="C2958" s="30" t="s">
        <v>765</v>
      </c>
      <c r="D2958" s="34">
        <v>0</v>
      </c>
      <c r="E2958" s="34">
        <v>0</v>
      </c>
      <c r="F2958" s="34">
        <v>0</v>
      </c>
    </row>
    <row r="2959" spans="1:6" ht="13.5" hidden="1" thickBot="1">
      <c r="A2959" s="27">
        <f t="shared" si="55"/>
        <v>9</v>
      </c>
      <c r="B2959" s="30" t="s">
        <v>4952</v>
      </c>
      <c r="C2959" s="30" t="s">
        <v>2831</v>
      </c>
      <c r="D2959" s="34">
        <v>0</v>
      </c>
      <c r="E2959" s="34">
        <v>1269458141</v>
      </c>
      <c r="F2959" s="34">
        <v>1269458141</v>
      </c>
    </row>
    <row r="2960" spans="1:6" ht="13.5" hidden="1" thickBot="1">
      <c r="A2960" s="27">
        <f t="shared" si="55"/>
        <v>9</v>
      </c>
      <c r="B2960" s="30" t="s">
        <v>4953</v>
      </c>
      <c r="C2960" s="30" t="s">
        <v>1120</v>
      </c>
      <c r="D2960" s="34">
        <v>0</v>
      </c>
      <c r="E2960" s="33">
        <v>4900349758.4099998</v>
      </c>
      <c r="F2960" s="33">
        <v>4900349758.4099998</v>
      </c>
    </row>
    <row r="2961" spans="1:6" ht="13.5" hidden="1" thickBot="1">
      <c r="A2961" s="27">
        <f t="shared" si="55"/>
        <v>9</v>
      </c>
      <c r="B2961" s="30" t="s">
        <v>4954</v>
      </c>
      <c r="C2961" s="30" t="s">
        <v>899</v>
      </c>
      <c r="D2961" s="34">
        <v>0</v>
      </c>
      <c r="E2961" s="33">
        <v>211761444.97999999</v>
      </c>
      <c r="F2961" s="33">
        <v>211761444.97999999</v>
      </c>
    </row>
    <row r="2962" spans="1:6" ht="13.5" hidden="1" thickBot="1">
      <c r="A2962" s="27">
        <f t="shared" si="55"/>
        <v>9</v>
      </c>
      <c r="B2962" s="30" t="s">
        <v>4955</v>
      </c>
      <c r="C2962" s="30" t="s">
        <v>825</v>
      </c>
      <c r="D2962" s="34">
        <v>0</v>
      </c>
      <c r="E2962" s="34">
        <v>0</v>
      </c>
      <c r="F2962" s="34">
        <v>0</v>
      </c>
    </row>
    <row r="2963" spans="1:6" ht="13.5" hidden="1" thickBot="1">
      <c r="A2963" s="27">
        <f t="shared" si="55"/>
        <v>9</v>
      </c>
      <c r="B2963" s="30" t="s">
        <v>4956</v>
      </c>
      <c r="C2963" s="30" t="s">
        <v>4957</v>
      </c>
      <c r="D2963" s="34">
        <v>0</v>
      </c>
      <c r="E2963" s="34">
        <v>255396000</v>
      </c>
      <c r="F2963" s="34">
        <v>255396000</v>
      </c>
    </row>
    <row r="2964" spans="1:6" ht="13.5" hidden="1" thickBot="1">
      <c r="A2964" s="27">
        <f t="shared" si="55"/>
        <v>9</v>
      </c>
      <c r="B2964" s="30" t="s">
        <v>4958</v>
      </c>
      <c r="C2964" s="30" t="s">
        <v>4959</v>
      </c>
      <c r="D2964" s="34">
        <v>0</v>
      </c>
      <c r="E2964" s="33">
        <v>407894936110.89001</v>
      </c>
      <c r="F2964" s="33">
        <v>407894936110.89001</v>
      </c>
    </row>
    <row r="2965" spans="1:6" ht="13.5" hidden="1" thickBot="1">
      <c r="A2965" s="27">
        <f t="shared" si="55"/>
        <v>9</v>
      </c>
      <c r="B2965" s="30" t="s">
        <v>4960</v>
      </c>
      <c r="C2965" s="30" t="s">
        <v>4961</v>
      </c>
      <c r="D2965" s="34">
        <v>0</v>
      </c>
      <c r="E2965" s="34">
        <v>0</v>
      </c>
      <c r="F2965" s="34">
        <v>0</v>
      </c>
    </row>
    <row r="2966" spans="1:6" ht="13.5" hidden="1" thickBot="1">
      <c r="A2966" s="27">
        <f t="shared" si="55"/>
        <v>9</v>
      </c>
      <c r="B2966" s="30" t="s">
        <v>4962</v>
      </c>
      <c r="C2966" s="30" t="s">
        <v>911</v>
      </c>
      <c r="D2966" s="34">
        <v>0</v>
      </c>
      <c r="E2966" s="33">
        <v>78881588035.020004</v>
      </c>
      <c r="F2966" s="33">
        <v>78881588035.020004</v>
      </c>
    </row>
    <row r="2967" spans="1:6" ht="13.5" hidden="1" thickBot="1">
      <c r="A2967" s="27">
        <f t="shared" si="55"/>
        <v>9</v>
      </c>
      <c r="B2967" s="30" t="s">
        <v>4963</v>
      </c>
      <c r="C2967" s="30" t="s">
        <v>897</v>
      </c>
      <c r="D2967" s="34">
        <v>0</v>
      </c>
      <c r="E2967" s="33">
        <v>2802571520.6599998</v>
      </c>
      <c r="F2967" s="33">
        <v>2802571520.6599998</v>
      </c>
    </row>
    <row r="2968" spans="1:6" ht="13.5" hidden="1" thickBot="1">
      <c r="A2968" s="27">
        <f t="shared" si="55"/>
        <v>9</v>
      </c>
      <c r="B2968" s="30" t="s">
        <v>4964</v>
      </c>
      <c r="C2968" s="30" t="s">
        <v>767</v>
      </c>
      <c r="D2968" s="34">
        <v>0</v>
      </c>
      <c r="E2968" s="34">
        <v>0</v>
      </c>
      <c r="F2968" s="34">
        <v>0</v>
      </c>
    </row>
    <row r="2969" spans="1:6" ht="13.5" hidden="1" thickBot="1">
      <c r="A2969" s="27">
        <f t="shared" si="55"/>
        <v>9</v>
      </c>
      <c r="B2969" s="30" t="s">
        <v>4965</v>
      </c>
      <c r="C2969" s="30" t="s">
        <v>2843</v>
      </c>
      <c r="D2969" s="34">
        <v>0</v>
      </c>
      <c r="E2969" s="33">
        <v>1580769878.1700001</v>
      </c>
      <c r="F2969" s="33">
        <v>1580769878.1700001</v>
      </c>
    </row>
    <row r="2970" spans="1:6" ht="13.5" hidden="1" thickBot="1">
      <c r="A2970" s="27">
        <f t="shared" si="55"/>
        <v>9</v>
      </c>
      <c r="B2970" s="30" t="s">
        <v>4966</v>
      </c>
      <c r="C2970" s="30" t="s">
        <v>843</v>
      </c>
      <c r="D2970" s="34">
        <v>0</v>
      </c>
      <c r="E2970" s="33">
        <v>349729378.55000001</v>
      </c>
      <c r="F2970" s="33">
        <v>349729378.55000001</v>
      </c>
    </row>
    <row r="2971" spans="1:6" ht="13.5" hidden="1" thickBot="1">
      <c r="A2971" s="27">
        <f t="shared" si="55"/>
        <v>9</v>
      </c>
      <c r="B2971" s="30" t="s">
        <v>4967</v>
      </c>
      <c r="C2971" s="30" t="s">
        <v>847</v>
      </c>
      <c r="D2971" s="34">
        <v>0</v>
      </c>
      <c r="E2971" s="34">
        <v>0</v>
      </c>
      <c r="F2971" s="34">
        <v>0</v>
      </c>
    </row>
    <row r="2972" spans="1:6" ht="13.5" hidden="1" thickBot="1">
      <c r="A2972" s="27">
        <f t="shared" si="55"/>
        <v>9</v>
      </c>
      <c r="B2972" s="30" t="s">
        <v>4968</v>
      </c>
      <c r="C2972" s="30" t="s">
        <v>849</v>
      </c>
      <c r="D2972" s="34">
        <v>0</v>
      </c>
      <c r="E2972" s="34">
        <v>75376549</v>
      </c>
      <c r="F2972" s="34">
        <v>75376549</v>
      </c>
    </row>
    <row r="2973" spans="1:6" ht="13.5" hidden="1" thickBot="1">
      <c r="A2973" s="27">
        <f t="shared" si="55"/>
        <v>9</v>
      </c>
      <c r="B2973" s="30" t="s">
        <v>4969</v>
      </c>
      <c r="C2973" s="30" t="s">
        <v>2849</v>
      </c>
      <c r="D2973" s="34">
        <v>0</v>
      </c>
      <c r="E2973" s="33">
        <v>6542099860.0200005</v>
      </c>
      <c r="F2973" s="33">
        <v>6542099860.0200005</v>
      </c>
    </row>
    <row r="2974" spans="1:6" ht="13.5" hidden="1" thickBot="1">
      <c r="A2974" s="27">
        <f t="shared" si="55"/>
        <v>9</v>
      </c>
      <c r="B2974" s="30" t="s">
        <v>4970</v>
      </c>
      <c r="C2974" s="30" t="s">
        <v>887</v>
      </c>
      <c r="D2974" s="34">
        <v>0</v>
      </c>
      <c r="E2974" s="33">
        <v>30092333166.59</v>
      </c>
      <c r="F2974" s="33">
        <v>30092333166.59</v>
      </c>
    </row>
    <row r="2975" spans="1:6" ht="13.5" hidden="1" thickBot="1">
      <c r="A2975" s="27">
        <f t="shared" si="55"/>
        <v>9</v>
      </c>
      <c r="B2975" s="30" t="s">
        <v>4971</v>
      </c>
      <c r="C2975" s="30" t="s">
        <v>4972</v>
      </c>
      <c r="D2975" s="34">
        <v>0</v>
      </c>
      <c r="E2975" s="33">
        <v>121044839649.81</v>
      </c>
      <c r="F2975" s="33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0" t="s">
        <v>1114</v>
      </c>
      <c r="D2976" s="34">
        <v>0</v>
      </c>
      <c r="E2976" s="34">
        <v>25918715980067</v>
      </c>
      <c r="F2976" s="34">
        <v>25918715980067</v>
      </c>
    </row>
    <row r="2977" spans="1:6" ht="13.5" hidden="1" thickBot="1">
      <c r="A2977" s="27">
        <f t="shared" si="55"/>
        <v>9</v>
      </c>
      <c r="B2977" s="30" t="s">
        <v>4974</v>
      </c>
      <c r="C2977" s="30" t="s">
        <v>2679</v>
      </c>
      <c r="D2977" s="34">
        <v>0</v>
      </c>
      <c r="E2977" s="34">
        <v>22205255752801</v>
      </c>
      <c r="F2977" s="34">
        <v>22205255752801</v>
      </c>
    </row>
    <row r="2978" spans="1:6" ht="13.5" hidden="1" thickBot="1">
      <c r="A2978" s="27">
        <f t="shared" ref="A2978:A3041" si="56">LEN(B2978)</f>
        <v>9</v>
      </c>
      <c r="B2978" s="30" t="s">
        <v>4975</v>
      </c>
      <c r="C2978" s="30" t="s">
        <v>4976</v>
      </c>
      <c r="D2978" s="34">
        <v>0</v>
      </c>
      <c r="E2978" s="34">
        <v>3343896471</v>
      </c>
      <c r="F2978" s="34">
        <v>3343896471</v>
      </c>
    </row>
    <row r="2979" spans="1:6" ht="13.5" hidden="1" customHeight="1" thickBot="1">
      <c r="A2979" s="27">
        <f t="shared" si="56"/>
        <v>9</v>
      </c>
      <c r="B2979" s="30" t="s">
        <v>4977</v>
      </c>
      <c r="C2979" s="38" t="s">
        <v>2685</v>
      </c>
      <c r="D2979" s="40">
        <v>0</v>
      </c>
      <c r="E2979" s="40">
        <v>173457476143</v>
      </c>
      <c r="F2979" s="40">
        <v>173457476143</v>
      </c>
    </row>
    <row r="2980" spans="1:6" ht="13.5" hidden="1" thickBot="1">
      <c r="A2980" s="27">
        <f t="shared" si="56"/>
        <v>9</v>
      </c>
      <c r="B2980" s="30" t="s">
        <v>4978</v>
      </c>
      <c r="C2980" s="30" t="s">
        <v>3998</v>
      </c>
      <c r="D2980" s="34">
        <v>0</v>
      </c>
      <c r="E2980" s="34">
        <v>34089791</v>
      </c>
      <c r="F2980" s="34">
        <v>34089791</v>
      </c>
    </row>
    <row r="2981" spans="1:6" ht="13.5" hidden="1" thickBot="1">
      <c r="A2981" s="27">
        <f t="shared" si="56"/>
        <v>9</v>
      </c>
      <c r="B2981" s="30" t="s">
        <v>4979</v>
      </c>
      <c r="C2981" s="30" t="s">
        <v>4980</v>
      </c>
      <c r="D2981" s="34">
        <v>0</v>
      </c>
      <c r="E2981" s="34">
        <v>73566309756</v>
      </c>
      <c r="F2981" s="34">
        <v>73566309756</v>
      </c>
    </row>
    <row r="2982" spans="1:6" ht="13.5" hidden="1" thickBot="1">
      <c r="A2982" s="27">
        <f t="shared" si="56"/>
        <v>9</v>
      </c>
      <c r="B2982" s="30" t="s">
        <v>4981</v>
      </c>
      <c r="C2982" s="30" t="s">
        <v>4982</v>
      </c>
      <c r="D2982" s="34">
        <v>0</v>
      </c>
      <c r="E2982" s="34">
        <v>3075354143</v>
      </c>
      <c r="F2982" s="34">
        <v>3075354143</v>
      </c>
    </row>
    <row r="2983" spans="1:6" ht="13.5" hidden="1" thickBot="1">
      <c r="A2983" s="27">
        <f t="shared" si="56"/>
        <v>9</v>
      </c>
      <c r="B2983" s="30" t="s">
        <v>4983</v>
      </c>
      <c r="C2983" s="30" t="s">
        <v>4984</v>
      </c>
      <c r="D2983" s="34">
        <v>0</v>
      </c>
      <c r="E2983" s="34">
        <v>35500299959</v>
      </c>
      <c r="F2983" s="34">
        <v>35500299959</v>
      </c>
    </row>
    <row r="2984" spans="1:6" ht="13.5" hidden="1" thickBot="1">
      <c r="A2984" s="27">
        <f t="shared" si="56"/>
        <v>9</v>
      </c>
      <c r="B2984" s="30" t="s">
        <v>4985</v>
      </c>
      <c r="C2984" s="30" t="s">
        <v>2689</v>
      </c>
      <c r="D2984" s="34">
        <v>0</v>
      </c>
      <c r="E2984" s="34">
        <v>2598843286159</v>
      </c>
      <c r="F2984" s="34">
        <v>2598843286159</v>
      </c>
    </row>
    <row r="2985" spans="1:6" ht="13.5" hidden="1" thickBot="1">
      <c r="A2985" s="27">
        <f t="shared" si="56"/>
        <v>9</v>
      </c>
      <c r="B2985" s="30" t="s">
        <v>4986</v>
      </c>
      <c r="C2985" s="30" t="s">
        <v>2691</v>
      </c>
      <c r="D2985" s="34">
        <v>0</v>
      </c>
      <c r="E2985" s="34">
        <v>825639514844</v>
      </c>
      <c r="F2985" s="34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0" t="s">
        <v>4988</v>
      </c>
      <c r="D2986" s="34">
        <v>0</v>
      </c>
      <c r="E2986" s="33">
        <v>1916341990329.0801</v>
      </c>
      <c r="F2986" s="33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0" t="s">
        <v>2212</v>
      </c>
      <c r="D2987" s="34">
        <v>0</v>
      </c>
      <c r="E2987" s="33">
        <v>283346802867.90997</v>
      </c>
      <c r="F2987" s="33">
        <v>283346802867.90997</v>
      </c>
    </row>
    <row r="2988" spans="1:6" ht="13.5" hidden="1" thickBot="1">
      <c r="A2988" s="27">
        <f t="shared" si="56"/>
        <v>9</v>
      </c>
      <c r="B2988" s="30" t="s">
        <v>4990</v>
      </c>
      <c r="C2988" s="30" t="s">
        <v>4715</v>
      </c>
      <c r="D2988" s="34">
        <v>0</v>
      </c>
      <c r="E2988" s="33">
        <v>210868299948.42001</v>
      </c>
      <c r="F2988" s="33">
        <v>210868299948.42001</v>
      </c>
    </row>
    <row r="2989" spans="1:6" ht="13.5" hidden="1" thickBot="1">
      <c r="A2989" s="27">
        <f t="shared" si="56"/>
        <v>9</v>
      </c>
      <c r="B2989" s="30" t="s">
        <v>4991</v>
      </c>
      <c r="C2989" s="30" t="s">
        <v>4717</v>
      </c>
      <c r="D2989" s="34">
        <v>0</v>
      </c>
      <c r="E2989" s="34">
        <v>653319541</v>
      </c>
      <c r="F2989" s="34">
        <v>653319541</v>
      </c>
    </row>
    <row r="2990" spans="1:6" ht="13.5" hidden="1" thickBot="1">
      <c r="A2990" s="27">
        <f t="shared" si="56"/>
        <v>9</v>
      </c>
      <c r="B2990" s="30" t="s">
        <v>4992</v>
      </c>
      <c r="C2990" s="30" t="s">
        <v>4719</v>
      </c>
      <c r="D2990" s="34">
        <v>0</v>
      </c>
      <c r="E2990" s="34">
        <v>4030889153</v>
      </c>
      <c r="F2990" s="34">
        <v>4030889153</v>
      </c>
    </row>
    <row r="2991" spans="1:6" ht="13.5" hidden="1" thickBot="1">
      <c r="A2991" s="27">
        <f t="shared" si="56"/>
        <v>9</v>
      </c>
      <c r="B2991" s="30" t="s">
        <v>4993</v>
      </c>
      <c r="C2991" s="30" t="s">
        <v>3007</v>
      </c>
      <c r="D2991" s="34">
        <v>0</v>
      </c>
      <c r="E2991" s="34">
        <v>8280000</v>
      </c>
      <c r="F2991" s="34">
        <v>8280000</v>
      </c>
    </row>
    <row r="2992" spans="1:6" ht="13.5" hidden="1" thickBot="1">
      <c r="A2992" s="27">
        <f t="shared" si="56"/>
        <v>9</v>
      </c>
      <c r="B2992" s="30" t="s">
        <v>4994</v>
      </c>
      <c r="C2992" s="30" t="s">
        <v>4796</v>
      </c>
      <c r="D2992" s="34">
        <v>0</v>
      </c>
      <c r="E2992" s="33">
        <v>157932824.37</v>
      </c>
      <c r="F2992" s="33">
        <v>157932824.37</v>
      </c>
    </row>
    <row r="2993" spans="1:6" ht="13.5" hidden="1" thickBot="1">
      <c r="A2993" s="27">
        <f t="shared" si="56"/>
        <v>9</v>
      </c>
      <c r="B2993" s="30" t="s">
        <v>4995</v>
      </c>
      <c r="C2993" s="30" t="s">
        <v>4726</v>
      </c>
      <c r="D2993" s="34">
        <v>0</v>
      </c>
      <c r="E2993" s="34">
        <v>3857702943</v>
      </c>
      <c r="F2993" s="34">
        <v>3857702943</v>
      </c>
    </row>
    <row r="2994" spans="1:6" ht="13.5" hidden="1" thickBot="1">
      <c r="A2994" s="27">
        <f t="shared" si="56"/>
        <v>9</v>
      </c>
      <c r="B2994" s="30" t="s">
        <v>4996</v>
      </c>
      <c r="C2994" s="30" t="s">
        <v>4728</v>
      </c>
      <c r="D2994" s="34">
        <v>0</v>
      </c>
      <c r="E2994" s="34">
        <v>1404440632</v>
      </c>
      <c r="F2994" s="34">
        <v>1404440632</v>
      </c>
    </row>
    <row r="2995" spans="1:6" ht="13.5" hidden="1" thickBot="1">
      <c r="A2995" s="27">
        <f t="shared" si="56"/>
        <v>9</v>
      </c>
      <c r="B2995" s="30" t="s">
        <v>4997</v>
      </c>
      <c r="C2995" s="30" t="s">
        <v>4730</v>
      </c>
      <c r="D2995" s="34">
        <v>0</v>
      </c>
      <c r="E2995" s="34">
        <v>45976547526</v>
      </c>
      <c r="F2995" s="34">
        <v>45976547526</v>
      </c>
    </row>
    <row r="2996" spans="1:6" ht="13.5" hidden="1" thickBot="1">
      <c r="A2996" s="27">
        <f t="shared" si="56"/>
        <v>9</v>
      </c>
      <c r="B2996" s="30" t="s">
        <v>4998</v>
      </c>
      <c r="C2996" s="30" t="s">
        <v>1242</v>
      </c>
      <c r="D2996" s="34">
        <v>0</v>
      </c>
      <c r="E2996" s="34">
        <v>1322666307</v>
      </c>
      <c r="F2996" s="34">
        <v>1322666307</v>
      </c>
    </row>
    <row r="2997" spans="1:6" ht="13.5" hidden="1" thickBot="1">
      <c r="A2997" s="27">
        <f t="shared" si="56"/>
        <v>9</v>
      </c>
      <c r="B2997" s="30" t="s">
        <v>4999</v>
      </c>
      <c r="C2997" s="30" t="s">
        <v>4732</v>
      </c>
      <c r="D2997" s="34">
        <v>0</v>
      </c>
      <c r="E2997" s="34">
        <v>48872139</v>
      </c>
      <c r="F2997" s="34">
        <v>48872139</v>
      </c>
    </row>
    <row r="2998" spans="1:6" ht="13.5" hidden="1" thickBot="1">
      <c r="A2998" s="27">
        <f t="shared" si="56"/>
        <v>9</v>
      </c>
      <c r="B2998" s="30" t="s">
        <v>5000</v>
      </c>
      <c r="C2998" s="30" t="s">
        <v>4736</v>
      </c>
      <c r="D2998" s="34">
        <v>0</v>
      </c>
      <c r="E2998" s="34">
        <v>4079435730</v>
      </c>
      <c r="F2998" s="34">
        <v>4079435730</v>
      </c>
    </row>
    <row r="2999" spans="1:6" ht="13.5" hidden="1" thickBot="1">
      <c r="A2999" s="27">
        <f t="shared" si="56"/>
        <v>9</v>
      </c>
      <c r="B2999" s="30" t="s">
        <v>5001</v>
      </c>
      <c r="C2999" s="30" t="s">
        <v>4738</v>
      </c>
      <c r="D2999" s="34">
        <v>0</v>
      </c>
      <c r="E2999" s="33">
        <v>3167034499.1199999</v>
      </c>
      <c r="F2999" s="33">
        <v>3167034499.1199999</v>
      </c>
    </row>
    <row r="3000" spans="1:6" ht="13.5" hidden="1" thickBot="1">
      <c r="A3000" s="27">
        <f t="shared" si="56"/>
        <v>9</v>
      </c>
      <c r="B3000" s="30" t="s">
        <v>5002</v>
      </c>
      <c r="C3000" s="30" t="s">
        <v>4740</v>
      </c>
      <c r="D3000" s="34">
        <v>0</v>
      </c>
      <c r="E3000" s="34">
        <v>52025555</v>
      </c>
      <c r="F3000" s="34">
        <v>52025555</v>
      </c>
    </row>
    <row r="3001" spans="1:6" ht="13.5" hidden="1" thickBot="1">
      <c r="A3001" s="27">
        <f t="shared" si="56"/>
        <v>9</v>
      </c>
      <c r="B3001" s="30" t="s">
        <v>5003</v>
      </c>
      <c r="C3001" s="30" t="s">
        <v>4742</v>
      </c>
      <c r="D3001" s="34">
        <v>0</v>
      </c>
      <c r="E3001" s="34">
        <v>7719356070</v>
      </c>
      <c r="F3001" s="34">
        <v>7719356070</v>
      </c>
    </row>
    <row r="3002" spans="1:6" ht="13.5" thickBot="1">
      <c r="A3002" s="27">
        <f t="shared" si="56"/>
        <v>6</v>
      </c>
      <c r="B3002" s="27" t="s">
        <v>5004</v>
      </c>
      <c r="C3002" s="30" t="s">
        <v>4744</v>
      </c>
      <c r="D3002" s="34">
        <v>0</v>
      </c>
      <c r="E3002" s="34">
        <v>21287610173</v>
      </c>
      <c r="F3002" s="34">
        <v>21287610173</v>
      </c>
    </row>
    <row r="3003" spans="1:6" ht="13.5" hidden="1" thickBot="1">
      <c r="A3003" s="27">
        <f t="shared" si="56"/>
        <v>9</v>
      </c>
      <c r="B3003" s="30" t="s">
        <v>5005</v>
      </c>
      <c r="C3003" s="30" t="s">
        <v>2908</v>
      </c>
      <c r="D3003" s="34">
        <v>0</v>
      </c>
      <c r="E3003" s="34">
        <v>2373406678</v>
      </c>
      <c r="F3003" s="34">
        <v>2373406678</v>
      </c>
    </row>
    <row r="3004" spans="1:6" ht="13.5" hidden="1" thickBot="1">
      <c r="A3004" s="27">
        <f t="shared" si="56"/>
        <v>9</v>
      </c>
      <c r="B3004" s="30" t="s">
        <v>5006</v>
      </c>
      <c r="C3004" s="30" t="s">
        <v>4747</v>
      </c>
      <c r="D3004" s="34">
        <v>0</v>
      </c>
      <c r="E3004" s="34">
        <v>6025385086</v>
      </c>
      <c r="F3004" s="34">
        <v>6025385086</v>
      </c>
    </row>
    <row r="3005" spans="1:6" ht="13.5" hidden="1" thickBot="1">
      <c r="A3005" s="27">
        <f t="shared" si="56"/>
        <v>9</v>
      </c>
      <c r="B3005" s="30" t="s">
        <v>5007</v>
      </c>
      <c r="C3005" s="30" t="s">
        <v>1271</v>
      </c>
      <c r="D3005" s="34">
        <v>0</v>
      </c>
      <c r="E3005" s="34">
        <v>962505217</v>
      </c>
      <c r="F3005" s="34">
        <v>962505217</v>
      </c>
    </row>
    <row r="3006" spans="1:6" ht="13.5" hidden="1" thickBot="1">
      <c r="A3006" s="27">
        <f t="shared" si="56"/>
        <v>9</v>
      </c>
      <c r="B3006" s="30" t="s">
        <v>5008</v>
      </c>
      <c r="C3006" s="30" t="s">
        <v>4750</v>
      </c>
      <c r="D3006" s="34">
        <v>0</v>
      </c>
      <c r="E3006" s="34">
        <v>9153177422</v>
      </c>
      <c r="F3006" s="34">
        <v>9153177422</v>
      </c>
    </row>
    <row r="3007" spans="1:6" ht="13.5" hidden="1" thickBot="1">
      <c r="A3007" s="27">
        <f t="shared" si="56"/>
        <v>9</v>
      </c>
      <c r="B3007" s="30" t="s">
        <v>5009</v>
      </c>
      <c r="C3007" s="30" t="s">
        <v>4752</v>
      </c>
      <c r="D3007" s="34">
        <v>0</v>
      </c>
      <c r="E3007" s="34">
        <v>24248</v>
      </c>
      <c r="F3007" s="34">
        <v>24248</v>
      </c>
    </row>
    <row r="3008" spans="1:6" ht="13.5" hidden="1" thickBot="1">
      <c r="A3008" s="27">
        <f t="shared" si="56"/>
        <v>9</v>
      </c>
      <c r="B3008" s="30" t="s">
        <v>5010</v>
      </c>
      <c r="C3008" s="30" t="s">
        <v>897</v>
      </c>
      <c r="D3008" s="34">
        <v>0</v>
      </c>
      <c r="E3008" s="34">
        <v>5729856</v>
      </c>
      <c r="F3008" s="34">
        <v>5729856</v>
      </c>
    </row>
    <row r="3009" spans="1:6" ht="13.5" hidden="1" thickBot="1">
      <c r="A3009" s="27">
        <f t="shared" si="56"/>
        <v>9</v>
      </c>
      <c r="B3009" s="30" t="s">
        <v>5011</v>
      </c>
      <c r="C3009" s="30" t="s">
        <v>3153</v>
      </c>
      <c r="D3009" s="34">
        <v>0</v>
      </c>
      <c r="E3009" s="34">
        <v>42515406</v>
      </c>
      <c r="F3009" s="34">
        <v>42515406</v>
      </c>
    </row>
    <row r="3010" spans="1:6" ht="13.5" hidden="1" thickBot="1">
      <c r="A3010" s="27">
        <f t="shared" si="56"/>
        <v>9</v>
      </c>
      <c r="B3010" s="30" t="s">
        <v>5012</v>
      </c>
      <c r="C3010" s="30" t="s">
        <v>4757</v>
      </c>
      <c r="D3010" s="34">
        <v>0</v>
      </c>
      <c r="E3010" s="34">
        <v>2724866260</v>
      </c>
      <c r="F3010" s="34">
        <v>2724866260</v>
      </c>
    </row>
    <row r="3011" spans="1:6" ht="13.5" thickBot="1">
      <c r="A3011" s="27">
        <f t="shared" si="56"/>
        <v>6</v>
      </c>
      <c r="B3011" s="27" t="s">
        <v>5013</v>
      </c>
      <c r="C3011" s="30" t="s">
        <v>2214</v>
      </c>
      <c r="D3011" s="34">
        <v>0</v>
      </c>
      <c r="E3011" s="33">
        <v>84472592292.309998</v>
      </c>
      <c r="F3011" s="33">
        <v>84472592292.309998</v>
      </c>
    </row>
    <row r="3012" spans="1:6" ht="13.5" hidden="1" thickBot="1">
      <c r="A3012" s="27">
        <f t="shared" si="56"/>
        <v>9</v>
      </c>
      <c r="B3012" s="30" t="s">
        <v>5014</v>
      </c>
      <c r="C3012" s="30" t="s">
        <v>4760</v>
      </c>
      <c r="D3012" s="34">
        <v>0</v>
      </c>
      <c r="E3012" s="34">
        <v>335778802</v>
      </c>
      <c r="F3012" s="34">
        <v>335778802</v>
      </c>
    </row>
    <row r="3013" spans="1:6" ht="13.5" hidden="1" thickBot="1">
      <c r="A3013" s="27">
        <f t="shared" si="56"/>
        <v>9</v>
      </c>
      <c r="B3013" s="30" t="s">
        <v>5015</v>
      </c>
      <c r="C3013" s="30" t="s">
        <v>3102</v>
      </c>
      <c r="D3013" s="34">
        <v>0</v>
      </c>
      <c r="E3013" s="33">
        <v>4302664181.7799997</v>
      </c>
      <c r="F3013" s="33">
        <v>4302664181.7799997</v>
      </c>
    </row>
    <row r="3014" spans="1:6" ht="13.5" hidden="1" thickBot="1">
      <c r="A3014" s="27">
        <f t="shared" si="56"/>
        <v>9</v>
      </c>
      <c r="B3014" s="30" t="s">
        <v>5016</v>
      </c>
      <c r="C3014" s="30" t="s">
        <v>4763</v>
      </c>
      <c r="D3014" s="34">
        <v>0</v>
      </c>
      <c r="E3014" s="33">
        <v>6145881783.3299999</v>
      </c>
      <c r="F3014" s="33">
        <v>6145881783.3299999</v>
      </c>
    </row>
    <row r="3015" spans="1:6" ht="13.5" hidden="1" thickBot="1">
      <c r="A3015" s="27">
        <f t="shared" si="56"/>
        <v>9</v>
      </c>
      <c r="B3015" s="30" t="s">
        <v>5017</v>
      </c>
      <c r="C3015" s="30" t="s">
        <v>4765</v>
      </c>
      <c r="D3015" s="34">
        <v>0</v>
      </c>
      <c r="E3015" s="34">
        <v>779634358</v>
      </c>
      <c r="F3015" s="34">
        <v>779634358</v>
      </c>
    </row>
    <row r="3016" spans="1:6" ht="13.5" hidden="1" thickBot="1">
      <c r="A3016" s="27">
        <f t="shared" si="56"/>
        <v>9</v>
      </c>
      <c r="B3016" s="30" t="s">
        <v>5018</v>
      </c>
      <c r="C3016" s="30" t="s">
        <v>4767</v>
      </c>
      <c r="D3016" s="34">
        <v>0</v>
      </c>
      <c r="E3016" s="33">
        <v>2018694208.54</v>
      </c>
      <c r="F3016" s="33">
        <v>2018694208.54</v>
      </c>
    </row>
    <row r="3017" spans="1:6" ht="13.5" hidden="1" thickBot="1">
      <c r="A3017" s="27">
        <f t="shared" si="56"/>
        <v>9</v>
      </c>
      <c r="B3017" s="30" t="s">
        <v>5019</v>
      </c>
      <c r="C3017" s="30" t="s">
        <v>4769</v>
      </c>
      <c r="D3017" s="34">
        <v>0</v>
      </c>
      <c r="E3017" s="33">
        <v>37979940246.019997</v>
      </c>
      <c r="F3017" s="33">
        <v>37979940246.019997</v>
      </c>
    </row>
    <row r="3018" spans="1:6" ht="13.5" hidden="1" thickBot="1">
      <c r="A3018" s="27">
        <f t="shared" si="56"/>
        <v>9</v>
      </c>
      <c r="B3018" s="30" t="s">
        <v>5020</v>
      </c>
      <c r="C3018" s="30" t="s">
        <v>4771</v>
      </c>
      <c r="D3018" s="34">
        <v>0</v>
      </c>
      <c r="E3018" s="33">
        <v>24049430519.639999</v>
      </c>
      <c r="F3018" s="33">
        <v>24049430519.639999</v>
      </c>
    </row>
    <row r="3019" spans="1:6" ht="13.5" hidden="1" thickBot="1">
      <c r="A3019" s="27">
        <f t="shared" si="56"/>
        <v>9</v>
      </c>
      <c r="B3019" s="30" t="s">
        <v>5021</v>
      </c>
      <c r="C3019" s="30" t="s">
        <v>3105</v>
      </c>
      <c r="D3019" s="34">
        <v>0</v>
      </c>
      <c r="E3019" s="34">
        <v>2483364179</v>
      </c>
      <c r="F3019" s="34">
        <v>2483364179</v>
      </c>
    </row>
    <row r="3020" spans="1:6" ht="13.5" hidden="1" thickBot="1">
      <c r="A3020" s="27">
        <f t="shared" si="56"/>
        <v>9</v>
      </c>
      <c r="B3020" s="30" t="s">
        <v>5022</v>
      </c>
      <c r="C3020" s="30" t="s">
        <v>4774</v>
      </c>
      <c r="D3020" s="34">
        <v>0</v>
      </c>
      <c r="E3020" s="34">
        <v>6377204014</v>
      </c>
      <c r="F3020" s="34">
        <v>6377204014</v>
      </c>
    </row>
    <row r="3021" spans="1:6" ht="13.5" thickBot="1">
      <c r="A3021" s="27">
        <f t="shared" si="56"/>
        <v>6</v>
      </c>
      <c r="B3021" s="27" t="s">
        <v>5023</v>
      </c>
      <c r="C3021" s="30" t="s">
        <v>133</v>
      </c>
      <c r="D3021" s="34">
        <v>0</v>
      </c>
      <c r="E3021" s="33">
        <v>485340041.92000002</v>
      </c>
      <c r="F3021" s="33">
        <v>485340041.92000002</v>
      </c>
    </row>
    <row r="3022" spans="1:6" ht="13.5" hidden="1" thickBot="1">
      <c r="A3022" s="27">
        <f t="shared" si="56"/>
        <v>9</v>
      </c>
      <c r="B3022" s="30" t="s">
        <v>5024</v>
      </c>
      <c r="C3022" s="30" t="s">
        <v>4777</v>
      </c>
      <c r="D3022" s="34">
        <v>0</v>
      </c>
      <c r="E3022" s="34">
        <v>0</v>
      </c>
      <c r="F3022" s="34">
        <v>0</v>
      </c>
    </row>
    <row r="3023" spans="1:6" ht="13.5" hidden="1" thickBot="1">
      <c r="A3023" s="27">
        <f t="shared" si="56"/>
        <v>9</v>
      </c>
      <c r="B3023" s="30" t="s">
        <v>5025</v>
      </c>
      <c r="C3023" s="30" t="s">
        <v>4779</v>
      </c>
      <c r="D3023" s="34">
        <v>0</v>
      </c>
      <c r="E3023" s="34">
        <v>0</v>
      </c>
      <c r="F3023" s="34">
        <v>0</v>
      </c>
    </row>
    <row r="3024" spans="1:6" ht="13.5" hidden="1" thickBot="1">
      <c r="A3024" s="27">
        <f t="shared" si="56"/>
        <v>9</v>
      </c>
      <c r="B3024" s="30" t="s">
        <v>5026</v>
      </c>
      <c r="C3024" s="30" t="s">
        <v>4781</v>
      </c>
      <c r="D3024" s="34">
        <v>0</v>
      </c>
      <c r="E3024" s="34">
        <v>316514</v>
      </c>
      <c r="F3024" s="34">
        <v>316514</v>
      </c>
    </row>
    <row r="3025" spans="1:6" ht="13.5" hidden="1" thickBot="1">
      <c r="A3025" s="27">
        <f t="shared" si="56"/>
        <v>9</v>
      </c>
      <c r="B3025" s="30" t="s">
        <v>5027</v>
      </c>
      <c r="C3025" s="30" t="s">
        <v>4783</v>
      </c>
      <c r="D3025" s="34">
        <v>0</v>
      </c>
      <c r="E3025" s="33">
        <v>485023527.92000002</v>
      </c>
      <c r="F3025" s="33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0" t="s">
        <v>4785</v>
      </c>
      <c r="D3026" s="34">
        <v>0</v>
      </c>
      <c r="E3026" s="33">
        <v>76363471128.929993</v>
      </c>
      <c r="F3026" s="33">
        <v>76363471128.929993</v>
      </c>
    </row>
    <row r="3027" spans="1:6" ht="13.5" hidden="1" thickBot="1">
      <c r="A3027" s="27">
        <f t="shared" si="56"/>
        <v>9</v>
      </c>
      <c r="B3027" s="30" t="s">
        <v>5029</v>
      </c>
      <c r="C3027" s="30" t="s">
        <v>3069</v>
      </c>
      <c r="D3027" s="34">
        <v>0</v>
      </c>
      <c r="E3027" s="33">
        <v>16391874744.6</v>
      </c>
      <c r="F3027" s="33">
        <v>16391874744.6</v>
      </c>
    </row>
    <row r="3028" spans="1:6" ht="13.5" hidden="1" thickBot="1">
      <c r="A3028" s="27">
        <f t="shared" si="56"/>
        <v>9</v>
      </c>
      <c r="B3028" s="30" t="s">
        <v>5030</v>
      </c>
      <c r="C3028" s="30" t="s">
        <v>4788</v>
      </c>
      <c r="D3028" s="34">
        <v>0</v>
      </c>
      <c r="E3028" s="33">
        <v>15581674257.889999</v>
      </c>
      <c r="F3028" s="33">
        <v>15581674257.889999</v>
      </c>
    </row>
    <row r="3029" spans="1:6" ht="13.5" hidden="1" thickBot="1">
      <c r="A3029" s="27">
        <f t="shared" si="56"/>
        <v>9</v>
      </c>
      <c r="B3029" s="30" t="s">
        <v>5031</v>
      </c>
      <c r="C3029" s="30" t="s">
        <v>4790</v>
      </c>
      <c r="D3029" s="34">
        <v>0</v>
      </c>
      <c r="E3029" s="34">
        <v>1582135169</v>
      </c>
      <c r="F3029" s="34">
        <v>1582135169</v>
      </c>
    </row>
    <row r="3030" spans="1:6" ht="13.5" hidden="1" thickBot="1">
      <c r="A3030" s="27">
        <f t="shared" si="56"/>
        <v>9</v>
      </c>
      <c r="B3030" s="30" t="s">
        <v>5032</v>
      </c>
      <c r="C3030" s="30" t="s">
        <v>4792</v>
      </c>
      <c r="D3030" s="34">
        <v>0</v>
      </c>
      <c r="E3030" s="33">
        <v>9978476446.2399998</v>
      </c>
      <c r="F3030" s="33">
        <v>9978476446.2399998</v>
      </c>
    </row>
    <row r="3031" spans="1:6" ht="13.5" hidden="1" thickBot="1">
      <c r="A3031" s="27">
        <f t="shared" si="56"/>
        <v>9</v>
      </c>
      <c r="B3031" s="30" t="s">
        <v>5033</v>
      </c>
      <c r="C3031" s="30" t="s">
        <v>3075</v>
      </c>
      <c r="D3031" s="34">
        <v>0</v>
      </c>
      <c r="E3031" s="33">
        <v>5825092216.4700003</v>
      </c>
      <c r="F3031" s="33">
        <v>5825092216.4700003</v>
      </c>
    </row>
    <row r="3032" spans="1:6" ht="13.5" hidden="1" thickBot="1">
      <c r="A3032" s="27">
        <f t="shared" si="56"/>
        <v>9</v>
      </c>
      <c r="B3032" s="30" t="s">
        <v>5034</v>
      </c>
      <c r="C3032" s="30" t="s">
        <v>3073</v>
      </c>
      <c r="D3032" s="34">
        <v>0</v>
      </c>
      <c r="E3032" s="33">
        <v>11397607573.309999</v>
      </c>
      <c r="F3032" s="33">
        <v>11397607573.309999</v>
      </c>
    </row>
    <row r="3033" spans="1:6" ht="13.5" hidden="1" thickBot="1">
      <c r="A3033" s="27">
        <f t="shared" si="56"/>
        <v>9</v>
      </c>
      <c r="B3033" s="30" t="s">
        <v>5035</v>
      </c>
      <c r="C3033" s="30" t="s">
        <v>3117</v>
      </c>
      <c r="D3033" s="34">
        <v>0</v>
      </c>
      <c r="E3033" s="34">
        <v>356881214</v>
      </c>
      <c r="F3033" s="34">
        <v>356881214</v>
      </c>
    </row>
    <row r="3034" spans="1:6" ht="13.5" hidden="1" thickBot="1">
      <c r="A3034" s="27">
        <f t="shared" si="56"/>
        <v>9</v>
      </c>
      <c r="B3034" s="30" t="s">
        <v>5036</v>
      </c>
      <c r="C3034" s="30" t="s">
        <v>3080</v>
      </c>
      <c r="D3034" s="34">
        <v>0</v>
      </c>
      <c r="E3034" s="33">
        <v>14149780272.42</v>
      </c>
      <c r="F3034" s="33">
        <v>14149780272.42</v>
      </c>
    </row>
    <row r="3035" spans="1:6" ht="13.5" hidden="1" thickBot="1">
      <c r="A3035" s="27">
        <f t="shared" si="56"/>
        <v>9</v>
      </c>
      <c r="B3035" s="30" t="s">
        <v>5037</v>
      </c>
      <c r="C3035" s="30" t="s">
        <v>4800</v>
      </c>
      <c r="D3035" s="34">
        <v>0</v>
      </c>
      <c r="E3035" s="34">
        <v>1099949235</v>
      </c>
      <c r="F3035" s="34">
        <v>1099949235</v>
      </c>
    </row>
    <row r="3036" spans="1:6" ht="13.5" thickBot="1">
      <c r="A3036" s="27">
        <f t="shared" si="56"/>
        <v>6</v>
      </c>
      <c r="B3036" s="27" t="s">
        <v>5038</v>
      </c>
      <c r="C3036" s="30" t="s">
        <v>4823</v>
      </c>
      <c r="D3036" s="34">
        <v>0</v>
      </c>
      <c r="E3036" s="33">
        <v>1147165121860.25</v>
      </c>
      <c r="F3036" s="33">
        <v>1147165121860.25</v>
      </c>
    </row>
    <row r="3037" spans="1:6" ht="13.5" hidden="1" thickBot="1">
      <c r="A3037" s="27">
        <f t="shared" si="56"/>
        <v>9</v>
      </c>
      <c r="B3037" s="30" t="s">
        <v>5039</v>
      </c>
      <c r="C3037" s="30" t="s">
        <v>78</v>
      </c>
      <c r="D3037" s="34">
        <v>0</v>
      </c>
      <c r="E3037" s="34">
        <v>1307267491</v>
      </c>
      <c r="F3037" s="34">
        <v>1307267491</v>
      </c>
    </row>
    <row r="3038" spans="1:6" ht="13.5" hidden="1" thickBot="1">
      <c r="A3038" s="27">
        <f t="shared" si="56"/>
        <v>9</v>
      </c>
      <c r="B3038" s="30" t="s">
        <v>5040</v>
      </c>
      <c r="C3038" s="30" t="s">
        <v>4843</v>
      </c>
      <c r="D3038" s="34">
        <v>0</v>
      </c>
      <c r="E3038" s="33">
        <v>19968814914.459999</v>
      </c>
      <c r="F3038" s="33">
        <v>19968814914.459999</v>
      </c>
    </row>
    <row r="3039" spans="1:6" ht="13.5" hidden="1" thickBot="1">
      <c r="A3039" s="27">
        <f t="shared" si="56"/>
        <v>9</v>
      </c>
      <c r="B3039" s="30" t="s">
        <v>5041</v>
      </c>
      <c r="C3039" s="30" t="s">
        <v>2206</v>
      </c>
      <c r="D3039" s="34">
        <v>0</v>
      </c>
      <c r="E3039" s="33">
        <v>131734762135.58</v>
      </c>
      <c r="F3039" s="33">
        <v>131734762135.58</v>
      </c>
    </row>
    <row r="3040" spans="1:6" ht="13.5" hidden="1" thickBot="1">
      <c r="A3040" s="27">
        <f t="shared" si="56"/>
        <v>9</v>
      </c>
      <c r="B3040" s="30" t="s">
        <v>5042</v>
      </c>
      <c r="C3040" s="30" t="s">
        <v>4847</v>
      </c>
      <c r="D3040" s="34">
        <v>0</v>
      </c>
      <c r="E3040" s="33">
        <v>5228896722.2799997</v>
      </c>
      <c r="F3040" s="33">
        <v>5228896722.2799997</v>
      </c>
    </row>
    <row r="3041" spans="1:6" ht="13.5" hidden="1" thickBot="1">
      <c r="A3041" s="27">
        <f t="shared" si="56"/>
        <v>9</v>
      </c>
      <c r="B3041" s="30" t="s">
        <v>5043</v>
      </c>
      <c r="C3041" s="30" t="s">
        <v>130</v>
      </c>
      <c r="D3041" s="34">
        <v>0</v>
      </c>
      <c r="E3041" s="33">
        <v>71329640170.309998</v>
      </c>
      <c r="F3041" s="33">
        <v>71329640170.309998</v>
      </c>
    </row>
    <row r="3042" spans="1:6" ht="13.5" hidden="1" thickBot="1">
      <c r="A3042" s="27">
        <f t="shared" ref="A3042:A3105" si="57">LEN(B3042)</f>
        <v>9</v>
      </c>
      <c r="B3042" s="30" t="s">
        <v>5044</v>
      </c>
      <c r="C3042" s="30" t="s">
        <v>1303</v>
      </c>
      <c r="D3042" s="34">
        <v>0</v>
      </c>
      <c r="E3042" s="33">
        <v>15003650959.15</v>
      </c>
      <c r="F3042" s="33">
        <v>15003650959.15</v>
      </c>
    </row>
    <row r="3043" spans="1:6" ht="13.5" hidden="1" thickBot="1">
      <c r="A3043" s="27">
        <f t="shared" si="57"/>
        <v>9</v>
      </c>
      <c r="B3043" s="30" t="s">
        <v>5045</v>
      </c>
      <c r="C3043" s="30" t="s">
        <v>2998</v>
      </c>
      <c r="D3043" s="34">
        <v>0</v>
      </c>
      <c r="E3043" s="33">
        <v>10791311762.780001</v>
      </c>
      <c r="F3043" s="33">
        <v>10791311762.780001</v>
      </c>
    </row>
    <row r="3044" spans="1:6" ht="13.5" hidden="1" thickBot="1">
      <c r="A3044" s="27">
        <f t="shared" si="57"/>
        <v>9</v>
      </c>
      <c r="B3044" s="30" t="s">
        <v>5046</v>
      </c>
      <c r="C3044" s="30" t="s">
        <v>1010</v>
      </c>
      <c r="D3044" s="34">
        <v>0</v>
      </c>
      <c r="E3044" s="33">
        <v>42926406610.309998</v>
      </c>
      <c r="F3044" s="33">
        <v>42926406610.309998</v>
      </c>
    </row>
    <row r="3045" spans="1:6" ht="13.5" hidden="1" thickBot="1">
      <c r="A3045" s="27">
        <f t="shared" si="57"/>
        <v>9</v>
      </c>
      <c r="B3045" s="30" t="s">
        <v>5047</v>
      </c>
      <c r="C3045" s="30" t="s">
        <v>2203</v>
      </c>
      <c r="D3045" s="34">
        <v>0</v>
      </c>
      <c r="E3045" s="33">
        <v>13479054163.799999</v>
      </c>
      <c r="F3045" s="33">
        <v>13479054163.799999</v>
      </c>
    </row>
    <row r="3046" spans="1:6" ht="13.5" hidden="1" thickBot="1">
      <c r="A3046" s="27">
        <f t="shared" si="57"/>
        <v>9</v>
      </c>
      <c r="B3046" s="30" t="s">
        <v>5048</v>
      </c>
      <c r="C3046" s="30" t="s">
        <v>4557</v>
      </c>
      <c r="D3046" s="34">
        <v>0</v>
      </c>
      <c r="E3046" s="34">
        <v>179218839</v>
      </c>
      <c r="F3046" s="34">
        <v>179218839</v>
      </c>
    </row>
    <row r="3047" spans="1:6" ht="13.5" hidden="1" thickBot="1">
      <c r="A3047" s="27">
        <f t="shared" si="57"/>
        <v>9</v>
      </c>
      <c r="B3047" s="30" t="s">
        <v>5049</v>
      </c>
      <c r="C3047" s="30" t="s">
        <v>4689</v>
      </c>
      <c r="D3047" s="34">
        <v>0</v>
      </c>
      <c r="E3047" s="33">
        <v>40277794392.660004</v>
      </c>
      <c r="F3047" s="33">
        <v>40277794392.660004</v>
      </c>
    </row>
    <row r="3048" spans="1:6" ht="13.5" hidden="1" thickBot="1">
      <c r="A3048" s="27">
        <f t="shared" si="57"/>
        <v>9</v>
      </c>
      <c r="B3048" s="30" t="s">
        <v>5050</v>
      </c>
      <c r="C3048" s="30" t="s">
        <v>4856</v>
      </c>
      <c r="D3048" s="34">
        <v>0</v>
      </c>
      <c r="E3048" s="33">
        <v>8774398946.3099995</v>
      </c>
      <c r="F3048" s="33">
        <v>8774398946.3099995</v>
      </c>
    </row>
    <row r="3049" spans="1:6" ht="13.5" hidden="1" thickBot="1">
      <c r="A3049" s="27">
        <f t="shared" si="57"/>
        <v>9</v>
      </c>
      <c r="B3049" s="30" t="s">
        <v>5051</v>
      </c>
      <c r="C3049" s="30" t="s">
        <v>4858</v>
      </c>
      <c r="D3049" s="34">
        <v>0</v>
      </c>
      <c r="E3049" s="33">
        <v>14222515900.08</v>
      </c>
      <c r="F3049" s="33">
        <v>14222515900.08</v>
      </c>
    </row>
    <row r="3050" spans="1:6" ht="13.5" hidden="1" thickBot="1">
      <c r="A3050" s="27">
        <f t="shared" si="57"/>
        <v>9</v>
      </c>
      <c r="B3050" s="30" t="s">
        <v>5052</v>
      </c>
      <c r="C3050" s="30" t="s">
        <v>4868</v>
      </c>
      <c r="D3050" s="34">
        <v>0</v>
      </c>
      <c r="E3050" s="33">
        <v>11398363783.25</v>
      </c>
      <c r="F3050" s="33">
        <v>11398363783.25</v>
      </c>
    </row>
    <row r="3051" spans="1:6" ht="13.5" hidden="1" thickBot="1">
      <c r="A3051" s="27">
        <f t="shared" si="57"/>
        <v>9</v>
      </c>
      <c r="B3051" s="30" t="s">
        <v>5053</v>
      </c>
      <c r="C3051" s="30" t="s">
        <v>1567</v>
      </c>
      <c r="D3051" s="34">
        <v>0</v>
      </c>
      <c r="E3051" s="33">
        <v>10104249446.99</v>
      </c>
      <c r="F3051" s="33">
        <v>10104249446.99</v>
      </c>
    </row>
    <row r="3052" spans="1:6" ht="13.5" hidden="1" thickBot="1">
      <c r="A3052" s="27">
        <f t="shared" si="57"/>
        <v>9</v>
      </c>
      <c r="B3052" s="30" t="s">
        <v>5054</v>
      </c>
      <c r="C3052" s="30" t="s">
        <v>4898</v>
      </c>
      <c r="D3052" s="34">
        <v>0</v>
      </c>
      <c r="E3052" s="33">
        <v>8640203084.8999996</v>
      </c>
      <c r="F3052" s="33">
        <v>8640203084.8999996</v>
      </c>
    </row>
    <row r="3053" spans="1:6" ht="13.5" hidden="1" thickBot="1">
      <c r="A3053" s="27">
        <f t="shared" si="57"/>
        <v>9</v>
      </c>
      <c r="B3053" s="30" t="s">
        <v>5055</v>
      </c>
      <c r="C3053" s="30" t="s">
        <v>4909</v>
      </c>
      <c r="D3053" s="34">
        <v>0</v>
      </c>
      <c r="E3053" s="33">
        <v>940829333.38999999</v>
      </c>
      <c r="F3053" s="33">
        <v>940829333.38999999</v>
      </c>
    </row>
    <row r="3054" spans="1:6" ht="13.5" hidden="1" thickBot="1">
      <c r="A3054" s="27">
        <f t="shared" si="57"/>
        <v>9</v>
      </c>
      <c r="B3054" s="30" t="s">
        <v>5056</v>
      </c>
      <c r="C3054" s="30" t="s">
        <v>2208</v>
      </c>
      <c r="D3054" s="34">
        <v>0</v>
      </c>
      <c r="E3054" s="33">
        <v>63691681980.650002</v>
      </c>
      <c r="F3054" s="33">
        <v>63691681980.650002</v>
      </c>
    </row>
    <row r="3055" spans="1:6" ht="13.5" hidden="1" thickBot="1">
      <c r="A3055" s="27">
        <f t="shared" si="57"/>
        <v>9</v>
      </c>
      <c r="B3055" s="30" t="s">
        <v>5057</v>
      </c>
      <c r="C3055" s="30" t="s">
        <v>5058</v>
      </c>
      <c r="D3055" s="34">
        <v>0</v>
      </c>
      <c r="E3055" s="34">
        <v>235262811</v>
      </c>
      <c r="F3055" s="34">
        <v>235262811</v>
      </c>
    </row>
    <row r="3056" spans="1:6" ht="13.5" hidden="1" thickBot="1">
      <c r="A3056" s="27">
        <f t="shared" si="57"/>
        <v>9</v>
      </c>
      <c r="B3056" s="30" t="s">
        <v>5059</v>
      </c>
      <c r="C3056" s="30" t="s">
        <v>4922</v>
      </c>
      <c r="D3056" s="34">
        <v>0</v>
      </c>
      <c r="E3056" s="34">
        <v>69314070</v>
      </c>
      <c r="F3056" s="34">
        <v>69314070</v>
      </c>
    </row>
    <row r="3057" spans="1:6" ht="13.5" hidden="1" thickBot="1">
      <c r="A3057" s="27">
        <f t="shared" si="57"/>
        <v>9</v>
      </c>
      <c r="B3057" s="30" t="s">
        <v>5060</v>
      </c>
      <c r="C3057" s="30" t="s">
        <v>3003</v>
      </c>
      <c r="D3057" s="34">
        <v>0</v>
      </c>
      <c r="E3057" s="33">
        <v>5346295920.6599998</v>
      </c>
      <c r="F3057" s="33">
        <v>5346295920.6599998</v>
      </c>
    </row>
    <row r="3058" spans="1:6" ht="13.5" hidden="1" thickBot="1">
      <c r="A3058" s="27">
        <f t="shared" si="57"/>
        <v>9</v>
      </c>
      <c r="B3058" s="30" t="s">
        <v>5061</v>
      </c>
      <c r="C3058" s="30" t="s">
        <v>1242</v>
      </c>
      <c r="D3058" s="34">
        <v>0</v>
      </c>
      <c r="E3058" s="33">
        <v>15196859524.66</v>
      </c>
      <c r="F3058" s="33">
        <v>15196859524.66</v>
      </c>
    </row>
    <row r="3059" spans="1:6" ht="13.5" hidden="1" thickBot="1">
      <c r="A3059" s="27">
        <f t="shared" si="57"/>
        <v>9</v>
      </c>
      <c r="B3059" s="30" t="s">
        <v>5062</v>
      </c>
      <c r="C3059" s="30" t="s">
        <v>1269</v>
      </c>
      <c r="D3059" s="34">
        <v>0</v>
      </c>
      <c r="E3059" s="33">
        <v>165623767589.76001</v>
      </c>
      <c r="F3059" s="33">
        <v>165623767589.76001</v>
      </c>
    </row>
    <row r="3060" spans="1:6" ht="13.5" hidden="1" thickBot="1">
      <c r="A3060" s="27">
        <f t="shared" si="57"/>
        <v>9</v>
      </c>
      <c r="B3060" s="30" t="s">
        <v>5063</v>
      </c>
      <c r="C3060" s="30" t="s">
        <v>2786</v>
      </c>
      <c r="D3060" s="34">
        <v>0</v>
      </c>
      <c r="E3060" s="33">
        <v>252392865458.92999</v>
      </c>
      <c r="F3060" s="33">
        <v>252392865458.92999</v>
      </c>
    </row>
    <row r="3061" spans="1:6" ht="13.5" hidden="1" thickBot="1">
      <c r="A3061" s="27">
        <f t="shared" si="57"/>
        <v>9</v>
      </c>
      <c r="B3061" s="30" t="s">
        <v>5064</v>
      </c>
      <c r="C3061" s="30" t="s">
        <v>4943</v>
      </c>
      <c r="D3061" s="34">
        <v>0</v>
      </c>
      <c r="E3061" s="33">
        <v>238301695848.34</v>
      </c>
      <c r="F3061" s="33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0" t="s">
        <v>4802</v>
      </c>
      <c r="D3062" s="34">
        <v>0</v>
      </c>
      <c r="E3062" s="33">
        <v>291374889332.33002</v>
      </c>
      <c r="F3062" s="33">
        <v>291374889332.33002</v>
      </c>
    </row>
    <row r="3063" spans="1:6" ht="13.5" hidden="1" thickBot="1">
      <c r="A3063" s="27">
        <f t="shared" si="57"/>
        <v>9</v>
      </c>
      <c r="B3063" s="30" t="s">
        <v>5066</v>
      </c>
      <c r="C3063" s="30" t="s">
        <v>4804</v>
      </c>
      <c r="D3063" s="34">
        <v>0</v>
      </c>
      <c r="E3063" s="33">
        <v>112812492562.94</v>
      </c>
      <c r="F3063" s="33">
        <v>112812492562.94</v>
      </c>
    </row>
    <row r="3064" spans="1:6" ht="13.5" hidden="1" thickBot="1">
      <c r="A3064" s="27">
        <f t="shared" si="57"/>
        <v>9</v>
      </c>
      <c r="B3064" s="30" t="s">
        <v>5067</v>
      </c>
      <c r="C3064" s="30" t="s">
        <v>1269</v>
      </c>
      <c r="D3064" s="34">
        <v>0</v>
      </c>
      <c r="E3064" s="33">
        <v>60155621989.639999</v>
      </c>
      <c r="F3064" s="33">
        <v>60155621989.639999</v>
      </c>
    </row>
    <row r="3065" spans="1:6" ht="13.5" hidden="1" thickBot="1">
      <c r="A3065" s="27">
        <f t="shared" si="57"/>
        <v>9</v>
      </c>
      <c r="B3065" s="30" t="s">
        <v>5068</v>
      </c>
      <c r="C3065" s="30" t="s">
        <v>3087</v>
      </c>
      <c r="D3065" s="34">
        <v>0</v>
      </c>
      <c r="E3065" s="33">
        <v>50706666941.699997</v>
      </c>
      <c r="F3065" s="33">
        <v>50706666941.699997</v>
      </c>
    </row>
    <row r="3066" spans="1:6" ht="13.5" hidden="1" thickBot="1">
      <c r="A3066" s="27">
        <f t="shared" si="57"/>
        <v>9</v>
      </c>
      <c r="B3066" s="30" t="s">
        <v>5069</v>
      </c>
      <c r="C3066" s="30" t="s">
        <v>3089</v>
      </c>
      <c r="D3066" s="34">
        <v>0</v>
      </c>
      <c r="E3066" s="33">
        <v>1979429249.98</v>
      </c>
      <c r="F3066" s="33">
        <v>1979429249.98</v>
      </c>
    </row>
    <row r="3067" spans="1:6" ht="13.5" hidden="1" thickBot="1">
      <c r="A3067" s="27">
        <f t="shared" si="57"/>
        <v>9</v>
      </c>
      <c r="B3067" s="30" t="s">
        <v>5070</v>
      </c>
      <c r="C3067" s="30" t="s">
        <v>3091</v>
      </c>
      <c r="D3067" s="34">
        <v>0</v>
      </c>
      <c r="E3067" s="33">
        <v>20013783212.540001</v>
      </c>
      <c r="F3067" s="33">
        <v>20013783212.540001</v>
      </c>
    </row>
    <row r="3068" spans="1:6" ht="13.5" hidden="1" thickBot="1">
      <c r="A3068" s="27">
        <f t="shared" si="57"/>
        <v>9</v>
      </c>
      <c r="B3068" s="30" t="s">
        <v>5071</v>
      </c>
      <c r="C3068" s="30" t="s">
        <v>3093</v>
      </c>
      <c r="D3068" s="34">
        <v>0</v>
      </c>
      <c r="E3068" s="33">
        <v>18977876750.310001</v>
      </c>
      <c r="F3068" s="33">
        <v>18977876750.310001</v>
      </c>
    </row>
    <row r="3069" spans="1:6" ht="13.5" hidden="1" thickBot="1">
      <c r="A3069" s="27">
        <f t="shared" si="57"/>
        <v>9</v>
      </c>
      <c r="B3069" s="30" t="s">
        <v>5072</v>
      </c>
      <c r="C3069" s="30" t="s">
        <v>3095</v>
      </c>
      <c r="D3069" s="34">
        <v>0</v>
      </c>
      <c r="E3069" s="33">
        <v>7628612486.2200003</v>
      </c>
      <c r="F3069" s="33">
        <v>7628612486.2200003</v>
      </c>
    </row>
    <row r="3070" spans="1:6" ht="13.5" hidden="1" thickBot="1">
      <c r="A3070" s="27">
        <f t="shared" si="57"/>
        <v>9</v>
      </c>
      <c r="B3070" s="30" t="s">
        <v>5073</v>
      </c>
      <c r="C3070" s="30" t="s">
        <v>3007</v>
      </c>
      <c r="D3070" s="34">
        <v>0</v>
      </c>
      <c r="E3070" s="34">
        <v>6316954</v>
      </c>
      <c r="F3070" s="34">
        <v>6316954</v>
      </c>
    </row>
    <row r="3071" spans="1:6" ht="13.5" hidden="1" thickBot="1">
      <c r="A3071" s="27">
        <f t="shared" si="57"/>
        <v>9</v>
      </c>
      <c r="B3071" s="30" t="s">
        <v>5074</v>
      </c>
      <c r="C3071" s="30" t="s">
        <v>4814</v>
      </c>
      <c r="D3071" s="34">
        <v>0</v>
      </c>
      <c r="E3071" s="34">
        <v>820919485</v>
      </c>
      <c r="F3071" s="34">
        <v>820919485</v>
      </c>
    </row>
    <row r="3072" spans="1:6" ht="13.5" hidden="1" thickBot="1">
      <c r="A3072" s="27">
        <f t="shared" si="57"/>
        <v>9</v>
      </c>
      <c r="B3072" s="30" t="s">
        <v>5075</v>
      </c>
      <c r="C3072" s="30" t="s">
        <v>4816</v>
      </c>
      <c r="D3072" s="34">
        <v>0</v>
      </c>
      <c r="E3072" s="34">
        <v>7531670609</v>
      </c>
      <c r="F3072" s="34">
        <v>7531670609</v>
      </c>
    </row>
    <row r="3073" spans="1:6" ht="13.5" hidden="1" thickBot="1">
      <c r="A3073" s="27">
        <f t="shared" si="57"/>
        <v>9</v>
      </c>
      <c r="B3073" s="30" t="s">
        <v>5076</v>
      </c>
      <c r="C3073" s="30" t="s">
        <v>4586</v>
      </c>
      <c r="D3073" s="34">
        <v>0</v>
      </c>
      <c r="E3073" s="34">
        <v>2962196151</v>
      </c>
      <c r="F3073" s="34">
        <v>2962196151</v>
      </c>
    </row>
    <row r="3074" spans="1:6" ht="13.5" hidden="1" thickBot="1">
      <c r="A3074" s="27">
        <f t="shared" si="57"/>
        <v>9</v>
      </c>
      <c r="B3074" s="30" t="s">
        <v>5077</v>
      </c>
      <c r="C3074" s="30" t="s">
        <v>4821</v>
      </c>
      <c r="D3074" s="34">
        <v>0</v>
      </c>
      <c r="E3074" s="34">
        <v>7779302940</v>
      </c>
      <c r="F3074" s="34">
        <v>7779302940</v>
      </c>
    </row>
    <row r="3075" spans="1:6" ht="13.5" thickBot="1">
      <c r="A3075" s="27">
        <f t="shared" si="57"/>
        <v>6</v>
      </c>
      <c r="B3075" s="27" t="s">
        <v>5078</v>
      </c>
      <c r="C3075" s="30" t="s">
        <v>2822</v>
      </c>
      <c r="D3075" s="34">
        <v>0</v>
      </c>
      <c r="E3075" s="33">
        <v>11846162632.43</v>
      </c>
      <c r="F3075" s="33">
        <v>11846162632.43</v>
      </c>
    </row>
    <row r="3076" spans="1:6" ht="13.5" hidden="1" thickBot="1">
      <c r="A3076" s="27">
        <f t="shared" si="57"/>
        <v>9</v>
      </c>
      <c r="B3076" s="30" t="s">
        <v>5079</v>
      </c>
      <c r="C3076" s="30" t="s">
        <v>773</v>
      </c>
      <c r="D3076" s="34">
        <v>0</v>
      </c>
      <c r="E3076" s="34">
        <v>0</v>
      </c>
      <c r="F3076" s="34">
        <v>0</v>
      </c>
    </row>
    <row r="3077" spans="1:6" ht="13.5" hidden="1" thickBot="1">
      <c r="A3077" s="27">
        <f t="shared" si="57"/>
        <v>9</v>
      </c>
      <c r="B3077" s="30" t="s">
        <v>5080</v>
      </c>
      <c r="C3077" s="30" t="s">
        <v>775</v>
      </c>
      <c r="D3077" s="34">
        <v>0</v>
      </c>
      <c r="E3077" s="34">
        <v>0</v>
      </c>
      <c r="F3077" s="34">
        <v>0</v>
      </c>
    </row>
    <row r="3078" spans="1:6" ht="13.5" hidden="1" thickBot="1">
      <c r="A3078" s="27">
        <f t="shared" si="57"/>
        <v>9</v>
      </c>
      <c r="B3078" s="30" t="s">
        <v>5081</v>
      </c>
      <c r="C3078" s="30" t="s">
        <v>863</v>
      </c>
      <c r="D3078" s="34">
        <v>0</v>
      </c>
      <c r="E3078" s="33">
        <v>6862358754.0100002</v>
      </c>
      <c r="F3078" s="33">
        <v>6862358754.0100002</v>
      </c>
    </row>
    <row r="3079" spans="1:6" ht="13.5" hidden="1" thickBot="1">
      <c r="A3079" s="27">
        <f t="shared" si="57"/>
        <v>9</v>
      </c>
      <c r="B3079" s="30" t="s">
        <v>5082</v>
      </c>
      <c r="C3079" s="30" t="s">
        <v>797</v>
      </c>
      <c r="D3079" s="34">
        <v>0</v>
      </c>
      <c r="E3079" s="34">
        <v>0</v>
      </c>
      <c r="F3079" s="34">
        <v>0</v>
      </c>
    </row>
    <row r="3080" spans="1:6" ht="13.5" hidden="1" thickBot="1">
      <c r="A3080" s="27">
        <f t="shared" si="57"/>
        <v>9</v>
      </c>
      <c r="B3080" s="30" t="s">
        <v>5083</v>
      </c>
      <c r="C3080" s="30" t="s">
        <v>765</v>
      </c>
      <c r="D3080" s="34">
        <v>0</v>
      </c>
      <c r="E3080" s="34">
        <v>0</v>
      </c>
      <c r="F3080" s="34">
        <v>0</v>
      </c>
    </row>
    <row r="3081" spans="1:6" ht="13.5" hidden="1" thickBot="1">
      <c r="A3081" s="27">
        <f t="shared" si="57"/>
        <v>9</v>
      </c>
      <c r="B3081" s="30" t="s">
        <v>5084</v>
      </c>
      <c r="C3081" s="30" t="s">
        <v>1120</v>
      </c>
      <c r="D3081" s="34">
        <v>0</v>
      </c>
      <c r="E3081" s="34">
        <v>51394833</v>
      </c>
      <c r="F3081" s="34">
        <v>51394833</v>
      </c>
    </row>
    <row r="3082" spans="1:6" ht="13.5" hidden="1" thickBot="1">
      <c r="A3082" s="27">
        <f t="shared" si="57"/>
        <v>9</v>
      </c>
      <c r="B3082" s="30" t="s">
        <v>5085</v>
      </c>
      <c r="C3082" s="30" t="s">
        <v>821</v>
      </c>
      <c r="D3082" s="34">
        <v>0</v>
      </c>
      <c r="E3082" s="33">
        <v>229522521.90000001</v>
      </c>
      <c r="F3082" s="33">
        <v>229522521.90000001</v>
      </c>
    </row>
    <row r="3083" spans="1:6" ht="13.5" hidden="1" thickBot="1">
      <c r="A3083" s="27">
        <f t="shared" si="57"/>
        <v>9</v>
      </c>
      <c r="B3083" s="30" t="s">
        <v>5086</v>
      </c>
      <c r="C3083" s="30" t="s">
        <v>2821</v>
      </c>
      <c r="D3083" s="34">
        <v>0</v>
      </c>
      <c r="E3083" s="33">
        <v>690761.01</v>
      </c>
      <c r="F3083" s="33">
        <v>690761.01</v>
      </c>
    </row>
    <row r="3084" spans="1:6" ht="13.5" hidden="1" thickBot="1">
      <c r="A3084" s="27">
        <f t="shared" si="57"/>
        <v>9</v>
      </c>
      <c r="B3084" s="30" t="s">
        <v>5087</v>
      </c>
      <c r="C3084" s="30" t="s">
        <v>911</v>
      </c>
      <c r="D3084" s="34">
        <v>0</v>
      </c>
      <c r="E3084" s="33">
        <v>2339444391.9499998</v>
      </c>
      <c r="F3084" s="33">
        <v>2339444391.9499998</v>
      </c>
    </row>
    <row r="3085" spans="1:6" ht="13.5" hidden="1" thickBot="1">
      <c r="A3085" s="27">
        <f t="shared" si="57"/>
        <v>9</v>
      </c>
      <c r="B3085" s="30" t="s">
        <v>5088</v>
      </c>
      <c r="C3085" s="30" t="s">
        <v>897</v>
      </c>
      <c r="D3085" s="34">
        <v>0</v>
      </c>
      <c r="E3085" s="33">
        <v>197867397.56</v>
      </c>
      <c r="F3085" s="33">
        <v>197867397.56</v>
      </c>
    </row>
    <row r="3086" spans="1:6" ht="13.5" hidden="1" thickBot="1">
      <c r="A3086" s="27">
        <f t="shared" si="57"/>
        <v>9</v>
      </c>
      <c r="B3086" s="30" t="s">
        <v>5089</v>
      </c>
      <c r="C3086" s="30" t="s">
        <v>2843</v>
      </c>
      <c r="D3086" s="34">
        <v>0</v>
      </c>
      <c r="E3086" s="34">
        <v>6242469</v>
      </c>
      <c r="F3086" s="34">
        <v>6242469</v>
      </c>
    </row>
    <row r="3087" spans="1:6" ht="13.5" hidden="1" thickBot="1">
      <c r="A3087" s="27">
        <f t="shared" si="57"/>
        <v>9</v>
      </c>
      <c r="B3087" s="30" t="s">
        <v>5090</v>
      </c>
      <c r="C3087" s="30" t="s">
        <v>887</v>
      </c>
      <c r="D3087" s="34">
        <v>0</v>
      </c>
      <c r="E3087" s="34">
        <v>316348013</v>
      </c>
      <c r="F3087" s="34">
        <v>316348013</v>
      </c>
    </row>
    <row r="3088" spans="1:6" ht="13.5" hidden="1" thickBot="1">
      <c r="A3088" s="27">
        <f t="shared" si="57"/>
        <v>9</v>
      </c>
      <c r="B3088" s="30" t="s">
        <v>5091</v>
      </c>
      <c r="C3088" s="30" t="s">
        <v>2849</v>
      </c>
      <c r="D3088" s="34">
        <v>0</v>
      </c>
      <c r="E3088" s="34">
        <v>148683800</v>
      </c>
      <c r="F3088" s="34">
        <v>148683800</v>
      </c>
    </row>
    <row r="3089" spans="1:6" ht="13.5" hidden="1" thickBot="1">
      <c r="A3089" s="27">
        <f t="shared" si="57"/>
        <v>9</v>
      </c>
      <c r="B3089" s="30" t="s">
        <v>5092</v>
      </c>
      <c r="C3089" s="30" t="s">
        <v>4972</v>
      </c>
      <c r="D3089" s="34">
        <v>0</v>
      </c>
      <c r="E3089" s="34">
        <v>1693609691</v>
      </c>
      <c r="F3089" s="34">
        <v>1693609691</v>
      </c>
    </row>
    <row r="3090" spans="1:6" ht="13.5" thickBot="1">
      <c r="A3090" s="27">
        <f t="shared" si="57"/>
        <v>3</v>
      </c>
      <c r="B3090" s="27" t="s">
        <v>5093</v>
      </c>
      <c r="C3090" s="30" t="s">
        <v>5094</v>
      </c>
      <c r="D3090" s="34">
        <v>0</v>
      </c>
      <c r="E3090" s="33">
        <v>72702420943425.406</v>
      </c>
      <c r="F3090" s="33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0" t="s">
        <v>5096</v>
      </c>
      <c r="D3091" s="34">
        <v>0</v>
      </c>
      <c r="E3091" s="33">
        <v>247073498548.57999</v>
      </c>
      <c r="F3091" s="33">
        <v>247073498548.57999</v>
      </c>
    </row>
    <row r="3092" spans="1:6" ht="13.5" hidden="1" customHeight="1" thickBot="1">
      <c r="A3092" s="27">
        <f t="shared" si="57"/>
        <v>9</v>
      </c>
      <c r="B3092" s="30" t="s">
        <v>5097</v>
      </c>
      <c r="C3092" s="38" t="s">
        <v>592</v>
      </c>
      <c r="D3092" s="40">
        <v>0</v>
      </c>
      <c r="E3092" s="39">
        <v>12446500164.59</v>
      </c>
      <c r="F3092" s="39">
        <v>12446500164.59</v>
      </c>
    </row>
    <row r="3093" spans="1:6" ht="13.5" hidden="1" thickBot="1">
      <c r="A3093" s="27">
        <f t="shared" si="57"/>
        <v>9</v>
      </c>
      <c r="B3093" s="30" t="s">
        <v>5098</v>
      </c>
      <c r="C3093" s="30" t="s">
        <v>640</v>
      </c>
      <c r="D3093" s="34">
        <v>0</v>
      </c>
      <c r="E3093" s="34">
        <v>5853239921</v>
      </c>
      <c r="F3093" s="34">
        <v>5853239921</v>
      </c>
    </row>
    <row r="3094" spans="1:6" ht="13.5" hidden="1" thickBot="1">
      <c r="A3094" s="27">
        <f t="shared" si="57"/>
        <v>9</v>
      </c>
      <c r="B3094" s="30" t="s">
        <v>5099</v>
      </c>
      <c r="C3094" s="30" t="s">
        <v>594</v>
      </c>
      <c r="D3094" s="34">
        <v>0</v>
      </c>
      <c r="E3094" s="33">
        <v>46805572383.919998</v>
      </c>
      <c r="F3094" s="33">
        <v>46805572383.919998</v>
      </c>
    </row>
    <row r="3095" spans="1:6" ht="13.5" hidden="1" thickBot="1">
      <c r="A3095" s="27">
        <f t="shared" si="57"/>
        <v>9</v>
      </c>
      <c r="B3095" s="30" t="s">
        <v>5100</v>
      </c>
      <c r="C3095" s="30" t="s">
        <v>5101</v>
      </c>
      <c r="D3095" s="34">
        <v>0</v>
      </c>
      <c r="E3095" s="33">
        <v>177083904931.87</v>
      </c>
      <c r="F3095" s="33">
        <v>177083904931.87</v>
      </c>
    </row>
    <row r="3096" spans="1:6" ht="13.5" hidden="1" thickBot="1">
      <c r="A3096" s="27">
        <f t="shared" si="57"/>
        <v>9</v>
      </c>
      <c r="B3096" s="30" t="s">
        <v>5102</v>
      </c>
      <c r="C3096" s="30" t="s">
        <v>5103</v>
      </c>
      <c r="D3096" s="34">
        <v>0</v>
      </c>
      <c r="E3096" s="34">
        <v>1308250009</v>
      </c>
      <c r="F3096" s="34">
        <v>1308250009</v>
      </c>
    </row>
    <row r="3097" spans="1:6" ht="13.5" hidden="1" thickBot="1">
      <c r="A3097" s="27">
        <f t="shared" si="57"/>
        <v>9</v>
      </c>
      <c r="B3097" s="30" t="s">
        <v>5104</v>
      </c>
      <c r="C3097" s="30" t="s">
        <v>5105</v>
      </c>
      <c r="D3097" s="34">
        <v>0</v>
      </c>
      <c r="E3097" s="33">
        <v>3576031138.1999998</v>
      </c>
      <c r="F3097" s="33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0" t="s">
        <v>5107</v>
      </c>
      <c r="D3098" s="34">
        <v>0</v>
      </c>
      <c r="E3098" s="33">
        <v>26639534516439.602</v>
      </c>
      <c r="F3098" s="33">
        <v>26639534516439.602</v>
      </c>
    </row>
    <row r="3099" spans="1:6" ht="13.5" hidden="1" thickBot="1">
      <c r="A3099" s="27">
        <f t="shared" si="57"/>
        <v>9</v>
      </c>
      <c r="B3099" s="30" t="s">
        <v>5108</v>
      </c>
      <c r="C3099" s="30" t="s">
        <v>132</v>
      </c>
      <c r="D3099" s="34">
        <v>0</v>
      </c>
      <c r="E3099" s="33">
        <v>40063274133.150002</v>
      </c>
      <c r="F3099" s="33">
        <v>40063274133.150002</v>
      </c>
    </row>
    <row r="3100" spans="1:6" ht="13.5" hidden="1" thickBot="1">
      <c r="A3100" s="27">
        <f t="shared" si="57"/>
        <v>9</v>
      </c>
      <c r="B3100" s="30" t="s">
        <v>5109</v>
      </c>
      <c r="C3100" s="30" t="s">
        <v>131</v>
      </c>
      <c r="D3100" s="34">
        <v>0</v>
      </c>
      <c r="E3100" s="33">
        <v>109548683377.83</v>
      </c>
      <c r="F3100" s="33">
        <v>109548683377.83</v>
      </c>
    </row>
    <row r="3101" spans="1:6" ht="13.5" hidden="1" thickBot="1">
      <c r="A3101" s="27">
        <f t="shared" si="57"/>
        <v>9</v>
      </c>
      <c r="B3101" s="30" t="s">
        <v>5110</v>
      </c>
      <c r="C3101" s="30" t="s">
        <v>1024</v>
      </c>
      <c r="D3101" s="34">
        <v>0</v>
      </c>
      <c r="E3101" s="33">
        <v>32256123225.830002</v>
      </c>
      <c r="F3101" s="33">
        <v>32256123225.830002</v>
      </c>
    </row>
    <row r="3102" spans="1:6" ht="13.5" hidden="1" thickBot="1">
      <c r="A3102" s="27">
        <f t="shared" si="57"/>
        <v>9</v>
      </c>
      <c r="B3102" s="30" t="s">
        <v>5111</v>
      </c>
      <c r="C3102" s="30" t="s">
        <v>1026</v>
      </c>
      <c r="D3102" s="34">
        <v>0</v>
      </c>
      <c r="E3102" s="33">
        <v>39915342615.699997</v>
      </c>
      <c r="F3102" s="33">
        <v>39915342615.699997</v>
      </c>
    </row>
    <row r="3103" spans="1:6" ht="13.5" hidden="1" thickBot="1">
      <c r="A3103" s="27">
        <f t="shared" si="57"/>
        <v>9</v>
      </c>
      <c r="B3103" s="30" t="s">
        <v>5112</v>
      </c>
      <c r="C3103" s="30" t="s">
        <v>1028</v>
      </c>
      <c r="D3103" s="34">
        <v>0</v>
      </c>
      <c r="E3103" s="33">
        <v>17580364737.889999</v>
      </c>
      <c r="F3103" s="33">
        <v>17580364737.889999</v>
      </c>
    </row>
    <row r="3104" spans="1:6" ht="13.5" hidden="1" thickBot="1">
      <c r="A3104" s="27">
        <f t="shared" si="57"/>
        <v>9</v>
      </c>
      <c r="B3104" s="30" t="s">
        <v>5113</v>
      </c>
      <c r="C3104" s="30" t="s">
        <v>1030</v>
      </c>
      <c r="D3104" s="34">
        <v>0</v>
      </c>
      <c r="E3104" s="34">
        <v>8891084434</v>
      </c>
      <c r="F3104" s="34">
        <v>8891084434</v>
      </c>
    </row>
    <row r="3105" spans="1:6" ht="13.5" hidden="1" thickBot="1">
      <c r="A3105" s="27">
        <f t="shared" si="57"/>
        <v>9</v>
      </c>
      <c r="B3105" s="30" t="s">
        <v>5114</v>
      </c>
      <c r="C3105" s="30" t="s">
        <v>1032</v>
      </c>
      <c r="D3105" s="34">
        <v>0</v>
      </c>
      <c r="E3105" s="33">
        <v>14220694222.02</v>
      </c>
      <c r="F3105" s="33">
        <v>14220694222.02</v>
      </c>
    </row>
    <row r="3106" spans="1:6" ht="13.5" hidden="1" thickBot="1">
      <c r="A3106" s="27">
        <f t="shared" ref="A3106:A3169" si="58">LEN(B3106)</f>
        <v>9</v>
      </c>
      <c r="B3106" s="30" t="s">
        <v>5115</v>
      </c>
      <c r="C3106" s="30" t="s">
        <v>1034</v>
      </c>
      <c r="D3106" s="34">
        <v>0</v>
      </c>
      <c r="E3106" s="34">
        <v>59196975555</v>
      </c>
      <c r="F3106" s="34">
        <v>59196975555</v>
      </c>
    </row>
    <row r="3107" spans="1:6" ht="13.5" hidden="1" thickBot="1">
      <c r="A3107" s="27">
        <f t="shared" si="58"/>
        <v>9</v>
      </c>
      <c r="B3107" s="30" t="s">
        <v>5116</v>
      </c>
      <c r="C3107" s="30" t="s">
        <v>1048</v>
      </c>
      <c r="D3107" s="34">
        <v>0</v>
      </c>
      <c r="E3107" s="33">
        <v>627360455539.60999</v>
      </c>
      <c r="F3107" s="33">
        <v>627360455539.60999</v>
      </c>
    </row>
    <row r="3108" spans="1:6" ht="13.5" hidden="1" thickBot="1">
      <c r="A3108" s="27">
        <f t="shared" si="58"/>
        <v>9</v>
      </c>
      <c r="B3108" s="30" t="s">
        <v>5117</v>
      </c>
      <c r="C3108" s="30" t="s">
        <v>127</v>
      </c>
      <c r="D3108" s="34">
        <v>0</v>
      </c>
      <c r="E3108" s="33">
        <v>12554105620.610001</v>
      </c>
      <c r="F3108" s="33">
        <v>12554105620.610001</v>
      </c>
    </row>
    <row r="3109" spans="1:6" ht="13.5" hidden="1" thickBot="1">
      <c r="A3109" s="27">
        <f t="shared" si="58"/>
        <v>9</v>
      </c>
      <c r="B3109" s="30" t="s">
        <v>5118</v>
      </c>
      <c r="C3109" s="30" t="s">
        <v>184</v>
      </c>
      <c r="D3109" s="34">
        <v>0</v>
      </c>
      <c r="E3109" s="33">
        <v>431057268602.07001</v>
      </c>
      <c r="F3109" s="33">
        <v>431057268602.07001</v>
      </c>
    </row>
    <row r="3110" spans="1:6" ht="13.5" hidden="1" thickBot="1">
      <c r="A3110" s="27">
        <f t="shared" si="58"/>
        <v>9</v>
      </c>
      <c r="B3110" s="30" t="s">
        <v>5119</v>
      </c>
      <c r="C3110" s="30" t="s">
        <v>1186</v>
      </c>
      <c r="D3110" s="34">
        <v>0</v>
      </c>
      <c r="E3110" s="34">
        <v>10082190099</v>
      </c>
      <c r="F3110" s="34">
        <v>10082190099</v>
      </c>
    </row>
    <row r="3111" spans="1:6" ht="13.5" hidden="1" thickBot="1">
      <c r="A3111" s="27">
        <f t="shared" si="58"/>
        <v>9</v>
      </c>
      <c r="B3111" s="30" t="s">
        <v>5120</v>
      </c>
      <c r="C3111" s="30" t="s">
        <v>1334</v>
      </c>
      <c r="D3111" s="34">
        <v>0</v>
      </c>
      <c r="E3111" s="33">
        <v>1547259138620.0701</v>
      </c>
      <c r="F3111" s="33">
        <v>1547259138620.0701</v>
      </c>
    </row>
    <row r="3112" spans="1:6" ht="13.5" hidden="1" thickBot="1">
      <c r="A3112" s="27">
        <f t="shared" si="58"/>
        <v>9</v>
      </c>
      <c r="B3112" s="30" t="s">
        <v>5121</v>
      </c>
      <c r="C3112" s="30" t="s">
        <v>3741</v>
      </c>
      <c r="D3112" s="34">
        <v>0</v>
      </c>
      <c r="E3112" s="33">
        <v>22605883014558.801</v>
      </c>
      <c r="F3112" s="33">
        <v>22605883014558.801</v>
      </c>
    </row>
    <row r="3113" spans="1:6" ht="13.5" hidden="1" thickBot="1">
      <c r="A3113" s="27">
        <f t="shared" si="58"/>
        <v>9</v>
      </c>
      <c r="B3113" s="30" t="s">
        <v>5122</v>
      </c>
      <c r="C3113" s="30" t="s">
        <v>5123</v>
      </c>
      <c r="D3113" s="34">
        <v>0</v>
      </c>
      <c r="E3113" s="33">
        <v>4906763456.25</v>
      </c>
      <c r="F3113" s="33">
        <v>4906763456.25</v>
      </c>
    </row>
    <row r="3114" spans="1:6" ht="13.5" hidden="1" thickBot="1">
      <c r="A3114" s="27">
        <f t="shared" si="58"/>
        <v>9</v>
      </c>
      <c r="B3114" s="30" t="s">
        <v>5124</v>
      </c>
      <c r="C3114" s="30" t="s">
        <v>166</v>
      </c>
      <c r="D3114" s="34">
        <v>0</v>
      </c>
      <c r="E3114" s="33">
        <v>16882904390.889999</v>
      </c>
      <c r="F3114" s="33">
        <v>16882904390.889999</v>
      </c>
    </row>
    <row r="3115" spans="1:6" ht="13.5" hidden="1" thickBot="1">
      <c r="A3115" s="27">
        <f t="shared" si="58"/>
        <v>9</v>
      </c>
      <c r="B3115" s="30" t="s">
        <v>5125</v>
      </c>
      <c r="C3115" s="30" t="s">
        <v>1114</v>
      </c>
      <c r="D3115" s="34">
        <v>0</v>
      </c>
      <c r="E3115" s="34">
        <v>323449713</v>
      </c>
      <c r="F3115" s="34">
        <v>323449713</v>
      </c>
    </row>
    <row r="3116" spans="1:6" ht="13.5" hidden="1" thickBot="1">
      <c r="A3116" s="27">
        <f t="shared" si="58"/>
        <v>9</v>
      </c>
      <c r="B3116" s="30" t="s">
        <v>5126</v>
      </c>
      <c r="C3116" s="30" t="s">
        <v>1232</v>
      </c>
      <c r="D3116" s="34">
        <v>0</v>
      </c>
      <c r="E3116" s="33">
        <v>1061552683537.92</v>
      </c>
      <c r="F3116" s="33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0" t="s">
        <v>5128</v>
      </c>
      <c r="D3117" s="34">
        <v>0</v>
      </c>
      <c r="E3117" s="33">
        <v>125272232938.35001</v>
      </c>
      <c r="F3117" s="33">
        <v>125272232938.35001</v>
      </c>
    </row>
    <row r="3118" spans="1:6" ht="13.5" hidden="1" thickBot="1">
      <c r="A3118" s="27">
        <f t="shared" si="58"/>
        <v>9</v>
      </c>
      <c r="B3118" s="30" t="s">
        <v>5129</v>
      </c>
      <c r="C3118" s="30" t="s">
        <v>132</v>
      </c>
      <c r="D3118" s="34">
        <v>0</v>
      </c>
      <c r="E3118" s="33">
        <v>2236059734.0599999</v>
      </c>
      <c r="F3118" s="33">
        <v>2236059734.0599999</v>
      </c>
    </row>
    <row r="3119" spans="1:6" ht="13.5" hidden="1" thickBot="1">
      <c r="A3119" s="27">
        <f t="shared" si="58"/>
        <v>9</v>
      </c>
      <c r="B3119" s="30" t="s">
        <v>5130</v>
      </c>
      <c r="C3119" s="30" t="s">
        <v>131</v>
      </c>
      <c r="D3119" s="34">
        <v>0</v>
      </c>
      <c r="E3119" s="33">
        <v>3948001552.29</v>
      </c>
      <c r="F3119" s="33">
        <v>3948001552.29</v>
      </c>
    </row>
    <row r="3120" spans="1:6" ht="13.5" hidden="1" thickBot="1">
      <c r="A3120" s="27">
        <f t="shared" si="58"/>
        <v>9</v>
      </c>
      <c r="B3120" s="30" t="s">
        <v>5131</v>
      </c>
      <c r="C3120" s="30" t="s">
        <v>1024</v>
      </c>
      <c r="D3120" s="34">
        <v>0</v>
      </c>
      <c r="E3120" s="33">
        <v>52435812558.360001</v>
      </c>
      <c r="F3120" s="33">
        <v>52435812558.360001</v>
      </c>
    </row>
    <row r="3121" spans="1:6" ht="13.5" hidden="1" thickBot="1">
      <c r="A3121" s="27">
        <f t="shared" si="58"/>
        <v>9</v>
      </c>
      <c r="B3121" s="30" t="s">
        <v>5132</v>
      </c>
      <c r="C3121" s="30" t="s">
        <v>1026</v>
      </c>
      <c r="D3121" s="34">
        <v>0</v>
      </c>
      <c r="E3121" s="33">
        <v>7974255422.1899996</v>
      </c>
      <c r="F3121" s="33">
        <v>7974255422.1899996</v>
      </c>
    </row>
    <row r="3122" spans="1:6" ht="13.5" hidden="1" thickBot="1">
      <c r="A3122" s="27">
        <f t="shared" si="58"/>
        <v>9</v>
      </c>
      <c r="B3122" s="30" t="s">
        <v>5133</v>
      </c>
      <c r="C3122" s="30" t="s">
        <v>1028</v>
      </c>
      <c r="D3122" s="34">
        <v>0</v>
      </c>
      <c r="E3122" s="33">
        <v>3836888847.25</v>
      </c>
      <c r="F3122" s="33">
        <v>3836888847.25</v>
      </c>
    </row>
    <row r="3123" spans="1:6" ht="13.5" hidden="1" thickBot="1">
      <c r="A3123" s="27">
        <f t="shared" si="58"/>
        <v>9</v>
      </c>
      <c r="B3123" s="30" t="s">
        <v>5134</v>
      </c>
      <c r="C3123" s="30" t="s">
        <v>1030</v>
      </c>
      <c r="D3123" s="34">
        <v>0</v>
      </c>
      <c r="E3123" s="33">
        <v>1207468192.8699999</v>
      </c>
      <c r="F3123" s="33">
        <v>1207468192.8699999</v>
      </c>
    </row>
    <row r="3124" spans="1:6" ht="13.5" hidden="1" thickBot="1">
      <c r="A3124" s="27">
        <f t="shared" si="58"/>
        <v>9</v>
      </c>
      <c r="B3124" s="30" t="s">
        <v>5135</v>
      </c>
      <c r="C3124" s="30" t="s">
        <v>1032</v>
      </c>
      <c r="D3124" s="34">
        <v>0</v>
      </c>
      <c r="E3124" s="33">
        <v>1424696976.4300001</v>
      </c>
      <c r="F3124" s="33">
        <v>1424696976.4300001</v>
      </c>
    </row>
    <row r="3125" spans="1:6" ht="13.5" hidden="1" thickBot="1">
      <c r="A3125" s="27">
        <f t="shared" si="58"/>
        <v>9</v>
      </c>
      <c r="B3125" s="30" t="s">
        <v>5136</v>
      </c>
      <c r="C3125" s="30" t="s">
        <v>1034</v>
      </c>
      <c r="D3125" s="34">
        <v>0</v>
      </c>
      <c r="E3125" s="34">
        <v>311634683</v>
      </c>
      <c r="F3125" s="34">
        <v>311634683</v>
      </c>
    </row>
    <row r="3126" spans="1:6" ht="13.5" hidden="1" thickBot="1">
      <c r="A3126" s="27">
        <f t="shared" si="58"/>
        <v>9</v>
      </c>
      <c r="B3126" s="30" t="s">
        <v>5137</v>
      </c>
      <c r="C3126" s="30" t="s">
        <v>1048</v>
      </c>
      <c r="D3126" s="34">
        <v>0</v>
      </c>
      <c r="E3126" s="34">
        <v>1427947676</v>
      </c>
      <c r="F3126" s="34">
        <v>1427947676</v>
      </c>
    </row>
    <row r="3127" spans="1:6" ht="13.5" hidden="1" thickBot="1">
      <c r="A3127" s="27">
        <f t="shared" si="58"/>
        <v>9</v>
      </c>
      <c r="B3127" s="30" t="s">
        <v>5138</v>
      </c>
      <c r="C3127" s="30" t="s">
        <v>1371</v>
      </c>
      <c r="D3127" s="34">
        <v>0</v>
      </c>
      <c r="E3127" s="33">
        <v>50469467295.900002</v>
      </c>
      <c r="F3127" s="33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0" t="s">
        <v>5140</v>
      </c>
      <c r="D3128" s="34">
        <v>0</v>
      </c>
      <c r="E3128" s="33">
        <v>1485031137337.51</v>
      </c>
      <c r="F3128" s="33">
        <v>1485031137337.51</v>
      </c>
    </row>
    <row r="3129" spans="1:6" ht="13.5" hidden="1" thickBot="1">
      <c r="A3129" s="27">
        <f t="shared" si="58"/>
        <v>9</v>
      </c>
      <c r="B3129" s="30" t="s">
        <v>5141</v>
      </c>
      <c r="C3129" s="30" t="s">
        <v>125</v>
      </c>
      <c r="D3129" s="34">
        <v>0</v>
      </c>
      <c r="E3129" s="33">
        <v>1435757524610.6299</v>
      </c>
      <c r="F3129" s="33">
        <v>1435757524610.6299</v>
      </c>
    </row>
    <row r="3130" spans="1:6" ht="13.5" hidden="1" thickBot="1">
      <c r="A3130" s="27">
        <f t="shared" si="58"/>
        <v>9</v>
      </c>
      <c r="B3130" s="30" t="s">
        <v>5142</v>
      </c>
      <c r="C3130" s="30" t="s">
        <v>124</v>
      </c>
      <c r="D3130" s="34">
        <v>0</v>
      </c>
      <c r="E3130" s="33">
        <v>49273612726.879997</v>
      </c>
      <c r="F3130" s="33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0" t="s">
        <v>5144</v>
      </c>
      <c r="D3131" s="34">
        <v>0</v>
      </c>
      <c r="E3131" s="33">
        <v>60708634820.120003</v>
      </c>
      <c r="F3131" s="33">
        <v>60708634820.120003</v>
      </c>
    </row>
    <row r="3132" spans="1:6" ht="13.5" hidden="1" thickBot="1">
      <c r="A3132" s="27">
        <f t="shared" si="58"/>
        <v>9</v>
      </c>
      <c r="B3132" s="30" t="s">
        <v>5145</v>
      </c>
      <c r="C3132" s="30" t="s">
        <v>115</v>
      </c>
      <c r="D3132" s="34">
        <v>0</v>
      </c>
      <c r="E3132" s="33">
        <v>23531035194.369999</v>
      </c>
      <c r="F3132" s="33">
        <v>23531035194.369999</v>
      </c>
    </row>
    <row r="3133" spans="1:6" ht="13.5" hidden="1" thickBot="1">
      <c r="A3133" s="27">
        <f t="shared" si="58"/>
        <v>9</v>
      </c>
      <c r="B3133" s="30" t="s">
        <v>5146</v>
      </c>
      <c r="C3133" s="30" t="s">
        <v>114</v>
      </c>
      <c r="D3133" s="34">
        <v>0</v>
      </c>
      <c r="E3133" s="33">
        <v>16464209086.41</v>
      </c>
      <c r="F3133" s="33">
        <v>16464209086.41</v>
      </c>
    </row>
    <row r="3134" spans="1:6" ht="13.5" hidden="1" thickBot="1">
      <c r="A3134" s="27">
        <f t="shared" si="58"/>
        <v>9</v>
      </c>
      <c r="B3134" s="30" t="s">
        <v>5147</v>
      </c>
      <c r="C3134" s="30" t="s">
        <v>109</v>
      </c>
      <c r="D3134" s="34">
        <v>0</v>
      </c>
      <c r="E3134" s="33">
        <v>71579770.099999994</v>
      </c>
      <c r="F3134" s="33">
        <v>71579770.099999994</v>
      </c>
    </row>
    <row r="3135" spans="1:6" ht="13.5" hidden="1" thickBot="1">
      <c r="A3135" s="27">
        <f t="shared" si="58"/>
        <v>9</v>
      </c>
      <c r="B3135" s="30" t="s">
        <v>5148</v>
      </c>
      <c r="C3135" s="30" t="s">
        <v>5149</v>
      </c>
      <c r="D3135" s="34">
        <v>0</v>
      </c>
      <c r="E3135" s="33">
        <v>521252324.04000002</v>
      </c>
      <c r="F3135" s="33">
        <v>521252324.04000002</v>
      </c>
    </row>
    <row r="3136" spans="1:6" ht="13.5" hidden="1" thickBot="1">
      <c r="A3136" s="27">
        <f t="shared" si="58"/>
        <v>9</v>
      </c>
      <c r="B3136" s="30" t="s">
        <v>5150</v>
      </c>
      <c r="C3136" s="30" t="s">
        <v>1630</v>
      </c>
      <c r="D3136" s="34">
        <v>0</v>
      </c>
      <c r="E3136" s="34">
        <v>534935</v>
      </c>
      <c r="F3136" s="34">
        <v>534935</v>
      </c>
    </row>
    <row r="3137" spans="1:6" ht="13.5" hidden="1" thickBot="1">
      <c r="A3137" s="27">
        <f t="shared" si="58"/>
        <v>9</v>
      </c>
      <c r="B3137" s="30" t="s">
        <v>5151</v>
      </c>
      <c r="C3137" s="30" t="s">
        <v>1632</v>
      </c>
      <c r="D3137" s="34">
        <v>0</v>
      </c>
      <c r="E3137" s="34">
        <v>4169789041</v>
      </c>
      <c r="F3137" s="34">
        <v>4169789041</v>
      </c>
    </row>
    <row r="3138" spans="1:6" ht="13.5" hidden="1" thickBot="1">
      <c r="A3138" s="27">
        <f t="shared" si="58"/>
        <v>9</v>
      </c>
      <c r="B3138" s="30" t="s">
        <v>5152</v>
      </c>
      <c r="C3138" s="30" t="s">
        <v>5153</v>
      </c>
      <c r="D3138" s="34">
        <v>0</v>
      </c>
      <c r="E3138" s="33">
        <v>9937051488.5</v>
      </c>
      <c r="F3138" s="33">
        <v>9937051488.5</v>
      </c>
    </row>
    <row r="3139" spans="1:6" ht="13.5" hidden="1" thickBot="1">
      <c r="A3139" s="27">
        <f t="shared" si="58"/>
        <v>9</v>
      </c>
      <c r="B3139" s="30" t="s">
        <v>5154</v>
      </c>
      <c r="C3139" s="30" t="s">
        <v>1527</v>
      </c>
      <c r="D3139" s="34">
        <v>0</v>
      </c>
      <c r="E3139" s="33">
        <v>6013182980.6999998</v>
      </c>
      <c r="F3139" s="33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0" t="s">
        <v>5156</v>
      </c>
      <c r="D3140" s="34">
        <v>0</v>
      </c>
      <c r="E3140" s="33">
        <v>1541579051675.6399</v>
      </c>
      <c r="F3140" s="33">
        <v>1541579051675.6399</v>
      </c>
    </row>
    <row r="3141" spans="1:6" ht="13.5" hidden="1" thickBot="1">
      <c r="A3141" s="27">
        <f t="shared" si="58"/>
        <v>9</v>
      </c>
      <c r="B3141" s="30" t="s">
        <v>5157</v>
      </c>
      <c r="C3141" s="30" t="s">
        <v>106</v>
      </c>
      <c r="D3141" s="34">
        <v>0</v>
      </c>
      <c r="E3141" s="33">
        <v>58613734429.410004</v>
      </c>
      <c r="F3141" s="33">
        <v>58613734429.410004</v>
      </c>
    </row>
    <row r="3142" spans="1:6" ht="13.5" hidden="1" thickBot="1">
      <c r="A3142" s="27">
        <f t="shared" si="58"/>
        <v>9</v>
      </c>
      <c r="B3142" s="30" t="s">
        <v>5158</v>
      </c>
      <c r="C3142" s="30" t="s">
        <v>1648</v>
      </c>
      <c r="D3142" s="34">
        <v>0</v>
      </c>
      <c r="E3142" s="34">
        <v>122432427</v>
      </c>
      <c r="F3142" s="34">
        <v>122432427</v>
      </c>
    </row>
    <row r="3143" spans="1:6" ht="13.5" hidden="1" thickBot="1">
      <c r="A3143" s="27">
        <f t="shared" si="58"/>
        <v>9</v>
      </c>
      <c r="B3143" s="30" t="s">
        <v>5159</v>
      </c>
      <c r="C3143" s="30" t="s">
        <v>103</v>
      </c>
      <c r="D3143" s="34">
        <v>0</v>
      </c>
      <c r="E3143" s="34">
        <v>1646801593</v>
      </c>
      <c r="F3143" s="34">
        <v>1646801593</v>
      </c>
    </row>
    <row r="3144" spans="1:6" ht="13.5" hidden="1" thickBot="1">
      <c r="A3144" s="27">
        <f t="shared" si="58"/>
        <v>9</v>
      </c>
      <c r="B3144" s="30" t="s">
        <v>5160</v>
      </c>
      <c r="C3144" s="30" t="s">
        <v>102</v>
      </c>
      <c r="D3144" s="34">
        <v>0</v>
      </c>
      <c r="E3144" s="34">
        <v>2901763826</v>
      </c>
      <c r="F3144" s="34">
        <v>2901763826</v>
      </c>
    </row>
    <row r="3145" spans="1:6" ht="13.5" hidden="1" thickBot="1">
      <c r="A3145" s="27">
        <f t="shared" si="58"/>
        <v>9</v>
      </c>
      <c r="B3145" s="30" t="s">
        <v>5161</v>
      </c>
      <c r="C3145" s="30" t="s">
        <v>98</v>
      </c>
      <c r="D3145" s="34">
        <v>0</v>
      </c>
      <c r="E3145" s="33">
        <v>72692184077.520004</v>
      </c>
      <c r="F3145" s="33">
        <v>72692184077.520004</v>
      </c>
    </row>
    <row r="3146" spans="1:6" ht="13.5" hidden="1" thickBot="1">
      <c r="A3146" s="27">
        <f t="shared" si="58"/>
        <v>9</v>
      </c>
      <c r="B3146" s="30" t="s">
        <v>5162</v>
      </c>
      <c r="C3146" s="30" t="s">
        <v>195</v>
      </c>
      <c r="D3146" s="34">
        <v>0</v>
      </c>
      <c r="E3146" s="33">
        <v>481592819932.31</v>
      </c>
      <c r="F3146" s="33">
        <v>481592819932.31</v>
      </c>
    </row>
    <row r="3147" spans="1:6" ht="13.5" hidden="1" thickBot="1">
      <c r="A3147" s="27">
        <f t="shared" si="58"/>
        <v>9</v>
      </c>
      <c r="B3147" s="30" t="s">
        <v>5163</v>
      </c>
      <c r="C3147" s="30" t="s">
        <v>97</v>
      </c>
      <c r="D3147" s="34">
        <v>0</v>
      </c>
      <c r="E3147" s="33">
        <v>44346813869.510002</v>
      </c>
      <c r="F3147" s="33">
        <v>44346813869.510002</v>
      </c>
    </row>
    <row r="3148" spans="1:6" ht="13.5" hidden="1" thickBot="1">
      <c r="A3148" s="27">
        <f t="shared" si="58"/>
        <v>9</v>
      </c>
      <c r="B3148" s="30" t="s">
        <v>5164</v>
      </c>
      <c r="C3148" s="30" t="s">
        <v>196</v>
      </c>
      <c r="D3148" s="34">
        <v>0</v>
      </c>
      <c r="E3148" s="33">
        <v>715089872524.32996</v>
      </c>
      <c r="F3148" s="33">
        <v>715089872524.32996</v>
      </c>
    </row>
    <row r="3149" spans="1:6" ht="13.5" hidden="1" thickBot="1">
      <c r="A3149" s="27">
        <f t="shared" si="58"/>
        <v>9</v>
      </c>
      <c r="B3149" s="30" t="s">
        <v>5165</v>
      </c>
      <c r="C3149" s="30" t="s">
        <v>96</v>
      </c>
      <c r="D3149" s="34">
        <v>0</v>
      </c>
      <c r="E3149" s="33">
        <v>18889667320.060001</v>
      </c>
      <c r="F3149" s="33">
        <v>18889667320.060001</v>
      </c>
    </row>
    <row r="3150" spans="1:6" ht="13.5" hidden="1" thickBot="1">
      <c r="A3150" s="27">
        <f t="shared" si="58"/>
        <v>9</v>
      </c>
      <c r="B3150" s="30" t="s">
        <v>5166</v>
      </c>
      <c r="C3150" s="30" t="s">
        <v>197</v>
      </c>
      <c r="D3150" s="34">
        <v>0</v>
      </c>
      <c r="E3150" s="33">
        <v>10048557862.58</v>
      </c>
      <c r="F3150" s="33">
        <v>10048557862.58</v>
      </c>
    </row>
    <row r="3151" spans="1:6" ht="13.5" hidden="1" thickBot="1">
      <c r="A3151" s="27">
        <f t="shared" si="58"/>
        <v>9</v>
      </c>
      <c r="B3151" s="30" t="s">
        <v>5167</v>
      </c>
      <c r="C3151" s="30" t="s">
        <v>95</v>
      </c>
      <c r="D3151" s="34">
        <v>0</v>
      </c>
      <c r="E3151" s="33">
        <v>24910306255.389999</v>
      </c>
      <c r="F3151" s="33">
        <v>24910306255.389999</v>
      </c>
    </row>
    <row r="3152" spans="1:6" ht="13.5" hidden="1" thickBot="1">
      <c r="A3152" s="27">
        <f t="shared" si="58"/>
        <v>9</v>
      </c>
      <c r="B3152" s="30" t="s">
        <v>5168</v>
      </c>
      <c r="C3152" s="30" t="s">
        <v>2022</v>
      </c>
      <c r="D3152" s="34">
        <v>0</v>
      </c>
      <c r="E3152" s="33">
        <v>15507889698.08</v>
      </c>
      <c r="F3152" s="33">
        <v>15507889698.08</v>
      </c>
    </row>
    <row r="3153" spans="1:6" ht="13.5" hidden="1" thickBot="1">
      <c r="A3153" s="27">
        <f t="shared" si="58"/>
        <v>9</v>
      </c>
      <c r="B3153" s="30" t="s">
        <v>5169</v>
      </c>
      <c r="C3153" s="30" t="s">
        <v>94</v>
      </c>
      <c r="D3153" s="34">
        <v>0</v>
      </c>
      <c r="E3153" s="33">
        <v>369836282.12</v>
      </c>
      <c r="F3153" s="33">
        <v>369836282.12</v>
      </c>
    </row>
    <row r="3154" spans="1:6" ht="13.5" hidden="1" thickBot="1">
      <c r="A3154" s="27">
        <f t="shared" si="58"/>
        <v>9</v>
      </c>
      <c r="B3154" s="30" t="s">
        <v>5170</v>
      </c>
      <c r="C3154" s="30" t="s">
        <v>1661</v>
      </c>
      <c r="D3154" s="34">
        <v>0</v>
      </c>
      <c r="E3154" s="34">
        <v>268210800</v>
      </c>
      <c r="F3154" s="34">
        <v>268210800</v>
      </c>
    </row>
    <row r="3155" spans="1:6" ht="13.5" hidden="1" thickBot="1">
      <c r="A3155" s="27">
        <f t="shared" si="58"/>
        <v>9</v>
      </c>
      <c r="B3155" s="30" t="s">
        <v>5171</v>
      </c>
      <c r="C3155" s="30" t="s">
        <v>1540</v>
      </c>
      <c r="D3155" s="34">
        <v>0</v>
      </c>
      <c r="E3155" s="34">
        <v>63489176518</v>
      </c>
      <c r="F3155" s="34">
        <v>63489176518</v>
      </c>
    </row>
    <row r="3156" spans="1:6" ht="13.5" hidden="1" thickBot="1">
      <c r="A3156" s="27">
        <f t="shared" si="58"/>
        <v>9</v>
      </c>
      <c r="B3156" s="30" t="s">
        <v>5172</v>
      </c>
      <c r="C3156" s="30" t="s">
        <v>70</v>
      </c>
      <c r="D3156" s="34">
        <v>0</v>
      </c>
      <c r="E3156" s="33">
        <v>1062574269.9400001</v>
      </c>
      <c r="F3156" s="33">
        <v>1062574269.9400001</v>
      </c>
    </row>
    <row r="3157" spans="1:6" ht="13.5" hidden="1" thickBot="1">
      <c r="A3157" s="27">
        <f t="shared" si="58"/>
        <v>9</v>
      </c>
      <c r="B3157" s="30" t="s">
        <v>5173</v>
      </c>
      <c r="C3157" s="30" t="s">
        <v>1979</v>
      </c>
      <c r="D3157" s="34">
        <v>0</v>
      </c>
      <c r="E3157" s="34">
        <v>1857771619</v>
      </c>
      <c r="F3157" s="34">
        <v>1857771619</v>
      </c>
    </row>
    <row r="3158" spans="1:6" ht="13.5" hidden="1" thickBot="1">
      <c r="A3158" s="27">
        <f t="shared" si="58"/>
        <v>9</v>
      </c>
      <c r="B3158" s="30" t="s">
        <v>5174</v>
      </c>
      <c r="C3158" s="30" t="s">
        <v>101</v>
      </c>
      <c r="D3158" s="34">
        <v>0</v>
      </c>
      <c r="E3158" s="34">
        <v>20705706</v>
      </c>
      <c r="F3158" s="34">
        <v>20705706</v>
      </c>
    </row>
    <row r="3159" spans="1:6" ht="13.5" hidden="1" thickBot="1">
      <c r="A3159" s="27">
        <f t="shared" si="58"/>
        <v>9</v>
      </c>
      <c r="B3159" s="30" t="s">
        <v>5175</v>
      </c>
      <c r="C3159" s="30" t="s">
        <v>100</v>
      </c>
      <c r="D3159" s="34">
        <v>0</v>
      </c>
      <c r="E3159" s="34">
        <v>29353484</v>
      </c>
      <c r="F3159" s="34">
        <v>29353484</v>
      </c>
    </row>
    <row r="3160" spans="1:6" ht="13.5" hidden="1" thickBot="1">
      <c r="A3160" s="27">
        <f t="shared" si="58"/>
        <v>9</v>
      </c>
      <c r="B3160" s="30" t="s">
        <v>5176</v>
      </c>
      <c r="C3160" s="30" t="s">
        <v>99</v>
      </c>
      <c r="D3160" s="34">
        <v>0</v>
      </c>
      <c r="E3160" s="33">
        <v>28118579181.389999</v>
      </c>
      <c r="F3160" s="33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0" t="s">
        <v>5178</v>
      </c>
      <c r="D3161" s="34">
        <v>0</v>
      </c>
      <c r="E3161" s="34">
        <v>37396613529</v>
      </c>
      <c r="F3161" s="34">
        <v>37396613529</v>
      </c>
    </row>
    <row r="3162" spans="1:6" ht="13.5" hidden="1" thickBot="1">
      <c r="A3162" s="27">
        <f t="shared" si="58"/>
        <v>9</v>
      </c>
      <c r="B3162" s="30" t="s">
        <v>5179</v>
      </c>
      <c r="C3162" s="30" t="s">
        <v>2301</v>
      </c>
      <c r="D3162" s="34">
        <v>0</v>
      </c>
      <c r="E3162" s="33">
        <v>383483610.17000002</v>
      </c>
      <c r="F3162" s="33">
        <v>383483610.17000002</v>
      </c>
    </row>
    <row r="3163" spans="1:6" ht="13.5" hidden="1" thickBot="1">
      <c r="A3163" s="27">
        <f t="shared" si="58"/>
        <v>9</v>
      </c>
      <c r="B3163" s="30" t="s">
        <v>5180</v>
      </c>
      <c r="C3163" s="30" t="s">
        <v>2303</v>
      </c>
      <c r="D3163" s="34">
        <v>0</v>
      </c>
      <c r="E3163" s="33">
        <v>15215833147.83</v>
      </c>
      <c r="F3163" s="33">
        <v>15215833147.83</v>
      </c>
    </row>
    <row r="3164" spans="1:6" ht="13.5" hidden="1" thickBot="1">
      <c r="A3164" s="27">
        <f t="shared" si="58"/>
        <v>9</v>
      </c>
      <c r="B3164" s="30" t="s">
        <v>5181</v>
      </c>
      <c r="C3164" s="30" t="s">
        <v>82</v>
      </c>
      <c r="D3164" s="34">
        <v>0</v>
      </c>
      <c r="E3164" s="34">
        <v>21797296771</v>
      </c>
      <c r="F3164" s="34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0" t="s">
        <v>5183</v>
      </c>
      <c r="D3165" s="34">
        <v>0</v>
      </c>
      <c r="E3165" s="34">
        <v>1163337639</v>
      </c>
      <c r="F3165" s="34">
        <v>1163337639</v>
      </c>
    </row>
    <row r="3166" spans="1:6" ht="13.5" hidden="1" thickBot="1">
      <c r="A3166" s="27">
        <f t="shared" si="58"/>
        <v>9</v>
      </c>
      <c r="B3166" s="30" t="s">
        <v>5184</v>
      </c>
      <c r="C3166" s="30" t="s">
        <v>106</v>
      </c>
      <c r="D3166" s="34">
        <v>0</v>
      </c>
      <c r="E3166" s="34">
        <v>986979639</v>
      </c>
      <c r="F3166" s="34">
        <v>986979639</v>
      </c>
    </row>
    <row r="3167" spans="1:6" ht="13.5" hidden="1" thickBot="1">
      <c r="A3167" s="27">
        <f t="shared" si="58"/>
        <v>9</v>
      </c>
      <c r="B3167" s="30" t="s">
        <v>5185</v>
      </c>
      <c r="C3167" s="30" t="s">
        <v>98</v>
      </c>
      <c r="D3167" s="34">
        <v>0</v>
      </c>
      <c r="E3167" s="34">
        <v>176358000</v>
      </c>
      <c r="F3167" s="34">
        <v>176358000</v>
      </c>
    </row>
    <row r="3168" spans="1:6" ht="13.5" thickBot="1">
      <c r="A3168" s="27">
        <f t="shared" si="58"/>
        <v>6</v>
      </c>
      <c r="B3168" s="27" t="s">
        <v>5186</v>
      </c>
      <c r="C3168" s="30" t="s">
        <v>5187</v>
      </c>
      <c r="D3168" s="34">
        <v>0</v>
      </c>
      <c r="E3168" s="33">
        <v>327879083731.79999</v>
      </c>
      <c r="F3168" s="33">
        <v>327879083731.79999</v>
      </c>
    </row>
    <row r="3169" spans="1:6" ht="13.5" hidden="1" thickBot="1">
      <c r="A3169" s="27">
        <f t="shared" si="58"/>
        <v>9</v>
      </c>
      <c r="B3169" s="30" t="s">
        <v>5188</v>
      </c>
      <c r="C3169" s="30" t="s">
        <v>2332</v>
      </c>
      <c r="D3169" s="34">
        <v>0</v>
      </c>
      <c r="E3169" s="34">
        <v>205982400</v>
      </c>
      <c r="F3169" s="34">
        <v>205982400</v>
      </c>
    </row>
    <row r="3170" spans="1:6" ht="13.5" hidden="1" thickBot="1">
      <c r="A3170" s="27">
        <f t="shared" ref="A3170:A3233" si="59">LEN(B3170)</f>
        <v>9</v>
      </c>
      <c r="B3170" s="30" t="s">
        <v>5189</v>
      </c>
      <c r="C3170" s="30" t="s">
        <v>2334</v>
      </c>
      <c r="D3170" s="34">
        <v>0</v>
      </c>
      <c r="E3170" s="34">
        <v>4796426</v>
      </c>
      <c r="F3170" s="34">
        <v>4796426</v>
      </c>
    </row>
    <row r="3171" spans="1:6" ht="13.5" hidden="1" thickBot="1">
      <c r="A3171" s="27">
        <f t="shared" si="59"/>
        <v>9</v>
      </c>
      <c r="B3171" s="30" t="s">
        <v>5190</v>
      </c>
      <c r="C3171" s="30" t="s">
        <v>2339</v>
      </c>
      <c r="D3171" s="34">
        <v>0</v>
      </c>
      <c r="E3171" s="33">
        <v>100011301.02</v>
      </c>
      <c r="F3171" s="33">
        <v>100011301.02</v>
      </c>
    </row>
    <row r="3172" spans="1:6" ht="13.5" hidden="1" thickBot="1">
      <c r="A3172" s="27">
        <f t="shared" si="59"/>
        <v>9</v>
      </c>
      <c r="B3172" s="30" t="s">
        <v>5191</v>
      </c>
      <c r="C3172" s="30" t="s">
        <v>897</v>
      </c>
      <c r="D3172" s="34">
        <v>0</v>
      </c>
      <c r="E3172" s="33">
        <v>5231635378.8500004</v>
      </c>
      <c r="F3172" s="33">
        <v>5231635378.8500004</v>
      </c>
    </row>
    <row r="3173" spans="1:6" ht="13.5" hidden="1" thickBot="1">
      <c r="A3173" s="27">
        <f t="shared" si="59"/>
        <v>9</v>
      </c>
      <c r="B3173" s="30" t="s">
        <v>5192</v>
      </c>
      <c r="C3173" s="30" t="s">
        <v>2342</v>
      </c>
      <c r="D3173" s="34">
        <v>0</v>
      </c>
      <c r="E3173" s="33">
        <v>11515715358.93</v>
      </c>
      <c r="F3173" s="33">
        <v>11515715358.93</v>
      </c>
    </row>
    <row r="3174" spans="1:6" ht="13.5" hidden="1" thickBot="1">
      <c r="A3174" s="27">
        <f t="shared" si="59"/>
        <v>9</v>
      </c>
      <c r="B3174" s="30" t="s">
        <v>5193</v>
      </c>
      <c r="C3174" s="30" t="s">
        <v>2344</v>
      </c>
      <c r="D3174" s="34">
        <v>0</v>
      </c>
      <c r="E3174" s="34">
        <v>239921220326</v>
      </c>
      <c r="F3174" s="34">
        <v>239921220326</v>
      </c>
    </row>
    <row r="3175" spans="1:6" ht="13.5" hidden="1" thickBot="1">
      <c r="A3175" s="27">
        <f t="shared" si="59"/>
        <v>9</v>
      </c>
      <c r="B3175" s="30" t="s">
        <v>5194</v>
      </c>
      <c r="C3175" s="30" t="s">
        <v>2350</v>
      </c>
      <c r="D3175" s="34">
        <v>0</v>
      </c>
      <c r="E3175" s="34">
        <v>70899722541</v>
      </c>
      <c r="F3175" s="34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0" t="s">
        <v>5196</v>
      </c>
      <c r="D3176" s="34">
        <v>0</v>
      </c>
      <c r="E3176" s="34">
        <v>22118070836</v>
      </c>
      <c r="F3176" s="34">
        <v>22118070836</v>
      </c>
    </row>
    <row r="3177" spans="1:6" ht="13.5" hidden="1" thickBot="1">
      <c r="A3177" s="27">
        <f t="shared" si="59"/>
        <v>9</v>
      </c>
      <c r="B3177" s="30" t="s">
        <v>5197</v>
      </c>
      <c r="C3177" s="30" t="s">
        <v>2375</v>
      </c>
      <c r="D3177" s="34">
        <v>0</v>
      </c>
      <c r="E3177" s="34">
        <v>22118070836</v>
      </c>
      <c r="F3177" s="34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0" t="s">
        <v>5199</v>
      </c>
      <c r="D3178" s="34">
        <v>0</v>
      </c>
      <c r="E3178" s="33">
        <v>4833984411288.5996</v>
      </c>
      <c r="F3178" s="33">
        <v>4833984411288.5996</v>
      </c>
    </row>
    <row r="3179" spans="1:6" ht="13.5" hidden="1" thickBot="1">
      <c r="A3179" s="27">
        <f t="shared" si="59"/>
        <v>9</v>
      </c>
      <c r="B3179" s="30" t="s">
        <v>5200</v>
      </c>
      <c r="C3179" s="30" t="s">
        <v>98</v>
      </c>
      <c r="D3179" s="34">
        <v>0</v>
      </c>
      <c r="E3179" s="33">
        <v>1124697087125.53</v>
      </c>
      <c r="F3179" s="33">
        <v>1124697087125.53</v>
      </c>
    </row>
    <row r="3180" spans="1:6" ht="13.5" hidden="1" thickBot="1">
      <c r="A3180" s="27">
        <f t="shared" si="59"/>
        <v>9</v>
      </c>
      <c r="B3180" s="30" t="s">
        <v>5201</v>
      </c>
      <c r="C3180" s="30" t="s">
        <v>195</v>
      </c>
      <c r="D3180" s="34">
        <v>0</v>
      </c>
      <c r="E3180" s="33">
        <v>186971105935.81</v>
      </c>
      <c r="F3180" s="33">
        <v>186971105935.81</v>
      </c>
    </row>
    <row r="3181" spans="1:6" ht="13.5" hidden="1" thickBot="1">
      <c r="A3181" s="27">
        <f t="shared" si="59"/>
        <v>9</v>
      </c>
      <c r="B3181" s="30" t="s">
        <v>5202</v>
      </c>
      <c r="C3181" s="30" t="s">
        <v>97</v>
      </c>
      <c r="D3181" s="34">
        <v>0</v>
      </c>
      <c r="E3181" s="33">
        <v>330886964629.98999</v>
      </c>
      <c r="F3181" s="33">
        <v>330886964629.98999</v>
      </c>
    </row>
    <row r="3182" spans="1:6" ht="13.5" hidden="1" thickBot="1">
      <c r="A3182" s="27">
        <f t="shared" si="59"/>
        <v>9</v>
      </c>
      <c r="B3182" s="30" t="s">
        <v>5203</v>
      </c>
      <c r="C3182" s="30" t="s">
        <v>196</v>
      </c>
      <c r="D3182" s="34">
        <v>0</v>
      </c>
      <c r="E3182" s="33">
        <v>812574557804.34998</v>
      </c>
      <c r="F3182" s="33">
        <v>812574557804.34998</v>
      </c>
    </row>
    <row r="3183" spans="1:6" ht="13.5" hidden="1" thickBot="1">
      <c r="A3183" s="27">
        <f t="shared" si="59"/>
        <v>9</v>
      </c>
      <c r="B3183" s="30" t="s">
        <v>5204</v>
      </c>
      <c r="C3183" s="30" t="s">
        <v>96</v>
      </c>
      <c r="D3183" s="34">
        <v>0</v>
      </c>
      <c r="E3183" s="33">
        <v>145677130081.82999</v>
      </c>
      <c r="F3183" s="33">
        <v>145677130081.82999</v>
      </c>
    </row>
    <row r="3184" spans="1:6" ht="13.5" hidden="1" thickBot="1">
      <c r="A3184" s="27">
        <f t="shared" si="59"/>
        <v>9</v>
      </c>
      <c r="B3184" s="30" t="s">
        <v>5205</v>
      </c>
      <c r="C3184" s="30" t="s">
        <v>197</v>
      </c>
      <c r="D3184" s="34">
        <v>0</v>
      </c>
      <c r="E3184" s="33">
        <v>241779341449.26999</v>
      </c>
      <c r="F3184" s="33">
        <v>241779341449.26999</v>
      </c>
    </row>
    <row r="3185" spans="1:6" ht="13.5" hidden="1" thickBot="1">
      <c r="A3185" s="27">
        <f t="shared" si="59"/>
        <v>9</v>
      </c>
      <c r="B3185" s="30" t="s">
        <v>5206</v>
      </c>
      <c r="C3185" s="30" t="s">
        <v>95</v>
      </c>
      <c r="D3185" s="34">
        <v>0</v>
      </c>
      <c r="E3185" s="34">
        <v>1068379000807</v>
      </c>
      <c r="F3185" s="34">
        <v>1068379000807</v>
      </c>
    </row>
    <row r="3186" spans="1:6" ht="13.5" hidden="1" thickBot="1">
      <c r="A3186" s="27">
        <f t="shared" si="59"/>
        <v>9</v>
      </c>
      <c r="B3186" s="30" t="s">
        <v>5207</v>
      </c>
      <c r="C3186" s="30" t="s">
        <v>198</v>
      </c>
      <c r="D3186" s="34">
        <v>0</v>
      </c>
      <c r="E3186" s="33">
        <v>494930209429.10999</v>
      </c>
      <c r="F3186" s="33">
        <v>494930209429.10999</v>
      </c>
    </row>
    <row r="3187" spans="1:6" ht="13.5" hidden="1" thickBot="1">
      <c r="A3187" s="27">
        <f t="shared" si="59"/>
        <v>9</v>
      </c>
      <c r="B3187" s="30" t="s">
        <v>5208</v>
      </c>
      <c r="C3187" s="30" t="s">
        <v>94</v>
      </c>
      <c r="D3187" s="34">
        <v>0</v>
      </c>
      <c r="E3187" s="33">
        <v>20563591483.330002</v>
      </c>
      <c r="F3187" s="33">
        <v>20563591483.330002</v>
      </c>
    </row>
    <row r="3188" spans="1:6" ht="13.5" hidden="1" thickBot="1">
      <c r="A3188" s="27">
        <f t="shared" si="59"/>
        <v>9</v>
      </c>
      <c r="B3188" s="30" t="s">
        <v>5209</v>
      </c>
      <c r="C3188" s="30" t="s">
        <v>1648</v>
      </c>
      <c r="D3188" s="34">
        <v>0</v>
      </c>
      <c r="E3188" s="33">
        <v>10045304638.389999</v>
      </c>
      <c r="F3188" s="33">
        <v>10045304638.389999</v>
      </c>
    </row>
    <row r="3189" spans="1:6" ht="13.5" hidden="1" thickBot="1">
      <c r="A3189" s="27">
        <f t="shared" si="59"/>
        <v>9</v>
      </c>
      <c r="B3189" s="30" t="s">
        <v>5210</v>
      </c>
      <c r="C3189" s="30" t="s">
        <v>1661</v>
      </c>
      <c r="D3189" s="34">
        <v>0</v>
      </c>
      <c r="E3189" s="33">
        <v>285766989.94999999</v>
      </c>
      <c r="F3189" s="33">
        <v>285766989.94999999</v>
      </c>
    </row>
    <row r="3190" spans="1:6" ht="13.5" hidden="1" thickBot="1">
      <c r="A3190" s="27">
        <f t="shared" si="59"/>
        <v>9</v>
      </c>
      <c r="B3190" s="30" t="s">
        <v>5211</v>
      </c>
      <c r="C3190" s="30" t="s">
        <v>70</v>
      </c>
      <c r="D3190" s="34">
        <v>0</v>
      </c>
      <c r="E3190" s="33">
        <v>9694919916.6100006</v>
      </c>
      <c r="F3190" s="33">
        <v>9694919916.6100006</v>
      </c>
    </row>
    <row r="3191" spans="1:6" ht="13.5" hidden="1" thickBot="1">
      <c r="A3191" s="27">
        <f t="shared" si="59"/>
        <v>9</v>
      </c>
      <c r="B3191" s="30" t="s">
        <v>5212</v>
      </c>
      <c r="C3191" s="30" t="s">
        <v>101</v>
      </c>
      <c r="D3191" s="34">
        <v>0</v>
      </c>
      <c r="E3191" s="33">
        <v>77885201998.130005</v>
      </c>
      <c r="F3191" s="33">
        <v>77885201998.130005</v>
      </c>
    </row>
    <row r="3192" spans="1:6" ht="13.5" hidden="1" thickBot="1">
      <c r="A3192" s="27">
        <f t="shared" si="59"/>
        <v>9</v>
      </c>
      <c r="B3192" s="30" t="s">
        <v>5213</v>
      </c>
      <c r="C3192" s="30" t="s">
        <v>100</v>
      </c>
      <c r="D3192" s="34">
        <v>0</v>
      </c>
      <c r="E3192" s="33">
        <v>115463002602.67999</v>
      </c>
      <c r="F3192" s="33">
        <v>115463002602.67999</v>
      </c>
    </row>
    <row r="3193" spans="1:6" ht="13.5" hidden="1" thickBot="1">
      <c r="A3193" s="27">
        <f t="shared" si="59"/>
        <v>9</v>
      </c>
      <c r="B3193" s="30" t="s">
        <v>5214</v>
      </c>
      <c r="C3193" s="30" t="s">
        <v>99</v>
      </c>
      <c r="D3193" s="34">
        <v>0</v>
      </c>
      <c r="E3193" s="33">
        <v>86090744879.990005</v>
      </c>
      <c r="F3193" s="33">
        <v>86090744879.990005</v>
      </c>
    </row>
    <row r="3194" spans="1:6" ht="13.5" hidden="1" thickBot="1">
      <c r="A3194" s="27">
        <f t="shared" si="59"/>
        <v>9</v>
      </c>
      <c r="B3194" s="30" t="s">
        <v>5215</v>
      </c>
      <c r="C3194" s="30" t="s">
        <v>1979</v>
      </c>
      <c r="D3194" s="34">
        <v>0</v>
      </c>
      <c r="E3194" s="33">
        <v>108060481516.63</v>
      </c>
      <c r="F3194" s="33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0" t="s">
        <v>5217</v>
      </c>
      <c r="D3195" s="34">
        <v>0</v>
      </c>
      <c r="E3195" s="33">
        <v>1455276791.71</v>
      </c>
      <c r="F3195" s="33">
        <v>1455276791.71</v>
      </c>
    </row>
    <row r="3196" spans="1:6" ht="13.5" hidden="1" thickBot="1">
      <c r="A3196" s="27">
        <f t="shared" si="59"/>
        <v>9</v>
      </c>
      <c r="B3196" s="30" t="s">
        <v>5218</v>
      </c>
      <c r="C3196" s="30" t="s">
        <v>98</v>
      </c>
      <c r="D3196" s="34">
        <v>0</v>
      </c>
      <c r="E3196" s="33">
        <v>1096234910.71</v>
      </c>
      <c r="F3196" s="33">
        <v>1096234910.71</v>
      </c>
    </row>
    <row r="3197" spans="1:6" ht="13.5" hidden="1" thickBot="1">
      <c r="A3197" s="27">
        <f t="shared" si="59"/>
        <v>9</v>
      </c>
      <c r="B3197" s="30" t="s">
        <v>5219</v>
      </c>
      <c r="C3197" s="30" t="s">
        <v>196</v>
      </c>
      <c r="D3197" s="34">
        <v>0</v>
      </c>
      <c r="E3197" s="34">
        <v>6435816</v>
      </c>
      <c r="F3197" s="34">
        <v>6435816</v>
      </c>
    </row>
    <row r="3198" spans="1:6" ht="13.5" hidden="1" thickBot="1">
      <c r="A3198" s="27">
        <f t="shared" si="59"/>
        <v>9</v>
      </c>
      <c r="B3198" s="30" t="s">
        <v>5220</v>
      </c>
      <c r="C3198" s="30" t="s">
        <v>197</v>
      </c>
      <c r="D3198" s="34">
        <v>0</v>
      </c>
      <c r="E3198" s="34">
        <v>16094529</v>
      </c>
      <c r="F3198" s="34">
        <v>16094529</v>
      </c>
    </row>
    <row r="3199" spans="1:6" ht="13.5" hidden="1" thickBot="1">
      <c r="A3199" s="27">
        <f t="shared" si="59"/>
        <v>9</v>
      </c>
      <c r="B3199" s="30" t="s">
        <v>5221</v>
      </c>
      <c r="C3199" s="30" t="s">
        <v>95</v>
      </c>
      <c r="D3199" s="34">
        <v>0</v>
      </c>
      <c r="E3199" s="34">
        <v>103510720</v>
      </c>
      <c r="F3199" s="34">
        <v>103510720</v>
      </c>
    </row>
    <row r="3200" spans="1:6" ht="13.5" hidden="1" thickBot="1">
      <c r="A3200" s="27">
        <f t="shared" si="59"/>
        <v>9</v>
      </c>
      <c r="B3200" s="30" t="s">
        <v>5222</v>
      </c>
      <c r="C3200" s="30" t="s">
        <v>198</v>
      </c>
      <c r="D3200" s="34">
        <v>0</v>
      </c>
      <c r="E3200" s="34">
        <v>233000816</v>
      </c>
      <c r="F3200" s="34">
        <v>233000816</v>
      </c>
    </row>
    <row r="3201" spans="1:6" ht="13.5" thickBot="1">
      <c r="A3201" s="27">
        <f t="shared" si="59"/>
        <v>6</v>
      </c>
      <c r="B3201" s="27" t="s">
        <v>5223</v>
      </c>
      <c r="C3201" s="30" t="s">
        <v>5224</v>
      </c>
      <c r="D3201" s="34">
        <v>0</v>
      </c>
      <c r="E3201" s="33">
        <v>10303536440.219999</v>
      </c>
      <c r="F3201" s="33">
        <v>10303536440.219999</v>
      </c>
    </row>
    <row r="3202" spans="1:6" ht="13.5" hidden="1" thickBot="1">
      <c r="A3202" s="27">
        <f t="shared" si="59"/>
        <v>9</v>
      </c>
      <c r="B3202" s="30" t="s">
        <v>5225</v>
      </c>
      <c r="C3202" s="30" t="s">
        <v>98</v>
      </c>
      <c r="D3202" s="34">
        <v>0</v>
      </c>
      <c r="E3202" s="33">
        <v>10185512146.5</v>
      </c>
      <c r="F3202" s="33">
        <v>10185512146.5</v>
      </c>
    </row>
    <row r="3203" spans="1:6" ht="13.5" hidden="1" thickBot="1">
      <c r="A3203" s="27">
        <f t="shared" si="59"/>
        <v>9</v>
      </c>
      <c r="B3203" s="30" t="s">
        <v>5226</v>
      </c>
      <c r="C3203" s="30" t="s">
        <v>2317</v>
      </c>
      <c r="D3203" s="34">
        <v>0</v>
      </c>
      <c r="E3203" s="33">
        <v>118024293.72</v>
      </c>
      <c r="F3203" s="33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0" t="s">
        <v>5228</v>
      </c>
      <c r="D3204" s="34">
        <v>0</v>
      </c>
      <c r="E3204" s="33">
        <v>3980874684801.9199</v>
      </c>
      <c r="F3204" s="33">
        <v>3980874684801.9199</v>
      </c>
    </row>
    <row r="3205" spans="1:6" ht="13.5" hidden="1" thickBot="1">
      <c r="A3205" s="27">
        <f t="shared" si="59"/>
        <v>9</v>
      </c>
      <c r="B3205" s="30" t="s">
        <v>5229</v>
      </c>
      <c r="C3205" s="30" t="s">
        <v>2048</v>
      </c>
      <c r="D3205" s="34">
        <v>0</v>
      </c>
      <c r="E3205" s="33">
        <v>3693601051063.1401</v>
      </c>
      <c r="F3205" s="33">
        <v>3693601051063.1401</v>
      </c>
    </row>
    <row r="3206" spans="1:6" ht="13.5" hidden="1" thickBot="1">
      <c r="A3206" s="27">
        <f t="shared" si="59"/>
        <v>9</v>
      </c>
      <c r="B3206" s="30" t="s">
        <v>5230</v>
      </c>
      <c r="C3206" s="30" t="s">
        <v>2050</v>
      </c>
      <c r="D3206" s="34">
        <v>0</v>
      </c>
      <c r="E3206" s="33">
        <v>28884111645.720001</v>
      </c>
      <c r="F3206" s="33">
        <v>28884111645.720001</v>
      </c>
    </row>
    <row r="3207" spans="1:6" ht="13.5" hidden="1" thickBot="1">
      <c r="A3207" s="27">
        <f t="shared" si="59"/>
        <v>9</v>
      </c>
      <c r="B3207" s="30" t="s">
        <v>5231</v>
      </c>
      <c r="C3207" s="30" t="s">
        <v>2052</v>
      </c>
      <c r="D3207" s="34">
        <v>0</v>
      </c>
      <c r="E3207" s="33">
        <v>96650281992.809998</v>
      </c>
      <c r="F3207" s="33">
        <v>96650281992.809998</v>
      </c>
    </row>
    <row r="3208" spans="1:6" ht="13.5" hidden="1" thickBot="1">
      <c r="A3208" s="27">
        <f t="shared" si="59"/>
        <v>9</v>
      </c>
      <c r="B3208" s="30" t="s">
        <v>5232</v>
      </c>
      <c r="C3208" s="30" t="s">
        <v>2070</v>
      </c>
      <c r="D3208" s="34">
        <v>0</v>
      </c>
      <c r="E3208" s="33">
        <v>17005240003.360001</v>
      </c>
      <c r="F3208" s="33">
        <v>17005240003.360001</v>
      </c>
    </row>
    <row r="3209" spans="1:6" ht="13.5" hidden="1" thickBot="1">
      <c r="A3209" s="27">
        <f t="shared" si="59"/>
        <v>9</v>
      </c>
      <c r="B3209" s="30" t="s">
        <v>5233</v>
      </c>
      <c r="C3209" s="30" t="s">
        <v>2060</v>
      </c>
      <c r="D3209" s="34">
        <v>0</v>
      </c>
      <c r="E3209" s="33">
        <v>24458765936.91</v>
      </c>
      <c r="F3209" s="33">
        <v>24458765936.91</v>
      </c>
    </row>
    <row r="3210" spans="1:6" ht="13.5" hidden="1" thickBot="1">
      <c r="A3210" s="27">
        <f t="shared" si="59"/>
        <v>9</v>
      </c>
      <c r="B3210" s="30" t="s">
        <v>5234</v>
      </c>
      <c r="C3210" s="30" t="s">
        <v>2062</v>
      </c>
      <c r="D3210" s="34">
        <v>0</v>
      </c>
      <c r="E3210" s="33">
        <v>33902526686.799999</v>
      </c>
      <c r="F3210" s="33">
        <v>33902526686.799999</v>
      </c>
    </row>
    <row r="3211" spans="1:6" ht="13.5" hidden="1" thickBot="1">
      <c r="A3211" s="27">
        <f t="shared" si="59"/>
        <v>9</v>
      </c>
      <c r="B3211" s="30" t="s">
        <v>5235</v>
      </c>
      <c r="C3211" s="30" t="s">
        <v>2064</v>
      </c>
      <c r="D3211" s="34">
        <v>0</v>
      </c>
      <c r="E3211" s="34">
        <v>25182637581</v>
      </c>
      <c r="F3211" s="34">
        <v>25182637581</v>
      </c>
    </row>
    <row r="3212" spans="1:6" ht="13.5" hidden="1" thickBot="1">
      <c r="A3212" s="27">
        <f t="shared" si="59"/>
        <v>9</v>
      </c>
      <c r="B3212" s="30" t="s">
        <v>5236</v>
      </c>
      <c r="C3212" s="30" t="s">
        <v>2056</v>
      </c>
      <c r="D3212" s="34">
        <v>0</v>
      </c>
      <c r="E3212" s="33">
        <v>4245709337.5999999</v>
      </c>
      <c r="F3212" s="33">
        <v>4245709337.5999999</v>
      </c>
    </row>
    <row r="3213" spans="1:6" ht="13.5" hidden="1" thickBot="1">
      <c r="A3213" s="27">
        <f t="shared" si="59"/>
        <v>9</v>
      </c>
      <c r="B3213" s="30" t="s">
        <v>5237</v>
      </c>
      <c r="C3213" s="30" t="s">
        <v>2058</v>
      </c>
      <c r="D3213" s="34">
        <v>0</v>
      </c>
      <c r="E3213" s="34">
        <v>3764500</v>
      </c>
      <c r="F3213" s="34">
        <v>3764500</v>
      </c>
    </row>
    <row r="3214" spans="1:6" ht="13.5" hidden="1" thickBot="1">
      <c r="A3214" s="27">
        <f t="shared" si="59"/>
        <v>9</v>
      </c>
      <c r="B3214" s="30" t="s">
        <v>5238</v>
      </c>
      <c r="C3214" s="30" t="s">
        <v>98</v>
      </c>
      <c r="D3214" s="34">
        <v>0</v>
      </c>
      <c r="E3214" s="33">
        <v>4890332151.8000002</v>
      </c>
      <c r="F3214" s="33">
        <v>4890332151.8000002</v>
      </c>
    </row>
    <row r="3215" spans="1:6" ht="13.5" hidden="1" thickBot="1">
      <c r="A3215" s="27">
        <f t="shared" si="59"/>
        <v>9</v>
      </c>
      <c r="B3215" s="30" t="s">
        <v>5239</v>
      </c>
      <c r="C3215" s="30" t="s">
        <v>2113</v>
      </c>
      <c r="D3215" s="34">
        <v>0</v>
      </c>
      <c r="E3215" s="33">
        <v>987323120.78999996</v>
      </c>
      <c r="F3215" s="33">
        <v>987323120.78999996</v>
      </c>
    </row>
    <row r="3216" spans="1:6" ht="13.5" hidden="1" thickBot="1">
      <c r="A3216" s="27">
        <f t="shared" si="59"/>
        <v>9</v>
      </c>
      <c r="B3216" s="30" t="s">
        <v>5240</v>
      </c>
      <c r="C3216" s="30" t="s">
        <v>2091</v>
      </c>
      <c r="D3216" s="34">
        <v>0</v>
      </c>
      <c r="E3216" s="33">
        <v>51062940781.989998</v>
      </c>
      <c r="F3216" s="33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0" t="s">
        <v>5242</v>
      </c>
      <c r="D3217" s="34">
        <v>0</v>
      </c>
      <c r="E3217" s="33">
        <v>3048411918.7600002</v>
      </c>
      <c r="F3217" s="33">
        <v>3048411918.7600002</v>
      </c>
    </row>
    <row r="3218" spans="1:6" ht="13.5" hidden="1" thickBot="1">
      <c r="A3218" s="27">
        <f t="shared" si="59"/>
        <v>9</v>
      </c>
      <c r="B3218" s="30" t="s">
        <v>5243</v>
      </c>
      <c r="C3218" s="30" t="s">
        <v>2102</v>
      </c>
      <c r="D3218" s="34">
        <v>0</v>
      </c>
      <c r="E3218" s="33">
        <v>864790123.96000004</v>
      </c>
      <c r="F3218" s="33">
        <v>864790123.96000004</v>
      </c>
    </row>
    <row r="3219" spans="1:6" ht="13.5" hidden="1" thickBot="1">
      <c r="A3219" s="27">
        <f t="shared" si="59"/>
        <v>9</v>
      </c>
      <c r="B3219" s="30" t="s">
        <v>5244</v>
      </c>
      <c r="C3219" s="30" t="s">
        <v>1965</v>
      </c>
      <c r="D3219" s="34">
        <v>0</v>
      </c>
      <c r="E3219" s="33">
        <v>411438428.06999999</v>
      </c>
      <c r="F3219" s="33">
        <v>411438428.06999999</v>
      </c>
    </row>
    <row r="3220" spans="1:6" ht="13.5" hidden="1" thickBot="1">
      <c r="A3220" s="27">
        <f t="shared" si="59"/>
        <v>9</v>
      </c>
      <c r="B3220" s="30" t="s">
        <v>5245</v>
      </c>
      <c r="C3220" s="30" t="s">
        <v>2106</v>
      </c>
      <c r="D3220" s="34">
        <v>0</v>
      </c>
      <c r="E3220" s="34">
        <v>6399996</v>
      </c>
      <c r="F3220" s="34">
        <v>6399996</v>
      </c>
    </row>
    <row r="3221" spans="1:6" ht="13.5" hidden="1" thickBot="1">
      <c r="A3221" s="27">
        <f t="shared" si="59"/>
        <v>9</v>
      </c>
      <c r="B3221" s="30" t="s">
        <v>5246</v>
      </c>
      <c r="C3221" s="30" t="s">
        <v>2109</v>
      </c>
      <c r="D3221" s="34">
        <v>0</v>
      </c>
      <c r="E3221" s="33">
        <v>1563461424.8299999</v>
      </c>
      <c r="F3221" s="33">
        <v>1563461424.8299999</v>
      </c>
    </row>
    <row r="3222" spans="1:6" ht="13.5" hidden="1" thickBot="1">
      <c r="A3222" s="27">
        <f t="shared" si="59"/>
        <v>9</v>
      </c>
      <c r="B3222" s="30" t="s">
        <v>5247</v>
      </c>
      <c r="C3222" s="30" t="s">
        <v>2111</v>
      </c>
      <c r="D3222" s="34">
        <v>0</v>
      </c>
      <c r="E3222" s="33">
        <v>202321945.90000001</v>
      </c>
      <c r="F3222" s="33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0" t="s">
        <v>5249</v>
      </c>
      <c r="D3223" s="34">
        <v>0</v>
      </c>
      <c r="E3223" s="33">
        <v>617171025825.56995</v>
      </c>
      <c r="F3223" s="33">
        <v>617171025825.56995</v>
      </c>
    </row>
    <row r="3224" spans="1:6" ht="13.5" hidden="1" thickBot="1">
      <c r="A3224" s="27">
        <f t="shared" si="59"/>
        <v>9</v>
      </c>
      <c r="B3224" s="30" t="s">
        <v>5250</v>
      </c>
      <c r="C3224" s="30" t="s">
        <v>2334</v>
      </c>
      <c r="D3224" s="34">
        <v>0</v>
      </c>
      <c r="E3224" s="33">
        <v>71677930.930000007</v>
      </c>
      <c r="F3224" s="33">
        <v>71677930.930000007</v>
      </c>
    </row>
    <row r="3225" spans="1:6" ht="13.5" hidden="1" thickBot="1">
      <c r="A3225" s="27">
        <f t="shared" si="59"/>
        <v>9</v>
      </c>
      <c r="B3225" s="30" t="s">
        <v>5251</v>
      </c>
      <c r="C3225" s="30" t="s">
        <v>889</v>
      </c>
      <c r="D3225" s="34">
        <v>0</v>
      </c>
      <c r="E3225" s="33">
        <v>409584645.98000002</v>
      </c>
      <c r="F3225" s="33">
        <v>409584645.98000002</v>
      </c>
    </row>
    <row r="3226" spans="1:6" ht="13.5" hidden="1" thickBot="1">
      <c r="A3226" s="27">
        <f t="shared" si="59"/>
        <v>9</v>
      </c>
      <c r="B3226" s="30" t="s">
        <v>5252</v>
      </c>
      <c r="C3226" s="30" t="s">
        <v>2337</v>
      </c>
      <c r="D3226" s="34">
        <v>0</v>
      </c>
      <c r="E3226" s="33">
        <v>5082927197.6000004</v>
      </c>
      <c r="F3226" s="33">
        <v>5082927197.6000004</v>
      </c>
    </row>
    <row r="3227" spans="1:6" ht="13.5" hidden="1" thickBot="1">
      <c r="A3227" s="27">
        <f t="shared" si="59"/>
        <v>9</v>
      </c>
      <c r="B3227" s="30" t="s">
        <v>5253</v>
      </c>
      <c r="C3227" s="30" t="s">
        <v>2339</v>
      </c>
      <c r="D3227" s="34">
        <v>0</v>
      </c>
      <c r="E3227" s="33">
        <v>54219689347.690002</v>
      </c>
      <c r="F3227" s="33">
        <v>54219689347.690002</v>
      </c>
    </row>
    <row r="3228" spans="1:6" ht="13.5" hidden="1" thickBot="1">
      <c r="A3228" s="27">
        <f t="shared" si="59"/>
        <v>9</v>
      </c>
      <c r="B3228" s="30" t="s">
        <v>5254</v>
      </c>
      <c r="C3228" s="30" t="s">
        <v>897</v>
      </c>
      <c r="D3228" s="34">
        <v>0</v>
      </c>
      <c r="E3228" s="33">
        <v>244181013027.57001</v>
      </c>
      <c r="F3228" s="33">
        <v>244181013027.57001</v>
      </c>
    </row>
    <row r="3229" spans="1:6" ht="13.5" hidden="1" thickBot="1">
      <c r="A3229" s="27">
        <f t="shared" si="59"/>
        <v>9</v>
      </c>
      <c r="B3229" s="30" t="s">
        <v>5255</v>
      </c>
      <c r="C3229" s="30" t="s">
        <v>2342</v>
      </c>
      <c r="D3229" s="34">
        <v>0</v>
      </c>
      <c r="E3229" s="33">
        <v>299911894872.5</v>
      </c>
      <c r="F3229" s="33">
        <v>299911894872.5</v>
      </c>
    </row>
    <row r="3230" spans="1:6" ht="13.5" hidden="1" thickBot="1">
      <c r="A3230" s="27">
        <f t="shared" si="59"/>
        <v>9</v>
      </c>
      <c r="B3230" s="30" t="s">
        <v>5256</v>
      </c>
      <c r="C3230" s="30" t="s">
        <v>2346</v>
      </c>
      <c r="D3230" s="34">
        <v>0</v>
      </c>
      <c r="E3230" s="34">
        <v>3494722653</v>
      </c>
      <c r="F3230" s="34">
        <v>3494722653</v>
      </c>
    </row>
    <row r="3231" spans="1:6" ht="13.5" hidden="1" thickBot="1">
      <c r="A3231" s="27">
        <f t="shared" si="59"/>
        <v>9</v>
      </c>
      <c r="B3231" s="30" t="s">
        <v>5257</v>
      </c>
      <c r="C3231" s="30" t="s">
        <v>2348</v>
      </c>
      <c r="D3231" s="34">
        <v>0</v>
      </c>
      <c r="E3231" s="34">
        <v>1716667</v>
      </c>
      <c r="F3231" s="34">
        <v>1716667</v>
      </c>
    </row>
    <row r="3232" spans="1:6" ht="13.5" hidden="1" thickBot="1">
      <c r="A3232" s="27">
        <f t="shared" si="59"/>
        <v>9</v>
      </c>
      <c r="B3232" s="30" t="s">
        <v>5258</v>
      </c>
      <c r="C3232" s="30" t="s">
        <v>2350</v>
      </c>
      <c r="D3232" s="34">
        <v>0</v>
      </c>
      <c r="E3232" s="33">
        <v>9797799483.2999992</v>
      </c>
      <c r="F3232" s="33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0" t="s">
        <v>5260</v>
      </c>
      <c r="D3233" s="34">
        <v>0</v>
      </c>
      <c r="E3233" s="33">
        <v>30533526739202.699</v>
      </c>
      <c r="F3233" s="33">
        <v>30533526739202.699</v>
      </c>
    </row>
    <row r="3234" spans="1:6" ht="13.5" hidden="1" thickBot="1">
      <c r="A3234" s="27">
        <f t="shared" ref="A3234:A3297" si="60">LEN(B3234)</f>
        <v>9</v>
      </c>
      <c r="B3234" s="30" t="s">
        <v>5261</v>
      </c>
      <c r="C3234" s="30" t="s">
        <v>5262</v>
      </c>
      <c r="D3234" s="34">
        <v>0</v>
      </c>
      <c r="E3234" s="33">
        <v>1095897664199.8</v>
      </c>
      <c r="F3234" s="33">
        <v>1095897664199.8</v>
      </c>
    </row>
    <row r="3235" spans="1:6" ht="13.5" hidden="1" thickBot="1">
      <c r="A3235" s="27">
        <f t="shared" si="60"/>
        <v>9</v>
      </c>
      <c r="B3235" s="30" t="s">
        <v>5263</v>
      </c>
      <c r="C3235" s="30" t="s">
        <v>5264</v>
      </c>
      <c r="D3235" s="34">
        <v>0</v>
      </c>
      <c r="E3235" s="33">
        <v>126705428021.41</v>
      </c>
      <c r="F3235" s="33">
        <v>126705428021.41</v>
      </c>
    </row>
    <row r="3236" spans="1:6" ht="13.5" hidden="1" thickBot="1">
      <c r="A3236" s="27">
        <f t="shared" si="60"/>
        <v>9</v>
      </c>
      <c r="B3236" s="30" t="s">
        <v>5265</v>
      </c>
      <c r="C3236" s="30" t="s">
        <v>3184</v>
      </c>
      <c r="D3236" s="34">
        <v>0</v>
      </c>
      <c r="E3236" s="33">
        <v>25354821637736.801</v>
      </c>
      <c r="F3236" s="33">
        <v>25354821637736.801</v>
      </c>
    </row>
    <row r="3237" spans="1:6" ht="13.5" hidden="1" thickBot="1">
      <c r="A3237" s="27">
        <f t="shared" si="60"/>
        <v>9</v>
      </c>
      <c r="B3237" s="30" t="s">
        <v>5266</v>
      </c>
      <c r="C3237" s="30" t="s">
        <v>3186</v>
      </c>
      <c r="D3237" s="34">
        <v>0</v>
      </c>
      <c r="E3237" s="33">
        <v>35802945057.879997</v>
      </c>
      <c r="F3237" s="33">
        <v>35802945057.879997</v>
      </c>
    </row>
    <row r="3238" spans="1:6" ht="13.5" hidden="1" thickBot="1">
      <c r="A3238" s="27">
        <f t="shared" si="60"/>
        <v>9</v>
      </c>
      <c r="B3238" s="30" t="s">
        <v>5267</v>
      </c>
      <c r="C3238" s="30" t="s">
        <v>3188</v>
      </c>
      <c r="D3238" s="34">
        <v>0</v>
      </c>
      <c r="E3238" s="33">
        <v>2050738018230.6599</v>
      </c>
      <c r="F3238" s="33">
        <v>2050738018230.6599</v>
      </c>
    </row>
    <row r="3239" spans="1:6" ht="13.5" hidden="1" thickBot="1">
      <c r="A3239" s="27">
        <f t="shared" si="60"/>
        <v>9</v>
      </c>
      <c r="B3239" s="30" t="s">
        <v>5268</v>
      </c>
      <c r="C3239" s="30" t="s">
        <v>3190</v>
      </c>
      <c r="D3239" s="34">
        <v>0</v>
      </c>
      <c r="E3239" s="33">
        <v>1869561045956.1299</v>
      </c>
      <c r="F3239" s="33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0" t="s">
        <v>5270</v>
      </c>
      <c r="D3240" s="34">
        <v>0</v>
      </c>
      <c r="E3240" s="33">
        <v>12514426355.26</v>
      </c>
      <c r="F3240" s="33">
        <v>12514426355.26</v>
      </c>
    </row>
    <row r="3241" spans="1:6" ht="13.5" hidden="1" thickBot="1">
      <c r="A3241" s="27">
        <f t="shared" si="60"/>
        <v>9</v>
      </c>
      <c r="B3241" s="30" t="s">
        <v>5271</v>
      </c>
      <c r="C3241" s="30" t="s">
        <v>3194</v>
      </c>
      <c r="D3241" s="34">
        <v>0</v>
      </c>
      <c r="E3241" s="34">
        <v>606777579</v>
      </c>
      <c r="F3241" s="34">
        <v>606777579</v>
      </c>
    </row>
    <row r="3242" spans="1:6" ht="13.5" hidden="1" thickBot="1">
      <c r="A3242" s="27">
        <f t="shared" si="60"/>
        <v>9</v>
      </c>
      <c r="B3242" s="30" t="s">
        <v>5272</v>
      </c>
      <c r="C3242" s="30" t="s">
        <v>2990</v>
      </c>
      <c r="D3242" s="34">
        <v>0</v>
      </c>
      <c r="E3242" s="33">
        <v>11907648776.26</v>
      </c>
      <c r="F3242" s="33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0" t="s">
        <v>5274</v>
      </c>
      <c r="D3243" s="34">
        <v>0</v>
      </c>
      <c r="E3243" s="34">
        <v>3017252</v>
      </c>
      <c r="F3243" s="34">
        <v>3017252</v>
      </c>
    </row>
    <row r="3244" spans="1:6" ht="13.5" hidden="1" thickBot="1">
      <c r="A3244" s="27">
        <f t="shared" si="60"/>
        <v>9</v>
      </c>
      <c r="B3244" s="30" t="s">
        <v>5275</v>
      </c>
      <c r="C3244" s="30" t="s">
        <v>5276</v>
      </c>
      <c r="D3244" s="34">
        <v>0</v>
      </c>
      <c r="E3244" s="34">
        <v>3017252</v>
      </c>
      <c r="F3244" s="34">
        <v>3017252</v>
      </c>
    </row>
    <row r="3245" spans="1:6" ht="13.5" thickBot="1">
      <c r="A3245" s="27">
        <f t="shared" si="60"/>
        <v>6</v>
      </c>
      <c r="B3245" s="27" t="s">
        <v>5277</v>
      </c>
      <c r="C3245" s="30" t="s">
        <v>220</v>
      </c>
      <c r="D3245" s="34">
        <v>0</v>
      </c>
      <c r="E3245" s="34">
        <v>706086070886</v>
      </c>
      <c r="F3245" s="34">
        <v>706086070886</v>
      </c>
    </row>
    <row r="3246" spans="1:6" ht="13.5" hidden="1" thickBot="1">
      <c r="A3246" s="27">
        <f t="shared" si="60"/>
        <v>9</v>
      </c>
      <c r="B3246" s="30" t="s">
        <v>5278</v>
      </c>
      <c r="C3246" s="30" t="s">
        <v>3205</v>
      </c>
      <c r="D3246" s="34">
        <v>0</v>
      </c>
      <c r="E3246" s="34">
        <v>214816675643</v>
      </c>
      <c r="F3246" s="34">
        <v>214816675643</v>
      </c>
    </row>
    <row r="3247" spans="1:6" ht="13.5" hidden="1" thickBot="1">
      <c r="A3247" s="27">
        <f t="shared" si="60"/>
        <v>9</v>
      </c>
      <c r="B3247" s="30" t="s">
        <v>5279</v>
      </c>
      <c r="C3247" s="30" t="s">
        <v>3199</v>
      </c>
      <c r="D3247" s="34">
        <v>0</v>
      </c>
      <c r="E3247" s="34">
        <v>10898807744</v>
      </c>
      <c r="F3247" s="34">
        <v>10898807744</v>
      </c>
    </row>
    <row r="3248" spans="1:6" ht="13.5" hidden="1" thickBot="1">
      <c r="A3248" s="27">
        <f t="shared" si="60"/>
        <v>9</v>
      </c>
      <c r="B3248" s="30" t="s">
        <v>5280</v>
      </c>
      <c r="C3248" s="30" t="s">
        <v>3208</v>
      </c>
      <c r="D3248" s="34">
        <v>0</v>
      </c>
      <c r="E3248" s="34">
        <v>480370587499</v>
      </c>
      <c r="F3248" s="34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0" t="s">
        <v>27</v>
      </c>
      <c r="D3249" s="34">
        <v>0</v>
      </c>
      <c r="E3249" s="33">
        <v>1428196860013.8101</v>
      </c>
      <c r="F3249" s="33">
        <v>1428196860013.8101</v>
      </c>
    </row>
    <row r="3250" spans="1:6" ht="13.5" hidden="1" thickBot="1">
      <c r="A3250" s="27">
        <f t="shared" si="60"/>
        <v>9</v>
      </c>
      <c r="B3250" s="30" t="s">
        <v>5282</v>
      </c>
      <c r="C3250" s="30" t="s">
        <v>5283</v>
      </c>
      <c r="D3250" s="34">
        <v>0</v>
      </c>
      <c r="E3250" s="34">
        <v>7507758086</v>
      </c>
      <c r="F3250" s="34">
        <v>7507758086</v>
      </c>
    </row>
    <row r="3251" spans="1:6" ht="13.5" hidden="1" thickBot="1">
      <c r="A3251" s="27">
        <f t="shared" si="60"/>
        <v>9</v>
      </c>
      <c r="B3251" s="30" t="s">
        <v>5284</v>
      </c>
      <c r="C3251" s="30" t="s">
        <v>3210</v>
      </c>
      <c r="D3251" s="34">
        <v>0</v>
      </c>
      <c r="E3251" s="33">
        <v>105565534770.96001</v>
      </c>
      <c r="F3251" s="33">
        <v>105565534770.96001</v>
      </c>
    </row>
    <row r="3252" spans="1:6" ht="13.5" hidden="1" thickBot="1">
      <c r="A3252" s="27">
        <f t="shared" si="60"/>
        <v>9</v>
      </c>
      <c r="B3252" s="30" t="s">
        <v>5285</v>
      </c>
      <c r="C3252" s="30" t="s">
        <v>3214</v>
      </c>
      <c r="D3252" s="34">
        <v>0</v>
      </c>
      <c r="E3252" s="33">
        <v>232647140001.32999</v>
      </c>
      <c r="F3252" s="33">
        <v>232647140001.32999</v>
      </c>
    </row>
    <row r="3253" spans="1:6" ht="13.5" hidden="1" thickBot="1">
      <c r="A3253" s="27">
        <f t="shared" si="60"/>
        <v>9</v>
      </c>
      <c r="B3253" s="30" t="s">
        <v>5286</v>
      </c>
      <c r="C3253" s="30" t="s">
        <v>3216</v>
      </c>
      <c r="D3253" s="34">
        <v>0</v>
      </c>
      <c r="E3253" s="34">
        <v>4796506785</v>
      </c>
      <c r="F3253" s="34">
        <v>4796506785</v>
      </c>
    </row>
    <row r="3254" spans="1:6" ht="13.5" hidden="1" thickBot="1">
      <c r="A3254" s="27">
        <f t="shared" si="60"/>
        <v>9</v>
      </c>
      <c r="B3254" s="30" t="s">
        <v>5287</v>
      </c>
      <c r="C3254" s="30" t="s">
        <v>5288</v>
      </c>
      <c r="D3254" s="34">
        <v>0</v>
      </c>
      <c r="E3254" s="33">
        <v>27245144530.540001</v>
      </c>
      <c r="F3254" s="33">
        <v>27245144530.540001</v>
      </c>
    </row>
    <row r="3255" spans="1:6" ht="13.5" hidden="1" thickBot="1">
      <c r="A3255" s="27">
        <f t="shared" si="60"/>
        <v>9</v>
      </c>
      <c r="B3255" s="30" t="s">
        <v>5289</v>
      </c>
      <c r="C3255" s="30" t="s">
        <v>3042</v>
      </c>
      <c r="D3255" s="34">
        <v>0</v>
      </c>
      <c r="E3255" s="33">
        <v>107249541832.44</v>
      </c>
      <c r="F3255" s="33">
        <v>107249541832.44</v>
      </c>
    </row>
    <row r="3256" spans="1:6" ht="13.5" hidden="1" thickBot="1">
      <c r="A3256" s="27">
        <f t="shared" si="60"/>
        <v>9</v>
      </c>
      <c r="B3256" s="30" t="s">
        <v>5290</v>
      </c>
      <c r="C3256" s="30" t="s">
        <v>3234</v>
      </c>
      <c r="D3256" s="34">
        <v>0</v>
      </c>
      <c r="E3256" s="33">
        <v>943185234007.54004</v>
      </c>
      <c r="F3256" s="33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0" t="s">
        <v>5292</v>
      </c>
      <c r="D3257" s="34">
        <v>0</v>
      </c>
      <c r="E3257" s="33">
        <v>7491536477.2700005</v>
      </c>
      <c r="F3257" s="33">
        <v>7491536477.2700005</v>
      </c>
    </row>
    <row r="3258" spans="1:6" ht="13.5" hidden="1" thickBot="1">
      <c r="A3258" s="27">
        <f t="shared" si="60"/>
        <v>9</v>
      </c>
      <c r="B3258" s="30" t="s">
        <v>5293</v>
      </c>
      <c r="C3258" s="30" t="s">
        <v>2048</v>
      </c>
      <c r="D3258" s="34">
        <v>0</v>
      </c>
      <c r="E3258" s="33">
        <v>4380276013.3400002</v>
      </c>
      <c r="F3258" s="33">
        <v>4380276013.3400002</v>
      </c>
    </row>
    <row r="3259" spans="1:6" ht="13.5" hidden="1" thickBot="1">
      <c r="A3259" s="27">
        <f t="shared" si="60"/>
        <v>9</v>
      </c>
      <c r="B3259" s="30" t="s">
        <v>5294</v>
      </c>
      <c r="C3259" s="30" t="s">
        <v>2050</v>
      </c>
      <c r="D3259" s="34">
        <v>0</v>
      </c>
      <c r="E3259" s="33">
        <v>153162359.28</v>
      </c>
      <c r="F3259" s="33">
        <v>153162359.28</v>
      </c>
    </row>
    <row r="3260" spans="1:6" ht="13.5" hidden="1" thickBot="1">
      <c r="A3260" s="27">
        <f t="shared" si="60"/>
        <v>9</v>
      </c>
      <c r="B3260" s="30" t="s">
        <v>5295</v>
      </c>
      <c r="C3260" s="30" t="s">
        <v>2052</v>
      </c>
      <c r="D3260" s="34">
        <v>0</v>
      </c>
      <c r="E3260" s="33">
        <v>2149329210.3499999</v>
      </c>
      <c r="F3260" s="33">
        <v>2149329210.3499999</v>
      </c>
    </row>
    <row r="3261" spans="1:6" ht="13.5" hidden="1" thickBot="1">
      <c r="A3261" s="27">
        <f t="shared" si="60"/>
        <v>9</v>
      </c>
      <c r="B3261" s="30" t="s">
        <v>5296</v>
      </c>
      <c r="C3261" s="30" t="s">
        <v>2056</v>
      </c>
      <c r="D3261" s="34">
        <v>0</v>
      </c>
      <c r="E3261" s="33">
        <v>90720843.340000004</v>
      </c>
      <c r="F3261" s="33">
        <v>90720843.340000004</v>
      </c>
    </row>
    <row r="3262" spans="1:6" ht="13.5" hidden="1" thickBot="1">
      <c r="A3262" s="27">
        <f t="shared" si="60"/>
        <v>9</v>
      </c>
      <c r="B3262" s="30" t="s">
        <v>5297</v>
      </c>
      <c r="C3262" s="30" t="s">
        <v>98</v>
      </c>
      <c r="D3262" s="34">
        <v>0</v>
      </c>
      <c r="E3262" s="33">
        <v>21841556.530000001</v>
      </c>
      <c r="F3262" s="33">
        <v>21841556.530000001</v>
      </c>
    </row>
    <row r="3263" spans="1:6" ht="13.5" hidden="1" thickBot="1">
      <c r="A3263" s="27">
        <f t="shared" si="60"/>
        <v>9</v>
      </c>
      <c r="B3263" s="30" t="s">
        <v>5298</v>
      </c>
      <c r="C3263" s="30" t="s">
        <v>2113</v>
      </c>
      <c r="D3263" s="34">
        <v>0</v>
      </c>
      <c r="E3263" s="34">
        <v>24797211</v>
      </c>
      <c r="F3263" s="34">
        <v>24797211</v>
      </c>
    </row>
    <row r="3264" spans="1:6" ht="13.5" hidden="1" thickBot="1">
      <c r="A3264" s="27">
        <f t="shared" si="60"/>
        <v>9</v>
      </c>
      <c r="B3264" s="30" t="s">
        <v>5299</v>
      </c>
      <c r="C3264" s="30" t="s">
        <v>2155</v>
      </c>
      <c r="D3264" s="34">
        <v>0</v>
      </c>
      <c r="E3264" s="33">
        <v>671409283.42999995</v>
      </c>
      <c r="F3264" s="33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0" t="s">
        <v>5301</v>
      </c>
      <c r="D3265" s="34">
        <v>0</v>
      </c>
      <c r="E3265" s="34">
        <v>80008768676</v>
      </c>
      <c r="F3265" s="34">
        <v>80008768676</v>
      </c>
    </row>
    <row r="3266" spans="1:6" ht="13.5" hidden="1" thickBot="1">
      <c r="A3266" s="27">
        <f t="shared" si="60"/>
        <v>9</v>
      </c>
      <c r="B3266" s="30" t="s">
        <v>5302</v>
      </c>
      <c r="C3266" s="30" t="s">
        <v>2064</v>
      </c>
      <c r="D3266" s="34">
        <v>0</v>
      </c>
      <c r="E3266" s="34">
        <v>77858384529</v>
      </c>
      <c r="F3266" s="34">
        <v>77858384529</v>
      </c>
    </row>
    <row r="3267" spans="1:6" ht="13.5" hidden="1" thickBot="1">
      <c r="A3267" s="27">
        <f t="shared" si="60"/>
        <v>9</v>
      </c>
      <c r="B3267" s="30" t="s">
        <v>5303</v>
      </c>
      <c r="C3267" s="30" t="s">
        <v>5304</v>
      </c>
      <c r="D3267" s="34">
        <v>0</v>
      </c>
      <c r="E3267" s="34">
        <v>2150384147</v>
      </c>
      <c r="F3267" s="34">
        <v>2150384147</v>
      </c>
    </row>
    <row r="3268" spans="1:6" ht="13.5" thickBot="1">
      <c r="A3268" s="27">
        <f t="shared" si="60"/>
        <v>3</v>
      </c>
      <c r="B3268" s="27" t="s">
        <v>5305</v>
      </c>
      <c r="C3268" s="30" t="s">
        <v>4296</v>
      </c>
      <c r="D3268" s="34">
        <v>0</v>
      </c>
      <c r="E3268" s="33">
        <v>18668927136064.398</v>
      </c>
      <c r="F3268" s="33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0" t="s">
        <v>4298</v>
      </c>
      <c r="D3269" s="34">
        <v>0</v>
      </c>
      <c r="E3269" s="33">
        <v>197094974837.94</v>
      </c>
      <c r="F3269" s="33">
        <v>197094974837.94</v>
      </c>
    </row>
    <row r="3270" spans="1:6" ht="13.5" hidden="1" thickBot="1">
      <c r="A3270" s="27">
        <f t="shared" si="60"/>
        <v>9</v>
      </c>
      <c r="B3270" s="30" t="s">
        <v>5307</v>
      </c>
      <c r="C3270" s="30" t="s">
        <v>4300</v>
      </c>
      <c r="D3270" s="34">
        <v>0</v>
      </c>
      <c r="E3270" s="34">
        <v>137519132</v>
      </c>
      <c r="F3270" s="34">
        <v>137519132</v>
      </c>
    </row>
    <row r="3271" spans="1:6" ht="13.5" hidden="1" thickBot="1">
      <c r="A3271" s="27">
        <f t="shared" si="60"/>
        <v>9</v>
      </c>
      <c r="B3271" s="30" t="s">
        <v>5308</v>
      </c>
      <c r="C3271" s="30" t="s">
        <v>4302</v>
      </c>
      <c r="D3271" s="34">
        <v>0</v>
      </c>
      <c r="E3271" s="34">
        <v>0</v>
      </c>
      <c r="F3271" s="34">
        <v>0</v>
      </c>
    </row>
    <row r="3272" spans="1:6" ht="13.5" hidden="1" thickBot="1">
      <c r="A3272" s="27">
        <f t="shared" si="60"/>
        <v>9</v>
      </c>
      <c r="B3272" s="30" t="s">
        <v>5309</v>
      </c>
      <c r="C3272" s="30" t="s">
        <v>4304</v>
      </c>
      <c r="D3272" s="34">
        <v>0</v>
      </c>
      <c r="E3272" s="34">
        <v>0</v>
      </c>
      <c r="F3272" s="34">
        <v>0</v>
      </c>
    </row>
    <row r="3273" spans="1:6" ht="13.5" hidden="1" thickBot="1">
      <c r="A3273" s="27">
        <f t="shared" si="60"/>
        <v>9</v>
      </c>
      <c r="B3273" s="30" t="s">
        <v>5310</v>
      </c>
      <c r="C3273" s="30" t="s">
        <v>4306</v>
      </c>
      <c r="D3273" s="34">
        <v>0</v>
      </c>
      <c r="E3273" s="34">
        <v>0</v>
      </c>
      <c r="F3273" s="34">
        <v>0</v>
      </c>
    </row>
    <row r="3274" spans="1:6" ht="13.5" hidden="1" thickBot="1">
      <c r="A3274" s="27">
        <f t="shared" si="60"/>
        <v>9</v>
      </c>
      <c r="B3274" s="30" t="s">
        <v>5311</v>
      </c>
      <c r="C3274" s="30" t="s">
        <v>4308</v>
      </c>
      <c r="D3274" s="34">
        <v>0</v>
      </c>
      <c r="E3274" s="34">
        <v>0</v>
      </c>
      <c r="F3274" s="34">
        <v>0</v>
      </c>
    </row>
    <row r="3275" spans="1:6" ht="13.5" hidden="1" thickBot="1">
      <c r="A3275" s="27">
        <f t="shared" si="60"/>
        <v>9</v>
      </c>
      <c r="B3275" s="30" t="s">
        <v>5312</v>
      </c>
      <c r="C3275" s="30" t="s">
        <v>4310</v>
      </c>
      <c r="D3275" s="34">
        <v>0</v>
      </c>
      <c r="E3275" s="34">
        <v>0</v>
      </c>
      <c r="F3275" s="34">
        <v>0</v>
      </c>
    </row>
    <row r="3276" spans="1:6" ht="13.5" hidden="1" thickBot="1">
      <c r="A3276" s="27">
        <f t="shared" si="60"/>
        <v>9</v>
      </c>
      <c r="B3276" s="30" t="s">
        <v>5313</v>
      </c>
      <c r="C3276" s="30" t="s">
        <v>4312</v>
      </c>
      <c r="D3276" s="34">
        <v>0</v>
      </c>
      <c r="E3276" s="33">
        <v>196957455705.94</v>
      </c>
      <c r="F3276" s="33">
        <v>196957455705.94</v>
      </c>
    </row>
    <row r="3277" spans="1:6" ht="13.5" hidden="1" thickBot="1">
      <c r="A3277" s="27">
        <f t="shared" si="60"/>
        <v>9</v>
      </c>
      <c r="B3277" s="30" t="s">
        <v>5314</v>
      </c>
      <c r="C3277" s="30" t="s">
        <v>4314</v>
      </c>
      <c r="D3277" s="34">
        <v>0</v>
      </c>
      <c r="E3277" s="34">
        <v>0</v>
      </c>
      <c r="F3277" s="34">
        <v>0</v>
      </c>
    </row>
    <row r="3278" spans="1:6" ht="13.5" hidden="1" thickBot="1">
      <c r="A3278" s="27">
        <f t="shared" si="60"/>
        <v>9</v>
      </c>
      <c r="B3278" s="30" t="s">
        <v>5315</v>
      </c>
      <c r="C3278" s="30" t="s">
        <v>4316</v>
      </c>
      <c r="D3278" s="34">
        <v>0</v>
      </c>
      <c r="E3278" s="34">
        <v>0</v>
      </c>
      <c r="F3278" s="34">
        <v>0</v>
      </c>
    </row>
    <row r="3279" spans="1:6" ht="13.5" thickBot="1">
      <c r="A3279" s="27">
        <f t="shared" si="60"/>
        <v>6</v>
      </c>
      <c r="B3279" s="27" t="s">
        <v>5316</v>
      </c>
      <c r="C3279" s="30" t="s">
        <v>550</v>
      </c>
      <c r="D3279" s="34">
        <v>0</v>
      </c>
      <c r="E3279" s="34">
        <v>0</v>
      </c>
      <c r="F3279" s="34">
        <v>0</v>
      </c>
    </row>
    <row r="3280" spans="1:6" ht="13.5" hidden="1" thickBot="1">
      <c r="A3280" s="27">
        <f t="shared" si="60"/>
        <v>9</v>
      </c>
      <c r="B3280" s="30" t="s">
        <v>5317</v>
      </c>
      <c r="C3280" s="30" t="s">
        <v>4319</v>
      </c>
      <c r="D3280" s="34">
        <v>0</v>
      </c>
      <c r="E3280" s="34">
        <v>0</v>
      </c>
      <c r="F3280" s="34">
        <v>0</v>
      </c>
    </row>
    <row r="3281" spans="1:6" ht="13.5" hidden="1" thickBot="1">
      <c r="A3281" s="27">
        <f t="shared" si="60"/>
        <v>9</v>
      </c>
      <c r="B3281" s="30" t="s">
        <v>5318</v>
      </c>
      <c r="C3281" s="30" t="s">
        <v>4321</v>
      </c>
      <c r="D3281" s="34">
        <v>0</v>
      </c>
      <c r="E3281" s="34">
        <v>0</v>
      </c>
      <c r="F3281" s="34">
        <v>0</v>
      </c>
    </row>
    <row r="3282" spans="1:6" ht="13.5" hidden="1" thickBot="1">
      <c r="A3282" s="27">
        <f t="shared" si="60"/>
        <v>9</v>
      </c>
      <c r="B3282" s="30" t="s">
        <v>5319</v>
      </c>
      <c r="C3282" s="30" t="s">
        <v>4323</v>
      </c>
      <c r="D3282" s="34">
        <v>0</v>
      </c>
      <c r="E3282" s="34">
        <v>0</v>
      </c>
      <c r="F3282" s="34">
        <v>0</v>
      </c>
    </row>
    <row r="3283" spans="1:6" ht="13.5" hidden="1" thickBot="1">
      <c r="A3283" s="27">
        <f t="shared" si="60"/>
        <v>9</v>
      </c>
      <c r="B3283" s="30" t="s">
        <v>5320</v>
      </c>
      <c r="C3283" s="30" t="s">
        <v>4325</v>
      </c>
      <c r="D3283" s="34">
        <v>0</v>
      </c>
      <c r="E3283" s="34">
        <v>0</v>
      </c>
      <c r="F3283" s="34">
        <v>0</v>
      </c>
    </row>
    <row r="3284" spans="1:6" ht="13.5" hidden="1" thickBot="1">
      <c r="A3284" s="27">
        <f t="shared" si="60"/>
        <v>9</v>
      </c>
      <c r="B3284" s="30" t="s">
        <v>5321</v>
      </c>
      <c r="C3284" s="30" t="s">
        <v>4327</v>
      </c>
      <c r="D3284" s="34">
        <v>0</v>
      </c>
      <c r="E3284" s="34">
        <v>0</v>
      </c>
      <c r="F3284" s="34">
        <v>0</v>
      </c>
    </row>
    <row r="3285" spans="1:6" ht="13.5" hidden="1" thickBot="1">
      <c r="A3285" s="27">
        <f t="shared" si="60"/>
        <v>9</v>
      </c>
      <c r="B3285" s="30" t="s">
        <v>5322</v>
      </c>
      <c r="C3285" s="30" t="s">
        <v>4329</v>
      </c>
      <c r="D3285" s="34">
        <v>0</v>
      </c>
      <c r="E3285" s="34">
        <v>0</v>
      </c>
      <c r="F3285" s="34">
        <v>0</v>
      </c>
    </row>
    <row r="3286" spans="1:6" ht="13.5" hidden="1" thickBot="1">
      <c r="A3286" s="27">
        <f t="shared" si="60"/>
        <v>9</v>
      </c>
      <c r="B3286" s="30" t="s">
        <v>5323</v>
      </c>
      <c r="C3286" s="30" t="s">
        <v>4331</v>
      </c>
      <c r="D3286" s="34">
        <v>0</v>
      </c>
      <c r="E3286" s="34">
        <v>0</v>
      </c>
      <c r="F3286" s="34">
        <v>0</v>
      </c>
    </row>
    <row r="3287" spans="1:6" ht="13.5" hidden="1" thickBot="1">
      <c r="A3287" s="27">
        <f t="shared" si="60"/>
        <v>9</v>
      </c>
      <c r="B3287" s="30" t="s">
        <v>5324</v>
      </c>
      <c r="C3287" s="30" t="s">
        <v>4333</v>
      </c>
      <c r="D3287" s="34">
        <v>0</v>
      </c>
      <c r="E3287" s="34">
        <v>0</v>
      </c>
      <c r="F3287" s="34">
        <v>0</v>
      </c>
    </row>
    <row r="3288" spans="1:6" ht="13.5" hidden="1" thickBot="1">
      <c r="A3288" s="27">
        <f t="shared" si="60"/>
        <v>9</v>
      </c>
      <c r="B3288" s="30" t="s">
        <v>5325</v>
      </c>
      <c r="C3288" s="30" t="s">
        <v>4335</v>
      </c>
      <c r="D3288" s="34">
        <v>0</v>
      </c>
      <c r="E3288" s="34">
        <v>0</v>
      </c>
      <c r="F3288" s="34">
        <v>0</v>
      </c>
    </row>
    <row r="3289" spans="1:6" ht="13.5" hidden="1" thickBot="1">
      <c r="A3289" s="27">
        <f t="shared" si="60"/>
        <v>9</v>
      </c>
      <c r="B3289" s="30" t="s">
        <v>5326</v>
      </c>
      <c r="C3289" s="30" t="s">
        <v>4337</v>
      </c>
      <c r="D3289" s="34">
        <v>0</v>
      </c>
      <c r="E3289" s="34">
        <v>0</v>
      </c>
      <c r="F3289" s="34">
        <v>0</v>
      </c>
    </row>
    <row r="3290" spans="1:6" ht="13.5" hidden="1" thickBot="1">
      <c r="A3290" s="27">
        <f t="shared" si="60"/>
        <v>9</v>
      </c>
      <c r="B3290" s="30" t="s">
        <v>5327</v>
      </c>
      <c r="C3290" s="30" t="s">
        <v>4339</v>
      </c>
      <c r="D3290" s="34">
        <v>0</v>
      </c>
      <c r="E3290" s="34">
        <v>0</v>
      </c>
      <c r="F3290" s="34">
        <v>0</v>
      </c>
    </row>
    <row r="3291" spans="1:6" ht="13.5" thickBot="1">
      <c r="A3291" s="27">
        <f t="shared" si="60"/>
        <v>6</v>
      </c>
      <c r="B3291" s="27" t="s">
        <v>5328</v>
      </c>
      <c r="C3291" s="30" t="s">
        <v>1209</v>
      </c>
      <c r="D3291" s="34">
        <v>0</v>
      </c>
      <c r="E3291" s="33">
        <v>39180409850.82</v>
      </c>
      <c r="F3291" s="33">
        <v>39180409850.82</v>
      </c>
    </row>
    <row r="3292" spans="1:6" ht="13.5" hidden="1" thickBot="1">
      <c r="A3292" s="27">
        <f t="shared" si="60"/>
        <v>9</v>
      </c>
      <c r="B3292" s="30" t="s">
        <v>5329</v>
      </c>
      <c r="C3292" s="30" t="s">
        <v>4342</v>
      </c>
      <c r="D3292" s="34">
        <v>0</v>
      </c>
      <c r="E3292" s="33">
        <v>39180409850.82</v>
      </c>
      <c r="F3292" s="33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0" t="s">
        <v>1230</v>
      </c>
      <c r="D3293" s="34">
        <v>0</v>
      </c>
      <c r="E3293" s="33">
        <v>17507846791305.5</v>
      </c>
      <c r="F3293" s="33">
        <v>17507846791305.5</v>
      </c>
    </row>
    <row r="3294" spans="1:6" ht="13.5" hidden="1" thickBot="1">
      <c r="A3294" s="27">
        <f t="shared" si="60"/>
        <v>9</v>
      </c>
      <c r="B3294" s="30" t="s">
        <v>5331</v>
      </c>
      <c r="C3294" s="30" t="s">
        <v>4346</v>
      </c>
      <c r="D3294" s="34">
        <v>0</v>
      </c>
      <c r="E3294" s="33">
        <v>14397382485798.301</v>
      </c>
      <c r="F3294" s="33">
        <v>14397382485798.301</v>
      </c>
    </row>
    <row r="3295" spans="1:6" ht="13.5" hidden="1" thickBot="1">
      <c r="A3295" s="27">
        <f t="shared" si="60"/>
        <v>9</v>
      </c>
      <c r="B3295" s="30" t="s">
        <v>5332</v>
      </c>
      <c r="C3295" s="30" t="s">
        <v>4348</v>
      </c>
      <c r="D3295" s="34">
        <v>0</v>
      </c>
      <c r="E3295" s="33">
        <v>89411607016.220001</v>
      </c>
      <c r="F3295" s="33">
        <v>89411607016.220001</v>
      </c>
    </row>
    <row r="3296" spans="1:6" ht="13.5" hidden="1" thickBot="1">
      <c r="A3296" s="27">
        <f t="shared" si="60"/>
        <v>9</v>
      </c>
      <c r="B3296" s="30" t="s">
        <v>5333</v>
      </c>
      <c r="C3296" s="30" t="s">
        <v>4350</v>
      </c>
      <c r="D3296" s="34">
        <v>0</v>
      </c>
      <c r="E3296" s="33">
        <v>134495109394.17</v>
      </c>
      <c r="F3296" s="33">
        <v>134495109394.17</v>
      </c>
    </row>
    <row r="3297" spans="1:6" ht="13.5" hidden="1" thickBot="1">
      <c r="A3297" s="27">
        <f t="shared" si="60"/>
        <v>9</v>
      </c>
      <c r="B3297" s="30" t="s">
        <v>5334</v>
      </c>
      <c r="C3297" s="30" t="s">
        <v>4352</v>
      </c>
      <c r="D3297" s="34">
        <v>0</v>
      </c>
      <c r="E3297" s="33">
        <v>290331426979.21002</v>
      </c>
      <c r="F3297" s="33">
        <v>290331426979.21002</v>
      </c>
    </row>
    <row r="3298" spans="1:6" ht="13.5" hidden="1" thickBot="1">
      <c r="A3298" s="27">
        <f t="shared" ref="A3298:A3361" si="61">LEN(B3298)</f>
        <v>9</v>
      </c>
      <c r="B3298" s="30" t="s">
        <v>5335</v>
      </c>
      <c r="C3298" s="30" t="s">
        <v>4354</v>
      </c>
      <c r="D3298" s="34">
        <v>0</v>
      </c>
      <c r="E3298" s="33">
        <v>727314088008.42004</v>
      </c>
      <c r="F3298" s="33">
        <v>727314088008.42004</v>
      </c>
    </row>
    <row r="3299" spans="1:6" ht="13.5" hidden="1" thickBot="1">
      <c r="A3299" s="27">
        <f t="shared" si="61"/>
        <v>9</v>
      </c>
      <c r="B3299" s="30" t="s">
        <v>5336</v>
      </c>
      <c r="C3299" s="30" t="s">
        <v>5337</v>
      </c>
      <c r="D3299" s="34">
        <v>0</v>
      </c>
      <c r="E3299" s="34">
        <v>0</v>
      </c>
      <c r="F3299" s="34">
        <v>0</v>
      </c>
    </row>
    <row r="3300" spans="1:6" ht="13.5" hidden="1" thickBot="1">
      <c r="A3300" s="27">
        <f t="shared" si="61"/>
        <v>9</v>
      </c>
      <c r="B3300" s="30" t="s">
        <v>5338</v>
      </c>
      <c r="C3300" s="30" t="s">
        <v>5339</v>
      </c>
      <c r="D3300" s="34">
        <v>0</v>
      </c>
      <c r="E3300" s="33">
        <v>107762937515.61</v>
      </c>
      <c r="F3300" s="33">
        <v>107762937515.61</v>
      </c>
    </row>
    <row r="3301" spans="1:6" ht="13.5" hidden="1" thickBot="1">
      <c r="A3301" s="27">
        <f t="shared" si="61"/>
        <v>9</v>
      </c>
      <c r="B3301" s="30" t="s">
        <v>5340</v>
      </c>
      <c r="C3301" s="30" t="s">
        <v>4364</v>
      </c>
      <c r="D3301" s="34">
        <v>0</v>
      </c>
      <c r="E3301" s="34">
        <v>108790601</v>
      </c>
      <c r="F3301" s="34">
        <v>108790601</v>
      </c>
    </row>
    <row r="3302" spans="1:6" ht="13.5" hidden="1" thickBot="1">
      <c r="A3302" s="27">
        <f t="shared" si="61"/>
        <v>9</v>
      </c>
      <c r="B3302" s="30" t="s">
        <v>5341</v>
      </c>
      <c r="C3302" s="30" t="s">
        <v>4366</v>
      </c>
      <c r="D3302" s="34">
        <v>0</v>
      </c>
      <c r="E3302" s="34">
        <v>245084646</v>
      </c>
      <c r="F3302" s="34">
        <v>245084646</v>
      </c>
    </row>
    <row r="3303" spans="1:6" ht="13.5" hidden="1" thickBot="1">
      <c r="A3303" s="27">
        <f t="shared" si="61"/>
        <v>9</v>
      </c>
      <c r="B3303" s="30" t="s">
        <v>5342</v>
      </c>
      <c r="C3303" s="30" t="s">
        <v>4368</v>
      </c>
      <c r="D3303" s="34">
        <v>0</v>
      </c>
      <c r="E3303" s="34">
        <v>38508807221</v>
      </c>
      <c r="F3303" s="34">
        <v>38508807221</v>
      </c>
    </row>
    <row r="3304" spans="1:6" ht="13.5" hidden="1" thickBot="1">
      <c r="A3304" s="27">
        <f t="shared" si="61"/>
        <v>9</v>
      </c>
      <c r="B3304" s="30" t="s">
        <v>5343</v>
      </c>
      <c r="C3304" s="30" t="s">
        <v>5344</v>
      </c>
      <c r="D3304" s="34">
        <v>0</v>
      </c>
      <c r="E3304" s="33">
        <v>317744588901.90002</v>
      </c>
      <c r="F3304" s="33">
        <v>317744588901.90002</v>
      </c>
    </row>
    <row r="3305" spans="1:6" ht="13.5" hidden="1" thickBot="1">
      <c r="A3305" s="27">
        <f t="shared" si="61"/>
        <v>9</v>
      </c>
      <c r="B3305" s="30" t="s">
        <v>5345</v>
      </c>
      <c r="C3305" s="30" t="s">
        <v>4374</v>
      </c>
      <c r="D3305" s="34">
        <v>0</v>
      </c>
      <c r="E3305" s="34">
        <v>0</v>
      </c>
      <c r="F3305" s="34">
        <v>0</v>
      </c>
    </row>
    <row r="3306" spans="1:6" ht="13.5" hidden="1" thickBot="1">
      <c r="A3306" s="27">
        <f t="shared" si="61"/>
        <v>9</v>
      </c>
      <c r="B3306" s="30" t="s">
        <v>5346</v>
      </c>
      <c r="C3306" s="30" t="s">
        <v>4376</v>
      </c>
      <c r="D3306" s="34">
        <v>0</v>
      </c>
      <c r="E3306" s="34">
        <v>6067236246</v>
      </c>
      <c r="F3306" s="34">
        <v>6067236246</v>
      </c>
    </row>
    <row r="3307" spans="1:6" ht="13.5" hidden="1" thickBot="1">
      <c r="A3307" s="27">
        <f t="shared" si="61"/>
        <v>9</v>
      </c>
      <c r="B3307" s="30" t="s">
        <v>5347</v>
      </c>
      <c r="C3307" s="30" t="s">
        <v>4378</v>
      </c>
      <c r="D3307" s="34">
        <v>0</v>
      </c>
      <c r="E3307" s="34">
        <v>33967813</v>
      </c>
      <c r="F3307" s="34">
        <v>33967813</v>
      </c>
    </row>
    <row r="3308" spans="1:6" ht="13.5" hidden="1" thickBot="1">
      <c r="A3308" s="27">
        <f t="shared" si="61"/>
        <v>9</v>
      </c>
      <c r="B3308" s="30" t="s">
        <v>5348</v>
      </c>
      <c r="C3308" s="30" t="s">
        <v>1230</v>
      </c>
      <c r="D3308" s="34">
        <v>0</v>
      </c>
      <c r="E3308" s="33">
        <v>1398440661164.73</v>
      </c>
      <c r="F3308" s="33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0" t="s">
        <v>2473</v>
      </c>
      <c r="D3309" s="34">
        <v>0</v>
      </c>
      <c r="E3309" s="33">
        <v>924804960070.16003</v>
      </c>
      <c r="F3309" s="33">
        <v>924804960070.16003</v>
      </c>
    </row>
    <row r="3310" spans="1:6" ht="13.5" hidden="1" thickBot="1">
      <c r="A3310" s="27">
        <f t="shared" si="61"/>
        <v>9</v>
      </c>
      <c r="B3310" s="30" t="s">
        <v>5350</v>
      </c>
      <c r="C3310" s="30" t="s">
        <v>5351</v>
      </c>
      <c r="D3310" s="34">
        <v>0</v>
      </c>
      <c r="E3310" s="34">
        <v>187538442</v>
      </c>
      <c r="F3310" s="34">
        <v>187538442</v>
      </c>
    </row>
    <row r="3311" spans="1:6" ht="13.5" hidden="1" thickBot="1">
      <c r="A3311" s="27">
        <f t="shared" si="61"/>
        <v>9</v>
      </c>
      <c r="B3311" s="30" t="s">
        <v>5352</v>
      </c>
      <c r="C3311" s="30" t="s">
        <v>5353</v>
      </c>
      <c r="D3311" s="34">
        <v>0</v>
      </c>
      <c r="E3311" s="33">
        <v>13796696891.719999</v>
      </c>
      <c r="F3311" s="33">
        <v>13796696891.719999</v>
      </c>
    </row>
    <row r="3312" spans="1:6" ht="13.5" hidden="1" thickBot="1">
      <c r="A3312" s="27">
        <f t="shared" si="61"/>
        <v>9</v>
      </c>
      <c r="B3312" s="30" t="s">
        <v>5354</v>
      </c>
      <c r="C3312" s="30" t="s">
        <v>5355</v>
      </c>
      <c r="D3312" s="34">
        <v>0</v>
      </c>
      <c r="E3312" s="33">
        <v>3291074644.2600002</v>
      </c>
      <c r="F3312" s="33">
        <v>3291074644.2600002</v>
      </c>
    </row>
    <row r="3313" spans="1:6" ht="13.5" hidden="1" thickBot="1">
      <c r="A3313" s="27">
        <f t="shared" si="61"/>
        <v>9</v>
      </c>
      <c r="B3313" s="30" t="s">
        <v>5356</v>
      </c>
      <c r="C3313" s="30" t="s">
        <v>1171</v>
      </c>
      <c r="D3313" s="34">
        <v>0</v>
      </c>
      <c r="E3313" s="33">
        <v>3586971464.9099998</v>
      </c>
      <c r="F3313" s="33">
        <v>3586971464.9099998</v>
      </c>
    </row>
    <row r="3314" spans="1:6" ht="13.5" hidden="1" thickBot="1">
      <c r="A3314" s="27">
        <f t="shared" si="61"/>
        <v>9</v>
      </c>
      <c r="B3314" s="30" t="s">
        <v>5357</v>
      </c>
      <c r="C3314" s="30" t="s">
        <v>2624</v>
      </c>
      <c r="D3314" s="34">
        <v>0</v>
      </c>
      <c r="E3314" s="33">
        <v>90222064325.800003</v>
      </c>
      <c r="F3314" s="33">
        <v>90222064325.800003</v>
      </c>
    </row>
    <row r="3315" spans="1:6" ht="13.5" hidden="1" thickBot="1">
      <c r="A3315" s="27">
        <f t="shared" si="61"/>
        <v>9</v>
      </c>
      <c r="B3315" s="30" t="s">
        <v>5358</v>
      </c>
      <c r="C3315" s="30" t="s">
        <v>5359</v>
      </c>
      <c r="D3315" s="34">
        <v>0</v>
      </c>
      <c r="E3315" s="34">
        <v>2145693239</v>
      </c>
      <c r="F3315" s="34">
        <v>2145693239</v>
      </c>
    </row>
    <row r="3316" spans="1:6" ht="13.5" hidden="1" thickBot="1">
      <c r="A3316" s="27">
        <f t="shared" si="61"/>
        <v>9</v>
      </c>
      <c r="B3316" s="30" t="s">
        <v>5360</v>
      </c>
      <c r="C3316" s="30" t="s">
        <v>5339</v>
      </c>
      <c r="D3316" s="34">
        <v>0</v>
      </c>
      <c r="E3316" s="33">
        <v>45422067064.849998</v>
      </c>
      <c r="F3316" s="33">
        <v>45422067064.849998</v>
      </c>
    </row>
    <row r="3317" spans="1:6" ht="13.5" hidden="1" thickBot="1">
      <c r="A3317" s="27">
        <f t="shared" si="61"/>
        <v>9</v>
      </c>
      <c r="B3317" s="30" t="s">
        <v>5361</v>
      </c>
      <c r="C3317" s="30" t="s">
        <v>5362</v>
      </c>
      <c r="D3317" s="34">
        <v>0</v>
      </c>
      <c r="E3317" s="33">
        <v>297978715170.87</v>
      </c>
      <c r="F3317" s="33">
        <v>297978715170.87</v>
      </c>
    </row>
    <row r="3318" spans="1:6" ht="13.5" hidden="1" thickBot="1">
      <c r="A3318" s="27">
        <f t="shared" si="61"/>
        <v>9</v>
      </c>
      <c r="B3318" s="30" t="s">
        <v>5363</v>
      </c>
      <c r="C3318" s="30" t="s">
        <v>5364</v>
      </c>
      <c r="D3318" s="34">
        <v>0</v>
      </c>
      <c r="E3318" s="33">
        <v>38202857611.230003</v>
      </c>
      <c r="F3318" s="33">
        <v>38202857611.230003</v>
      </c>
    </row>
    <row r="3319" spans="1:6" ht="13.5" hidden="1" thickBot="1">
      <c r="A3319" s="27">
        <f t="shared" si="61"/>
        <v>9</v>
      </c>
      <c r="B3319" s="30" t="s">
        <v>5365</v>
      </c>
      <c r="C3319" s="30" t="s">
        <v>5366</v>
      </c>
      <c r="D3319" s="34">
        <v>0</v>
      </c>
      <c r="E3319" s="33">
        <v>9044355004.6000004</v>
      </c>
      <c r="F3319" s="33">
        <v>9044355004.6000004</v>
      </c>
    </row>
    <row r="3320" spans="1:6" ht="13.5" hidden="1" thickBot="1">
      <c r="A3320" s="27">
        <f t="shared" si="61"/>
        <v>9</v>
      </c>
      <c r="B3320" s="30" t="s">
        <v>5367</v>
      </c>
      <c r="C3320" s="30" t="s">
        <v>5368</v>
      </c>
      <c r="D3320" s="34">
        <v>0</v>
      </c>
      <c r="E3320" s="33">
        <v>111485021181.47</v>
      </c>
      <c r="F3320" s="33">
        <v>111485021181.47</v>
      </c>
    </row>
    <row r="3321" spans="1:6" ht="13.5" hidden="1" thickBot="1">
      <c r="A3321" s="27">
        <f t="shared" si="61"/>
        <v>9</v>
      </c>
      <c r="B3321" s="30" t="s">
        <v>5369</v>
      </c>
      <c r="C3321" s="30" t="s">
        <v>5370</v>
      </c>
      <c r="D3321" s="34">
        <v>0</v>
      </c>
      <c r="E3321" s="34">
        <v>52058515868</v>
      </c>
      <c r="F3321" s="34">
        <v>52058515868</v>
      </c>
    </row>
    <row r="3322" spans="1:6" ht="13.5" hidden="1" thickBot="1">
      <c r="A3322" s="27">
        <f t="shared" si="61"/>
        <v>9</v>
      </c>
      <c r="B3322" s="30" t="s">
        <v>5371</v>
      </c>
      <c r="C3322" s="30" t="s">
        <v>5372</v>
      </c>
      <c r="D3322" s="34">
        <v>0</v>
      </c>
      <c r="E3322" s="34">
        <v>124965844</v>
      </c>
      <c r="F3322" s="34">
        <v>124965844</v>
      </c>
    </row>
    <row r="3323" spans="1:6" ht="13.5" hidden="1" thickBot="1">
      <c r="A3323" s="27">
        <f t="shared" si="61"/>
        <v>9</v>
      </c>
      <c r="B3323" s="30" t="s">
        <v>5373</v>
      </c>
      <c r="C3323" s="30" t="s">
        <v>1175</v>
      </c>
      <c r="D3323" s="34">
        <v>0</v>
      </c>
      <c r="E3323" s="33">
        <v>257258423317.45001</v>
      </c>
      <c r="F3323" s="33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0" t="s">
        <v>5375</v>
      </c>
      <c r="D3324" s="34">
        <v>0</v>
      </c>
      <c r="E3324" s="33">
        <v>84874400944097.797</v>
      </c>
      <c r="F3324" s="33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0" t="s">
        <v>2761</v>
      </c>
      <c r="D3325" s="34">
        <v>0</v>
      </c>
      <c r="E3325" s="33">
        <v>25130922510560.5</v>
      </c>
      <c r="F3325" s="33">
        <v>25130922510560.5</v>
      </c>
    </row>
    <row r="3326" spans="1:6" ht="13.5" hidden="1" thickBot="1">
      <c r="A3326" s="27">
        <f t="shared" si="61"/>
        <v>9</v>
      </c>
      <c r="B3326" s="30" t="s">
        <v>5377</v>
      </c>
      <c r="C3326" s="30" t="s">
        <v>2212</v>
      </c>
      <c r="D3326" s="34">
        <v>0</v>
      </c>
      <c r="E3326" s="33">
        <v>14331009513871.1</v>
      </c>
      <c r="F3326" s="33">
        <v>14331009513871.1</v>
      </c>
    </row>
    <row r="3327" spans="1:6" ht="13.5" hidden="1" thickBot="1">
      <c r="A3327" s="27">
        <f t="shared" si="61"/>
        <v>9</v>
      </c>
      <c r="B3327" s="30" t="s">
        <v>5378</v>
      </c>
      <c r="C3327" s="30" t="s">
        <v>4744</v>
      </c>
      <c r="D3327" s="34">
        <v>0</v>
      </c>
      <c r="E3327" s="33">
        <v>993651212377.48999</v>
      </c>
      <c r="F3327" s="33">
        <v>993651212377.48999</v>
      </c>
    </row>
    <row r="3328" spans="1:6" ht="13.5" hidden="1" thickBot="1">
      <c r="A3328" s="27">
        <f t="shared" si="61"/>
        <v>9</v>
      </c>
      <c r="B3328" s="30" t="s">
        <v>5379</v>
      </c>
      <c r="C3328" s="30" t="s">
        <v>2214</v>
      </c>
      <c r="D3328" s="34">
        <v>0</v>
      </c>
      <c r="E3328" s="33">
        <v>1306150163106.9299</v>
      </c>
      <c r="F3328" s="33">
        <v>1306150163106.9299</v>
      </c>
    </row>
    <row r="3329" spans="1:6" ht="13.5" hidden="1" thickBot="1">
      <c r="A3329" s="27">
        <f t="shared" si="61"/>
        <v>9</v>
      </c>
      <c r="B3329" s="30" t="s">
        <v>5380</v>
      </c>
      <c r="C3329" s="30" t="s">
        <v>133</v>
      </c>
      <c r="D3329" s="34">
        <v>0</v>
      </c>
      <c r="E3329" s="33">
        <v>604208136113.70996</v>
      </c>
      <c r="F3329" s="33">
        <v>604208136113.70996</v>
      </c>
    </row>
    <row r="3330" spans="1:6" ht="13.5" hidden="1" thickBot="1">
      <c r="A3330" s="27">
        <f t="shared" si="61"/>
        <v>9</v>
      </c>
      <c r="B3330" s="30" t="s">
        <v>5381</v>
      </c>
      <c r="C3330" s="30" t="s">
        <v>4823</v>
      </c>
      <c r="D3330" s="34">
        <v>0</v>
      </c>
      <c r="E3330" s="33">
        <v>3879186303715.4102</v>
      </c>
      <c r="F3330" s="33">
        <v>3879186303715.4102</v>
      </c>
    </row>
    <row r="3331" spans="1:6" ht="13.5" hidden="1" thickBot="1">
      <c r="A3331" s="27">
        <f t="shared" si="61"/>
        <v>9</v>
      </c>
      <c r="B3331" s="30" t="s">
        <v>5382</v>
      </c>
      <c r="C3331" s="30" t="s">
        <v>4933</v>
      </c>
      <c r="D3331" s="34">
        <v>0</v>
      </c>
      <c r="E3331" s="33">
        <v>3196876454996.7798</v>
      </c>
      <c r="F3331" s="33">
        <v>3196876454996.7798</v>
      </c>
    </row>
    <row r="3332" spans="1:6" ht="13.5" hidden="1" thickBot="1">
      <c r="A3332" s="27">
        <f t="shared" si="61"/>
        <v>9</v>
      </c>
      <c r="B3332" s="30" t="s">
        <v>5383</v>
      </c>
      <c r="C3332" s="30" t="s">
        <v>4785</v>
      </c>
      <c r="D3332" s="34">
        <v>0</v>
      </c>
      <c r="E3332" s="33">
        <v>759342762050.66003</v>
      </c>
      <c r="F3332" s="33">
        <v>759342762050.66003</v>
      </c>
    </row>
    <row r="3333" spans="1:6" ht="13.5" hidden="1" thickBot="1">
      <c r="A3333" s="27">
        <f t="shared" si="61"/>
        <v>9</v>
      </c>
      <c r="B3333" s="30" t="s">
        <v>5384</v>
      </c>
      <c r="C3333" s="30" t="s">
        <v>4802</v>
      </c>
      <c r="D3333" s="34">
        <v>0</v>
      </c>
      <c r="E3333" s="33">
        <v>60497964328.449997</v>
      </c>
      <c r="F3333" s="33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0" t="s">
        <v>2765</v>
      </c>
      <c r="D3334" s="34">
        <v>0</v>
      </c>
      <c r="E3334" s="33">
        <v>23353284187332.801</v>
      </c>
      <c r="F3334" s="33">
        <v>23353284187332.801</v>
      </c>
    </row>
    <row r="3335" spans="1:6" ht="13.5" hidden="1" thickBot="1">
      <c r="A3335" s="27">
        <f t="shared" si="61"/>
        <v>9</v>
      </c>
      <c r="B3335" s="30" t="s">
        <v>5386</v>
      </c>
      <c r="C3335" s="30" t="s">
        <v>2212</v>
      </c>
      <c r="D3335" s="34">
        <v>0</v>
      </c>
      <c r="E3335" s="33">
        <v>125994247130.75999</v>
      </c>
      <c r="F3335" s="33">
        <v>125994247130.75999</v>
      </c>
    </row>
    <row r="3336" spans="1:6" ht="13.5" hidden="1" thickBot="1">
      <c r="A3336" s="27">
        <f t="shared" si="61"/>
        <v>9</v>
      </c>
      <c r="B3336" s="30" t="s">
        <v>5387</v>
      </c>
      <c r="C3336" s="30" t="s">
        <v>4744</v>
      </c>
      <c r="D3336" s="34">
        <v>0</v>
      </c>
      <c r="E3336" s="33">
        <v>105922325052.99001</v>
      </c>
      <c r="F3336" s="33">
        <v>105922325052.99001</v>
      </c>
    </row>
    <row r="3337" spans="1:6" ht="13.5" hidden="1" thickBot="1">
      <c r="A3337" s="27">
        <f t="shared" si="61"/>
        <v>9</v>
      </c>
      <c r="B3337" s="30" t="s">
        <v>5388</v>
      </c>
      <c r="C3337" s="30" t="s">
        <v>2214</v>
      </c>
      <c r="D3337" s="34">
        <v>0</v>
      </c>
      <c r="E3337" s="33">
        <v>26419781635.259998</v>
      </c>
      <c r="F3337" s="33">
        <v>26419781635.259998</v>
      </c>
    </row>
    <row r="3338" spans="1:6" ht="13.5" hidden="1" thickBot="1">
      <c r="A3338" s="27">
        <f t="shared" si="61"/>
        <v>9</v>
      </c>
      <c r="B3338" s="30" t="s">
        <v>5389</v>
      </c>
      <c r="C3338" s="30" t="s">
        <v>133</v>
      </c>
      <c r="D3338" s="34">
        <v>0</v>
      </c>
      <c r="E3338" s="33">
        <v>3621950197.9699998</v>
      </c>
      <c r="F3338" s="33">
        <v>3621950197.9699998</v>
      </c>
    </row>
    <row r="3339" spans="1:6" ht="13.5" hidden="1" thickBot="1">
      <c r="A3339" s="27">
        <f t="shared" si="61"/>
        <v>9</v>
      </c>
      <c r="B3339" s="30" t="s">
        <v>5390</v>
      </c>
      <c r="C3339" s="30" t="s">
        <v>4823</v>
      </c>
      <c r="D3339" s="34">
        <v>0</v>
      </c>
      <c r="E3339" s="33">
        <v>482869746187.29999</v>
      </c>
      <c r="F3339" s="33">
        <v>482869746187.29999</v>
      </c>
    </row>
    <row r="3340" spans="1:6" ht="13.5" hidden="1" thickBot="1">
      <c r="A3340" s="27">
        <f t="shared" si="61"/>
        <v>9</v>
      </c>
      <c r="B3340" s="30" t="s">
        <v>5391</v>
      </c>
      <c r="C3340" s="30" t="s">
        <v>4933</v>
      </c>
      <c r="D3340" s="34">
        <v>0</v>
      </c>
      <c r="E3340" s="33">
        <v>677173713357.40002</v>
      </c>
      <c r="F3340" s="33">
        <v>677173713357.40002</v>
      </c>
    </row>
    <row r="3341" spans="1:6" ht="13.5" hidden="1" thickBot="1">
      <c r="A3341" s="27">
        <f t="shared" si="61"/>
        <v>9</v>
      </c>
      <c r="B3341" s="30" t="s">
        <v>5392</v>
      </c>
      <c r="C3341" s="30" t="s">
        <v>5393</v>
      </c>
      <c r="D3341" s="34">
        <v>0</v>
      </c>
      <c r="E3341" s="34">
        <v>2069567339</v>
      </c>
      <c r="F3341" s="34">
        <v>2069567339</v>
      </c>
    </row>
    <row r="3342" spans="1:6" ht="13.5" hidden="1" thickBot="1">
      <c r="A3342" s="27">
        <f t="shared" si="61"/>
        <v>9</v>
      </c>
      <c r="B3342" s="30" t="s">
        <v>5394</v>
      </c>
      <c r="C3342" s="30" t="s">
        <v>2924</v>
      </c>
      <c r="D3342" s="34">
        <v>0</v>
      </c>
      <c r="E3342" s="33">
        <v>1980346711681.1399</v>
      </c>
      <c r="F3342" s="33">
        <v>1980346711681.1399</v>
      </c>
    </row>
    <row r="3343" spans="1:6" ht="13.5" hidden="1" thickBot="1">
      <c r="A3343" s="27">
        <f t="shared" si="61"/>
        <v>9</v>
      </c>
      <c r="B3343" s="30" t="s">
        <v>5395</v>
      </c>
      <c r="C3343" s="30" t="s">
        <v>5396</v>
      </c>
      <c r="D3343" s="34">
        <v>0</v>
      </c>
      <c r="E3343" s="33">
        <v>17835852056476.602</v>
      </c>
      <c r="F3343" s="33">
        <v>17835852056476.602</v>
      </c>
    </row>
    <row r="3344" spans="1:6" ht="13.5" hidden="1" thickBot="1">
      <c r="A3344" s="27">
        <f t="shared" si="61"/>
        <v>9</v>
      </c>
      <c r="B3344" s="30" t="s">
        <v>5397</v>
      </c>
      <c r="C3344" s="30" t="s">
        <v>5398</v>
      </c>
      <c r="D3344" s="34">
        <v>0</v>
      </c>
      <c r="E3344" s="33">
        <v>569490256114.48999</v>
      </c>
      <c r="F3344" s="33">
        <v>569490256114.48999</v>
      </c>
    </row>
    <row r="3345" spans="1:6" ht="13.5" hidden="1" thickBot="1">
      <c r="A3345" s="27">
        <f t="shared" si="61"/>
        <v>9</v>
      </c>
      <c r="B3345" s="30" t="s">
        <v>5399</v>
      </c>
      <c r="C3345" s="30" t="s">
        <v>2928</v>
      </c>
      <c r="D3345" s="34">
        <v>0</v>
      </c>
      <c r="E3345" s="33">
        <v>1478510864839.8301</v>
      </c>
      <c r="F3345" s="33">
        <v>1478510864839.8301</v>
      </c>
    </row>
    <row r="3346" spans="1:6" ht="13.5" hidden="1" thickBot="1">
      <c r="A3346" s="27">
        <f t="shared" si="61"/>
        <v>9</v>
      </c>
      <c r="B3346" s="30" t="s">
        <v>5400</v>
      </c>
      <c r="C3346" s="30" t="s">
        <v>4785</v>
      </c>
      <c r="D3346" s="34">
        <v>0</v>
      </c>
      <c r="E3346" s="33">
        <v>6427669168.7600002</v>
      </c>
      <c r="F3346" s="33">
        <v>6427669168.7600002</v>
      </c>
    </row>
    <row r="3347" spans="1:6" ht="13.5" hidden="1" thickBot="1">
      <c r="A3347" s="27">
        <f t="shared" si="61"/>
        <v>9</v>
      </c>
      <c r="B3347" s="30" t="s">
        <v>5401</v>
      </c>
      <c r="C3347" s="30" t="s">
        <v>4802</v>
      </c>
      <c r="D3347" s="34">
        <v>0</v>
      </c>
      <c r="E3347" s="33">
        <v>22892689278.220001</v>
      </c>
      <c r="F3347" s="33">
        <v>22892689278.220001</v>
      </c>
    </row>
    <row r="3348" spans="1:6" ht="13.5" hidden="1" thickBot="1">
      <c r="A3348" s="27">
        <f t="shared" si="61"/>
        <v>9</v>
      </c>
      <c r="B3348" s="30" t="s">
        <v>5402</v>
      </c>
      <c r="C3348" s="30" t="s">
        <v>2689</v>
      </c>
      <c r="D3348" s="34">
        <v>0</v>
      </c>
      <c r="E3348" s="34">
        <v>35692608873</v>
      </c>
      <c r="F3348" s="34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0" t="s">
        <v>5404</v>
      </c>
      <c r="D3349" s="34">
        <v>0</v>
      </c>
      <c r="E3349" s="33">
        <v>1514162948854.4199</v>
      </c>
      <c r="F3349" s="33">
        <v>1514162948854.4199</v>
      </c>
    </row>
    <row r="3350" spans="1:6" ht="13.5" hidden="1" thickBot="1">
      <c r="A3350" s="27">
        <f t="shared" si="61"/>
        <v>9</v>
      </c>
      <c r="B3350" s="30" t="s">
        <v>5405</v>
      </c>
      <c r="C3350" s="30" t="s">
        <v>2212</v>
      </c>
      <c r="D3350" s="34">
        <v>0</v>
      </c>
      <c r="E3350" s="33">
        <v>2394440002.1100001</v>
      </c>
      <c r="F3350" s="33">
        <v>2394440002.1100001</v>
      </c>
    </row>
    <row r="3351" spans="1:6" ht="13.5" hidden="1" thickBot="1">
      <c r="A3351" s="27">
        <f t="shared" si="61"/>
        <v>9</v>
      </c>
      <c r="B3351" s="30" t="s">
        <v>5406</v>
      </c>
      <c r="C3351" s="30" t="s">
        <v>4744</v>
      </c>
      <c r="D3351" s="34">
        <v>0</v>
      </c>
      <c r="E3351" s="34">
        <v>60913444</v>
      </c>
      <c r="F3351" s="34">
        <v>60913444</v>
      </c>
    </row>
    <row r="3352" spans="1:6" ht="13.5" hidden="1" thickBot="1">
      <c r="A3352" s="27">
        <f t="shared" si="61"/>
        <v>9</v>
      </c>
      <c r="B3352" s="30" t="s">
        <v>5407</v>
      </c>
      <c r="C3352" s="30" t="s">
        <v>2214</v>
      </c>
      <c r="D3352" s="34">
        <v>0</v>
      </c>
      <c r="E3352" s="33">
        <v>1294512826.2</v>
      </c>
      <c r="F3352" s="33">
        <v>1294512826.2</v>
      </c>
    </row>
    <row r="3353" spans="1:6" ht="13.5" hidden="1" thickBot="1">
      <c r="A3353" s="27">
        <f t="shared" si="61"/>
        <v>9</v>
      </c>
      <c r="B3353" s="30" t="s">
        <v>5408</v>
      </c>
      <c r="C3353" s="30" t="s">
        <v>133</v>
      </c>
      <c r="D3353" s="34">
        <v>0</v>
      </c>
      <c r="E3353" s="34">
        <v>11441839</v>
      </c>
      <c r="F3353" s="34">
        <v>11441839</v>
      </c>
    </row>
    <row r="3354" spans="1:6" ht="13.5" hidden="1" thickBot="1">
      <c r="A3354" s="27">
        <f t="shared" si="61"/>
        <v>9</v>
      </c>
      <c r="B3354" s="30" t="s">
        <v>5409</v>
      </c>
      <c r="C3354" s="30" t="s">
        <v>4823</v>
      </c>
      <c r="D3354" s="34">
        <v>0</v>
      </c>
      <c r="E3354" s="33">
        <v>528172699712.71002</v>
      </c>
      <c r="F3354" s="33">
        <v>528172699712.71002</v>
      </c>
    </row>
    <row r="3355" spans="1:6" ht="13.5" hidden="1" thickBot="1">
      <c r="A3355" s="27">
        <f t="shared" si="61"/>
        <v>9</v>
      </c>
      <c r="B3355" s="30" t="s">
        <v>5410</v>
      </c>
      <c r="C3355" s="30" t="s">
        <v>4933</v>
      </c>
      <c r="D3355" s="34">
        <v>0</v>
      </c>
      <c r="E3355" s="33">
        <v>981448890581.21997</v>
      </c>
      <c r="F3355" s="33">
        <v>981448890581.21997</v>
      </c>
    </row>
    <row r="3356" spans="1:6" ht="13.5" hidden="1" thickBot="1">
      <c r="A3356" s="27">
        <f t="shared" si="61"/>
        <v>9</v>
      </c>
      <c r="B3356" s="30" t="s">
        <v>5411</v>
      </c>
      <c r="C3356" s="30" t="s">
        <v>4802</v>
      </c>
      <c r="D3356" s="34">
        <v>0</v>
      </c>
      <c r="E3356" s="33">
        <v>780050449.17999995</v>
      </c>
      <c r="F3356" s="33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0" t="s">
        <v>2759</v>
      </c>
      <c r="D3357" s="34">
        <v>0</v>
      </c>
      <c r="E3357" s="33">
        <v>1114011848775.5901</v>
      </c>
      <c r="F3357" s="33">
        <v>1114011848775.5901</v>
      </c>
    </row>
    <row r="3358" spans="1:6" ht="13.5" hidden="1" thickBot="1">
      <c r="A3358" s="27">
        <f t="shared" si="61"/>
        <v>9</v>
      </c>
      <c r="B3358" s="30" t="s">
        <v>5413</v>
      </c>
      <c r="C3358" s="30" t="s">
        <v>2212</v>
      </c>
      <c r="D3358" s="34">
        <v>0</v>
      </c>
      <c r="E3358" s="33">
        <v>604026168.85000002</v>
      </c>
      <c r="F3358" s="33">
        <v>604026168.85000002</v>
      </c>
    </row>
    <row r="3359" spans="1:6" ht="13.5" hidden="1" thickBot="1">
      <c r="A3359" s="27">
        <f t="shared" si="61"/>
        <v>9</v>
      </c>
      <c r="B3359" s="30" t="s">
        <v>5414</v>
      </c>
      <c r="C3359" s="30" t="s">
        <v>4744</v>
      </c>
      <c r="D3359" s="34">
        <v>0</v>
      </c>
      <c r="E3359" s="33">
        <v>7014920084.7200003</v>
      </c>
      <c r="F3359" s="33">
        <v>7014920084.7200003</v>
      </c>
    </row>
    <row r="3360" spans="1:6" ht="13.5" hidden="1" thickBot="1">
      <c r="A3360" s="27">
        <f t="shared" si="61"/>
        <v>9</v>
      </c>
      <c r="B3360" s="30" t="s">
        <v>5415</v>
      </c>
      <c r="C3360" s="30" t="s">
        <v>2214</v>
      </c>
      <c r="D3360" s="34">
        <v>0</v>
      </c>
      <c r="E3360" s="34">
        <v>101530000</v>
      </c>
      <c r="F3360" s="34">
        <v>101530000</v>
      </c>
    </row>
    <row r="3361" spans="1:6" ht="13.5" hidden="1" thickBot="1">
      <c r="A3361" s="27">
        <f t="shared" si="61"/>
        <v>9</v>
      </c>
      <c r="B3361" s="30" t="s">
        <v>5416</v>
      </c>
      <c r="C3361" s="30" t="s">
        <v>133</v>
      </c>
      <c r="D3361" s="34">
        <v>0</v>
      </c>
      <c r="E3361" s="34">
        <v>297516505</v>
      </c>
      <c r="F3361" s="34">
        <v>297516505</v>
      </c>
    </row>
    <row r="3362" spans="1:6" ht="13.5" hidden="1" thickBot="1">
      <c r="A3362" s="27">
        <f t="shared" ref="A3362:A3425" si="62">LEN(B3362)</f>
        <v>9</v>
      </c>
      <c r="B3362" s="30" t="s">
        <v>5417</v>
      </c>
      <c r="C3362" s="30" t="s">
        <v>4823</v>
      </c>
      <c r="D3362" s="34">
        <v>0</v>
      </c>
      <c r="E3362" s="33">
        <v>309430386418.32001</v>
      </c>
      <c r="F3362" s="33">
        <v>309430386418.32001</v>
      </c>
    </row>
    <row r="3363" spans="1:6" ht="13.5" hidden="1" thickBot="1">
      <c r="A3363" s="27">
        <f t="shared" si="62"/>
        <v>9</v>
      </c>
      <c r="B3363" s="30" t="s">
        <v>5418</v>
      </c>
      <c r="C3363" s="30" t="s">
        <v>4933</v>
      </c>
      <c r="D3363" s="34">
        <v>0</v>
      </c>
      <c r="E3363" s="33">
        <v>794815205798.69995</v>
      </c>
      <c r="F3363" s="33">
        <v>794815205798.69995</v>
      </c>
    </row>
    <row r="3364" spans="1:6" ht="13.5" hidden="1" thickBot="1">
      <c r="A3364" s="27">
        <f t="shared" si="62"/>
        <v>9</v>
      </c>
      <c r="B3364" s="30" t="s">
        <v>5419</v>
      </c>
      <c r="C3364" s="30" t="s">
        <v>4785</v>
      </c>
      <c r="D3364" s="34">
        <v>0</v>
      </c>
      <c r="E3364" s="34">
        <v>285972284</v>
      </c>
      <c r="F3364" s="34">
        <v>285972284</v>
      </c>
    </row>
    <row r="3365" spans="1:6" ht="13.5" hidden="1" thickBot="1">
      <c r="A3365" s="27">
        <f t="shared" si="62"/>
        <v>9</v>
      </c>
      <c r="B3365" s="30" t="s">
        <v>5420</v>
      </c>
      <c r="C3365" s="30" t="s">
        <v>4802</v>
      </c>
      <c r="D3365" s="34">
        <v>0</v>
      </c>
      <c r="E3365" s="34">
        <v>1462291516</v>
      </c>
      <c r="F3365" s="34">
        <v>1462291516</v>
      </c>
    </row>
    <row r="3366" spans="1:6" ht="13.5" thickBot="1">
      <c r="A3366" s="27">
        <f t="shared" si="62"/>
        <v>6</v>
      </c>
      <c r="B3366" s="27" t="s">
        <v>5421</v>
      </c>
      <c r="C3366" s="30" t="s">
        <v>5422</v>
      </c>
      <c r="D3366" s="34">
        <v>0</v>
      </c>
      <c r="E3366" s="33">
        <v>1852290693185.1299</v>
      </c>
      <c r="F3366" s="33">
        <v>1852290693185.1299</v>
      </c>
    </row>
    <row r="3367" spans="1:6" ht="13.5" hidden="1" thickBot="1">
      <c r="A3367" s="27">
        <f t="shared" si="62"/>
        <v>9</v>
      </c>
      <c r="B3367" s="30" t="s">
        <v>5423</v>
      </c>
      <c r="C3367" s="30" t="s">
        <v>2212</v>
      </c>
      <c r="D3367" s="34">
        <v>0</v>
      </c>
      <c r="E3367" s="33">
        <v>10581334045.67</v>
      </c>
      <c r="F3367" s="33">
        <v>10581334045.67</v>
      </c>
    </row>
    <row r="3368" spans="1:6" ht="13.5" hidden="1" thickBot="1">
      <c r="A3368" s="27">
        <f t="shared" si="62"/>
        <v>9</v>
      </c>
      <c r="B3368" s="30" t="s">
        <v>5424</v>
      </c>
      <c r="C3368" s="30" t="s">
        <v>4744</v>
      </c>
      <c r="D3368" s="34">
        <v>0</v>
      </c>
      <c r="E3368" s="34">
        <v>588542630</v>
      </c>
      <c r="F3368" s="34">
        <v>588542630</v>
      </c>
    </row>
    <row r="3369" spans="1:6" ht="13.5" hidden="1" thickBot="1">
      <c r="A3369" s="27">
        <f t="shared" si="62"/>
        <v>9</v>
      </c>
      <c r="B3369" s="30" t="s">
        <v>5425</v>
      </c>
      <c r="C3369" s="30" t="s">
        <v>2214</v>
      </c>
      <c r="D3369" s="34">
        <v>0</v>
      </c>
      <c r="E3369" s="33">
        <v>4951000095.8299999</v>
      </c>
      <c r="F3369" s="33">
        <v>4951000095.8299999</v>
      </c>
    </row>
    <row r="3370" spans="1:6" ht="13.5" hidden="1" thickBot="1">
      <c r="A3370" s="27">
        <f t="shared" si="62"/>
        <v>9</v>
      </c>
      <c r="B3370" s="30" t="s">
        <v>5426</v>
      </c>
      <c r="C3370" s="30" t="s">
        <v>133</v>
      </c>
      <c r="D3370" s="34">
        <v>0</v>
      </c>
      <c r="E3370" s="33">
        <v>894799170.91999996</v>
      </c>
      <c r="F3370" s="33">
        <v>894799170.91999996</v>
      </c>
    </row>
    <row r="3371" spans="1:6" ht="13.5" hidden="1" thickBot="1">
      <c r="A3371" s="27">
        <f t="shared" si="62"/>
        <v>9</v>
      </c>
      <c r="B3371" s="30" t="s">
        <v>5427</v>
      </c>
      <c r="C3371" s="30" t="s">
        <v>4823</v>
      </c>
      <c r="D3371" s="34">
        <v>0</v>
      </c>
      <c r="E3371" s="33">
        <v>904227766824.91003</v>
      </c>
      <c r="F3371" s="33">
        <v>904227766824.91003</v>
      </c>
    </row>
    <row r="3372" spans="1:6" ht="13.5" hidden="1" thickBot="1">
      <c r="A3372" s="27">
        <f t="shared" si="62"/>
        <v>9</v>
      </c>
      <c r="B3372" s="30" t="s">
        <v>5428</v>
      </c>
      <c r="C3372" s="30" t="s">
        <v>4933</v>
      </c>
      <c r="D3372" s="34">
        <v>0</v>
      </c>
      <c r="E3372" s="33">
        <v>924478613983.42004</v>
      </c>
      <c r="F3372" s="33">
        <v>924478613983.42004</v>
      </c>
    </row>
    <row r="3373" spans="1:6" ht="13.5" hidden="1" thickBot="1">
      <c r="A3373" s="27">
        <f t="shared" si="62"/>
        <v>9</v>
      </c>
      <c r="B3373" s="30" t="s">
        <v>5429</v>
      </c>
      <c r="C3373" s="30" t="s">
        <v>4785</v>
      </c>
      <c r="D3373" s="34">
        <v>0</v>
      </c>
      <c r="E3373" s="34">
        <v>133846822</v>
      </c>
      <c r="F3373" s="34">
        <v>133846822</v>
      </c>
    </row>
    <row r="3374" spans="1:6" ht="13.5" hidden="1" thickBot="1">
      <c r="A3374" s="27">
        <f t="shared" si="62"/>
        <v>9</v>
      </c>
      <c r="B3374" s="30" t="s">
        <v>5430</v>
      </c>
      <c r="C3374" s="30" t="s">
        <v>4802</v>
      </c>
      <c r="D3374" s="34">
        <v>0</v>
      </c>
      <c r="E3374" s="33">
        <v>6434789612.3800001</v>
      </c>
      <c r="F3374" s="33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0" t="s">
        <v>5432</v>
      </c>
      <c r="D3375" s="34">
        <v>0</v>
      </c>
      <c r="E3375" s="33">
        <v>1297152826927.8999</v>
      </c>
      <c r="F3375" s="33">
        <v>1297152826927.8999</v>
      </c>
    </row>
    <row r="3376" spans="1:6" ht="13.5" hidden="1" thickBot="1">
      <c r="A3376" s="27">
        <f t="shared" si="62"/>
        <v>9</v>
      </c>
      <c r="B3376" s="30" t="s">
        <v>5433</v>
      </c>
      <c r="C3376" s="30" t="s">
        <v>2212</v>
      </c>
      <c r="D3376" s="34">
        <v>0</v>
      </c>
      <c r="E3376" s="33">
        <v>25537256765.869999</v>
      </c>
      <c r="F3376" s="33">
        <v>25537256765.869999</v>
      </c>
    </row>
    <row r="3377" spans="1:6" ht="13.5" hidden="1" thickBot="1">
      <c r="A3377" s="27">
        <f t="shared" si="62"/>
        <v>9</v>
      </c>
      <c r="B3377" s="30" t="s">
        <v>5434</v>
      </c>
      <c r="C3377" s="30" t="s">
        <v>4744</v>
      </c>
      <c r="D3377" s="34">
        <v>0</v>
      </c>
      <c r="E3377" s="34">
        <v>158107432</v>
      </c>
      <c r="F3377" s="34">
        <v>158107432</v>
      </c>
    </row>
    <row r="3378" spans="1:6" ht="13.5" hidden="1" thickBot="1">
      <c r="A3378" s="27">
        <f t="shared" si="62"/>
        <v>9</v>
      </c>
      <c r="B3378" s="30" t="s">
        <v>5435</v>
      </c>
      <c r="C3378" s="30" t="s">
        <v>2214</v>
      </c>
      <c r="D3378" s="34">
        <v>0</v>
      </c>
      <c r="E3378" s="33">
        <v>3988145130.04</v>
      </c>
      <c r="F3378" s="33">
        <v>3988145130.04</v>
      </c>
    </row>
    <row r="3379" spans="1:6" ht="13.5" hidden="1" thickBot="1">
      <c r="A3379" s="27">
        <f t="shared" si="62"/>
        <v>9</v>
      </c>
      <c r="B3379" s="30" t="s">
        <v>5436</v>
      </c>
      <c r="C3379" s="30" t="s">
        <v>133</v>
      </c>
      <c r="D3379" s="34">
        <v>0</v>
      </c>
      <c r="E3379" s="33">
        <v>955268294.79999995</v>
      </c>
      <c r="F3379" s="33">
        <v>955268294.79999995</v>
      </c>
    </row>
    <row r="3380" spans="1:6" ht="13.5" hidden="1" thickBot="1">
      <c r="A3380" s="27">
        <f t="shared" si="62"/>
        <v>9</v>
      </c>
      <c r="B3380" s="30" t="s">
        <v>5437</v>
      </c>
      <c r="C3380" s="30" t="s">
        <v>4823</v>
      </c>
      <c r="D3380" s="34">
        <v>0</v>
      </c>
      <c r="E3380" s="33">
        <v>643909264760.75</v>
      </c>
      <c r="F3380" s="33">
        <v>643909264760.75</v>
      </c>
    </row>
    <row r="3381" spans="1:6" ht="13.5" hidden="1" thickBot="1">
      <c r="A3381" s="27">
        <f t="shared" si="62"/>
        <v>9</v>
      </c>
      <c r="B3381" s="30" t="s">
        <v>5438</v>
      </c>
      <c r="C3381" s="30" t="s">
        <v>4933</v>
      </c>
      <c r="D3381" s="34">
        <v>0</v>
      </c>
      <c r="E3381" s="33">
        <v>609302761901.80005</v>
      </c>
      <c r="F3381" s="33">
        <v>609302761901.80005</v>
      </c>
    </row>
    <row r="3382" spans="1:6" ht="13.5" hidden="1" thickBot="1">
      <c r="A3382" s="27">
        <f t="shared" si="62"/>
        <v>9</v>
      </c>
      <c r="B3382" s="30" t="s">
        <v>5439</v>
      </c>
      <c r="C3382" s="30" t="s">
        <v>4785</v>
      </c>
      <c r="D3382" s="34">
        <v>0</v>
      </c>
      <c r="E3382" s="33">
        <v>7183845211.6499996</v>
      </c>
      <c r="F3382" s="33">
        <v>7183845211.6499996</v>
      </c>
    </row>
    <row r="3383" spans="1:6" ht="13.5" hidden="1" thickBot="1">
      <c r="A3383" s="27">
        <f t="shared" si="62"/>
        <v>9</v>
      </c>
      <c r="B3383" s="30" t="s">
        <v>5440</v>
      </c>
      <c r="C3383" s="30" t="s">
        <v>4802</v>
      </c>
      <c r="D3383" s="34">
        <v>0</v>
      </c>
      <c r="E3383" s="33">
        <v>6118177430.9899998</v>
      </c>
      <c r="F3383" s="33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0" t="s">
        <v>5442</v>
      </c>
      <c r="D3384" s="34">
        <v>0</v>
      </c>
      <c r="E3384" s="33">
        <v>18507589849407</v>
      </c>
      <c r="F3384" s="33">
        <v>18507589849407</v>
      </c>
    </row>
    <row r="3385" spans="1:6" ht="13.5" hidden="1" thickBot="1">
      <c r="A3385" s="27">
        <f t="shared" si="62"/>
        <v>9</v>
      </c>
      <c r="B3385" s="30" t="s">
        <v>5443</v>
      </c>
      <c r="C3385" s="30" t="s">
        <v>2212</v>
      </c>
      <c r="D3385" s="34">
        <v>0</v>
      </c>
      <c r="E3385" s="33">
        <v>177670160761.81</v>
      </c>
      <c r="F3385" s="33">
        <v>177670160761.81</v>
      </c>
    </row>
    <row r="3386" spans="1:6" ht="13.5" hidden="1" thickBot="1">
      <c r="A3386" s="27">
        <f t="shared" si="62"/>
        <v>9</v>
      </c>
      <c r="B3386" s="30" t="s">
        <v>5444</v>
      </c>
      <c r="C3386" s="30" t="s">
        <v>4744</v>
      </c>
      <c r="D3386" s="34">
        <v>0</v>
      </c>
      <c r="E3386" s="33">
        <v>1662829957.4000001</v>
      </c>
      <c r="F3386" s="33">
        <v>1662829957.4000001</v>
      </c>
    </row>
    <row r="3387" spans="1:6" ht="13.5" hidden="1" thickBot="1">
      <c r="A3387" s="27">
        <f t="shared" si="62"/>
        <v>9</v>
      </c>
      <c r="B3387" s="30" t="s">
        <v>5445</v>
      </c>
      <c r="C3387" s="30" t="s">
        <v>2214</v>
      </c>
      <c r="D3387" s="34">
        <v>0</v>
      </c>
      <c r="E3387" s="33">
        <v>31818941011.400002</v>
      </c>
      <c r="F3387" s="33">
        <v>31818941011.400002</v>
      </c>
    </row>
    <row r="3388" spans="1:6" ht="13.5" hidden="1" thickBot="1">
      <c r="A3388" s="27">
        <f t="shared" si="62"/>
        <v>9</v>
      </c>
      <c r="B3388" s="30" t="s">
        <v>5446</v>
      </c>
      <c r="C3388" s="30" t="s">
        <v>133</v>
      </c>
      <c r="D3388" s="34">
        <v>0</v>
      </c>
      <c r="E3388" s="33">
        <v>6753747317.9399996</v>
      </c>
      <c r="F3388" s="33">
        <v>6753747317.9399996</v>
      </c>
    </row>
    <row r="3389" spans="1:6" ht="13.5" hidden="1" thickBot="1">
      <c r="A3389" s="27">
        <f t="shared" si="62"/>
        <v>9</v>
      </c>
      <c r="B3389" s="30" t="s">
        <v>5447</v>
      </c>
      <c r="C3389" s="30" t="s">
        <v>4823</v>
      </c>
      <c r="D3389" s="34">
        <v>0</v>
      </c>
      <c r="E3389" s="33">
        <v>6558266336688.8604</v>
      </c>
      <c r="F3389" s="33">
        <v>6558266336688.8604</v>
      </c>
    </row>
    <row r="3390" spans="1:6" ht="13.5" hidden="1" thickBot="1">
      <c r="A3390" s="27">
        <f t="shared" si="62"/>
        <v>9</v>
      </c>
      <c r="B3390" s="30" t="s">
        <v>5448</v>
      </c>
      <c r="C3390" s="30" t="s">
        <v>4933</v>
      </c>
      <c r="D3390" s="34">
        <v>0</v>
      </c>
      <c r="E3390" s="33">
        <v>11681293511674.1</v>
      </c>
      <c r="F3390" s="33">
        <v>11681293511674.1</v>
      </c>
    </row>
    <row r="3391" spans="1:6" ht="13.5" hidden="1" thickBot="1">
      <c r="A3391" s="27">
        <f t="shared" si="62"/>
        <v>9</v>
      </c>
      <c r="B3391" s="30" t="s">
        <v>5449</v>
      </c>
      <c r="C3391" s="30" t="s">
        <v>4785</v>
      </c>
      <c r="D3391" s="34">
        <v>0</v>
      </c>
      <c r="E3391" s="33">
        <v>15892148575.299999</v>
      </c>
      <c r="F3391" s="33">
        <v>15892148575.299999</v>
      </c>
    </row>
    <row r="3392" spans="1:6" ht="13.5" hidden="1" thickBot="1">
      <c r="A3392" s="27">
        <f t="shared" si="62"/>
        <v>9</v>
      </c>
      <c r="B3392" s="30" t="s">
        <v>5450</v>
      </c>
      <c r="C3392" s="30" t="s">
        <v>4802</v>
      </c>
      <c r="D3392" s="34">
        <v>0</v>
      </c>
      <c r="E3392" s="33">
        <v>34232173420.150002</v>
      </c>
      <c r="F3392" s="33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0" t="s">
        <v>5452</v>
      </c>
      <c r="D3393" s="34">
        <v>0</v>
      </c>
      <c r="E3393" s="33">
        <v>1710032478947.6399</v>
      </c>
      <c r="F3393" s="33">
        <v>1710032478947.6399</v>
      </c>
    </row>
    <row r="3394" spans="1:6" ht="13.5" hidden="1" thickBot="1">
      <c r="A3394" s="27">
        <f t="shared" si="62"/>
        <v>9</v>
      </c>
      <c r="B3394" s="30" t="s">
        <v>5453</v>
      </c>
      <c r="C3394" s="30" t="s">
        <v>5454</v>
      </c>
      <c r="D3394" s="34">
        <v>0</v>
      </c>
      <c r="E3394" s="33">
        <v>622172624232.42004</v>
      </c>
      <c r="F3394" s="33">
        <v>622172624232.42004</v>
      </c>
    </row>
    <row r="3395" spans="1:6" ht="13.5" hidden="1" thickBot="1">
      <c r="A3395" s="27">
        <f t="shared" si="62"/>
        <v>9</v>
      </c>
      <c r="B3395" s="30" t="s">
        <v>5455</v>
      </c>
      <c r="C3395" s="30" t="s">
        <v>5456</v>
      </c>
      <c r="D3395" s="34">
        <v>0</v>
      </c>
      <c r="E3395" s="33">
        <v>327553993018.65002</v>
      </c>
      <c r="F3395" s="33">
        <v>327553993018.65002</v>
      </c>
    </row>
    <row r="3396" spans="1:6" ht="13.5" hidden="1" thickBot="1">
      <c r="A3396" s="27">
        <f t="shared" si="62"/>
        <v>9</v>
      </c>
      <c r="B3396" s="30" t="s">
        <v>5457</v>
      </c>
      <c r="C3396" s="30" t="s">
        <v>5458</v>
      </c>
      <c r="D3396" s="34">
        <v>0</v>
      </c>
      <c r="E3396" s="33">
        <v>93084640843.270004</v>
      </c>
      <c r="F3396" s="33">
        <v>93084640843.270004</v>
      </c>
    </row>
    <row r="3397" spans="1:6" ht="13.5" hidden="1" thickBot="1">
      <c r="A3397" s="27">
        <f t="shared" si="62"/>
        <v>9</v>
      </c>
      <c r="B3397" s="30" t="s">
        <v>5459</v>
      </c>
      <c r="C3397" s="30" t="s">
        <v>5460</v>
      </c>
      <c r="D3397" s="34">
        <v>0</v>
      </c>
      <c r="E3397" s="33">
        <v>29720838506.900002</v>
      </c>
      <c r="F3397" s="33">
        <v>29720838506.900002</v>
      </c>
    </row>
    <row r="3398" spans="1:6" ht="13.5" hidden="1" thickBot="1">
      <c r="A3398" s="27">
        <f t="shared" si="62"/>
        <v>9</v>
      </c>
      <c r="B3398" s="30" t="s">
        <v>5461</v>
      </c>
      <c r="C3398" s="30" t="s">
        <v>5462</v>
      </c>
      <c r="D3398" s="34">
        <v>0</v>
      </c>
      <c r="E3398" s="33">
        <v>155489627685.57999</v>
      </c>
      <c r="F3398" s="33">
        <v>155489627685.57999</v>
      </c>
    </row>
    <row r="3399" spans="1:6" ht="13.5" hidden="1" thickBot="1">
      <c r="A3399" s="27">
        <f t="shared" si="62"/>
        <v>9</v>
      </c>
      <c r="B3399" s="30" t="s">
        <v>5463</v>
      </c>
      <c r="C3399" s="30" t="s">
        <v>2216</v>
      </c>
      <c r="D3399" s="34">
        <v>0</v>
      </c>
      <c r="E3399" s="33">
        <v>157562083986.78</v>
      </c>
      <c r="F3399" s="33">
        <v>157562083986.78</v>
      </c>
    </row>
    <row r="3400" spans="1:6" ht="13.5" hidden="1" thickBot="1">
      <c r="A3400" s="27">
        <f t="shared" si="62"/>
        <v>9</v>
      </c>
      <c r="B3400" s="30" t="s">
        <v>5464</v>
      </c>
      <c r="C3400" s="30" t="s">
        <v>990</v>
      </c>
      <c r="D3400" s="34">
        <v>0</v>
      </c>
      <c r="E3400" s="33">
        <v>178769468405.23001</v>
      </c>
      <c r="F3400" s="33">
        <v>178769468405.23001</v>
      </c>
    </row>
    <row r="3401" spans="1:6" ht="13.5" hidden="1" thickBot="1">
      <c r="A3401" s="27">
        <f t="shared" si="62"/>
        <v>9</v>
      </c>
      <c r="B3401" s="30" t="s">
        <v>5465</v>
      </c>
      <c r="C3401" s="30" t="s">
        <v>988</v>
      </c>
      <c r="D3401" s="34">
        <v>0</v>
      </c>
      <c r="E3401" s="33">
        <v>1787791871.1099999</v>
      </c>
      <c r="F3401" s="33">
        <v>1787791871.1099999</v>
      </c>
    </row>
    <row r="3402" spans="1:6" ht="13.5" hidden="1" thickBot="1">
      <c r="A3402" s="27">
        <f t="shared" si="62"/>
        <v>9</v>
      </c>
      <c r="B3402" s="30" t="s">
        <v>5466</v>
      </c>
      <c r="C3402" s="30" t="s">
        <v>5467</v>
      </c>
      <c r="D3402" s="34">
        <v>0</v>
      </c>
      <c r="E3402" s="33">
        <v>61604245450.360001</v>
      </c>
      <c r="F3402" s="33">
        <v>61604245450.360001</v>
      </c>
    </row>
    <row r="3403" spans="1:6" ht="13.5" hidden="1" thickBot="1">
      <c r="A3403" s="27">
        <f t="shared" si="62"/>
        <v>9</v>
      </c>
      <c r="B3403" s="30" t="s">
        <v>5468</v>
      </c>
      <c r="C3403" s="30" t="s">
        <v>5469</v>
      </c>
      <c r="D3403" s="34">
        <v>0</v>
      </c>
      <c r="E3403" s="33">
        <v>82287164947.339996</v>
      </c>
      <c r="F3403" s="33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0" t="s">
        <v>47</v>
      </c>
      <c r="D3404" s="34">
        <v>0</v>
      </c>
      <c r="E3404" s="33">
        <v>10394953600106.9</v>
      </c>
      <c r="F3404" s="33">
        <v>10394953600106.9</v>
      </c>
    </row>
    <row r="3405" spans="1:6" ht="13.5" hidden="1" thickBot="1">
      <c r="A3405" s="27">
        <f t="shared" si="62"/>
        <v>9</v>
      </c>
      <c r="B3405" s="30" t="s">
        <v>5471</v>
      </c>
      <c r="C3405" s="30" t="s">
        <v>5472</v>
      </c>
      <c r="D3405" s="34">
        <v>0</v>
      </c>
      <c r="E3405" s="33">
        <v>1859289930040.8601</v>
      </c>
      <c r="F3405" s="33">
        <v>1859289930040.8601</v>
      </c>
    </row>
    <row r="3406" spans="1:6" ht="13.5" hidden="1" thickBot="1">
      <c r="A3406" s="27">
        <f t="shared" si="62"/>
        <v>9</v>
      </c>
      <c r="B3406" s="30" t="s">
        <v>5473</v>
      </c>
      <c r="C3406" s="30" t="s">
        <v>5474</v>
      </c>
      <c r="D3406" s="34">
        <v>0</v>
      </c>
      <c r="E3406" s="33">
        <v>372108139675.65997</v>
      </c>
      <c r="F3406" s="33">
        <v>372108139675.65997</v>
      </c>
    </row>
    <row r="3407" spans="1:6" ht="13.5" hidden="1" thickBot="1">
      <c r="A3407" s="27">
        <f t="shared" si="62"/>
        <v>9</v>
      </c>
      <c r="B3407" s="30" t="s">
        <v>5475</v>
      </c>
      <c r="C3407" s="30" t="s">
        <v>5476</v>
      </c>
      <c r="D3407" s="34">
        <v>0</v>
      </c>
      <c r="E3407" s="33">
        <v>3470088954981.1401</v>
      </c>
      <c r="F3407" s="33">
        <v>3470088954981.1401</v>
      </c>
    </row>
    <row r="3408" spans="1:6" ht="13.5" hidden="1" thickBot="1">
      <c r="A3408" s="27">
        <f t="shared" si="62"/>
        <v>9</v>
      </c>
      <c r="B3408" s="30" t="s">
        <v>5477</v>
      </c>
      <c r="C3408" s="30" t="s">
        <v>5478</v>
      </c>
      <c r="D3408" s="34">
        <v>0</v>
      </c>
      <c r="E3408" s="34">
        <v>4048544860</v>
      </c>
      <c r="F3408" s="34">
        <v>4048544860</v>
      </c>
    </row>
    <row r="3409" spans="1:6" ht="13.5" hidden="1" thickBot="1">
      <c r="A3409" s="27">
        <f t="shared" si="62"/>
        <v>9</v>
      </c>
      <c r="B3409" s="30" t="s">
        <v>5479</v>
      </c>
      <c r="C3409" s="30" t="s">
        <v>2769</v>
      </c>
      <c r="D3409" s="34">
        <v>0</v>
      </c>
      <c r="E3409" s="34">
        <v>612216028</v>
      </c>
      <c r="F3409" s="34">
        <v>612216028</v>
      </c>
    </row>
    <row r="3410" spans="1:6" ht="13.5" hidden="1" thickBot="1">
      <c r="A3410" s="27">
        <f t="shared" si="62"/>
        <v>9</v>
      </c>
      <c r="B3410" s="30" t="s">
        <v>5480</v>
      </c>
      <c r="C3410" s="30" t="s">
        <v>2771</v>
      </c>
      <c r="D3410" s="34">
        <v>0</v>
      </c>
      <c r="E3410" s="33">
        <v>580087811.82000005</v>
      </c>
      <c r="F3410" s="33">
        <v>580087811.82000005</v>
      </c>
    </row>
    <row r="3411" spans="1:6" ht="13.5" hidden="1" thickBot="1">
      <c r="A3411" s="27">
        <f t="shared" si="62"/>
        <v>9</v>
      </c>
      <c r="B3411" s="30" t="s">
        <v>5481</v>
      </c>
      <c r="C3411" s="30" t="s">
        <v>1024</v>
      </c>
      <c r="D3411" s="34">
        <v>0</v>
      </c>
      <c r="E3411" s="33">
        <v>2610793264262.1299</v>
      </c>
      <c r="F3411" s="33">
        <v>2610793264262.1299</v>
      </c>
    </row>
    <row r="3412" spans="1:6" ht="13.5" hidden="1" thickBot="1">
      <c r="A3412" s="27">
        <f t="shared" si="62"/>
        <v>9</v>
      </c>
      <c r="B3412" s="30" t="s">
        <v>5482</v>
      </c>
      <c r="C3412" s="30" t="s">
        <v>1026</v>
      </c>
      <c r="D3412" s="34">
        <v>0</v>
      </c>
      <c r="E3412" s="33">
        <v>579108800495.62</v>
      </c>
      <c r="F3412" s="33">
        <v>579108800495.62</v>
      </c>
    </row>
    <row r="3413" spans="1:6" ht="13.5" hidden="1" thickBot="1">
      <c r="A3413" s="27">
        <f t="shared" si="62"/>
        <v>9</v>
      </c>
      <c r="B3413" s="30" t="s">
        <v>5483</v>
      </c>
      <c r="C3413" s="30" t="s">
        <v>1028</v>
      </c>
      <c r="D3413" s="34">
        <v>0</v>
      </c>
      <c r="E3413" s="33">
        <v>289866575230.90002</v>
      </c>
      <c r="F3413" s="33">
        <v>289866575230.90002</v>
      </c>
    </row>
    <row r="3414" spans="1:6" ht="13.5" hidden="1" thickBot="1">
      <c r="A3414" s="27">
        <f t="shared" si="62"/>
        <v>9</v>
      </c>
      <c r="B3414" s="30" t="s">
        <v>5484</v>
      </c>
      <c r="C3414" s="30" t="s">
        <v>1030</v>
      </c>
      <c r="D3414" s="34">
        <v>0</v>
      </c>
      <c r="E3414" s="33">
        <v>264309193098.16</v>
      </c>
      <c r="F3414" s="33">
        <v>264309193098.16</v>
      </c>
    </row>
    <row r="3415" spans="1:6" ht="13.5" hidden="1" thickBot="1">
      <c r="A3415" s="27">
        <f t="shared" si="62"/>
        <v>9</v>
      </c>
      <c r="B3415" s="30" t="s">
        <v>5485</v>
      </c>
      <c r="C3415" s="30" t="s">
        <v>1032</v>
      </c>
      <c r="D3415" s="34">
        <v>0</v>
      </c>
      <c r="E3415" s="33">
        <v>791685853741.80005</v>
      </c>
      <c r="F3415" s="33">
        <v>791685853741.80005</v>
      </c>
    </row>
    <row r="3416" spans="1:6" ht="13.5" hidden="1" thickBot="1">
      <c r="A3416" s="27">
        <f t="shared" si="62"/>
        <v>9</v>
      </c>
      <c r="B3416" s="30" t="s">
        <v>5486</v>
      </c>
      <c r="C3416" s="30" t="s">
        <v>1034</v>
      </c>
      <c r="D3416" s="34">
        <v>0</v>
      </c>
      <c r="E3416" s="34">
        <v>98309528</v>
      </c>
      <c r="F3416" s="34">
        <v>98309528</v>
      </c>
    </row>
    <row r="3417" spans="1:6" ht="13.5" hidden="1" thickBot="1">
      <c r="A3417" s="27">
        <f t="shared" si="62"/>
        <v>9</v>
      </c>
      <c r="B3417" s="30" t="s">
        <v>5487</v>
      </c>
      <c r="C3417" s="30" t="s">
        <v>2779</v>
      </c>
      <c r="D3417" s="34">
        <v>0</v>
      </c>
      <c r="E3417" s="34">
        <v>1159480423</v>
      </c>
      <c r="F3417" s="34">
        <v>1159480423</v>
      </c>
    </row>
    <row r="3418" spans="1:6" ht="13.5" hidden="1" thickBot="1">
      <c r="A3418" s="27">
        <f t="shared" si="62"/>
        <v>9</v>
      </c>
      <c r="B3418" s="30" t="s">
        <v>5488</v>
      </c>
      <c r="C3418" s="30" t="s">
        <v>5489</v>
      </c>
      <c r="D3418" s="34">
        <v>0</v>
      </c>
      <c r="E3418" s="33">
        <v>62528631353.889999</v>
      </c>
      <c r="F3418" s="33">
        <v>62528631353.889999</v>
      </c>
    </row>
    <row r="3419" spans="1:6" ht="13.5" hidden="1" thickBot="1">
      <c r="A3419" s="27">
        <f t="shared" si="62"/>
        <v>9</v>
      </c>
      <c r="B3419" s="30" t="s">
        <v>5490</v>
      </c>
      <c r="C3419" s="30" t="s">
        <v>5491</v>
      </c>
      <c r="D3419" s="34">
        <v>0</v>
      </c>
      <c r="E3419" s="33">
        <v>88675618575.910004</v>
      </c>
      <c r="F3419" s="33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0" t="s">
        <v>5493</v>
      </c>
      <c r="D3420" s="34">
        <v>0</v>
      </c>
      <c r="E3420" s="33">
        <v>12649190818186.199</v>
      </c>
      <c r="F3420" s="33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0" t="s">
        <v>176</v>
      </c>
      <c r="D3421" s="34">
        <v>0</v>
      </c>
      <c r="E3421" s="33">
        <v>5672824505888.5</v>
      </c>
      <c r="F3421" s="33">
        <v>5672824505888.5</v>
      </c>
    </row>
    <row r="3422" spans="1:6" ht="13.5" hidden="1" thickBot="1">
      <c r="A3422" s="27">
        <f t="shared" si="62"/>
        <v>9</v>
      </c>
      <c r="B3422" s="30" t="s">
        <v>5495</v>
      </c>
      <c r="C3422" s="30" t="s">
        <v>2932</v>
      </c>
      <c r="D3422" s="34">
        <v>0</v>
      </c>
      <c r="E3422" s="34">
        <v>144985245697</v>
      </c>
      <c r="F3422" s="34">
        <v>144985245697</v>
      </c>
    </row>
    <row r="3423" spans="1:6" ht="13.5" hidden="1" thickBot="1">
      <c r="A3423" s="27">
        <f t="shared" si="62"/>
        <v>9</v>
      </c>
      <c r="B3423" s="30" t="s">
        <v>5496</v>
      </c>
      <c r="C3423" s="30" t="s">
        <v>2934</v>
      </c>
      <c r="D3423" s="34">
        <v>0</v>
      </c>
      <c r="E3423" s="33">
        <v>867561348233.5</v>
      </c>
      <c r="F3423" s="33">
        <v>867561348233.5</v>
      </c>
    </row>
    <row r="3424" spans="1:6" ht="13.5" hidden="1" thickBot="1">
      <c r="A3424" s="27">
        <f t="shared" si="62"/>
        <v>9</v>
      </c>
      <c r="B3424" s="30" t="s">
        <v>5497</v>
      </c>
      <c r="C3424" s="30" t="s">
        <v>2936</v>
      </c>
      <c r="D3424" s="34">
        <v>0</v>
      </c>
      <c r="E3424" s="33">
        <v>3486295423.5300002</v>
      </c>
      <c r="F3424" s="33">
        <v>3486295423.5300002</v>
      </c>
    </row>
    <row r="3425" spans="1:6" ht="13.5" hidden="1" thickBot="1">
      <c r="A3425" s="27">
        <f t="shared" si="62"/>
        <v>9</v>
      </c>
      <c r="B3425" s="30" t="s">
        <v>5498</v>
      </c>
      <c r="C3425" s="30" t="s">
        <v>2938</v>
      </c>
      <c r="D3425" s="34">
        <v>0</v>
      </c>
      <c r="E3425" s="34">
        <v>172096428</v>
      </c>
      <c r="F3425" s="34">
        <v>172096428</v>
      </c>
    </row>
    <row r="3426" spans="1:6" ht="13.5" hidden="1" thickBot="1">
      <c r="A3426" s="27">
        <f t="shared" ref="A3426:A3489" si="63">LEN(B3426)</f>
        <v>9</v>
      </c>
      <c r="B3426" s="30" t="s">
        <v>5499</v>
      </c>
      <c r="C3426" s="30" t="s">
        <v>2940</v>
      </c>
      <c r="D3426" s="34">
        <v>0</v>
      </c>
      <c r="E3426" s="34">
        <v>3072357138</v>
      </c>
      <c r="F3426" s="34">
        <v>3072357138</v>
      </c>
    </row>
    <row r="3427" spans="1:6" ht="13.5" hidden="1" thickBot="1">
      <c r="A3427" s="27">
        <f t="shared" si="63"/>
        <v>9</v>
      </c>
      <c r="B3427" s="30" t="s">
        <v>5500</v>
      </c>
      <c r="C3427" s="30" t="s">
        <v>2942</v>
      </c>
      <c r="D3427" s="34">
        <v>0</v>
      </c>
      <c r="E3427" s="34">
        <v>5785185777</v>
      </c>
      <c r="F3427" s="34">
        <v>5785185777</v>
      </c>
    </row>
    <row r="3428" spans="1:6" ht="13.5" hidden="1" thickBot="1">
      <c r="A3428" s="27">
        <f t="shared" si="63"/>
        <v>9</v>
      </c>
      <c r="B3428" s="30" t="s">
        <v>5501</v>
      </c>
      <c r="C3428" s="30" t="s">
        <v>2944</v>
      </c>
      <c r="D3428" s="34">
        <v>0</v>
      </c>
      <c r="E3428" s="34">
        <v>1580350989377</v>
      </c>
      <c r="F3428" s="34">
        <v>1580350989377</v>
      </c>
    </row>
    <row r="3429" spans="1:6" ht="13.5" hidden="1" thickBot="1">
      <c r="A3429" s="27">
        <f t="shared" si="63"/>
        <v>9</v>
      </c>
      <c r="B3429" s="30" t="s">
        <v>5502</v>
      </c>
      <c r="C3429" s="30" t="s">
        <v>5503</v>
      </c>
      <c r="D3429" s="34">
        <v>0</v>
      </c>
      <c r="E3429" s="34">
        <v>2355948186228</v>
      </c>
      <c r="F3429" s="34">
        <v>2355948186228</v>
      </c>
    </row>
    <row r="3430" spans="1:6" ht="13.5" hidden="1" thickBot="1">
      <c r="A3430" s="27">
        <f t="shared" si="63"/>
        <v>9</v>
      </c>
      <c r="B3430" s="30" t="s">
        <v>5504</v>
      </c>
      <c r="C3430" s="30" t="s">
        <v>2948</v>
      </c>
      <c r="D3430" s="34">
        <v>0</v>
      </c>
      <c r="E3430" s="34">
        <v>79886709843</v>
      </c>
      <c r="F3430" s="34">
        <v>79886709843</v>
      </c>
    </row>
    <row r="3431" spans="1:6" ht="13.5" hidden="1" thickBot="1">
      <c r="A3431" s="27">
        <f t="shared" si="63"/>
        <v>9</v>
      </c>
      <c r="B3431" s="30" t="s">
        <v>5505</v>
      </c>
      <c r="C3431" s="30" t="s">
        <v>2950</v>
      </c>
      <c r="D3431" s="34">
        <v>0</v>
      </c>
      <c r="E3431" s="34">
        <v>7530311293</v>
      </c>
      <c r="F3431" s="34">
        <v>7530311293</v>
      </c>
    </row>
    <row r="3432" spans="1:6" ht="13.5" hidden="1" thickBot="1">
      <c r="A3432" s="27">
        <f t="shared" si="63"/>
        <v>9</v>
      </c>
      <c r="B3432" s="30" t="s">
        <v>5506</v>
      </c>
      <c r="C3432" s="30" t="s">
        <v>2952</v>
      </c>
      <c r="D3432" s="34">
        <v>0</v>
      </c>
      <c r="E3432" s="34">
        <v>44644660966</v>
      </c>
      <c r="F3432" s="34">
        <v>44644660966</v>
      </c>
    </row>
    <row r="3433" spans="1:6" ht="13.5" hidden="1" thickBot="1">
      <c r="A3433" s="27">
        <f t="shared" si="63"/>
        <v>9</v>
      </c>
      <c r="B3433" s="30" t="s">
        <v>5507</v>
      </c>
      <c r="C3433" s="30" t="s">
        <v>5508</v>
      </c>
      <c r="D3433" s="34">
        <v>0</v>
      </c>
      <c r="E3433" s="33">
        <v>100481899664.7</v>
      </c>
      <c r="F3433" s="33">
        <v>100481899664.7</v>
      </c>
    </row>
    <row r="3434" spans="1:6" ht="13.5" hidden="1" thickBot="1">
      <c r="A3434" s="27">
        <f t="shared" si="63"/>
        <v>9</v>
      </c>
      <c r="B3434" s="30" t="s">
        <v>5509</v>
      </c>
      <c r="C3434" s="30" t="s">
        <v>5510</v>
      </c>
      <c r="D3434" s="34">
        <v>0</v>
      </c>
      <c r="E3434" s="34">
        <v>3481003176</v>
      </c>
      <c r="F3434" s="34">
        <v>3481003176</v>
      </c>
    </row>
    <row r="3435" spans="1:6" ht="13.5" hidden="1" thickBot="1">
      <c r="A3435" s="27">
        <f t="shared" si="63"/>
        <v>9</v>
      </c>
      <c r="B3435" s="30" t="s">
        <v>5511</v>
      </c>
      <c r="C3435" s="30" t="s">
        <v>2956</v>
      </c>
      <c r="D3435" s="34">
        <v>0</v>
      </c>
      <c r="E3435" s="34">
        <v>111941337</v>
      </c>
      <c r="F3435" s="34">
        <v>111941337</v>
      </c>
    </row>
    <row r="3436" spans="1:6" ht="13.5" hidden="1" thickBot="1">
      <c r="A3436" s="27">
        <f t="shared" si="63"/>
        <v>9</v>
      </c>
      <c r="B3436" s="30" t="s">
        <v>5512</v>
      </c>
      <c r="C3436" s="30" t="s">
        <v>2691</v>
      </c>
      <c r="D3436" s="34">
        <v>0</v>
      </c>
      <c r="E3436" s="34">
        <v>4377109674</v>
      </c>
      <c r="F3436" s="34">
        <v>4377109674</v>
      </c>
    </row>
    <row r="3437" spans="1:6" ht="13.5" hidden="1" thickBot="1">
      <c r="A3437" s="27">
        <f t="shared" si="63"/>
        <v>9</v>
      </c>
      <c r="B3437" s="30" t="s">
        <v>5513</v>
      </c>
      <c r="C3437" s="30" t="s">
        <v>3996</v>
      </c>
      <c r="D3437" s="34">
        <v>0</v>
      </c>
      <c r="E3437" s="34">
        <v>23443968296</v>
      </c>
      <c r="F3437" s="34">
        <v>23443968296</v>
      </c>
    </row>
    <row r="3438" spans="1:6" ht="13.5" hidden="1" thickBot="1">
      <c r="A3438" s="27">
        <f t="shared" si="63"/>
        <v>9</v>
      </c>
      <c r="B3438" s="30" t="s">
        <v>5514</v>
      </c>
      <c r="C3438" s="30" t="s">
        <v>3222</v>
      </c>
      <c r="D3438" s="34">
        <v>0</v>
      </c>
      <c r="E3438" s="33">
        <v>235976020175.25</v>
      </c>
      <c r="F3438" s="33">
        <v>235976020175.25</v>
      </c>
    </row>
    <row r="3439" spans="1:6" ht="13.5" hidden="1" thickBot="1">
      <c r="A3439" s="27">
        <f t="shared" si="63"/>
        <v>9</v>
      </c>
      <c r="B3439" s="30" t="s">
        <v>5515</v>
      </c>
      <c r="C3439" s="30" t="s">
        <v>3224</v>
      </c>
      <c r="D3439" s="34">
        <v>0</v>
      </c>
      <c r="E3439" s="33">
        <v>39406474572.519997</v>
      </c>
      <c r="F3439" s="33">
        <v>39406474572.519997</v>
      </c>
    </row>
    <row r="3440" spans="1:6" ht="13.5" hidden="1" thickBot="1">
      <c r="A3440" s="27">
        <f t="shared" si="63"/>
        <v>9</v>
      </c>
      <c r="B3440" s="30" t="s">
        <v>5516</v>
      </c>
      <c r="C3440" s="30" t="s">
        <v>3226</v>
      </c>
      <c r="D3440" s="34">
        <v>0</v>
      </c>
      <c r="E3440" s="34">
        <v>924890416</v>
      </c>
      <c r="F3440" s="34">
        <v>924890416</v>
      </c>
    </row>
    <row r="3441" spans="1:6" ht="13.5" hidden="1" thickBot="1">
      <c r="A3441" s="27">
        <f t="shared" si="63"/>
        <v>9</v>
      </c>
      <c r="B3441" s="30" t="s">
        <v>5517</v>
      </c>
      <c r="C3441" s="30" t="s">
        <v>3228</v>
      </c>
      <c r="D3441" s="34">
        <v>0</v>
      </c>
      <c r="E3441" s="34">
        <v>12855149601</v>
      </c>
      <c r="F3441" s="34">
        <v>12855149601</v>
      </c>
    </row>
    <row r="3442" spans="1:6" ht="13.5" hidden="1" thickBot="1">
      <c r="A3442" s="27">
        <f t="shared" si="63"/>
        <v>9</v>
      </c>
      <c r="B3442" s="30" t="s">
        <v>5518</v>
      </c>
      <c r="C3442" s="30" t="s">
        <v>2915</v>
      </c>
      <c r="D3442" s="34">
        <v>0</v>
      </c>
      <c r="E3442" s="34">
        <v>360000</v>
      </c>
      <c r="F3442" s="34">
        <v>360000</v>
      </c>
    </row>
    <row r="3443" spans="1:6" ht="13.5" hidden="1" thickBot="1">
      <c r="A3443" s="27">
        <f t="shared" si="63"/>
        <v>9</v>
      </c>
      <c r="B3443" s="30" t="s">
        <v>5519</v>
      </c>
      <c r="C3443" s="30" t="s">
        <v>5520</v>
      </c>
      <c r="D3443" s="34">
        <v>0</v>
      </c>
      <c r="E3443" s="34">
        <v>158342302572</v>
      </c>
      <c r="F3443" s="34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0" t="s">
        <v>2962</v>
      </c>
      <c r="D3444" s="34">
        <v>0</v>
      </c>
      <c r="E3444" s="33">
        <v>612741503935.98999</v>
      </c>
      <c r="F3444" s="33">
        <v>612741503935.98999</v>
      </c>
    </row>
    <row r="3445" spans="1:6" ht="13.5" hidden="1" thickBot="1">
      <c r="A3445" s="27">
        <f t="shared" si="63"/>
        <v>9</v>
      </c>
      <c r="B3445" s="30" t="s">
        <v>5522</v>
      </c>
      <c r="C3445" s="30" t="s">
        <v>5523</v>
      </c>
      <c r="D3445" s="34">
        <v>0</v>
      </c>
      <c r="E3445" s="34">
        <v>237788771202</v>
      </c>
      <c r="F3445" s="34">
        <v>237788771202</v>
      </c>
    </row>
    <row r="3446" spans="1:6" ht="13.5" hidden="1" thickBot="1">
      <c r="A3446" s="27">
        <f t="shared" si="63"/>
        <v>9</v>
      </c>
      <c r="B3446" s="30" t="s">
        <v>5524</v>
      </c>
      <c r="C3446" s="30" t="s">
        <v>5525</v>
      </c>
      <c r="D3446" s="34">
        <v>0</v>
      </c>
      <c r="E3446" s="34">
        <v>104093996951</v>
      </c>
      <c r="F3446" s="34">
        <v>104093996951</v>
      </c>
    </row>
    <row r="3447" spans="1:6" ht="13.5" hidden="1" thickBot="1">
      <c r="A3447" s="27">
        <f t="shared" si="63"/>
        <v>9</v>
      </c>
      <c r="B3447" s="30" t="s">
        <v>5526</v>
      </c>
      <c r="C3447" s="30" t="s">
        <v>5527</v>
      </c>
      <c r="D3447" s="34">
        <v>0</v>
      </c>
      <c r="E3447" s="34">
        <v>40598471959</v>
      </c>
      <c r="F3447" s="34">
        <v>40598471959</v>
      </c>
    </row>
    <row r="3448" spans="1:6" ht="13.5" hidden="1" thickBot="1">
      <c r="A3448" s="27">
        <f t="shared" si="63"/>
        <v>9</v>
      </c>
      <c r="B3448" s="30" t="s">
        <v>5528</v>
      </c>
      <c r="C3448" s="30" t="s">
        <v>5529</v>
      </c>
      <c r="D3448" s="34">
        <v>0</v>
      </c>
      <c r="E3448" s="34">
        <v>14020813152</v>
      </c>
      <c r="F3448" s="34">
        <v>14020813152</v>
      </c>
    </row>
    <row r="3449" spans="1:6" ht="13.5" hidden="1" thickBot="1">
      <c r="A3449" s="27">
        <f t="shared" si="63"/>
        <v>9</v>
      </c>
      <c r="B3449" s="30" t="s">
        <v>5530</v>
      </c>
      <c r="C3449" s="30" t="s">
        <v>5531</v>
      </c>
      <c r="D3449" s="34">
        <v>0</v>
      </c>
      <c r="E3449" s="34">
        <v>44239515344</v>
      </c>
      <c r="F3449" s="34">
        <v>44239515344</v>
      </c>
    </row>
    <row r="3450" spans="1:6" ht="13.5" hidden="1" thickBot="1">
      <c r="A3450" s="27">
        <f t="shared" si="63"/>
        <v>9</v>
      </c>
      <c r="B3450" s="30" t="s">
        <v>5532</v>
      </c>
      <c r="C3450" s="30" t="s">
        <v>3153</v>
      </c>
      <c r="D3450" s="34">
        <v>0</v>
      </c>
      <c r="E3450" s="33">
        <v>423639203.99000001</v>
      </c>
      <c r="F3450" s="33">
        <v>423639203.99000001</v>
      </c>
    </row>
    <row r="3451" spans="1:6" ht="13.5" hidden="1" thickBot="1">
      <c r="A3451" s="27">
        <f t="shared" si="63"/>
        <v>9</v>
      </c>
      <c r="B3451" s="30" t="s">
        <v>5533</v>
      </c>
      <c r="C3451" s="30" t="s">
        <v>5534</v>
      </c>
      <c r="D3451" s="34">
        <v>0</v>
      </c>
      <c r="E3451" s="34">
        <v>153866524290</v>
      </c>
      <c r="F3451" s="34">
        <v>153866524290</v>
      </c>
    </row>
    <row r="3452" spans="1:6" ht="13.5" hidden="1" thickBot="1">
      <c r="A3452" s="27">
        <f t="shared" si="63"/>
        <v>9</v>
      </c>
      <c r="B3452" s="30" t="s">
        <v>5535</v>
      </c>
      <c r="C3452" s="30" t="s">
        <v>5536</v>
      </c>
      <c r="D3452" s="34">
        <v>0</v>
      </c>
      <c r="E3452" s="34">
        <v>17709771834</v>
      </c>
      <c r="F3452" s="34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0" t="s">
        <v>215</v>
      </c>
      <c r="D3453" s="34">
        <v>0</v>
      </c>
      <c r="E3453" s="34">
        <v>1088170317424</v>
      </c>
      <c r="F3453" s="34">
        <v>1088170317424</v>
      </c>
    </row>
    <row r="3454" spans="1:6" ht="13.5" hidden="1" thickBot="1">
      <c r="A3454" s="27">
        <f t="shared" si="63"/>
        <v>9</v>
      </c>
      <c r="B3454" s="30" t="s">
        <v>5538</v>
      </c>
      <c r="C3454" s="30" t="s">
        <v>1242</v>
      </c>
      <c r="D3454" s="34">
        <v>0</v>
      </c>
      <c r="E3454" s="34">
        <v>27301225019</v>
      </c>
      <c r="F3454" s="34">
        <v>27301225019</v>
      </c>
    </row>
    <row r="3455" spans="1:6" ht="51.75" hidden="1" thickBot="1">
      <c r="A3455" s="27">
        <f t="shared" si="63"/>
        <v>9</v>
      </c>
      <c r="B3455" s="30" t="s">
        <v>5539</v>
      </c>
      <c r="C3455" s="38" t="s">
        <v>2753</v>
      </c>
      <c r="D3455" s="40">
        <v>0</v>
      </c>
      <c r="E3455" s="40">
        <v>850495723306</v>
      </c>
      <c r="F3455" s="40">
        <v>850495723306</v>
      </c>
    </row>
    <row r="3456" spans="1:6" ht="13.5" hidden="1" thickBot="1">
      <c r="A3456" s="27">
        <f t="shared" si="63"/>
        <v>9</v>
      </c>
      <c r="B3456" s="30" t="s">
        <v>5540</v>
      </c>
      <c r="C3456" s="30" t="s">
        <v>5541</v>
      </c>
      <c r="D3456" s="34">
        <v>0</v>
      </c>
      <c r="E3456" s="34">
        <v>204497279258</v>
      </c>
      <c r="F3456" s="34">
        <v>204497279258</v>
      </c>
    </row>
    <row r="3457" spans="1:6" ht="13.5" hidden="1" thickBot="1">
      <c r="A3457" s="27">
        <f t="shared" si="63"/>
        <v>9</v>
      </c>
      <c r="B3457" s="30" t="s">
        <v>5542</v>
      </c>
      <c r="C3457" s="30" t="s">
        <v>5543</v>
      </c>
      <c r="D3457" s="34">
        <v>0</v>
      </c>
      <c r="E3457" s="34">
        <v>5876089841</v>
      </c>
      <c r="F3457" s="34">
        <v>5876089841</v>
      </c>
    </row>
    <row r="3458" spans="1:6" ht="13.5" thickBot="1">
      <c r="A3458" s="27">
        <f t="shared" si="63"/>
        <v>6</v>
      </c>
      <c r="B3458" s="27" t="s">
        <v>5544</v>
      </c>
      <c r="C3458" s="30" t="s">
        <v>5545</v>
      </c>
      <c r="D3458" s="34">
        <v>0</v>
      </c>
      <c r="E3458" s="33">
        <v>4921576556496.2197</v>
      </c>
      <c r="F3458" s="33">
        <v>4921576556496.2197</v>
      </c>
    </row>
    <row r="3459" spans="1:6" ht="13.5" hidden="1" thickBot="1">
      <c r="A3459" s="27">
        <f t="shared" si="63"/>
        <v>9</v>
      </c>
      <c r="B3459" s="30" t="s">
        <v>5546</v>
      </c>
      <c r="C3459" s="30" t="s">
        <v>5547</v>
      </c>
      <c r="D3459" s="34">
        <v>0</v>
      </c>
      <c r="E3459" s="34">
        <v>3600450288280</v>
      </c>
      <c r="F3459" s="34">
        <v>3600450288280</v>
      </c>
    </row>
    <row r="3460" spans="1:6" ht="13.5" hidden="1" thickBot="1">
      <c r="A3460" s="27">
        <f t="shared" si="63"/>
        <v>9</v>
      </c>
      <c r="B3460" s="30" t="s">
        <v>5548</v>
      </c>
      <c r="C3460" s="30" t="s">
        <v>4217</v>
      </c>
      <c r="D3460" s="34">
        <v>0</v>
      </c>
      <c r="E3460" s="34">
        <v>431465413186</v>
      </c>
      <c r="F3460" s="34">
        <v>431465413186</v>
      </c>
    </row>
    <row r="3461" spans="1:6" ht="13.5" hidden="1" thickBot="1">
      <c r="A3461" s="27">
        <f t="shared" si="63"/>
        <v>9</v>
      </c>
      <c r="B3461" s="30" t="s">
        <v>5549</v>
      </c>
      <c r="C3461" s="30" t="s">
        <v>5550</v>
      </c>
      <c r="D3461" s="34">
        <v>0</v>
      </c>
      <c r="E3461" s="34">
        <v>141174361920</v>
      </c>
      <c r="F3461" s="34">
        <v>141174361920</v>
      </c>
    </row>
    <row r="3462" spans="1:6" ht="13.5" hidden="1" thickBot="1">
      <c r="A3462" s="27">
        <f t="shared" si="63"/>
        <v>9</v>
      </c>
      <c r="B3462" s="30" t="s">
        <v>5551</v>
      </c>
      <c r="C3462" s="30" t="s">
        <v>5552</v>
      </c>
      <c r="D3462" s="34">
        <v>0</v>
      </c>
      <c r="E3462" s="33">
        <v>696408017637.21997</v>
      </c>
      <c r="F3462" s="33">
        <v>696408017637.21997</v>
      </c>
    </row>
    <row r="3463" spans="1:6" ht="13.5" hidden="1" thickBot="1">
      <c r="A3463" s="27">
        <f t="shared" si="63"/>
        <v>9</v>
      </c>
      <c r="B3463" s="30" t="s">
        <v>5553</v>
      </c>
      <c r="C3463" s="30" t="s">
        <v>5554</v>
      </c>
      <c r="D3463" s="34">
        <v>0</v>
      </c>
      <c r="E3463" s="34">
        <v>52078475473</v>
      </c>
      <c r="F3463" s="34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0" t="s">
        <v>968</v>
      </c>
      <c r="D3464" s="34">
        <v>0</v>
      </c>
      <c r="E3464" s="33">
        <v>353877934441.5</v>
      </c>
      <c r="F3464" s="33">
        <v>353877934441.5</v>
      </c>
    </row>
    <row r="3465" spans="1:6" ht="13.5" hidden="1" thickBot="1">
      <c r="A3465" s="27">
        <f t="shared" si="63"/>
        <v>9</v>
      </c>
      <c r="B3465" s="30" t="s">
        <v>5556</v>
      </c>
      <c r="C3465" s="30" t="s">
        <v>5557</v>
      </c>
      <c r="D3465" s="34">
        <v>0</v>
      </c>
      <c r="E3465" s="34">
        <v>130359894708</v>
      </c>
      <c r="F3465" s="34">
        <v>130359894708</v>
      </c>
    </row>
    <row r="3466" spans="1:6" ht="13.5" hidden="1" thickBot="1">
      <c r="A3466" s="27">
        <f t="shared" si="63"/>
        <v>9</v>
      </c>
      <c r="B3466" s="30" t="s">
        <v>5558</v>
      </c>
      <c r="C3466" s="30" t="s">
        <v>5559</v>
      </c>
      <c r="D3466" s="34">
        <v>0</v>
      </c>
      <c r="E3466" s="34">
        <v>6745427668</v>
      </c>
      <c r="F3466" s="34">
        <v>6745427668</v>
      </c>
    </row>
    <row r="3467" spans="1:6" ht="13.5" hidden="1" thickBot="1">
      <c r="A3467" s="27">
        <f t="shared" si="63"/>
        <v>9</v>
      </c>
      <c r="B3467" s="30" t="s">
        <v>5560</v>
      </c>
      <c r="C3467" s="30" t="s">
        <v>5561</v>
      </c>
      <c r="D3467" s="34">
        <v>0</v>
      </c>
      <c r="E3467" s="34">
        <v>274765868</v>
      </c>
      <c r="F3467" s="34">
        <v>274765868</v>
      </c>
    </row>
    <row r="3468" spans="1:6" ht="13.5" hidden="1" thickBot="1">
      <c r="A3468" s="27">
        <f t="shared" si="63"/>
        <v>9</v>
      </c>
      <c r="B3468" s="30" t="s">
        <v>5562</v>
      </c>
      <c r="C3468" s="30" t="s">
        <v>5563</v>
      </c>
      <c r="D3468" s="34">
        <v>0</v>
      </c>
      <c r="E3468" s="34">
        <v>27910867406</v>
      </c>
      <c r="F3468" s="34">
        <v>27910867406</v>
      </c>
    </row>
    <row r="3469" spans="1:6" ht="13.5" hidden="1" thickBot="1">
      <c r="A3469" s="27">
        <f t="shared" si="63"/>
        <v>9</v>
      </c>
      <c r="B3469" s="30" t="s">
        <v>5564</v>
      </c>
      <c r="C3469" s="30" t="s">
        <v>4103</v>
      </c>
      <c r="D3469" s="34">
        <v>0</v>
      </c>
      <c r="E3469" s="34">
        <v>7551083</v>
      </c>
      <c r="F3469" s="34">
        <v>7551083</v>
      </c>
    </row>
    <row r="3470" spans="1:6" ht="13.5" hidden="1" thickBot="1">
      <c r="A3470" s="27">
        <f t="shared" si="63"/>
        <v>9</v>
      </c>
      <c r="B3470" s="30" t="s">
        <v>5565</v>
      </c>
      <c r="C3470" s="30" t="s">
        <v>5566</v>
      </c>
      <c r="D3470" s="34">
        <v>0</v>
      </c>
      <c r="E3470" s="33">
        <v>18747918200.5</v>
      </c>
      <c r="F3470" s="33">
        <v>18747918200.5</v>
      </c>
    </row>
    <row r="3471" spans="1:6" ht="13.5" hidden="1" thickBot="1">
      <c r="A3471" s="27">
        <f t="shared" si="63"/>
        <v>9</v>
      </c>
      <c r="B3471" s="30" t="s">
        <v>5567</v>
      </c>
      <c r="C3471" s="30" t="s">
        <v>3212</v>
      </c>
      <c r="D3471" s="34">
        <v>0</v>
      </c>
      <c r="E3471" s="34">
        <v>95470994255</v>
      </c>
      <c r="F3471" s="34">
        <v>95470994255</v>
      </c>
    </row>
    <row r="3472" spans="1:6" ht="13.5" hidden="1" thickBot="1">
      <c r="A3472" s="27">
        <f t="shared" si="63"/>
        <v>9</v>
      </c>
      <c r="B3472" s="30" t="s">
        <v>5568</v>
      </c>
      <c r="C3472" s="30" t="s">
        <v>3048</v>
      </c>
      <c r="D3472" s="34">
        <v>0</v>
      </c>
      <c r="E3472" s="34">
        <v>40758243597</v>
      </c>
      <c r="F3472" s="34">
        <v>40758243597</v>
      </c>
    </row>
    <row r="3473" spans="1:6" ht="13.5" hidden="1" thickBot="1">
      <c r="A3473" s="27">
        <f t="shared" si="63"/>
        <v>9</v>
      </c>
      <c r="B3473" s="30" t="s">
        <v>5569</v>
      </c>
      <c r="C3473" s="30" t="s">
        <v>5570</v>
      </c>
      <c r="D3473" s="34">
        <v>0</v>
      </c>
      <c r="E3473" s="34">
        <v>33602271656</v>
      </c>
      <c r="F3473" s="34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0" t="s">
        <v>4395</v>
      </c>
      <c r="D3474" s="34">
        <v>0</v>
      </c>
      <c r="E3474" s="33">
        <v>6259655456118.75</v>
      </c>
      <c r="F3474" s="33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0" t="s">
        <v>5573</v>
      </c>
      <c r="D3475" s="34">
        <v>0</v>
      </c>
      <c r="E3475" s="34">
        <v>6244849894079</v>
      </c>
      <c r="F3475" s="34">
        <v>6244849894079</v>
      </c>
    </row>
    <row r="3476" spans="1:6" ht="13.5" hidden="1" thickBot="1">
      <c r="A3476" s="27">
        <f t="shared" si="63"/>
        <v>9</v>
      </c>
      <c r="B3476" s="30" t="s">
        <v>5574</v>
      </c>
      <c r="C3476" s="30" t="s">
        <v>4399</v>
      </c>
      <c r="D3476" s="34">
        <v>0</v>
      </c>
      <c r="E3476" s="33">
        <v>6243130951660.8203</v>
      </c>
      <c r="F3476" s="33">
        <v>6243130951660.8203</v>
      </c>
    </row>
    <row r="3477" spans="1:6" ht="13.5" hidden="1" thickBot="1">
      <c r="A3477" s="27">
        <f t="shared" si="63"/>
        <v>9</v>
      </c>
      <c r="B3477" s="30" t="s">
        <v>5575</v>
      </c>
      <c r="C3477" s="30" t="s">
        <v>4401</v>
      </c>
      <c r="D3477" s="34">
        <v>0</v>
      </c>
      <c r="E3477" s="33">
        <v>0.09</v>
      </c>
      <c r="F3477" s="33">
        <v>0.09</v>
      </c>
    </row>
    <row r="3478" spans="1:6" ht="13.5" hidden="1" thickBot="1">
      <c r="A3478" s="27">
        <f t="shared" si="63"/>
        <v>9</v>
      </c>
      <c r="B3478" s="30" t="s">
        <v>5576</v>
      </c>
      <c r="C3478" s="30" t="s">
        <v>4403</v>
      </c>
      <c r="D3478" s="34">
        <v>0</v>
      </c>
      <c r="E3478" s="33">
        <v>1718942418.0899999</v>
      </c>
      <c r="F3478" s="33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0" t="s">
        <v>4702</v>
      </c>
      <c r="D3479" s="34">
        <v>0</v>
      </c>
      <c r="E3479" s="33">
        <v>2756319918.8200002</v>
      </c>
      <c r="F3479" s="33">
        <v>2756319918.8200002</v>
      </c>
    </row>
    <row r="3480" spans="1:6" ht="13.5" hidden="1" thickBot="1">
      <c r="A3480" s="27">
        <f t="shared" si="63"/>
        <v>9</v>
      </c>
      <c r="B3480" s="30" t="s">
        <v>5578</v>
      </c>
      <c r="C3480" s="30" t="s">
        <v>5579</v>
      </c>
      <c r="D3480" s="34">
        <v>0</v>
      </c>
      <c r="E3480" s="33">
        <v>2079530692.54</v>
      </c>
      <c r="F3480" s="33">
        <v>2079530692.54</v>
      </c>
    </row>
    <row r="3481" spans="1:6" ht="13.5" hidden="1" thickBot="1">
      <c r="A3481" s="27">
        <f t="shared" si="63"/>
        <v>9</v>
      </c>
      <c r="B3481" s="30" t="s">
        <v>5580</v>
      </c>
      <c r="C3481" s="30" t="s">
        <v>5581</v>
      </c>
      <c r="D3481" s="34">
        <v>0</v>
      </c>
      <c r="E3481" s="33">
        <v>676789226.27999997</v>
      </c>
      <c r="F3481" s="33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0" t="s">
        <v>4411</v>
      </c>
      <c r="D3482" s="34">
        <v>0</v>
      </c>
      <c r="E3482" s="33">
        <v>12049242120.93</v>
      </c>
      <c r="F3482" s="33">
        <v>12049242120.93</v>
      </c>
    </row>
    <row r="3483" spans="1:6" ht="13.5" hidden="1" thickBot="1">
      <c r="A3483" s="27">
        <f t="shared" si="63"/>
        <v>9</v>
      </c>
      <c r="B3483" s="30" t="s">
        <v>5583</v>
      </c>
      <c r="C3483" s="30" t="s">
        <v>4413</v>
      </c>
      <c r="D3483" s="34">
        <v>0</v>
      </c>
      <c r="E3483" s="34">
        <v>722065878</v>
      </c>
      <c r="F3483" s="34">
        <v>722065878</v>
      </c>
    </row>
    <row r="3484" spans="1:6" ht="13.5" hidden="1" thickBot="1">
      <c r="A3484" s="27">
        <f t="shared" si="63"/>
        <v>9</v>
      </c>
      <c r="B3484" s="30" t="s">
        <v>5584</v>
      </c>
      <c r="C3484" s="30" t="s">
        <v>913</v>
      </c>
      <c r="D3484" s="34">
        <v>0</v>
      </c>
      <c r="E3484" s="34">
        <v>6267450000</v>
      </c>
      <c r="F3484" s="34">
        <v>6267450000</v>
      </c>
    </row>
    <row r="3485" spans="1:6" ht="13.5" hidden="1" thickBot="1">
      <c r="A3485" s="27">
        <f t="shared" si="63"/>
        <v>9</v>
      </c>
      <c r="B3485" s="30" t="s">
        <v>5585</v>
      </c>
      <c r="C3485" s="30" t="s">
        <v>4416</v>
      </c>
      <c r="D3485" s="34">
        <v>0</v>
      </c>
      <c r="E3485" s="33">
        <v>34774732.75</v>
      </c>
      <c r="F3485" s="33">
        <v>34774732.75</v>
      </c>
    </row>
    <row r="3486" spans="1:6" ht="13.5" hidden="1" thickBot="1">
      <c r="A3486" s="27">
        <f t="shared" si="63"/>
        <v>9</v>
      </c>
      <c r="B3486" s="30" t="s">
        <v>5586</v>
      </c>
      <c r="C3486" s="30" t="s">
        <v>5587</v>
      </c>
      <c r="D3486" s="34">
        <v>0</v>
      </c>
      <c r="E3486" s="34">
        <v>0</v>
      </c>
      <c r="F3486" s="34">
        <v>0</v>
      </c>
    </row>
    <row r="3487" spans="1:6" ht="13.5" hidden="1" thickBot="1">
      <c r="A3487" s="27">
        <f t="shared" si="63"/>
        <v>9</v>
      </c>
      <c r="B3487" s="30" t="s">
        <v>5588</v>
      </c>
      <c r="C3487" s="30" t="s">
        <v>4418</v>
      </c>
      <c r="D3487" s="34">
        <v>0</v>
      </c>
      <c r="E3487" s="33">
        <v>0.01</v>
      </c>
      <c r="F3487" s="33">
        <v>0.01</v>
      </c>
    </row>
    <row r="3488" spans="1:6" ht="13.5" hidden="1" thickBot="1">
      <c r="A3488" s="27">
        <f t="shared" si="63"/>
        <v>9</v>
      </c>
      <c r="B3488" s="30" t="s">
        <v>5589</v>
      </c>
      <c r="C3488" s="30" t="s">
        <v>4422</v>
      </c>
      <c r="D3488" s="34">
        <v>0</v>
      </c>
      <c r="E3488" s="33">
        <v>5024951510.1700001</v>
      </c>
      <c r="F3488" s="33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0" t="s">
        <v>5591</v>
      </c>
      <c r="D3489" s="34">
        <v>0</v>
      </c>
      <c r="E3489" s="33">
        <v>127081449926539</v>
      </c>
      <c r="F3489" s="33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0" t="s">
        <v>1242</v>
      </c>
      <c r="D3490" s="34">
        <v>0</v>
      </c>
      <c r="E3490" s="33">
        <v>451154559712.82001</v>
      </c>
      <c r="F3490" s="33">
        <v>451154559712.82001</v>
      </c>
    </row>
    <row r="3491" spans="1:6" ht="13.5" hidden="1" thickBot="1">
      <c r="A3491" s="27">
        <f t="shared" si="64"/>
        <v>9</v>
      </c>
      <c r="B3491" s="30" t="s">
        <v>5593</v>
      </c>
      <c r="C3491" s="30" t="s">
        <v>5594</v>
      </c>
      <c r="D3491" s="34">
        <v>0</v>
      </c>
      <c r="E3491" s="33">
        <v>59798800255.25</v>
      </c>
      <c r="F3491" s="33">
        <v>59798800255.25</v>
      </c>
    </row>
    <row r="3492" spans="1:6" ht="13.5" hidden="1" thickBot="1">
      <c r="A3492" s="27">
        <f t="shared" si="64"/>
        <v>9</v>
      </c>
      <c r="B3492" s="30" t="s">
        <v>5595</v>
      </c>
      <c r="C3492" s="30" t="s">
        <v>5596</v>
      </c>
      <c r="D3492" s="34">
        <v>0</v>
      </c>
      <c r="E3492" s="33">
        <v>49369763415.639999</v>
      </c>
      <c r="F3492" s="33">
        <v>49369763415.639999</v>
      </c>
    </row>
    <row r="3493" spans="1:6" ht="13.5" hidden="1" thickBot="1">
      <c r="A3493" s="27">
        <f t="shared" si="64"/>
        <v>9</v>
      </c>
      <c r="B3493" s="30" t="s">
        <v>5597</v>
      </c>
      <c r="C3493" s="30" t="s">
        <v>74</v>
      </c>
      <c r="D3493" s="34">
        <v>0</v>
      </c>
      <c r="E3493" s="33">
        <v>3462097257.1599998</v>
      </c>
      <c r="F3493" s="33">
        <v>3462097257.1599998</v>
      </c>
    </row>
    <row r="3494" spans="1:6" ht="13.5" hidden="1" thickBot="1">
      <c r="A3494" s="27">
        <f t="shared" si="64"/>
        <v>9</v>
      </c>
      <c r="B3494" s="30" t="s">
        <v>5598</v>
      </c>
      <c r="C3494" s="30" t="s">
        <v>5599</v>
      </c>
      <c r="D3494" s="34">
        <v>0</v>
      </c>
      <c r="E3494" s="33">
        <v>294811588740.33002</v>
      </c>
      <c r="F3494" s="33">
        <v>294811588740.33002</v>
      </c>
    </row>
    <row r="3495" spans="1:6" ht="13.5" hidden="1" thickBot="1">
      <c r="A3495" s="27">
        <f t="shared" si="64"/>
        <v>9</v>
      </c>
      <c r="B3495" s="30" t="s">
        <v>5600</v>
      </c>
      <c r="C3495" s="30" t="s">
        <v>5601</v>
      </c>
      <c r="D3495" s="34">
        <v>0</v>
      </c>
      <c r="E3495" s="33">
        <v>43712310044.440002</v>
      </c>
      <c r="F3495" s="33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0" t="s">
        <v>4512</v>
      </c>
      <c r="D3496" s="34">
        <v>0</v>
      </c>
      <c r="E3496" s="33">
        <v>48952862495177.898</v>
      </c>
      <c r="F3496" s="33">
        <v>48952862495177.898</v>
      </c>
    </row>
    <row r="3497" spans="1:6" ht="13.5" hidden="1" thickBot="1">
      <c r="A3497" s="27">
        <f t="shared" si="64"/>
        <v>9</v>
      </c>
      <c r="B3497" s="30" t="s">
        <v>5603</v>
      </c>
      <c r="C3497" s="30" t="s">
        <v>474</v>
      </c>
      <c r="D3497" s="34">
        <v>0</v>
      </c>
      <c r="E3497" s="33">
        <v>3834890473541.6499</v>
      </c>
      <c r="F3497" s="33">
        <v>3834890473541.6499</v>
      </c>
    </row>
    <row r="3498" spans="1:6" ht="13.5" hidden="1" thickBot="1">
      <c r="A3498" s="27">
        <f t="shared" si="64"/>
        <v>9</v>
      </c>
      <c r="B3498" s="30" t="s">
        <v>5604</v>
      </c>
      <c r="C3498" s="30" t="s">
        <v>760</v>
      </c>
      <c r="D3498" s="34">
        <v>0</v>
      </c>
      <c r="E3498" s="33">
        <v>3473948295854.6001</v>
      </c>
      <c r="F3498" s="33">
        <v>3473948295854.6001</v>
      </c>
    </row>
    <row r="3499" spans="1:6" ht="13.5" hidden="1" thickBot="1">
      <c r="A3499" s="27">
        <f t="shared" si="64"/>
        <v>9</v>
      </c>
      <c r="B3499" s="30" t="s">
        <v>5605</v>
      </c>
      <c r="C3499" s="30" t="s">
        <v>1383</v>
      </c>
      <c r="D3499" s="34">
        <v>0</v>
      </c>
      <c r="E3499" s="33">
        <v>93123356093.300003</v>
      </c>
      <c r="F3499" s="33">
        <v>93123356093.300003</v>
      </c>
    </row>
    <row r="3500" spans="1:6" ht="13.5" hidden="1" thickBot="1">
      <c r="A3500" s="27">
        <f t="shared" si="64"/>
        <v>9</v>
      </c>
      <c r="B3500" s="30" t="s">
        <v>5606</v>
      </c>
      <c r="C3500" s="30" t="s">
        <v>56</v>
      </c>
      <c r="D3500" s="34">
        <v>0</v>
      </c>
      <c r="E3500" s="33">
        <v>282767885937.71002</v>
      </c>
      <c r="F3500" s="33">
        <v>282767885937.71002</v>
      </c>
    </row>
    <row r="3501" spans="1:6" ht="13.5" hidden="1" thickBot="1">
      <c r="A3501" s="27">
        <f t="shared" si="64"/>
        <v>9</v>
      </c>
      <c r="B3501" s="30" t="s">
        <v>5607</v>
      </c>
      <c r="C3501" s="30" t="s">
        <v>54</v>
      </c>
      <c r="D3501" s="34">
        <v>0</v>
      </c>
      <c r="E3501" s="33">
        <v>563199842843.89001</v>
      </c>
      <c r="F3501" s="33">
        <v>563199842843.89001</v>
      </c>
    </row>
    <row r="3502" spans="1:6" ht="13.5" hidden="1" thickBot="1">
      <c r="A3502" s="27">
        <f t="shared" si="64"/>
        <v>9</v>
      </c>
      <c r="B3502" s="30" t="s">
        <v>5608</v>
      </c>
      <c r="C3502" s="30" t="s">
        <v>66</v>
      </c>
      <c r="D3502" s="34">
        <v>0</v>
      </c>
      <c r="E3502" s="34">
        <v>309098254885</v>
      </c>
      <c r="F3502" s="34">
        <v>309098254885</v>
      </c>
    </row>
    <row r="3503" spans="1:6" ht="13.5" hidden="1" thickBot="1">
      <c r="A3503" s="27">
        <f t="shared" si="64"/>
        <v>9</v>
      </c>
      <c r="B3503" s="30" t="s">
        <v>5609</v>
      </c>
      <c r="C3503" s="30" t="s">
        <v>5610</v>
      </c>
      <c r="D3503" s="34">
        <v>0</v>
      </c>
      <c r="E3503" s="33">
        <v>4883867311101.71</v>
      </c>
      <c r="F3503" s="33">
        <v>4883867311101.71</v>
      </c>
    </row>
    <row r="3504" spans="1:6" ht="13.5" hidden="1" thickBot="1">
      <c r="A3504" s="27">
        <f t="shared" si="64"/>
        <v>9</v>
      </c>
      <c r="B3504" s="30" t="s">
        <v>5611</v>
      </c>
      <c r="C3504" s="30" t="s">
        <v>5612</v>
      </c>
      <c r="D3504" s="34">
        <v>0</v>
      </c>
      <c r="E3504" s="34">
        <v>174864726</v>
      </c>
      <c r="F3504" s="34">
        <v>174864726</v>
      </c>
    </row>
    <row r="3505" spans="1:6" ht="13.5" hidden="1" thickBot="1">
      <c r="A3505" s="27">
        <f t="shared" si="64"/>
        <v>9</v>
      </c>
      <c r="B3505" s="30" t="s">
        <v>5613</v>
      </c>
      <c r="C3505" s="30" t="s">
        <v>4520</v>
      </c>
      <c r="D3505" s="34">
        <v>0</v>
      </c>
      <c r="E3505" s="33">
        <v>2767715588030.8198</v>
      </c>
      <c r="F3505" s="33">
        <v>2767715588030.8198</v>
      </c>
    </row>
    <row r="3506" spans="1:6" ht="13.5" hidden="1" thickBot="1">
      <c r="A3506" s="27">
        <f t="shared" si="64"/>
        <v>9</v>
      </c>
      <c r="B3506" s="30" t="s">
        <v>5614</v>
      </c>
      <c r="C3506" s="30" t="s">
        <v>4522</v>
      </c>
      <c r="D3506" s="34">
        <v>0</v>
      </c>
      <c r="E3506" s="33">
        <v>218302737527.07001</v>
      </c>
      <c r="F3506" s="33">
        <v>218302737527.07001</v>
      </c>
    </row>
    <row r="3507" spans="1:6" ht="13.5" hidden="1" thickBot="1">
      <c r="A3507" s="27">
        <f t="shared" si="64"/>
        <v>9</v>
      </c>
      <c r="B3507" s="30" t="s">
        <v>5615</v>
      </c>
      <c r="C3507" s="30" t="s">
        <v>4524</v>
      </c>
      <c r="D3507" s="34">
        <v>0</v>
      </c>
      <c r="E3507" s="33">
        <v>17277000471322.199</v>
      </c>
      <c r="F3507" s="33">
        <v>17277000471322.199</v>
      </c>
    </row>
    <row r="3508" spans="1:6" ht="13.5" hidden="1" thickBot="1">
      <c r="A3508" s="27">
        <f t="shared" si="64"/>
        <v>9</v>
      </c>
      <c r="B3508" s="30" t="s">
        <v>5616</v>
      </c>
      <c r="C3508" s="30" t="s">
        <v>5617</v>
      </c>
      <c r="D3508" s="34">
        <v>0</v>
      </c>
      <c r="E3508" s="33">
        <v>185852708.52000001</v>
      </c>
      <c r="F3508" s="33">
        <v>185852708.52000001</v>
      </c>
    </row>
    <row r="3509" spans="1:6" ht="13.5" hidden="1" thickBot="1">
      <c r="A3509" s="27">
        <f t="shared" si="64"/>
        <v>9</v>
      </c>
      <c r="B3509" s="30" t="s">
        <v>5618</v>
      </c>
      <c r="C3509" s="30" t="s">
        <v>4526</v>
      </c>
      <c r="D3509" s="34">
        <v>0</v>
      </c>
      <c r="E3509" s="33">
        <v>4166716634.1900001</v>
      </c>
      <c r="F3509" s="33">
        <v>4166716634.1900001</v>
      </c>
    </row>
    <row r="3510" spans="1:6" ht="13.5" hidden="1" thickBot="1">
      <c r="A3510" s="27">
        <f t="shared" si="64"/>
        <v>9</v>
      </c>
      <c r="B3510" s="30" t="s">
        <v>5619</v>
      </c>
      <c r="C3510" s="30" t="s">
        <v>4528</v>
      </c>
      <c r="D3510" s="34">
        <v>0</v>
      </c>
      <c r="E3510" s="33">
        <v>329352653335.87</v>
      </c>
      <c r="F3510" s="33">
        <v>329352653335.87</v>
      </c>
    </row>
    <row r="3511" spans="1:6" ht="13.5" hidden="1" thickBot="1">
      <c r="A3511" s="27">
        <f t="shared" si="64"/>
        <v>9</v>
      </c>
      <c r="B3511" s="30" t="s">
        <v>5620</v>
      </c>
      <c r="C3511" s="30" t="s">
        <v>4530</v>
      </c>
      <c r="D3511" s="34">
        <v>0</v>
      </c>
      <c r="E3511" s="33">
        <v>2890685792.8600001</v>
      </c>
      <c r="F3511" s="33">
        <v>2890685792.8600001</v>
      </c>
    </row>
    <row r="3512" spans="1:6" ht="13.5" hidden="1" thickBot="1">
      <c r="A3512" s="27">
        <f t="shared" si="64"/>
        <v>9</v>
      </c>
      <c r="B3512" s="30" t="s">
        <v>5621</v>
      </c>
      <c r="C3512" s="30" t="s">
        <v>4532</v>
      </c>
      <c r="D3512" s="34">
        <v>0</v>
      </c>
      <c r="E3512" s="33">
        <v>13424743827744.801</v>
      </c>
      <c r="F3512" s="33">
        <v>13424743827744.801</v>
      </c>
    </row>
    <row r="3513" spans="1:6" ht="13.5" hidden="1" thickBot="1">
      <c r="A3513" s="27">
        <f t="shared" si="64"/>
        <v>9</v>
      </c>
      <c r="B3513" s="30" t="s">
        <v>5622</v>
      </c>
      <c r="C3513" s="30" t="s">
        <v>57</v>
      </c>
      <c r="D3513" s="34">
        <v>0</v>
      </c>
      <c r="E3513" s="33">
        <v>1141064103064.3101</v>
      </c>
      <c r="F3513" s="33">
        <v>1141064103064.3101</v>
      </c>
    </row>
    <row r="3514" spans="1:6" ht="13.5" hidden="1" thickBot="1">
      <c r="A3514" s="27">
        <f t="shared" si="64"/>
        <v>9</v>
      </c>
      <c r="B3514" s="30" t="s">
        <v>5623</v>
      </c>
      <c r="C3514" s="30" t="s">
        <v>120</v>
      </c>
      <c r="D3514" s="34">
        <v>0</v>
      </c>
      <c r="E3514" s="33">
        <v>655406492.53999996</v>
      </c>
      <c r="F3514" s="33">
        <v>655406492.53999996</v>
      </c>
    </row>
    <row r="3515" spans="1:6" ht="13.5" hidden="1" thickBot="1">
      <c r="A3515" s="27">
        <f t="shared" si="64"/>
        <v>9</v>
      </c>
      <c r="B3515" s="30" t="s">
        <v>5624</v>
      </c>
      <c r="C3515" s="30" t="s">
        <v>4537</v>
      </c>
      <c r="D3515" s="34">
        <v>0</v>
      </c>
      <c r="E3515" s="33">
        <v>345714167540.88</v>
      </c>
      <c r="F3515" s="33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0" t="s">
        <v>4426</v>
      </c>
      <c r="D3516" s="34">
        <v>0</v>
      </c>
      <c r="E3516" s="33">
        <v>49178660049908.898</v>
      </c>
      <c r="F3516" s="33">
        <v>49178660049908.898</v>
      </c>
    </row>
    <row r="3517" spans="1:6" ht="13.5" hidden="1" thickBot="1">
      <c r="A3517" s="27">
        <f t="shared" si="64"/>
        <v>9</v>
      </c>
      <c r="B3517" s="30" t="s">
        <v>5626</v>
      </c>
      <c r="C3517" s="30" t="s">
        <v>5627</v>
      </c>
      <c r="D3517" s="34">
        <v>0</v>
      </c>
      <c r="E3517" s="33">
        <v>1554208012464.4099</v>
      </c>
      <c r="F3517" s="33">
        <v>1554208012464.4099</v>
      </c>
    </row>
    <row r="3518" spans="1:6" ht="13.5" hidden="1" thickBot="1">
      <c r="A3518" s="27">
        <f t="shared" si="64"/>
        <v>9</v>
      </c>
      <c r="B3518" s="30" t="s">
        <v>5628</v>
      </c>
      <c r="C3518" s="30" t="s">
        <v>5629</v>
      </c>
      <c r="D3518" s="34">
        <v>0</v>
      </c>
      <c r="E3518" s="33">
        <v>7110027150022.8896</v>
      </c>
      <c r="F3518" s="33">
        <v>7110027150022.8896</v>
      </c>
    </row>
    <row r="3519" spans="1:6" ht="13.5" hidden="1" thickBot="1">
      <c r="A3519" s="27">
        <f t="shared" si="64"/>
        <v>9</v>
      </c>
      <c r="B3519" s="30" t="s">
        <v>5630</v>
      </c>
      <c r="C3519" s="30" t="s">
        <v>5631</v>
      </c>
      <c r="D3519" s="34">
        <v>0</v>
      </c>
      <c r="E3519" s="34">
        <v>91699121</v>
      </c>
      <c r="F3519" s="34">
        <v>91699121</v>
      </c>
    </row>
    <row r="3520" spans="1:6" ht="13.5" hidden="1" thickBot="1">
      <c r="A3520" s="27">
        <f t="shared" si="64"/>
        <v>9</v>
      </c>
      <c r="B3520" s="30" t="s">
        <v>5632</v>
      </c>
      <c r="C3520" s="30" t="s">
        <v>5633</v>
      </c>
      <c r="D3520" s="34">
        <v>0</v>
      </c>
      <c r="E3520" s="33">
        <v>173444392066.78</v>
      </c>
      <c r="F3520" s="33">
        <v>173444392066.78</v>
      </c>
    </row>
    <row r="3521" spans="1:6" ht="13.5" hidden="1" thickBot="1">
      <c r="A3521" s="27">
        <f t="shared" si="64"/>
        <v>9</v>
      </c>
      <c r="B3521" s="30" t="s">
        <v>5634</v>
      </c>
      <c r="C3521" s="30" t="s">
        <v>2210</v>
      </c>
      <c r="D3521" s="34">
        <v>0</v>
      </c>
      <c r="E3521" s="33">
        <v>6233097497.3100004</v>
      </c>
      <c r="F3521" s="33">
        <v>6233097497.3100004</v>
      </c>
    </row>
    <row r="3522" spans="1:6" ht="13.5" hidden="1" thickBot="1">
      <c r="A3522" s="27">
        <f t="shared" si="64"/>
        <v>9</v>
      </c>
      <c r="B3522" s="30" t="s">
        <v>5635</v>
      </c>
      <c r="C3522" s="30" t="s">
        <v>5636</v>
      </c>
      <c r="D3522" s="34">
        <v>0</v>
      </c>
      <c r="E3522" s="34">
        <v>127380708</v>
      </c>
      <c r="F3522" s="34">
        <v>127380708</v>
      </c>
    </row>
    <row r="3523" spans="1:6" ht="13.5" hidden="1" thickBot="1">
      <c r="A3523" s="27">
        <f t="shared" si="64"/>
        <v>9</v>
      </c>
      <c r="B3523" s="30" t="s">
        <v>5637</v>
      </c>
      <c r="C3523" s="30" t="s">
        <v>5638</v>
      </c>
      <c r="D3523" s="34">
        <v>0</v>
      </c>
      <c r="E3523" s="33">
        <v>549992776.46000004</v>
      </c>
      <c r="F3523" s="33">
        <v>549992776.46000004</v>
      </c>
    </row>
    <row r="3524" spans="1:6" ht="13.5" hidden="1" thickBot="1">
      <c r="A3524" s="27">
        <f t="shared" si="64"/>
        <v>9</v>
      </c>
      <c r="B3524" s="30" t="s">
        <v>5639</v>
      </c>
      <c r="C3524" s="30" t="s">
        <v>5640</v>
      </c>
      <c r="D3524" s="34">
        <v>0</v>
      </c>
      <c r="E3524" s="33">
        <v>24448907200.880001</v>
      </c>
      <c r="F3524" s="33">
        <v>24448907200.880001</v>
      </c>
    </row>
    <row r="3525" spans="1:6" ht="13.5" hidden="1" thickBot="1">
      <c r="A3525" s="27">
        <f t="shared" si="64"/>
        <v>9</v>
      </c>
      <c r="B3525" s="30" t="s">
        <v>5641</v>
      </c>
      <c r="C3525" s="30" t="s">
        <v>5642</v>
      </c>
      <c r="D3525" s="34">
        <v>0</v>
      </c>
      <c r="E3525" s="34">
        <v>56929543506</v>
      </c>
      <c r="F3525" s="34">
        <v>56929543506</v>
      </c>
    </row>
    <row r="3526" spans="1:6" ht="13.5" hidden="1" customHeight="1" thickBot="1">
      <c r="A3526" s="27">
        <f t="shared" si="64"/>
        <v>9</v>
      </c>
      <c r="B3526" s="30" t="s">
        <v>5643</v>
      </c>
      <c r="C3526" s="38" t="s">
        <v>5644</v>
      </c>
      <c r="D3526" s="40">
        <v>0</v>
      </c>
      <c r="E3526" s="39">
        <v>165408300397.35999</v>
      </c>
      <c r="F3526" s="39">
        <v>165408300397.35999</v>
      </c>
    </row>
    <row r="3527" spans="1:6" ht="13.5" hidden="1" customHeight="1" thickBot="1">
      <c r="A3527" s="27">
        <f t="shared" si="64"/>
        <v>9</v>
      </c>
      <c r="B3527" s="30" t="s">
        <v>5645</v>
      </c>
      <c r="C3527" s="38" t="s">
        <v>5646</v>
      </c>
      <c r="D3527" s="40">
        <v>0</v>
      </c>
      <c r="E3527" s="39">
        <v>1067612212211.73</v>
      </c>
      <c r="F3527" s="39">
        <v>1067612212211.73</v>
      </c>
    </row>
    <row r="3528" spans="1:6" ht="13.5" hidden="1" customHeight="1" thickBot="1">
      <c r="A3528" s="27">
        <f t="shared" si="64"/>
        <v>9</v>
      </c>
      <c r="B3528" s="30" t="s">
        <v>5647</v>
      </c>
      <c r="C3528" s="38" t="s">
        <v>5648</v>
      </c>
      <c r="D3528" s="40">
        <v>0</v>
      </c>
      <c r="E3528" s="39">
        <v>177560498095.72</v>
      </c>
      <c r="F3528" s="39">
        <v>177560498095.72</v>
      </c>
    </row>
    <row r="3529" spans="1:6" ht="13.5" hidden="1" customHeight="1" thickBot="1">
      <c r="A3529" s="27">
        <f t="shared" si="64"/>
        <v>9</v>
      </c>
      <c r="B3529" s="30" t="s">
        <v>5649</v>
      </c>
      <c r="C3529" s="38" t="s">
        <v>5650</v>
      </c>
      <c r="D3529" s="40">
        <v>0</v>
      </c>
      <c r="E3529" s="39">
        <v>1535066486.6800001</v>
      </c>
      <c r="F3529" s="39">
        <v>1535066486.6800001</v>
      </c>
    </row>
    <row r="3530" spans="1:6" ht="13.5" hidden="1" customHeight="1" thickBot="1">
      <c r="A3530" s="27">
        <f t="shared" si="64"/>
        <v>9</v>
      </c>
      <c r="B3530" s="30" t="s">
        <v>5651</v>
      </c>
      <c r="C3530" s="38" t="s">
        <v>5652</v>
      </c>
      <c r="D3530" s="40">
        <v>0</v>
      </c>
      <c r="E3530" s="40">
        <v>26619785</v>
      </c>
      <c r="F3530" s="40">
        <v>26619785</v>
      </c>
    </row>
    <row r="3531" spans="1:6" ht="13.5" hidden="1" thickBot="1">
      <c r="A3531" s="27">
        <f t="shared" si="64"/>
        <v>9</v>
      </c>
      <c r="B3531" s="30" t="s">
        <v>5653</v>
      </c>
      <c r="C3531" s="30" t="s">
        <v>5654</v>
      </c>
      <c r="D3531" s="34">
        <v>0</v>
      </c>
      <c r="E3531" s="33">
        <v>44692170982.089996</v>
      </c>
      <c r="F3531" s="33">
        <v>44692170982.089996</v>
      </c>
    </row>
    <row r="3532" spans="1:6" ht="13.5" hidden="1" thickBot="1">
      <c r="A3532" s="27">
        <f t="shared" si="64"/>
        <v>9</v>
      </c>
      <c r="B3532" s="30" t="s">
        <v>5655</v>
      </c>
      <c r="C3532" s="30" t="s">
        <v>5656</v>
      </c>
      <c r="D3532" s="34">
        <v>0</v>
      </c>
      <c r="E3532" s="33">
        <v>59066441928.529999</v>
      </c>
      <c r="F3532" s="33">
        <v>59066441928.529999</v>
      </c>
    </row>
    <row r="3533" spans="1:6" ht="13.5" hidden="1" thickBot="1">
      <c r="A3533" s="27">
        <f t="shared" si="64"/>
        <v>9</v>
      </c>
      <c r="B3533" s="30" t="s">
        <v>5657</v>
      </c>
      <c r="C3533" s="30" t="s">
        <v>5658</v>
      </c>
      <c r="D3533" s="34">
        <v>0</v>
      </c>
      <c r="E3533" s="33">
        <v>620278826.44000006</v>
      </c>
      <c r="F3533" s="33">
        <v>620278826.44000006</v>
      </c>
    </row>
    <row r="3534" spans="1:6" ht="13.5" hidden="1" thickBot="1">
      <c r="A3534" s="27">
        <f t="shared" si="64"/>
        <v>9</v>
      </c>
      <c r="B3534" s="30" t="s">
        <v>5659</v>
      </c>
      <c r="C3534" s="30" t="s">
        <v>5660</v>
      </c>
      <c r="D3534" s="34">
        <v>0</v>
      </c>
      <c r="E3534" s="34">
        <v>1991304995046</v>
      </c>
      <c r="F3534" s="34">
        <v>1991304995046</v>
      </c>
    </row>
    <row r="3535" spans="1:6" ht="51.75" hidden="1" thickBot="1">
      <c r="A3535" s="27">
        <f t="shared" si="64"/>
        <v>9</v>
      </c>
      <c r="B3535" s="30" t="s">
        <v>5661</v>
      </c>
      <c r="C3535" s="38" t="s">
        <v>5662</v>
      </c>
      <c r="D3535" s="40">
        <v>0</v>
      </c>
      <c r="E3535" s="40">
        <v>75019413726</v>
      </c>
      <c r="F3535" s="40">
        <v>75019413726</v>
      </c>
    </row>
    <row r="3536" spans="1:6" ht="13.5" hidden="1" thickBot="1">
      <c r="A3536" s="27">
        <f t="shared" si="64"/>
        <v>9</v>
      </c>
      <c r="B3536" s="30" t="s">
        <v>5663</v>
      </c>
      <c r="C3536" s="30" t="s">
        <v>5664</v>
      </c>
      <c r="D3536" s="34">
        <v>0</v>
      </c>
      <c r="E3536" s="33">
        <v>818427031.27999997</v>
      </c>
      <c r="F3536" s="33">
        <v>818427031.27999997</v>
      </c>
    </row>
    <row r="3537" spans="1:6" ht="13.5" hidden="1" thickBot="1">
      <c r="A3537" s="27">
        <f t="shared" si="64"/>
        <v>9</v>
      </c>
      <c r="B3537" s="30" t="s">
        <v>5665</v>
      </c>
      <c r="C3537" s="30" t="s">
        <v>5666</v>
      </c>
      <c r="D3537" s="34">
        <v>0</v>
      </c>
      <c r="E3537" s="33">
        <v>31161225415.150002</v>
      </c>
      <c r="F3537" s="33">
        <v>31161225415.150002</v>
      </c>
    </row>
    <row r="3538" spans="1:6" ht="13.5" hidden="1" thickBot="1">
      <c r="A3538" s="27">
        <f t="shared" si="64"/>
        <v>9</v>
      </c>
      <c r="B3538" s="30" t="s">
        <v>5667</v>
      </c>
      <c r="C3538" s="30" t="s">
        <v>5668</v>
      </c>
      <c r="D3538" s="34">
        <v>0</v>
      </c>
      <c r="E3538" s="33">
        <v>423769387349.31</v>
      </c>
      <c r="F3538" s="33">
        <v>423769387349.31</v>
      </c>
    </row>
    <row r="3539" spans="1:6" ht="13.5" hidden="1" thickBot="1">
      <c r="A3539" s="27">
        <f t="shared" si="64"/>
        <v>9</v>
      </c>
      <c r="B3539" s="30" t="s">
        <v>5669</v>
      </c>
      <c r="C3539" s="30" t="s">
        <v>5670</v>
      </c>
      <c r="D3539" s="34">
        <v>0</v>
      </c>
      <c r="E3539" s="33">
        <v>119697138242.78999</v>
      </c>
      <c r="F3539" s="33">
        <v>119697138242.78999</v>
      </c>
    </row>
    <row r="3540" spans="1:6" ht="13.5" hidden="1" thickBot="1">
      <c r="A3540" s="27">
        <f t="shared" si="64"/>
        <v>9</v>
      </c>
      <c r="B3540" s="30" t="s">
        <v>5671</v>
      </c>
      <c r="C3540" s="30" t="s">
        <v>5672</v>
      </c>
      <c r="D3540" s="34">
        <v>0</v>
      </c>
      <c r="E3540" s="33">
        <v>640877381994.84998</v>
      </c>
      <c r="F3540" s="33">
        <v>640877381994.84998</v>
      </c>
    </row>
    <row r="3541" spans="1:6" ht="13.5" hidden="1" thickBot="1">
      <c r="A3541" s="27">
        <f t="shared" si="64"/>
        <v>9</v>
      </c>
      <c r="B3541" s="30" t="s">
        <v>5673</v>
      </c>
      <c r="C3541" s="30" t="s">
        <v>5674</v>
      </c>
      <c r="D3541" s="34">
        <v>0</v>
      </c>
      <c r="E3541" s="33">
        <v>17763273105263.602</v>
      </c>
      <c r="F3541" s="33">
        <v>17763273105263.602</v>
      </c>
    </row>
    <row r="3542" spans="1:6" ht="13.5" hidden="1" thickBot="1">
      <c r="A3542" s="27">
        <f t="shared" si="64"/>
        <v>9</v>
      </c>
      <c r="B3542" s="30" t="s">
        <v>5675</v>
      </c>
      <c r="C3542" s="30" t="s">
        <v>5676</v>
      </c>
      <c r="D3542" s="34">
        <v>0</v>
      </c>
      <c r="E3542" s="33">
        <v>20566854.82</v>
      </c>
      <c r="F3542" s="33">
        <v>20566854.82</v>
      </c>
    </row>
    <row r="3543" spans="1:6" ht="13.5" hidden="1" thickBot="1">
      <c r="A3543" s="27">
        <f t="shared" si="64"/>
        <v>9</v>
      </c>
      <c r="B3543" s="30" t="s">
        <v>5677</v>
      </c>
      <c r="C3543" s="30" t="s">
        <v>5678</v>
      </c>
      <c r="D3543" s="34">
        <v>0</v>
      </c>
      <c r="E3543" s="33">
        <v>6784418102410.6396</v>
      </c>
      <c r="F3543" s="33">
        <v>6784418102410.6396</v>
      </c>
    </row>
    <row r="3544" spans="1:6" ht="13.5" hidden="1" thickBot="1">
      <c r="A3544" s="27">
        <f t="shared" si="64"/>
        <v>9</v>
      </c>
      <c r="B3544" s="30" t="s">
        <v>5679</v>
      </c>
      <c r="C3544" s="30" t="s">
        <v>5680</v>
      </c>
      <c r="D3544" s="34">
        <v>0</v>
      </c>
      <c r="E3544" s="34">
        <v>64613226193</v>
      </c>
      <c r="F3544" s="34">
        <v>64613226193</v>
      </c>
    </row>
    <row r="3545" spans="1:6" ht="13.5" hidden="1" thickBot="1">
      <c r="A3545" s="27">
        <f t="shared" si="64"/>
        <v>9</v>
      </c>
      <c r="B3545" s="30" t="s">
        <v>5681</v>
      </c>
      <c r="C3545" s="30" t="s">
        <v>5682</v>
      </c>
      <c r="D3545" s="34">
        <v>0</v>
      </c>
      <c r="E3545" s="33">
        <v>962317018395.88</v>
      </c>
      <c r="F3545" s="33">
        <v>962317018395.88</v>
      </c>
    </row>
    <row r="3546" spans="1:6" ht="13.5" hidden="1" thickBot="1">
      <c r="A3546" s="27">
        <f t="shared" si="64"/>
        <v>9</v>
      </c>
      <c r="B3546" s="30" t="s">
        <v>5683</v>
      </c>
      <c r="C3546" s="30" t="s">
        <v>5684</v>
      </c>
      <c r="D3546" s="34">
        <v>0</v>
      </c>
      <c r="E3546" s="33">
        <v>1269073694011.8301</v>
      </c>
      <c r="F3546" s="33">
        <v>1269073694011.8301</v>
      </c>
    </row>
    <row r="3547" spans="1:6" ht="13.5" hidden="1" thickBot="1">
      <c r="A3547" s="27">
        <f t="shared" si="64"/>
        <v>9</v>
      </c>
      <c r="B3547" s="30" t="s">
        <v>5685</v>
      </c>
      <c r="C3547" s="30" t="s">
        <v>5686</v>
      </c>
      <c r="D3547" s="34">
        <v>0</v>
      </c>
      <c r="E3547" s="33">
        <v>1268910738.9100001</v>
      </c>
      <c r="F3547" s="33">
        <v>1268910738.9100001</v>
      </c>
    </row>
    <row r="3548" spans="1:6" ht="13.5" hidden="1" thickBot="1">
      <c r="A3548" s="27">
        <f t="shared" si="64"/>
        <v>9</v>
      </c>
      <c r="B3548" s="30" t="s">
        <v>5687</v>
      </c>
      <c r="C3548" s="30" t="s">
        <v>5688</v>
      </c>
      <c r="D3548" s="34">
        <v>0</v>
      </c>
      <c r="E3548" s="33">
        <v>2873217209383.2202</v>
      </c>
      <c r="F3548" s="33">
        <v>2873217209383.2202</v>
      </c>
    </row>
    <row r="3549" spans="1:6" ht="13.5" hidden="1" thickBot="1">
      <c r="A3549" s="27">
        <f t="shared" si="64"/>
        <v>9</v>
      </c>
      <c r="B3549" s="30" t="s">
        <v>5689</v>
      </c>
      <c r="C3549" s="30" t="s">
        <v>5690</v>
      </c>
      <c r="D3549" s="34">
        <v>0</v>
      </c>
      <c r="E3549" s="33">
        <v>38744269611.760002</v>
      </c>
      <c r="F3549" s="33">
        <v>38744269611.760002</v>
      </c>
    </row>
    <row r="3550" spans="1:6" ht="13.5" hidden="1" thickBot="1">
      <c r="A3550" s="27">
        <f t="shared" si="64"/>
        <v>9</v>
      </c>
      <c r="B3550" s="30" t="s">
        <v>5691</v>
      </c>
      <c r="C3550" s="30" t="s">
        <v>1120</v>
      </c>
      <c r="D3550" s="34">
        <v>0</v>
      </c>
      <c r="E3550" s="33">
        <v>23781672797.169998</v>
      </c>
      <c r="F3550" s="33">
        <v>23781672797.169998</v>
      </c>
    </row>
    <row r="3551" spans="1:6" ht="13.5" hidden="1" thickBot="1">
      <c r="A3551" s="27">
        <f t="shared" si="64"/>
        <v>9</v>
      </c>
      <c r="B3551" s="30" t="s">
        <v>5692</v>
      </c>
      <c r="C3551" s="30" t="s">
        <v>5693</v>
      </c>
      <c r="D3551" s="34">
        <v>0</v>
      </c>
      <c r="E3551" s="33">
        <v>1088015079435.71</v>
      </c>
      <c r="F3551" s="33">
        <v>1088015079435.71</v>
      </c>
    </row>
    <row r="3552" spans="1:6" ht="13.5" hidden="1" thickBot="1">
      <c r="A3552" s="27">
        <f t="shared" si="64"/>
        <v>9</v>
      </c>
      <c r="B3552" s="30" t="s">
        <v>5694</v>
      </c>
      <c r="C3552" s="30" t="s">
        <v>5695</v>
      </c>
      <c r="D3552" s="34">
        <v>0</v>
      </c>
      <c r="E3552" s="33">
        <v>238748806952.10999</v>
      </c>
      <c r="F3552" s="33">
        <v>238748806952.10999</v>
      </c>
    </row>
    <row r="3553" spans="1:6" ht="13.5" hidden="1" customHeight="1" thickBot="1">
      <c r="A3553" s="27">
        <f t="shared" si="64"/>
        <v>9</v>
      </c>
      <c r="B3553" s="30" t="s">
        <v>5696</v>
      </c>
      <c r="C3553" s="38" t="s">
        <v>5697</v>
      </c>
      <c r="D3553" s="40">
        <v>0</v>
      </c>
      <c r="E3553" s="40">
        <v>62471477</v>
      </c>
      <c r="F3553" s="40">
        <v>62471477</v>
      </c>
    </row>
    <row r="3554" spans="1:6" ht="51.75" hidden="1" thickBot="1">
      <c r="A3554" s="27">
        <f t="shared" ref="A3554:A3617" si="65">LEN(B3554)</f>
        <v>9</v>
      </c>
      <c r="B3554" s="30" t="s">
        <v>5698</v>
      </c>
      <c r="C3554" s="38" t="s">
        <v>4492</v>
      </c>
      <c r="D3554" s="40">
        <v>0</v>
      </c>
      <c r="E3554" s="39">
        <v>8348.81</v>
      </c>
      <c r="F3554" s="39">
        <v>8348.81</v>
      </c>
    </row>
    <row r="3555" spans="1:6" ht="13.5" hidden="1" thickBot="1">
      <c r="A3555" s="27">
        <f t="shared" si="65"/>
        <v>9</v>
      </c>
      <c r="B3555" s="30" t="s">
        <v>5699</v>
      </c>
      <c r="C3555" s="30" t="s">
        <v>5700</v>
      </c>
      <c r="D3555" s="34">
        <v>0</v>
      </c>
      <c r="E3555" s="33">
        <v>903334871371.41003</v>
      </c>
      <c r="F3555" s="33">
        <v>903334871371.41003</v>
      </c>
    </row>
    <row r="3556" spans="1:6" ht="13.5" hidden="1" thickBot="1">
      <c r="A3556" s="27">
        <f t="shared" si="65"/>
        <v>9</v>
      </c>
      <c r="B3556" s="30" t="s">
        <v>5701</v>
      </c>
      <c r="C3556" s="30" t="s">
        <v>5702</v>
      </c>
      <c r="D3556" s="34">
        <v>0</v>
      </c>
      <c r="E3556" s="33">
        <v>32492972.780000001</v>
      </c>
      <c r="F3556" s="33">
        <v>32492972.780000001</v>
      </c>
    </row>
    <row r="3557" spans="1:6" ht="13.5" hidden="1" thickBot="1">
      <c r="A3557" s="27">
        <f t="shared" si="65"/>
        <v>9</v>
      </c>
      <c r="B3557" s="30" t="s">
        <v>5703</v>
      </c>
      <c r="C3557" s="30" t="s">
        <v>5704</v>
      </c>
      <c r="D3557" s="34">
        <v>0</v>
      </c>
      <c r="E3557" s="34">
        <v>486274279</v>
      </c>
      <c r="F3557" s="34">
        <v>486274279</v>
      </c>
    </row>
    <row r="3558" spans="1:6" ht="13.5" hidden="1" thickBot="1">
      <c r="A3558" s="27">
        <f t="shared" si="65"/>
        <v>9</v>
      </c>
      <c r="B3558" s="30" t="s">
        <v>5705</v>
      </c>
      <c r="C3558" s="30" t="s">
        <v>5706</v>
      </c>
      <c r="D3558" s="34">
        <v>0</v>
      </c>
      <c r="E3558" s="33">
        <v>3442022536528.5801</v>
      </c>
      <c r="F3558" s="33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0" t="s">
        <v>5708</v>
      </c>
      <c r="D3559" s="34">
        <v>0</v>
      </c>
      <c r="E3559" s="33">
        <v>1348970553511.9199</v>
      </c>
      <c r="F3559" s="33">
        <v>1348970553511.9199</v>
      </c>
    </row>
    <row r="3560" spans="1:6" ht="13.5" hidden="1" thickBot="1">
      <c r="A3560" s="27">
        <f t="shared" si="65"/>
        <v>9</v>
      </c>
      <c r="B3560" s="30" t="s">
        <v>5709</v>
      </c>
      <c r="C3560" s="30" t="s">
        <v>586</v>
      </c>
      <c r="D3560" s="34">
        <v>0</v>
      </c>
      <c r="E3560" s="33">
        <v>2780465410.9200001</v>
      </c>
      <c r="F3560" s="33">
        <v>2780465410.9200001</v>
      </c>
    </row>
    <row r="3561" spans="1:6" ht="13.5" hidden="1" thickBot="1">
      <c r="A3561" s="27">
        <f t="shared" si="65"/>
        <v>9</v>
      </c>
      <c r="B3561" s="30" t="s">
        <v>5710</v>
      </c>
      <c r="C3561" s="30" t="s">
        <v>680</v>
      </c>
      <c r="D3561" s="34">
        <v>0</v>
      </c>
      <c r="E3561" s="34">
        <v>1346190088101</v>
      </c>
      <c r="F3561" s="34">
        <v>1346190088101</v>
      </c>
    </row>
    <row r="3562" spans="1:6" ht="13.5" hidden="1" thickBot="1">
      <c r="A3562" s="27">
        <f t="shared" si="65"/>
        <v>9</v>
      </c>
      <c r="B3562" s="30" t="s">
        <v>5711</v>
      </c>
      <c r="C3562" s="30" t="s">
        <v>580</v>
      </c>
      <c r="D3562" s="34">
        <v>0</v>
      </c>
      <c r="E3562" s="34">
        <v>0</v>
      </c>
      <c r="F3562" s="34">
        <v>0</v>
      </c>
    </row>
    <row r="3563" spans="1:6" ht="13.5" hidden="1" thickBot="1">
      <c r="A3563" s="27">
        <f t="shared" si="65"/>
        <v>9</v>
      </c>
      <c r="B3563" s="30" t="s">
        <v>5712</v>
      </c>
      <c r="C3563" s="30" t="s">
        <v>582</v>
      </c>
      <c r="D3563" s="34">
        <v>0</v>
      </c>
      <c r="E3563" s="34">
        <v>0</v>
      </c>
      <c r="F3563" s="34">
        <v>0</v>
      </c>
    </row>
    <row r="3564" spans="1:6" ht="13.5" hidden="1" thickBot="1">
      <c r="A3564" s="27">
        <f t="shared" si="65"/>
        <v>9</v>
      </c>
      <c r="B3564" s="30" t="s">
        <v>5713</v>
      </c>
      <c r="C3564" s="30" t="s">
        <v>584</v>
      </c>
      <c r="D3564" s="34">
        <v>0</v>
      </c>
      <c r="E3564" s="34">
        <v>0</v>
      </c>
      <c r="F3564" s="34">
        <v>0</v>
      </c>
    </row>
    <row r="3565" spans="1:6" ht="13.5" thickBot="1">
      <c r="A3565" s="27">
        <f t="shared" si="65"/>
        <v>6</v>
      </c>
      <c r="B3565" s="27" t="s">
        <v>5714</v>
      </c>
      <c r="C3565" s="30" t="s">
        <v>5715</v>
      </c>
      <c r="D3565" s="34">
        <v>0</v>
      </c>
      <c r="E3565" s="34">
        <v>33708283905</v>
      </c>
      <c r="F3565" s="34">
        <v>33708283905</v>
      </c>
    </row>
    <row r="3566" spans="1:6" ht="13.5" hidden="1" thickBot="1">
      <c r="A3566" s="27">
        <f t="shared" si="65"/>
        <v>9</v>
      </c>
      <c r="B3566" s="30" t="s">
        <v>5716</v>
      </c>
      <c r="C3566" s="30" t="s">
        <v>586</v>
      </c>
      <c r="D3566" s="34">
        <v>0</v>
      </c>
      <c r="E3566" s="34">
        <v>3999342790</v>
      </c>
      <c r="F3566" s="34">
        <v>3999342790</v>
      </c>
    </row>
    <row r="3567" spans="1:6" ht="13.5" hidden="1" thickBot="1">
      <c r="A3567" s="27">
        <f t="shared" si="65"/>
        <v>9</v>
      </c>
      <c r="B3567" s="30" t="s">
        <v>5717</v>
      </c>
      <c r="C3567" s="30" t="s">
        <v>680</v>
      </c>
      <c r="D3567" s="34">
        <v>0</v>
      </c>
      <c r="E3567" s="34">
        <v>29708941115</v>
      </c>
      <c r="F3567" s="34">
        <v>29708941115</v>
      </c>
    </row>
    <row r="3568" spans="1:6" ht="13.5" hidden="1" thickBot="1">
      <c r="A3568" s="27">
        <f t="shared" si="65"/>
        <v>9</v>
      </c>
      <c r="B3568" s="30" t="s">
        <v>5718</v>
      </c>
      <c r="C3568" s="30" t="s">
        <v>580</v>
      </c>
      <c r="D3568" s="34">
        <v>0</v>
      </c>
      <c r="E3568" s="34">
        <v>0</v>
      </c>
      <c r="F3568" s="34">
        <v>0</v>
      </c>
    </row>
    <row r="3569" spans="1:6" ht="13.5" hidden="1" thickBot="1">
      <c r="A3569" s="27">
        <f t="shared" si="65"/>
        <v>9</v>
      </c>
      <c r="B3569" s="30" t="s">
        <v>5719</v>
      </c>
      <c r="C3569" s="30" t="s">
        <v>582</v>
      </c>
      <c r="D3569" s="34">
        <v>0</v>
      </c>
      <c r="E3569" s="34">
        <v>0</v>
      </c>
      <c r="F3569" s="34">
        <v>0</v>
      </c>
    </row>
    <row r="3570" spans="1:6" ht="13.5" hidden="1" thickBot="1">
      <c r="A3570" s="27">
        <f t="shared" si="65"/>
        <v>9</v>
      </c>
      <c r="B3570" s="30" t="s">
        <v>5720</v>
      </c>
      <c r="C3570" s="30" t="s">
        <v>584</v>
      </c>
      <c r="D3570" s="34">
        <v>0</v>
      </c>
      <c r="E3570" s="34">
        <v>0</v>
      </c>
      <c r="F3570" s="34">
        <v>0</v>
      </c>
    </row>
    <row r="3571" spans="1:6" ht="13.5" thickBot="1">
      <c r="A3571" s="27">
        <f t="shared" si="65"/>
        <v>6</v>
      </c>
      <c r="B3571" s="27" t="s">
        <v>5721</v>
      </c>
      <c r="C3571" s="30" t="s">
        <v>5722</v>
      </c>
      <c r="D3571" s="34">
        <v>0</v>
      </c>
      <c r="E3571" s="34">
        <v>513682382</v>
      </c>
      <c r="F3571" s="34">
        <v>513682382</v>
      </c>
    </row>
    <row r="3572" spans="1:6" ht="13.5" hidden="1" thickBot="1">
      <c r="A3572" s="27">
        <f t="shared" si="65"/>
        <v>9</v>
      </c>
      <c r="B3572" s="30" t="s">
        <v>5723</v>
      </c>
      <c r="C3572" s="30" t="s">
        <v>586</v>
      </c>
      <c r="D3572" s="34">
        <v>0</v>
      </c>
      <c r="E3572" s="34">
        <v>378776970</v>
      </c>
      <c r="F3572" s="34">
        <v>378776970</v>
      </c>
    </row>
    <row r="3573" spans="1:6" ht="13.5" hidden="1" thickBot="1">
      <c r="A3573" s="27">
        <f t="shared" si="65"/>
        <v>9</v>
      </c>
      <c r="B3573" s="30" t="s">
        <v>5724</v>
      </c>
      <c r="C3573" s="30" t="s">
        <v>680</v>
      </c>
      <c r="D3573" s="34">
        <v>0</v>
      </c>
      <c r="E3573" s="34">
        <v>134905412</v>
      </c>
      <c r="F3573" s="34">
        <v>134905412</v>
      </c>
    </row>
    <row r="3574" spans="1:6" ht="13.5" thickBot="1">
      <c r="A3574" s="27">
        <f t="shared" si="65"/>
        <v>6</v>
      </c>
      <c r="B3574" s="27" t="s">
        <v>5725</v>
      </c>
      <c r="C3574" s="30" t="s">
        <v>5726</v>
      </c>
      <c r="D3574" s="34">
        <v>0</v>
      </c>
      <c r="E3574" s="33">
        <v>57910741.960000001</v>
      </c>
      <c r="F3574" s="33">
        <v>57910741.960000001</v>
      </c>
    </row>
    <row r="3575" spans="1:6" ht="13.5" hidden="1" thickBot="1">
      <c r="A3575" s="27">
        <f t="shared" si="65"/>
        <v>9</v>
      </c>
      <c r="B3575" s="30" t="s">
        <v>5727</v>
      </c>
      <c r="C3575" s="30" t="s">
        <v>5728</v>
      </c>
      <c r="D3575" s="34">
        <v>0</v>
      </c>
      <c r="E3575" s="33">
        <v>44873060.619999997</v>
      </c>
      <c r="F3575" s="33">
        <v>44873060.619999997</v>
      </c>
    </row>
    <row r="3576" spans="1:6" ht="13.5" hidden="1" thickBot="1">
      <c r="A3576" s="27">
        <f t="shared" si="65"/>
        <v>9</v>
      </c>
      <c r="B3576" s="30" t="s">
        <v>5729</v>
      </c>
      <c r="C3576" s="30" t="s">
        <v>4640</v>
      </c>
      <c r="D3576" s="34">
        <v>0</v>
      </c>
      <c r="E3576" s="33">
        <v>13037681.34</v>
      </c>
      <c r="F3576" s="33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0" t="s">
        <v>5731</v>
      </c>
      <c r="D3577" s="34">
        <v>0</v>
      </c>
      <c r="E3577" s="34">
        <v>479190876</v>
      </c>
      <c r="F3577" s="34">
        <v>479190876</v>
      </c>
    </row>
    <row r="3578" spans="1:6" ht="13.5" hidden="1" thickBot="1">
      <c r="A3578" s="27">
        <f t="shared" si="65"/>
        <v>9</v>
      </c>
      <c r="B3578" s="30" t="s">
        <v>5732</v>
      </c>
      <c r="C3578" s="30" t="s">
        <v>106</v>
      </c>
      <c r="D3578" s="34">
        <v>0</v>
      </c>
      <c r="E3578" s="34">
        <v>479190876</v>
      </c>
      <c r="F3578" s="34">
        <v>479190876</v>
      </c>
    </row>
    <row r="3579" spans="1:6" ht="13.5" thickBot="1">
      <c r="A3579" s="27">
        <f t="shared" si="65"/>
        <v>6</v>
      </c>
      <c r="B3579" s="27" t="s">
        <v>5733</v>
      </c>
      <c r="C3579" s="30" t="s">
        <v>5734</v>
      </c>
      <c r="D3579" s="34">
        <v>0</v>
      </c>
      <c r="E3579" s="34">
        <v>6503581</v>
      </c>
      <c r="F3579" s="34">
        <v>6503581</v>
      </c>
    </row>
    <row r="3580" spans="1:6" ht="13.5" hidden="1" thickBot="1">
      <c r="A3580" s="27">
        <f t="shared" si="65"/>
        <v>9</v>
      </c>
      <c r="B3580" s="30" t="s">
        <v>5735</v>
      </c>
      <c r="C3580" s="30" t="s">
        <v>2375</v>
      </c>
      <c r="D3580" s="34">
        <v>0</v>
      </c>
      <c r="E3580" s="34">
        <v>6503581</v>
      </c>
      <c r="F3580" s="34">
        <v>6503581</v>
      </c>
    </row>
    <row r="3581" spans="1:6" ht="13.5" thickBot="1">
      <c r="A3581" s="27">
        <f t="shared" si="65"/>
        <v>6</v>
      </c>
      <c r="B3581" s="27" t="s">
        <v>5736</v>
      </c>
      <c r="C3581" s="30" t="s">
        <v>5737</v>
      </c>
      <c r="D3581" s="34">
        <v>0</v>
      </c>
      <c r="E3581" s="33">
        <v>8351871736291.29</v>
      </c>
      <c r="F3581" s="33">
        <v>8351871736291.29</v>
      </c>
    </row>
    <row r="3582" spans="1:6" ht="13.5" hidden="1" thickBot="1">
      <c r="A3582" s="27">
        <f t="shared" si="65"/>
        <v>9</v>
      </c>
      <c r="B3582" s="30" t="s">
        <v>5738</v>
      </c>
      <c r="C3582" s="30" t="s">
        <v>763</v>
      </c>
      <c r="D3582" s="34">
        <v>0</v>
      </c>
      <c r="E3582" s="33">
        <v>8256568951721.5498</v>
      </c>
      <c r="F3582" s="33">
        <v>8256568951721.5498</v>
      </c>
    </row>
    <row r="3583" spans="1:6" ht="13.5" hidden="1" thickBot="1">
      <c r="A3583" s="27">
        <f t="shared" si="65"/>
        <v>9</v>
      </c>
      <c r="B3583" s="30" t="s">
        <v>5739</v>
      </c>
      <c r="C3583" s="30" t="s">
        <v>2852</v>
      </c>
      <c r="D3583" s="34">
        <v>0</v>
      </c>
      <c r="E3583" s="33">
        <v>95302784569.740005</v>
      </c>
      <c r="F3583" s="33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0" t="s">
        <v>4650</v>
      </c>
      <c r="D3584" s="34">
        <v>0</v>
      </c>
      <c r="E3584" s="33">
        <v>4212810376582.1499</v>
      </c>
      <c r="F3584" s="33">
        <v>4212810376582.1499</v>
      </c>
    </row>
    <row r="3585" spans="1:6" ht="13.5" hidden="1" thickBot="1">
      <c r="A3585" s="27">
        <f t="shared" si="65"/>
        <v>9</v>
      </c>
      <c r="B3585" s="30" t="s">
        <v>5741</v>
      </c>
      <c r="C3585" s="30" t="s">
        <v>474</v>
      </c>
      <c r="D3585" s="34">
        <v>0</v>
      </c>
      <c r="E3585" s="33">
        <v>744100990.96000004</v>
      </c>
      <c r="F3585" s="33">
        <v>744100990.96000004</v>
      </c>
    </row>
    <row r="3586" spans="1:6" ht="13.5" hidden="1" thickBot="1">
      <c r="A3586" s="27">
        <f t="shared" si="65"/>
        <v>9</v>
      </c>
      <c r="B3586" s="30" t="s">
        <v>5742</v>
      </c>
      <c r="C3586" s="30" t="s">
        <v>149</v>
      </c>
      <c r="D3586" s="34">
        <v>0</v>
      </c>
      <c r="E3586" s="33">
        <v>198628800786.35999</v>
      </c>
      <c r="F3586" s="33">
        <v>198628800786.35999</v>
      </c>
    </row>
    <row r="3587" spans="1:6" ht="13.5" hidden="1" thickBot="1">
      <c r="A3587" s="27">
        <f t="shared" si="65"/>
        <v>9</v>
      </c>
      <c r="B3587" s="30" t="s">
        <v>5743</v>
      </c>
      <c r="C3587" s="30" t="s">
        <v>760</v>
      </c>
      <c r="D3587" s="34">
        <v>0</v>
      </c>
      <c r="E3587" s="33">
        <v>161661429585.92001</v>
      </c>
      <c r="F3587" s="33">
        <v>161661429585.92001</v>
      </c>
    </row>
    <row r="3588" spans="1:6" ht="13.5" hidden="1" thickBot="1">
      <c r="A3588" s="27">
        <f t="shared" si="65"/>
        <v>9</v>
      </c>
      <c r="B3588" s="30" t="s">
        <v>5744</v>
      </c>
      <c r="C3588" s="30" t="s">
        <v>1383</v>
      </c>
      <c r="D3588" s="34">
        <v>0</v>
      </c>
      <c r="E3588" s="33">
        <v>622824189.94000006</v>
      </c>
      <c r="F3588" s="33">
        <v>622824189.94000006</v>
      </c>
    </row>
    <row r="3589" spans="1:6" ht="13.5" hidden="1" thickBot="1">
      <c r="A3589" s="27">
        <f t="shared" si="65"/>
        <v>9</v>
      </c>
      <c r="B3589" s="30" t="s">
        <v>5745</v>
      </c>
      <c r="C3589" s="30" t="s">
        <v>116</v>
      </c>
      <c r="D3589" s="34">
        <v>0</v>
      </c>
      <c r="E3589" s="33">
        <v>62501544624.269997</v>
      </c>
      <c r="F3589" s="33">
        <v>62501544624.269997</v>
      </c>
    </row>
    <row r="3590" spans="1:6" ht="13.5" hidden="1" thickBot="1">
      <c r="A3590" s="27">
        <f t="shared" si="65"/>
        <v>9</v>
      </c>
      <c r="B3590" s="30" t="s">
        <v>5746</v>
      </c>
      <c r="C3590" s="30" t="s">
        <v>193</v>
      </c>
      <c r="D3590" s="34">
        <v>0</v>
      </c>
      <c r="E3590" s="33">
        <v>1695933237620.45</v>
      </c>
      <c r="F3590" s="33">
        <v>1695933237620.45</v>
      </c>
    </row>
    <row r="3591" spans="1:6" ht="13.5" hidden="1" thickBot="1">
      <c r="A3591" s="27">
        <f t="shared" si="65"/>
        <v>9</v>
      </c>
      <c r="B3591" s="30" t="s">
        <v>5747</v>
      </c>
      <c r="C3591" s="30" t="s">
        <v>2330</v>
      </c>
      <c r="D3591" s="34">
        <v>0</v>
      </c>
      <c r="E3591" s="33">
        <v>16511287478.469999</v>
      </c>
      <c r="F3591" s="33">
        <v>16511287478.469999</v>
      </c>
    </row>
    <row r="3592" spans="1:6" ht="13.5" hidden="1" thickBot="1">
      <c r="A3592" s="27">
        <f t="shared" si="65"/>
        <v>9</v>
      </c>
      <c r="B3592" s="30" t="s">
        <v>5748</v>
      </c>
      <c r="C3592" s="30" t="s">
        <v>93</v>
      </c>
      <c r="D3592" s="34">
        <v>0</v>
      </c>
      <c r="E3592" s="33">
        <v>4565592248.1199999</v>
      </c>
      <c r="F3592" s="33">
        <v>4565592248.1199999</v>
      </c>
    </row>
    <row r="3593" spans="1:6" ht="13.5" hidden="1" thickBot="1">
      <c r="A3593" s="27">
        <f t="shared" si="65"/>
        <v>9</v>
      </c>
      <c r="B3593" s="30" t="s">
        <v>5749</v>
      </c>
      <c r="C3593" s="30" t="s">
        <v>2401</v>
      </c>
      <c r="D3593" s="34">
        <v>0</v>
      </c>
      <c r="E3593" s="33">
        <v>247547542.06</v>
      </c>
      <c r="F3593" s="33">
        <v>247547542.06</v>
      </c>
    </row>
    <row r="3594" spans="1:6" ht="13.5" hidden="1" thickBot="1">
      <c r="A3594" s="27">
        <f t="shared" si="65"/>
        <v>9</v>
      </c>
      <c r="B3594" s="30" t="s">
        <v>5750</v>
      </c>
      <c r="C3594" s="30" t="s">
        <v>82</v>
      </c>
      <c r="D3594" s="34">
        <v>0</v>
      </c>
      <c r="E3594" s="33">
        <v>97115586257.990005</v>
      </c>
      <c r="F3594" s="33">
        <v>97115586257.990005</v>
      </c>
    </row>
    <row r="3595" spans="1:6" ht="13.5" hidden="1" thickBot="1">
      <c r="A3595" s="27">
        <f t="shared" si="65"/>
        <v>9</v>
      </c>
      <c r="B3595" s="30" t="s">
        <v>5751</v>
      </c>
      <c r="C3595" s="30" t="s">
        <v>2404</v>
      </c>
      <c r="D3595" s="34">
        <v>0</v>
      </c>
      <c r="E3595" s="33">
        <v>94928606.400000006</v>
      </c>
      <c r="F3595" s="33">
        <v>94928606.400000006</v>
      </c>
    </row>
    <row r="3596" spans="1:6" ht="13.5" hidden="1" thickBot="1">
      <c r="A3596" s="27">
        <f t="shared" si="65"/>
        <v>9</v>
      </c>
      <c r="B3596" s="30" t="s">
        <v>5752</v>
      </c>
      <c r="C3596" s="30" t="s">
        <v>2406</v>
      </c>
      <c r="D3596" s="34">
        <v>0</v>
      </c>
      <c r="E3596" s="33">
        <v>0.25</v>
      </c>
      <c r="F3596" s="33">
        <v>0.25</v>
      </c>
    </row>
    <row r="3597" spans="1:6" ht="13.5" hidden="1" thickBot="1">
      <c r="A3597" s="27">
        <f t="shared" si="65"/>
        <v>9</v>
      </c>
      <c r="B3597" s="30" t="s">
        <v>5753</v>
      </c>
      <c r="C3597" s="30" t="s">
        <v>2408</v>
      </c>
      <c r="D3597" s="34">
        <v>0</v>
      </c>
      <c r="E3597" s="33">
        <v>90331850432.949997</v>
      </c>
      <c r="F3597" s="33">
        <v>90331850432.949997</v>
      </c>
    </row>
    <row r="3598" spans="1:6" ht="13.5" hidden="1" thickBot="1">
      <c r="A3598" s="27">
        <f t="shared" si="65"/>
        <v>9</v>
      </c>
      <c r="B3598" s="30" t="s">
        <v>5754</v>
      </c>
      <c r="C3598" s="30" t="s">
        <v>57</v>
      </c>
      <c r="D3598" s="34">
        <v>0</v>
      </c>
      <c r="E3598" s="33">
        <v>59517746781.790001</v>
      </c>
      <c r="F3598" s="33">
        <v>59517746781.790001</v>
      </c>
    </row>
    <row r="3599" spans="1:6" ht="13.5" hidden="1" thickBot="1">
      <c r="A3599" s="27">
        <f t="shared" si="65"/>
        <v>9</v>
      </c>
      <c r="B3599" s="30" t="s">
        <v>5755</v>
      </c>
      <c r="C3599" s="30" t="s">
        <v>2411</v>
      </c>
      <c r="D3599" s="34">
        <v>0</v>
      </c>
      <c r="E3599" s="33">
        <v>400968904857.21002</v>
      </c>
      <c r="F3599" s="33">
        <v>400968904857.21002</v>
      </c>
    </row>
    <row r="3600" spans="1:6" ht="13.5" hidden="1" thickBot="1">
      <c r="A3600" s="27">
        <f t="shared" si="65"/>
        <v>9</v>
      </c>
      <c r="B3600" s="30" t="s">
        <v>5756</v>
      </c>
      <c r="C3600" s="30" t="s">
        <v>2413</v>
      </c>
      <c r="D3600" s="34">
        <v>0</v>
      </c>
      <c r="E3600" s="33">
        <v>7570810030.5500002</v>
      </c>
      <c r="F3600" s="33">
        <v>7570810030.5500002</v>
      </c>
    </row>
    <row r="3601" spans="1:6" ht="13.5" hidden="1" thickBot="1">
      <c r="A3601" s="27">
        <f t="shared" si="65"/>
        <v>9</v>
      </c>
      <c r="B3601" s="30" t="s">
        <v>5757</v>
      </c>
      <c r="C3601" s="30" t="s">
        <v>2415</v>
      </c>
      <c r="D3601" s="34">
        <v>0</v>
      </c>
      <c r="E3601" s="33">
        <v>174618339493.69</v>
      </c>
      <c r="F3601" s="33">
        <v>174618339493.69</v>
      </c>
    </row>
    <row r="3602" spans="1:6" ht="13.5" hidden="1" thickBot="1">
      <c r="A3602" s="27">
        <f t="shared" si="65"/>
        <v>9</v>
      </c>
      <c r="B3602" s="30" t="s">
        <v>5758</v>
      </c>
      <c r="C3602" s="30" t="s">
        <v>162</v>
      </c>
      <c r="D3602" s="34">
        <v>0</v>
      </c>
      <c r="E3602" s="33">
        <v>1241175845054.77</v>
      </c>
      <c r="F3602" s="33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0" t="s">
        <v>5760</v>
      </c>
      <c r="D3603" s="34">
        <v>0</v>
      </c>
      <c r="E3603" s="33">
        <v>10585468890883.5</v>
      </c>
      <c r="F3603" s="33">
        <v>10585468890883.5</v>
      </c>
    </row>
    <row r="3604" spans="1:6" ht="13.5" hidden="1" thickBot="1">
      <c r="A3604" s="27">
        <f t="shared" si="65"/>
        <v>9</v>
      </c>
      <c r="B3604" s="30" t="s">
        <v>5761</v>
      </c>
      <c r="C3604" s="30" t="s">
        <v>5762</v>
      </c>
      <c r="D3604" s="34">
        <v>0</v>
      </c>
      <c r="E3604" s="34">
        <v>8721569051</v>
      </c>
      <c r="F3604" s="34">
        <v>8721569051</v>
      </c>
    </row>
    <row r="3605" spans="1:6" ht="13.5" hidden="1" thickBot="1">
      <c r="A3605" s="27">
        <f t="shared" si="65"/>
        <v>9</v>
      </c>
      <c r="B3605" s="30" t="s">
        <v>5763</v>
      </c>
      <c r="C3605" s="30" t="s">
        <v>5764</v>
      </c>
      <c r="D3605" s="34">
        <v>0</v>
      </c>
      <c r="E3605" s="33">
        <v>58982632425.099998</v>
      </c>
      <c r="F3605" s="33">
        <v>58982632425.099998</v>
      </c>
    </row>
    <row r="3606" spans="1:6" ht="13.5" hidden="1" thickBot="1">
      <c r="A3606" s="27">
        <f t="shared" si="65"/>
        <v>9</v>
      </c>
      <c r="B3606" s="30" t="s">
        <v>5765</v>
      </c>
      <c r="C3606" s="30" t="s">
        <v>4564</v>
      </c>
      <c r="D3606" s="34">
        <v>0</v>
      </c>
      <c r="E3606" s="33">
        <v>2124415309.01</v>
      </c>
      <c r="F3606" s="33">
        <v>2124415309.01</v>
      </c>
    </row>
    <row r="3607" spans="1:6" ht="13.5" hidden="1" thickBot="1">
      <c r="A3607" s="27">
        <f t="shared" si="65"/>
        <v>9</v>
      </c>
      <c r="B3607" s="30" t="s">
        <v>5766</v>
      </c>
      <c r="C3607" s="30" t="s">
        <v>5767</v>
      </c>
      <c r="D3607" s="34">
        <v>0</v>
      </c>
      <c r="E3607" s="34">
        <v>169337630009</v>
      </c>
      <c r="F3607" s="34">
        <v>169337630009</v>
      </c>
    </row>
    <row r="3608" spans="1:6" ht="13.5" hidden="1" thickBot="1">
      <c r="A3608" s="27">
        <f t="shared" si="65"/>
        <v>9</v>
      </c>
      <c r="B3608" s="30" t="s">
        <v>5768</v>
      </c>
      <c r="C3608" s="30" t="s">
        <v>5769</v>
      </c>
      <c r="D3608" s="34">
        <v>0</v>
      </c>
      <c r="E3608" s="34">
        <v>384435567</v>
      </c>
      <c r="F3608" s="34">
        <v>384435567</v>
      </c>
    </row>
    <row r="3609" spans="1:6" ht="13.5" hidden="1" thickBot="1">
      <c r="A3609" s="27">
        <f t="shared" si="65"/>
        <v>9</v>
      </c>
      <c r="B3609" s="30" t="s">
        <v>5770</v>
      </c>
      <c r="C3609" s="30" t="s">
        <v>5771</v>
      </c>
      <c r="D3609" s="34">
        <v>0</v>
      </c>
      <c r="E3609" s="33">
        <v>3621990194.1999998</v>
      </c>
      <c r="F3609" s="33">
        <v>3621990194.1999998</v>
      </c>
    </row>
    <row r="3610" spans="1:6" ht="13.5" hidden="1" thickBot="1">
      <c r="A3610" s="27">
        <f t="shared" si="65"/>
        <v>9</v>
      </c>
      <c r="B3610" s="30" t="s">
        <v>5772</v>
      </c>
      <c r="C3610" s="30" t="s">
        <v>5773</v>
      </c>
      <c r="D3610" s="34">
        <v>0</v>
      </c>
      <c r="E3610" s="33">
        <v>187023598951.70999</v>
      </c>
      <c r="F3610" s="33">
        <v>187023598951.70999</v>
      </c>
    </row>
    <row r="3611" spans="1:6" ht="13.5" hidden="1" thickBot="1">
      <c r="A3611" s="27">
        <f t="shared" si="65"/>
        <v>9</v>
      </c>
      <c r="B3611" s="30" t="s">
        <v>5774</v>
      </c>
      <c r="C3611" s="30" t="s">
        <v>2879</v>
      </c>
      <c r="D3611" s="34">
        <v>0</v>
      </c>
      <c r="E3611" s="33">
        <v>956671491469.91003</v>
      </c>
      <c r="F3611" s="33">
        <v>956671491469.91003</v>
      </c>
    </row>
    <row r="3612" spans="1:6" ht="13.5" hidden="1" thickBot="1">
      <c r="A3612" s="27">
        <f t="shared" si="65"/>
        <v>9</v>
      </c>
      <c r="B3612" s="30" t="s">
        <v>5775</v>
      </c>
      <c r="C3612" s="30" t="s">
        <v>2881</v>
      </c>
      <c r="D3612" s="34">
        <v>0</v>
      </c>
      <c r="E3612" s="33">
        <v>117830113254.56</v>
      </c>
      <c r="F3612" s="33">
        <v>117830113254.56</v>
      </c>
    </row>
    <row r="3613" spans="1:6" ht="13.5" hidden="1" thickBot="1">
      <c r="A3613" s="27">
        <f t="shared" si="65"/>
        <v>9</v>
      </c>
      <c r="B3613" s="30" t="s">
        <v>5776</v>
      </c>
      <c r="C3613" s="30" t="s">
        <v>5777</v>
      </c>
      <c r="D3613" s="34">
        <v>0</v>
      </c>
      <c r="E3613" s="33">
        <v>316105978537.21002</v>
      </c>
      <c r="F3613" s="33">
        <v>316105978537.21002</v>
      </c>
    </row>
    <row r="3614" spans="1:6" ht="13.5" hidden="1" thickBot="1">
      <c r="A3614" s="27">
        <f t="shared" si="65"/>
        <v>9</v>
      </c>
      <c r="B3614" s="30" t="s">
        <v>5778</v>
      </c>
      <c r="C3614" s="30" t="s">
        <v>1277</v>
      </c>
      <c r="D3614" s="34">
        <v>0</v>
      </c>
      <c r="E3614" s="33">
        <v>18114469848.919998</v>
      </c>
      <c r="F3614" s="33">
        <v>18114469848.919998</v>
      </c>
    </row>
    <row r="3615" spans="1:6" ht="13.5" hidden="1" thickBot="1">
      <c r="A3615" s="27">
        <f t="shared" si="65"/>
        <v>9</v>
      </c>
      <c r="B3615" s="30" t="s">
        <v>5779</v>
      </c>
      <c r="C3615" s="30" t="s">
        <v>5780</v>
      </c>
      <c r="D3615" s="34">
        <v>0</v>
      </c>
      <c r="E3615" s="33">
        <v>71326073633.399994</v>
      </c>
      <c r="F3615" s="33">
        <v>71326073633.399994</v>
      </c>
    </row>
    <row r="3616" spans="1:6" ht="13.5" hidden="1" thickBot="1">
      <c r="A3616" s="27">
        <f t="shared" si="65"/>
        <v>9</v>
      </c>
      <c r="B3616" s="30" t="s">
        <v>5781</v>
      </c>
      <c r="C3616" s="30" t="s">
        <v>5782</v>
      </c>
      <c r="D3616" s="34">
        <v>0</v>
      </c>
      <c r="E3616" s="33">
        <v>314817930794.62</v>
      </c>
      <c r="F3616" s="33">
        <v>314817930794.62</v>
      </c>
    </row>
    <row r="3617" spans="1:6" ht="13.5" hidden="1" thickBot="1">
      <c r="A3617" s="27">
        <f t="shared" si="65"/>
        <v>9</v>
      </c>
      <c r="B3617" s="30" t="s">
        <v>5783</v>
      </c>
      <c r="C3617" s="30" t="s">
        <v>5784</v>
      </c>
      <c r="D3617" s="34">
        <v>0</v>
      </c>
      <c r="E3617" s="33">
        <v>743897887621.79004</v>
      </c>
      <c r="F3617" s="33">
        <v>743897887621.79004</v>
      </c>
    </row>
    <row r="3618" spans="1:6" ht="13.5" hidden="1" thickBot="1">
      <c r="A3618" s="27">
        <f t="shared" ref="A3618:A3681" si="66">LEN(B3618)</f>
        <v>9</v>
      </c>
      <c r="B3618" s="30" t="s">
        <v>5785</v>
      </c>
      <c r="C3618" s="30" t="s">
        <v>5786</v>
      </c>
      <c r="D3618" s="34">
        <v>0</v>
      </c>
      <c r="E3618" s="33">
        <v>164778398.86000001</v>
      </c>
      <c r="F3618" s="33">
        <v>164778398.86000001</v>
      </c>
    </row>
    <row r="3619" spans="1:6" ht="13.5" hidden="1" thickBot="1">
      <c r="A3619" s="27">
        <f t="shared" si="66"/>
        <v>9</v>
      </c>
      <c r="B3619" s="30" t="s">
        <v>5787</v>
      </c>
      <c r="C3619" s="30" t="s">
        <v>5788</v>
      </c>
      <c r="D3619" s="34">
        <v>0</v>
      </c>
      <c r="E3619" s="33">
        <v>9561417049.0300007</v>
      </c>
      <c r="F3619" s="33">
        <v>9561417049.0300007</v>
      </c>
    </row>
    <row r="3620" spans="1:6" ht="13.5" hidden="1" thickBot="1">
      <c r="A3620" s="27">
        <f t="shared" si="66"/>
        <v>9</v>
      </c>
      <c r="B3620" s="30" t="s">
        <v>5789</v>
      </c>
      <c r="C3620" s="30" t="s">
        <v>673</v>
      </c>
      <c r="D3620" s="34">
        <v>0</v>
      </c>
      <c r="E3620" s="33">
        <v>30158168146.630001</v>
      </c>
      <c r="F3620" s="33">
        <v>30158168146.630001</v>
      </c>
    </row>
    <row r="3621" spans="1:6" ht="13.5" hidden="1" thickBot="1">
      <c r="A3621" s="27">
        <f t="shared" si="66"/>
        <v>9</v>
      </c>
      <c r="B3621" s="30" t="s">
        <v>5790</v>
      </c>
      <c r="C3621" s="30" t="s">
        <v>3024</v>
      </c>
      <c r="D3621" s="34">
        <v>0</v>
      </c>
      <c r="E3621" s="33">
        <v>70601803205.039993</v>
      </c>
      <c r="F3621" s="33">
        <v>70601803205.039993</v>
      </c>
    </row>
    <row r="3622" spans="1:6" ht="13.5" hidden="1" thickBot="1">
      <c r="A3622" s="27">
        <f t="shared" si="66"/>
        <v>9</v>
      </c>
      <c r="B3622" s="30" t="s">
        <v>5791</v>
      </c>
      <c r="C3622" s="30" t="s">
        <v>972</v>
      </c>
      <c r="D3622" s="34">
        <v>0</v>
      </c>
      <c r="E3622" s="33">
        <v>17021311624.459999</v>
      </c>
      <c r="F3622" s="33">
        <v>17021311624.459999</v>
      </c>
    </row>
    <row r="3623" spans="1:6" ht="13.5" hidden="1" thickBot="1">
      <c r="A3623" s="27">
        <f t="shared" si="66"/>
        <v>9</v>
      </c>
      <c r="B3623" s="30" t="s">
        <v>5792</v>
      </c>
      <c r="C3623" s="30" t="s">
        <v>1271</v>
      </c>
      <c r="D3623" s="34">
        <v>0</v>
      </c>
      <c r="E3623" s="33">
        <v>2356388469.25</v>
      </c>
      <c r="F3623" s="33">
        <v>2356388469.25</v>
      </c>
    </row>
    <row r="3624" spans="1:6" ht="13.5" hidden="1" thickBot="1">
      <c r="A3624" s="27">
        <f t="shared" si="66"/>
        <v>9</v>
      </c>
      <c r="B3624" s="30" t="s">
        <v>5793</v>
      </c>
      <c r="C3624" s="30" t="s">
        <v>5794</v>
      </c>
      <c r="D3624" s="34">
        <v>0</v>
      </c>
      <c r="E3624" s="34">
        <v>24982718303</v>
      </c>
      <c r="F3624" s="34">
        <v>24982718303</v>
      </c>
    </row>
    <row r="3625" spans="1:6" ht="13.5" hidden="1" thickBot="1">
      <c r="A3625" s="27">
        <f t="shared" si="66"/>
        <v>9</v>
      </c>
      <c r="B3625" s="30" t="s">
        <v>5795</v>
      </c>
      <c r="C3625" s="30" t="s">
        <v>5796</v>
      </c>
      <c r="D3625" s="34">
        <v>0</v>
      </c>
      <c r="E3625" s="34">
        <v>75581677</v>
      </c>
      <c r="F3625" s="34">
        <v>75581677</v>
      </c>
    </row>
    <row r="3626" spans="1:6" ht="13.5" hidden="1" customHeight="1" thickBot="1">
      <c r="A3626" s="27">
        <f t="shared" si="66"/>
        <v>9</v>
      </c>
      <c r="B3626" s="30" t="s">
        <v>5797</v>
      </c>
      <c r="C3626" s="38" t="s">
        <v>5798</v>
      </c>
      <c r="D3626" s="40">
        <v>0</v>
      </c>
      <c r="E3626" s="39">
        <v>3575439396.04</v>
      </c>
      <c r="F3626" s="39">
        <v>3575439396.04</v>
      </c>
    </row>
    <row r="3627" spans="1:6" ht="13.5" hidden="1" thickBot="1">
      <c r="A3627" s="27">
        <f t="shared" si="66"/>
        <v>9</v>
      </c>
      <c r="B3627" s="30" t="s">
        <v>5799</v>
      </c>
      <c r="C3627" s="30" t="s">
        <v>5800</v>
      </c>
      <c r="D3627" s="34">
        <v>0</v>
      </c>
      <c r="E3627" s="33">
        <v>330357348386.03998</v>
      </c>
      <c r="F3627" s="33">
        <v>330357348386.03998</v>
      </c>
    </row>
    <row r="3628" spans="1:6" ht="13.5" hidden="1" thickBot="1">
      <c r="A3628" s="27">
        <f t="shared" si="66"/>
        <v>9</v>
      </c>
      <c r="B3628" s="30" t="s">
        <v>5801</v>
      </c>
      <c r="C3628" s="30" t="s">
        <v>5802</v>
      </c>
      <c r="D3628" s="34">
        <v>0</v>
      </c>
      <c r="E3628" s="34">
        <v>24605700</v>
      </c>
      <c r="F3628" s="34">
        <v>24605700</v>
      </c>
    </row>
    <row r="3629" spans="1:6" ht="13.5" hidden="1" thickBot="1">
      <c r="A3629" s="27">
        <f t="shared" si="66"/>
        <v>9</v>
      </c>
      <c r="B3629" s="30" t="s">
        <v>5803</v>
      </c>
      <c r="C3629" s="30" t="s">
        <v>5804</v>
      </c>
      <c r="D3629" s="34">
        <v>0</v>
      </c>
      <c r="E3629" s="33">
        <v>7127629113860.7402</v>
      </c>
      <c r="F3629" s="33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0" t="s">
        <v>5806</v>
      </c>
      <c r="D3630" s="34">
        <v>0</v>
      </c>
      <c r="E3630" s="33">
        <v>3903286320719.4199</v>
      </c>
      <c r="F3630" s="33">
        <v>3903286320719.4199</v>
      </c>
    </row>
    <row r="3631" spans="1:6" ht="13.5" hidden="1" thickBot="1">
      <c r="A3631" s="27">
        <f t="shared" si="66"/>
        <v>9</v>
      </c>
      <c r="B3631" s="30" t="s">
        <v>5807</v>
      </c>
      <c r="C3631" s="30" t="s">
        <v>3741</v>
      </c>
      <c r="D3631" s="34">
        <v>0</v>
      </c>
      <c r="E3631" s="33">
        <v>596675592744.31006</v>
      </c>
      <c r="F3631" s="33">
        <v>596675592744.31006</v>
      </c>
    </row>
    <row r="3632" spans="1:6" ht="13.5" hidden="1" thickBot="1">
      <c r="A3632" s="27">
        <f t="shared" si="66"/>
        <v>9</v>
      </c>
      <c r="B3632" s="30" t="s">
        <v>5808</v>
      </c>
      <c r="C3632" s="30" t="s">
        <v>3822</v>
      </c>
      <c r="D3632" s="34">
        <v>0</v>
      </c>
      <c r="E3632" s="33">
        <v>5640443512.5699997</v>
      </c>
      <c r="F3632" s="33">
        <v>5640443512.5699997</v>
      </c>
    </row>
    <row r="3633" spans="1:6" ht="13.5" hidden="1" thickBot="1">
      <c r="A3633" s="27">
        <f t="shared" si="66"/>
        <v>9</v>
      </c>
      <c r="B3633" s="30" t="s">
        <v>5809</v>
      </c>
      <c r="C3633" s="30" t="s">
        <v>763</v>
      </c>
      <c r="D3633" s="34">
        <v>0</v>
      </c>
      <c r="E3633" s="34">
        <v>539431804583</v>
      </c>
      <c r="F3633" s="34">
        <v>539431804583</v>
      </c>
    </row>
    <row r="3634" spans="1:6" ht="13.5" hidden="1" thickBot="1">
      <c r="A3634" s="27">
        <f t="shared" si="66"/>
        <v>9</v>
      </c>
      <c r="B3634" s="30" t="s">
        <v>5810</v>
      </c>
      <c r="C3634" s="30" t="s">
        <v>765</v>
      </c>
      <c r="D3634" s="34">
        <v>0</v>
      </c>
      <c r="E3634" s="34">
        <v>12908200</v>
      </c>
      <c r="F3634" s="34">
        <v>12908200</v>
      </c>
    </row>
    <row r="3635" spans="1:6" ht="13.5" hidden="1" thickBot="1">
      <c r="A3635" s="27">
        <f t="shared" si="66"/>
        <v>9</v>
      </c>
      <c r="B3635" s="30" t="s">
        <v>5811</v>
      </c>
      <c r="C3635" s="30" t="s">
        <v>767</v>
      </c>
      <c r="D3635" s="34">
        <v>0</v>
      </c>
      <c r="E3635" s="34">
        <v>2293973688</v>
      </c>
      <c r="F3635" s="34">
        <v>2293973688</v>
      </c>
    </row>
    <row r="3636" spans="1:6" ht="13.5" hidden="1" thickBot="1">
      <c r="A3636" s="27">
        <f t="shared" si="66"/>
        <v>9</v>
      </c>
      <c r="B3636" s="30" t="s">
        <v>5812</v>
      </c>
      <c r="C3636" s="30" t="s">
        <v>769</v>
      </c>
      <c r="D3636" s="34">
        <v>0</v>
      </c>
      <c r="E3636" s="34">
        <v>545196049187</v>
      </c>
      <c r="F3636" s="34">
        <v>545196049187</v>
      </c>
    </row>
    <row r="3637" spans="1:6" ht="13.5" hidden="1" thickBot="1">
      <c r="A3637" s="27">
        <f t="shared" si="66"/>
        <v>9</v>
      </c>
      <c r="B3637" s="30" t="s">
        <v>5813</v>
      </c>
      <c r="C3637" s="30" t="s">
        <v>773</v>
      </c>
      <c r="D3637" s="34">
        <v>0</v>
      </c>
      <c r="E3637" s="33">
        <v>48144721550.480003</v>
      </c>
      <c r="F3637" s="33">
        <v>48144721550.480003</v>
      </c>
    </row>
    <row r="3638" spans="1:6" ht="13.5" hidden="1" thickBot="1">
      <c r="A3638" s="27">
        <f t="shared" si="66"/>
        <v>9</v>
      </c>
      <c r="B3638" s="30" t="s">
        <v>5814</v>
      </c>
      <c r="C3638" s="30" t="s">
        <v>775</v>
      </c>
      <c r="D3638" s="34">
        <v>0</v>
      </c>
      <c r="E3638" s="33">
        <v>208441079506.51999</v>
      </c>
      <c r="F3638" s="33">
        <v>208441079506.51999</v>
      </c>
    </row>
    <row r="3639" spans="1:6" ht="13.5" hidden="1" thickBot="1">
      <c r="A3639" s="27">
        <f t="shared" si="66"/>
        <v>9</v>
      </c>
      <c r="B3639" s="30" t="s">
        <v>5815</v>
      </c>
      <c r="C3639" s="30" t="s">
        <v>3689</v>
      </c>
      <c r="D3639" s="34">
        <v>0</v>
      </c>
      <c r="E3639" s="34">
        <v>12971000</v>
      </c>
      <c r="F3639" s="34">
        <v>12971000</v>
      </c>
    </row>
    <row r="3640" spans="1:6" ht="13.5" hidden="1" thickBot="1">
      <c r="A3640" s="27">
        <f t="shared" si="66"/>
        <v>9</v>
      </c>
      <c r="B3640" s="30" t="s">
        <v>5816</v>
      </c>
      <c r="C3640" s="30" t="s">
        <v>779</v>
      </c>
      <c r="D3640" s="34">
        <v>0</v>
      </c>
      <c r="E3640" s="34">
        <v>3862973</v>
      </c>
      <c r="F3640" s="34">
        <v>3862973</v>
      </c>
    </row>
    <row r="3641" spans="1:6" ht="13.5" hidden="1" thickBot="1">
      <c r="A3641" s="27">
        <f t="shared" si="66"/>
        <v>9</v>
      </c>
      <c r="B3641" s="30" t="s">
        <v>5817</v>
      </c>
      <c r="C3641" s="30" t="s">
        <v>781</v>
      </c>
      <c r="D3641" s="34">
        <v>0</v>
      </c>
      <c r="E3641" s="34">
        <v>2056574249</v>
      </c>
      <c r="F3641" s="34">
        <v>2056574249</v>
      </c>
    </row>
    <row r="3642" spans="1:6" ht="13.5" hidden="1" thickBot="1">
      <c r="A3642" s="27">
        <f t="shared" si="66"/>
        <v>9</v>
      </c>
      <c r="B3642" s="30" t="s">
        <v>5818</v>
      </c>
      <c r="C3642" s="30" t="s">
        <v>783</v>
      </c>
      <c r="D3642" s="34">
        <v>0</v>
      </c>
      <c r="E3642" s="34">
        <v>10722240897</v>
      </c>
      <c r="F3642" s="34">
        <v>10722240897</v>
      </c>
    </row>
    <row r="3643" spans="1:6" ht="13.5" hidden="1" thickBot="1">
      <c r="A3643" s="27">
        <f t="shared" si="66"/>
        <v>9</v>
      </c>
      <c r="B3643" s="30" t="s">
        <v>5819</v>
      </c>
      <c r="C3643" s="30" t="s">
        <v>787</v>
      </c>
      <c r="D3643" s="34">
        <v>0</v>
      </c>
      <c r="E3643" s="34">
        <v>1952464</v>
      </c>
      <c r="F3643" s="34">
        <v>1952464</v>
      </c>
    </row>
    <row r="3644" spans="1:6" ht="13.5" hidden="1" thickBot="1">
      <c r="A3644" s="27">
        <f t="shared" si="66"/>
        <v>9</v>
      </c>
      <c r="B3644" s="30" t="s">
        <v>5820</v>
      </c>
      <c r="C3644" s="30" t="s">
        <v>789</v>
      </c>
      <c r="D3644" s="34">
        <v>0</v>
      </c>
      <c r="E3644" s="34">
        <v>517771</v>
      </c>
      <c r="F3644" s="34">
        <v>517771</v>
      </c>
    </row>
    <row r="3645" spans="1:6" ht="13.5" hidden="1" thickBot="1">
      <c r="A3645" s="27">
        <f t="shared" si="66"/>
        <v>9</v>
      </c>
      <c r="B3645" s="30" t="s">
        <v>5821</v>
      </c>
      <c r="C3645" s="30" t="s">
        <v>791</v>
      </c>
      <c r="D3645" s="34">
        <v>0</v>
      </c>
      <c r="E3645" s="34">
        <v>74958661</v>
      </c>
      <c r="F3645" s="34">
        <v>74958661</v>
      </c>
    </row>
    <row r="3646" spans="1:6" ht="13.5" hidden="1" thickBot="1">
      <c r="A3646" s="27">
        <f t="shared" si="66"/>
        <v>9</v>
      </c>
      <c r="B3646" s="30" t="s">
        <v>5822</v>
      </c>
      <c r="C3646" s="30" t="s">
        <v>797</v>
      </c>
      <c r="D3646" s="34">
        <v>0</v>
      </c>
      <c r="E3646" s="34">
        <v>2680079937</v>
      </c>
      <c r="F3646" s="34">
        <v>2680079937</v>
      </c>
    </row>
    <row r="3647" spans="1:6" ht="13.5" hidden="1" thickBot="1">
      <c r="A3647" s="27">
        <f t="shared" si="66"/>
        <v>9</v>
      </c>
      <c r="B3647" s="30" t="s">
        <v>5823</v>
      </c>
      <c r="C3647" s="30" t="s">
        <v>799</v>
      </c>
      <c r="D3647" s="34">
        <v>0</v>
      </c>
      <c r="E3647" s="34">
        <v>121940887</v>
      </c>
      <c r="F3647" s="34">
        <v>121940887</v>
      </c>
    </row>
    <row r="3648" spans="1:6" ht="13.5" hidden="1" thickBot="1">
      <c r="A3648" s="27">
        <f t="shared" si="66"/>
        <v>9</v>
      </c>
      <c r="B3648" s="30" t="s">
        <v>5824</v>
      </c>
      <c r="C3648" s="30" t="s">
        <v>801</v>
      </c>
      <c r="D3648" s="34">
        <v>0</v>
      </c>
      <c r="E3648" s="34">
        <v>68184180</v>
      </c>
      <c r="F3648" s="34">
        <v>68184180</v>
      </c>
    </row>
    <row r="3649" spans="1:6" ht="13.5" hidden="1" thickBot="1">
      <c r="A3649" s="27">
        <f t="shared" si="66"/>
        <v>9</v>
      </c>
      <c r="B3649" s="30" t="s">
        <v>5825</v>
      </c>
      <c r="C3649" s="30" t="s">
        <v>803</v>
      </c>
      <c r="D3649" s="34">
        <v>0</v>
      </c>
      <c r="E3649" s="34">
        <v>1072526</v>
      </c>
      <c r="F3649" s="34">
        <v>1072526</v>
      </c>
    </row>
    <row r="3650" spans="1:6" ht="13.5" hidden="1" thickBot="1">
      <c r="A3650" s="27">
        <f t="shared" si="66"/>
        <v>9</v>
      </c>
      <c r="B3650" s="30" t="s">
        <v>5826</v>
      </c>
      <c r="C3650" s="30" t="s">
        <v>809</v>
      </c>
      <c r="D3650" s="34">
        <v>0</v>
      </c>
      <c r="E3650" s="34">
        <v>1338183550</v>
      </c>
      <c r="F3650" s="34">
        <v>1338183550</v>
      </c>
    </row>
    <row r="3651" spans="1:6" ht="13.5" hidden="1" thickBot="1">
      <c r="A3651" s="27">
        <f t="shared" si="66"/>
        <v>9</v>
      </c>
      <c r="B3651" s="30" t="s">
        <v>5827</v>
      </c>
      <c r="C3651" s="30" t="s">
        <v>811</v>
      </c>
      <c r="D3651" s="34">
        <v>0</v>
      </c>
      <c r="E3651" s="33">
        <v>125310.64</v>
      </c>
      <c r="F3651" s="33">
        <v>125310.64</v>
      </c>
    </row>
    <row r="3652" spans="1:6" ht="13.5" hidden="1" thickBot="1">
      <c r="A3652" s="27">
        <f t="shared" si="66"/>
        <v>9</v>
      </c>
      <c r="B3652" s="30" t="s">
        <v>5828</v>
      </c>
      <c r="C3652" s="30" t="s">
        <v>821</v>
      </c>
      <c r="D3652" s="34">
        <v>0</v>
      </c>
      <c r="E3652" s="33">
        <v>75533085.700000003</v>
      </c>
      <c r="F3652" s="33">
        <v>75533085.700000003</v>
      </c>
    </row>
    <row r="3653" spans="1:6" ht="13.5" hidden="1" thickBot="1">
      <c r="A3653" s="27">
        <f t="shared" si="66"/>
        <v>9</v>
      </c>
      <c r="B3653" s="30" t="s">
        <v>5829</v>
      </c>
      <c r="C3653" s="30" t="s">
        <v>825</v>
      </c>
      <c r="D3653" s="34">
        <v>0</v>
      </c>
      <c r="E3653" s="34">
        <v>3825860719</v>
      </c>
      <c r="F3653" s="34">
        <v>3825860719</v>
      </c>
    </row>
    <row r="3654" spans="1:6" ht="13.5" hidden="1" thickBot="1">
      <c r="A3654" s="27">
        <f t="shared" si="66"/>
        <v>9</v>
      </c>
      <c r="B3654" s="30" t="s">
        <v>5830</v>
      </c>
      <c r="C3654" s="30" t="s">
        <v>827</v>
      </c>
      <c r="D3654" s="34">
        <v>0</v>
      </c>
      <c r="E3654" s="34">
        <v>361967034536</v>
      </c>
      <c r="F3654" s="34">
        <v>361967034536</v>
      </c>
    </row>
    <row r="3655" spans="1:6" ht="13.5" hidden="1" thickBot="1">
      <c r="A3655" s="27">
        <f t="shared" si="66"/>
        <v>9</v>
      </c>
      <c r="B3655" s="30" t="s">
        <v>5831</v>
      </c>
      <c r="C3655" s="30" t="s">
        <v>3847</v>
      </c>
      <c r="D3655" s="34">
        <v>0</v>
      </c>
      <c r="E3655" s="34">
        <v>611767441</v>
      </c>
      <c r="F3655" s="34">
        <v>611767441</v>
      </c>
    </row>
    <row r="3656" spans="1:6" ht="13.5" hidden="1" thickBot="1">
      <c r="A3656" s="27">
        <f t="shared" si="66"/>
        <v>9</v>
      </c>
      <c r="B3656" s="30" t="s">
        <v>5832</v>
      </c>
      <c r="C3656" s="30" t="s">
        <v>833</v>
      </c>
      <c r="D3656" s="34">
        <v>0</v>
      </c>
      <c r="E3656" s="34">
        <v>40623440</v>
      </c>
      <c r="F3656" s="34">
        <v>40623440</v>
      </c>
    </row>
    <row r="3657" spans="1:6" ht="13.5" hidden="1" thickBot="1">
      <c r="A3657" s="27">
        <f t="shared" si="66"/>
        <v>9</v>
      </c>
      <c r="B3657" s="30" t="s">
        <v>5833</v>
      </c>
      <c r="C3657" s="30" t="s">
        <v>835</v>
      </c>
      <c r="D3657" s="34">
        <v>0</v>
      </c>
      <c r="E3657" s="34">
        <v>79983351</v>
      </c>
      <c r="F3657" s="34">
        <v>79983351</v>
      </c>
    </row>
    <row r="3658" spans="1:6" ht="13.5" hidden="1" thickBot="1">
      <c r="A3658" s="27">
        <f t="shared" si="66"/>
        <v>9</v>
      </c>
      <c r="B3658" s="30" t="s">
        <v>5834</v>
      </c>
      <c r="C3658" s="30" t="s">
        <v>839</v>
      </c>
      <c r="D3658" s="34">
        <v>0</v>
      </c>
      <c r="E3658" s="34">
        <v>7521310</v>
      </c>
      <c r="F3658" s="34">
        <v>7521310</v>
      </c>
    </row>
    <row r="3659" spans="1:6" ht="13.5" hidden="1" thickBot="1">
      <c r="A3659" s="27">
        <f t="shared" si="66"/>
        <v>9</v>
      </c>
      <c r="B3659" s="30" t="s">
        <v>5835</v>
      </c>
      <c r="C3659" s="30" t="s">
        <v>841</v>
      </c>
      <c r="D3659" s="34">
        <v>0</v>
      </c>
      <c r="E3659" s="33">
        <v>1841216579.8499999</v>
      </c>
      <c r="F3659" s="33">
        <v>1841216579.8499999</v>
      </c>
    </row>
    <row r="3660" spans="1:6" ht="13.5" hidden="1" thickBot="1">
      <c r="A3660" s="27">
        <f t="shared" si="66"/>
        <v>9</v>
      </c>
      <c r="B3660" s="30" t="s">
        <v>5836</v>
      </c>
      <c r="C3660" s="30" t="s">
        <v>5837</v>
      </c>
      <c r="D3660" s="34">
        <v>0</v>
      </c>
      <c r="E3660" s="33">
        <v>1489251125479.3501</v>
      </c>
      <c r="F3660" s="33">
        <v>1489251125479.3501</v>
      </c>
    </row>
    <row r="3661" spans="1:6" ht="13.5" hidden="1" thickBot="1">
      <c r="A3661" s="27">
        <f t="shared" si="66"/>
        <v>9</v>
      </c>
      <c r="B3661" s="30" t="s">
        <v>5838</v>
      </c>
      <c r="C3661" s="30" t="s">
        <v>5839</v>
      </c>
      <c r="D3661" s="34">
        <v>0</v>
      </c>
      <c r="E3661" s="34">
        <v>923025415</v>
      </c>
      <c r="F3661" s="34">
        <v>923025415</v>
      </c>
    </row>
    <row r="3662" spans="1:6" ht="13.5" hidden="1" thickBot="1">
      <c r="A3662" s="27">
        <f t="shared" si="66"/>
        <v>9</v>
      </c>
      <c r="B3662" s="30" t="s">
        <v>5840</v>
      </c>
      <c r="C3662" s="30" t="s">
        <v>5841</v>
      </c>
      <c r="D3662" s="34">
        <v>0</v>
      </c>
      <c r="E3662" s="34">
        <v>483935620</v>
      </c>
      <c r="F3662" s="34">
        <v>483935620</v>
      </c>
    </row>
    <row r="3663" spans="1:6" ht="13.5" hidden="1" thickBot="1">
      <c r="A3663" s="27">
        <f t="shared" si="66"/>
        <v>9</v>
      </c>
      <c r="B3663" s="30" t="s">
        <v>5842</v>
      </c>
      <c r="C3663" s="30" t="s">
        <v>843</v>
      </c>
      <c r="D3663" s="34">
        <v>0</v>
      </c>
      <c r="E3663" s="34">
        <v>927886365</v>
      </c>
      <c r="F3663" s="34">
        <v>927886365</v>
      </c>
    </row>
    <row r="3664" spans="1:6" ht="13.5" hidden="1" thickBot="1">
      <c r="A3664" s="27">
        <f t="shared" si="66"/>
        <v>9</v>
      </c>
      <c r="B3664" s="30" t="s">
        <v>5843</v>
      </c>
      <c r="C3664" s="30" t="s">
        <v>847</v>
      </c>
      <c r="D3664" s="34">
        <v>0</v>
      </c>
      <c r="E3664" s="34">
        <v>79359788000</v>
      </c>
      <c r="F3664" s="34">
        <v>79359788000</v>
      </c>
    </row>
    <row r="3665" spans="1:6" ht="13.5" hidden="1" thickBot="1">
      <c r="A3665" s="27">
        <f t="shared" si="66"/>
        <v>9</v>
      </c>
      <c r="B3665" s="30" t="s">
        <v>5844</v>
      </c>
      <c r="C3665" s="30" t="s">
        <v>849</v>
      </c>
      <c r="D3665" s="34">
        <v>0</v>
      </c>
      <c r="E3665" s="34">
        <v>971782000</v>
      </c>
      <c r="F3665" s="34">
        <v>971782000</v>
      </c>
    </row>
    <row r="3666" spans="1:6" ht="13.5" thickBot="1">
      <c r="A3666" s="27">
        <f t="shared" si="66"/>
        <v>6</v>
      </c>
      <c r="B3666" s="27" t="s">
        <v>5845</v>
      </c>
      <c r="C3666" s="30" t="s">
        <v>5846</v>
      </c>
      <c r="D3666" s="34">
        <v>0</v>
      </c>
      <c r="E3666" s="33">
        <v>6137072051.8599997</v>
      </c>
      <c r="F3666" s="33">
        <v>6137072051.8599997</v>
      </c>
    </row>
    <row r="3667" spans="1:6" ht="13.5" hidden="1" thickBot="1">
      <c r="A3667" s="27">
        <f t="shared" si="66"/>
        <v>9</v>
      </c>
      <c r="B3667" s="30" t="s">
        <v>5847</v>
      </c>
      <c r="C3667" s="30" t="s">
        <v>961</v>
      </c>
      <c r="D3667" s="34">
        <v>0</v>
      </c>
      <c r="E3667" s="33">
        <v>435960.86</v>
      </c>
      <c r="F3667" s="33">
        <v>435960.86</v>
      </c>
    </row>
    <row r="3668" spans="1:6" ht="13.5" hidden="1" thickBot="1">
      <c r="A3668" s="27">
        <f t="shared" si="66"/>
        <v>9</v>
      </c>
      <c r="B3668" s="30" t="s">
        <v>5848</v>
      </c>
      <c r="C3668" s="30" t="s">
        <v>957</v>
      </c>
      <c r="D3668" s="34">
        <v>0</v>
      </c>
      <c r="E3668" s="34">
        <v>5013961088</v>
      </c>
      <c r="F3668" s="34">
        <v>5013961088</v>
      </c>
    </row>
    <row r="3669" spans="1:6" ht="13.5" hidden="1" thickBot="1">
      <c r="A3669" s="27">
        <f t="shared" si="66"/>
        <v>9</v>
      </c>
      <c r="B3669" s="30" t="s">
        <v>5849</v>
      </c>
      <c r="C3669" s="30" t="s">
        <v>3897</v>
      </c>
      <c r="D3669" s="34">
        <v>0</v>
      </c>
      <c r="E3669" s="34">
        <v>1122675003</v>
      </c>
      <c r="F3669" s="34">
        <v>1122675003</v>
      </c>
    </row>
    <row r="3670" spans="1:6" ht="13.5" thickBot="1">
      <c r="A3670" s="27">
        <f t="shared" si="66"/>
        <v>6</v>
      </c>
      <c r="B3670" s="27" t="s">
        <v>5850</v>
      </c>
      <c r="C3670" s="30" t="s">
        <v>5851</v>
      </c>
      <c r="D3670" s="34">
        <v>0</v>
      </c>
      <c r="E3670" s="33">
        <v>45718533981.400002</v>
      </c>
      <c r="F3670" s="33">
        <v>45718533981.400002</v>
      </c>
    </row>
    <row r="3671" spans="1:6" ht="13.5" hidden="1" thickBot="1">
      <c r="A3671" s="27">
        <f t="shared" si="66"/>
        <v>9</v>
      </c>
      <c r="B3671" s="30" t="s">
        <v>5852</v>
      </c>
      <c r="C3671" s="30" t="s">
        <v>964</v>
      </c>
      <c r="D3671" s="34">
        <v>0</v>
      </c>
      <c r="E3671" s="33">
        <v>3382582245.98</v>
      </c>
      <c r="F3671" s="33">
        <v>3382582245.98</v>
      </c>
    </row>
    <row r="3672" spans="1:6" ht="13.5" hidden="1" thickBot="1">
      <c r="A3672" s="27">
        <f t="shared" si="66"/>
        <v>9</v>
      </c>
      <c r="B3672" s="30" t="s">
        <v>5853</v>
      </c>
      <c r="C3672" s="30" t="s">
        <v>1024</v>
      </c>
      <c r="D3672" s="34">
        <v>0</v>
      </c>
      <c r="E3672" s="34">
        <v>1814846267</v>
      </c>
      <c r="F3672" s="34">
        <v>1814846267</v>
      </c>
    </row>
    <row r="3673" spans="1:6" ht="13.5" hidden="1" thickBot="1">
      <c r="A3673" s="27">
        <f t="shared" si="66"/>
        <v>9</v>
      </c>
      <c r="B3673" s="30" t="s">
        <v>5854</v>
      </c>
      <c r="C3673" s="30" t="s">
        <v>966</v>
      </c>
      <c r="D3673" s="34">
        <v>0</v>
      </c>
      <c r="E3673" s="34">
        <v>215820</v>
      </c>
      <c r="F3673" s="34">
        <v>215820</v>
      </c>
    </row>
    <row r="3674" spans="1:6" ht="13.5" hidden="1" thickBot="1">
      <c r="A3674" s="27">
        <f t="shared" si="66"/>
        <v>9</v>
      </c>
      <c r="B3674" s="30" t="s">
        <v>5855</v>
      </c>
      <c r="C3674" s="30" t="s">
        <v>968</v>
      </c>
      <c r="D3674" s="34">
        <v>0</v>
      </c>
      <c r="E3674" s="34">
        <v>1074000</v>
      </c>
      <c r="F3674" s="34">
        <v>1074000</v>
      </c>
    </row>
    <row r="3675" spans="1:6" ht="13.5" hidden="1" thickBot="1">
      <c r="A3675" s="27">
        <f t="shared" si="66"/>
        <v>9</v>
      </c>
      <c r="B3675" s="30" t="s">
        <v>5856</v>
      </c>
      <c r="C3675" s="30" t="s">
        <v>970</v>
      </c>
      <c r="D3675" s="34">
        <v>0</v>
      </c>
      <c r="E3675" s="34">
        <v>98953213</v>
      </c>
      <c r="F3675" s="34">
        <v>98953213</v>
      </c>
    </row>
    <row r="3676" spans="1:6" ht="13.5" hidden="1" thickBot="1">
      <c r="A3676" s="27">
        <f t="shared" si="66"/>
        <v>9</v>
      </c>
      <c r="B3676" s="30" t="s">
        <v>5857</v>
      </c>
      <c r="C3676" s="30" t="s">
        <v>129</v>
      </c>
      <c r="D3676" s="34">
        <v>0</v>
      </c>
      <c r="E3676" s="33">
        <v>27575407409.720001</v>
      </c>
      <c r="F3676" s="33">
        <v>27575407409.720001</v>
      </c>
    </row>
    <row r="3677" spans="1:6" ht="13.5" hidden="1" thickBot="1">
      <c r="A3677" s="27">
        <f t="shared" si="66"/>
        <v>9</v>
      </c>
      <c r="B3677" s="30" t="s">
        <v>5858</v>
      </c>
      <c r="C3677" s="30" t="s">
        <v>976</v>
      </c>
      <c r="D3677" s="34">
        <v>0</v>
      </c>
      <c r="E3677" s="34">
        <v>5487407</v>
      </c>
      <c r="F3677" s="34">
        <v>5487407</v>
      </c>
    </row>
    <row r="3678" spans="1:6" ht="13.5" hidden="1" thickBot="1">
      <c r="A3678" s="27">
        <f t="shared" si="66"/>
        <v>9</v>
      </c>
      <c r="B3678" s="30" t="s">
        <v>5859</v>
      </c>
      <c r="C3678" s="30" t="s">
        <v>1026</v>
      </c>
      <c r="D3678" s="34">
        <v>0</v>
      </c>
      <c r="E3678" s="33">
        <v>1392053502.1400001</v>
      </c>
      <c r="F3678" s="33">
        <v>1392053502.1400001</v>
      </c>
    </row>
    <row r="3679" spans="1:6" ht="13.5" hidden="1" thickBot="1">
      <c r="A3679" s="27">
        <f t="shared" si="66"/>
        <v>9</v>
      </c>
      <c r="B3679" s="30" t="s">
        <v>5860</v>
      </c>
      <c r="C3679" s="30" t="s">
        <v>1028</v>
      </c>
      <c r="D3679" s="34">
        <v>0</v>
      </c>
      <c r="E3679" s="33">
        <v>5305187022.8699999</v>
      </c>
      <c r="F3679" s="33">
        <v>5305187022.8699999</v>
      </c>
    </row>
    <row r="3680" spans="1:6" ht="13.5" hidden="1" thickBot="1">
      <c r="A3680" s="27">
        <f t="shared" si="66"/>
        <v>9</v>
      </c>
      <c r="B3680" s="30" t="s">
        <v>5861</v>
      </c>
      <c r="C3680" s="30" t="s">
        <v>1030</v>
      </c>
      <c r="D3680" s="34">
        <v>0</v>
      </c>
      <c r="E3680" s="33">
        <v>24705993.84</v>
      </c>
      <c r="F3680" s="33">
        <v>24705993.84</v>
      </c>
    </row>
    <row r="3681" spans="1:6" ht="13.5" hidden="1" thickBot="1">
      <c r="A3681" s="27">
        <f t="shared" si="66"/>
        <v>9</v>
      </c>
      <c r="B3681" s="30" t="s">
        <v>5862</v>
      </c>
      <c r="C3681" s="30" t="s">
        <v>978</v>
      </c>
      <c r="D3681" s="34">
        <v>0</v>
      </c>
      <c r="E3681" s="34">
        <v>2862080</v>
      </c>
      <c r="F3681" s="34">
        <v>2862080</v>
      </c>
    </row>
    <row r="3682" spans="1:6" ht="13.5" hidden="1" thickBot="1">
      <c r="A3682" s="27">
        <f t="shared" ref="A3682:A3745" si="67">LEN(B3682)</f>
        <v>9</v>
      </c>
      <c r="B3682" s="30" t="s">
        <v>5863</v>
      </c>
      <c r="C3682" s="30" t="s">
        <v>980</v>
      </c>
      <c r="D3682" s="34">
        <v>0</v>
      </c>
      <c r="E3682" s="33">
        <v>9777.7800000000007</v>
      </c>
      <c r="F3682" s="33">
        <v>9777.7800000000007</v>
      </c>
    </row>
    <row r="3683" spans="1:6" ht="13.5" hidden="1" thickBot="1">
      <c r="A3683" s="27">
        <f t="shared" si="67"/>
        <v>9</v>
      </c>
      <c r="B3683" s="30" t="s">
        <v>5864</v>
      </c>
      <c r="C3683" s="30" t="s">
        <v>1020</v>
      </c>
      <c r="D3683" s="34">
        <v>0</v>
      </c>
      <c r="E3683" s="33">
        <v>6115149242.0699997</v>
      </c>
      <c r="F3683" s="33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0" t="s">
        <v>5866</v>
      </c>
      <c r="D3684" s="34">
        <v>0</v>
      </c>
      <c r="E3684" s="33">
        <v>9743766232.0499992</v>
      </c>
      <c r="F3684" s="33">
        <v>9743766232.0499992</v>
      </c>
    </row>
    <row r="3685" spans="1:6" ht="13.5" hidden="1" thickBot="1">
      <c r="A3685" s="27">
        <f t="shared" si="67"/>
        <v>9</v>
      </c>
      <c r="B3685" s="30" t="s">
        <v>5867</v>
      </c>
      <c r="C3685" s="30" t="s">
        <v>2786</v>
      </c>
      <c r="D3685" s="34">
        <v>0</v>
      </c>
      <c r="E3685" s="33">
        <v>9743766232.0499992</v>
      </c>
      <c r="F3685" s="33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0" t="s">
        <v>5869</v>
      </c>
      <c r="D3686" s="34">
        <v>0</v>
      </c>
      <c r="E3686" s="33">
        <v>-30365559777087.699</v>
      </c>
      <c r="F3686" s="33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0" t="s">
        <v>5869</v>
      </c>
      <c r="D3687" s="34">
        <v>0</v>
      </c>
      <c r="E3687" s="34">
        <v>0</v>
      </c>
      <c r="F3687" s="34">
        <v>0</v>
      </c>
    </row>
    <row r="3688" spans="1:6" ht="13.5" hidden="1" thickBot="1">
      <c r="A3688" s="27">
        <f t="shared" si="67"/>
        <v>9</v>
      </c>
      <c r="B3688" s="30" t="s">
        <v>5871</v>
      </c>
      <c r="C3688" s="30" t="s">
        <v>5869</v>
      </c>
      <c r="D3688" s="34">
        <v>0</v>
      </c>
      <c r="E3688" s="34">
        <v>0</v>
      </c>
      <c r="F3688" s="34">
        <v>0</v>
      </c>
    </row>
    <row r="3689" spans="1:6" ht="13.5" thickBot="1">
      <c r="A3689" s="27">
        <f t="shared" si="67"/>
        <v>6</v>
      </c>
      <c r="B3689" s="27" t="s">
        <v>5872</v>
      </c>
      <c r="C3689" s="30" t="s">
        <v>5873</v>
      </c>
      <c r="D3689" s="34">
        <v>0</v>
      </c>
      <c r="E3689" s="33">
        <v>-30365559777087.699</v>
      </c>
      <c r="F3689" s="33">
        <v>-30365559777087.699</v>
      </c>
    </row>
    <row r="3690" spans="1:6" ht="13.5" hidden="1" thickBot="1">
      <c r="A3690" s="27">
        <f t="shared" si="67"/>
        <v>9</v>
      </c>
      <c r="B3690" s="30" t="s">
        <v>5874</v>
      </c>
      <c r="C3690" s="30" t="s">
        <v>5875</v>
      </c>
      <c r="D3690" s="34">
        <v>0</v>
      </c>
      <c r="E3690" s="33">
        <v>2998047590623.8599</v>
      </c>
      <c r="F3690" s="33">
        <v>2998047590623.8599</v>
      </c>
    </row>
    <row r="3691" spans="1:6" ht="13.5" hidden="1" thickBot="1">
      <c r="A3691" s="27">
        <f t="shared" si="67"/>
        <v>9</v>
      </c>
      <c r="B3691" s="30" t="s">
        <v>5876</v>
      </c>
      <c r="C3691" s="30" t="s">
        <v>5877</v>
      </c>
      <c r="D3691" s="34">
        <v>0</v>
      </c>
      <c r="E3691" s="33">
        <v>-33363607367711.602</v>
      </c>
      <c r="F3691" s="33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0" t="s">
        <v>5879</v>
      </c>
      <c r="D3692" s="34">
        <v>0</v>
      </c>
      <c r="E3692" s="33">
        <v>12214458919115.5</v>
      </c>
      <c r="F3692" s="33">
        <v>12214458919115.5</v>
      </c>
    </row>
    <row r="3693" spans="1:6" ht="13.5" hidden="1" thickBot="1">
      <c r="A3693" s="27">
        <f t="shared" si="67"/>
        <v>7</v>
      </c>
      <c r="B3693" s="30" t="s">
        <v>5880</v>
      </c>
      <c r="C3693" s="30" t="s">
        <v>2822</v>
      </c>
      <c r="D3693" s="34">
        <v>0</v>
      </c>
      <c r="E3693" s="34">
        <v>968035488663</v>
      </c>
      <c r="F3693" s="34">
        <v>968035488663</v>
      </c>
    </row>
    <row r="3694" spans="1:6" ht="13.5" hidden="1" thickBot="1">
      <c r="A3694" s="27">
        <f t="shared" si="67"/>
        <v>10</v>
      </c>
      <c r="B3694" s="30" t="s">
        <v>5881</v>
      </c>
      <c r="C3694" s="30" t="s">
        <v>5882</v>
      </c>
      <c r="D3694" s="34">
        <v>0</v>
      </c>
      <c r="E3694" s="33">
        <v>194409793297.75</v>
      </c>
      <c r="F3694" s="33">
        <v>194409793297.75</v>
      </c>
    </row>
    <row r="3695" spans="1:6" ht="13.5" hidden="1" thickBot="1">
      <c r="A3695" s="27">
        <f t="shared" si="67"/>
        <v>10</v>
      </c>
      <c r="B3695" s="30" t="s">
        <v>5883</v>
      </c>
      <c r="C3695" s="30" t="s">
        <v>5884</v>
      </c>
      <c r="D3695" s="34">
        <v>0</v>
      </c>
      <c r="E3695" s="33">
        <v>773625695365.25</v>
      </c>
      <c r="F3695" s="33">
        <v>773625695365.25</v>
      </c>
    </row>
    <row r="3696" spans="1:6" ht="13.5" hidden="1" thickBot="1">
      <c r="A3696" s="27">
        <f t="shared" si="67"/>
        <v>7</v>
      </c>
      <c r="B3696" s="30" t="s">
        <v>5885</v>
      </c>
      <c r="C3696" s="30" t="s">
        <v>5886</v>
      </c>
      <c r="D3696" s="34">
        <v>0</v>
      </c>
      <c r="E3696" s="33">
        <v>1900531241942.6001</v>
      </c>
      <c r="F3696" s="33">
        <v>1900531241942.6001</v>
      </c>
    </row>
    <row r="3697" spans="1:6" ht="13.5" hidden="1" thickBot="1">
      <c r="A3697" s="27">
        <f t="shared" si="67"/>
        <v>10</v>
      </c>
      <c r="B3697" s="30" t="s">
        <v>5887</v>
      </c>
      <c r="C3697" s="30" t="s">
        <v>4687</v>
      </c>
      <c r="D3697" s="34">
        <v>0</v>
      </c>
      <c r="E3697" s="33">
        <v>1433013861276.1499</v>
      </c>
      <c r="F3697" s="33">
        <v>1433013861276.1499</v>
      </c>
    </row>
    <row r="3698" spans="1:6" ht="13.5" hidden="1" thickBot="1">
      <c r="A3698" s="27">
        <f t="shared" si="67"/>
        <v>10</v>
      </c>
      <c r="B3698" s="30" t="s">
        <v>5888</v>
      </c>
      <c r="C3698" s="30" t="s">
        <v>4689</v>
      </c>
      <c r="D3698" s="34">
        <v>0</v>
      </c>
      <c r="E3698" s="33">
        <v>96558535851.199997</v>
      </c>
      <c r="F3698" s="33">
        <v>96558535851.199997</v>
      </c>
    </row>
    <row r="3699" spans="1:6" ht="13.5" hidden="1" thickBot="1">
      <c r="A3699" s="27">
        <f t="shared" si="67"/>
        <v>10</v>
      </c>
      <c r="B3699" s="30" t="s">
        <v>5889</v>
      </c>
      <c r="C3699" s="30" t="s">
        <v>1242</v>
      </c>
      <c r="D3699" s="34">
        <v>0</v>
      </c>
      <c r="E3699" s="33">
        <v>152940457743.29001</v>
      </c>
      <c r="F3699" s="33">
        <v>152940457743.29001</v>
      </c>
    </row>
    <row r="3700" spans="1:6" ht="13.5" hidden="1" thickBot="1">
      <c r="A3700" s="27">
        <f t="shared" si="67"/>
        <v>10</v>
      </c>
      <c r="B3700" s="30" t="s">
        <v>5890</v>
      </c>
      <c r="C3700" s="30" t="s">
        <v>5891</v>
      </c>
      <c r="D3700" s="34">
        <v>0</v>
      </c>
      <c r="E3700" s="34">
        <v>7971358812</v>
      </c>
      <c r="F3700" s="34">
        <v>7971358812</v>
      </c>
    </row>
    <row r="3701" spans="1:6" ht="13.5" hidden="1" thickBot="1">
      <c r="A3701" s="27">
        <f t="shared" si="67"/>
        <v>10</v>
      </c>
      <c r="B3701" s="30" t="s">
        <v>5892</v>
      </c>
      <c r="C3701" s="30" t="s">
        <v>1020</v>
      </c>
      <c r="D3701" s="34">
        <v>0</v>
      </c>
      <c r="E3701" s="33">
        <v>210047028259.95999</v>
      </c>
      <c r="F3701" s="33">
        <v>210047028259.95999</v>
      </c>
    </row>
    <row r="3702" spans="1:6" ht="13.5" hidden="1" thickBot="1">
      <c r="A3702" s="27">
        <f t="shared" si="67"/>
        <v>7</v>
      </c>
      <c r="B3702" s="30" t="s">
        <v>5893</v>
      </c>
      <c r="C3702" s="30" t="s">
        <v>4296</v>
      </c>
      <c r="D3702" s="34">
        <v>0</v>
      </c>
      <c r="E3702" s="33">
        <v>7563590988813.8604</v>
      </c>
      <c r="F3702" s="33">
        <v>7563590988813.8604</v>
      </c>
    </row>
    <row r="3703" spans="1:6" ht="13.5" hidden="1" thickBot="1">
      <c r="A3703" s="27">
        <f t="shared" si="67"/>
        <v>10</v>
      </c>
      <c r="B3703" s="30" t="s">
        <v>5894</v>
      </c>
      <c r="C3703" s="30" t="s">
        <v>2481</v>
      </c>
      <c r="D3703" s="34">
        <v>0</v>
      </c>
      <c r="E3703" s="33">
        <v>1613192248755.05</v>
      </c>
      <c r="F3703" s="33">
        <v>1613192248755.05</v>
      </c>
    </row>
    <row r="3704" spans="1:6" ht="13.5" hidden="1" thickBot="1">
      <c r="A3704" s="27">
        <f t="shared" si="67"/>
        <v>10</v>
      </c>
      <c r="B3704" s="30" t="s">
        <v>5895</v>
      </c>
      <c r="C3704" s="30" t="s">
        <v>2479</v>
      </c>
      <c r="D3704" s="34">
        <v>0</v>
      </c>
      <c r="E3704" s="33">
        <v>272038251153.14001</v>
      </c>
      <c r="F3704" s="33">
        <v>272038251153.14001</v>
      </c>
    </row>
    <row r="3705" spans="1:6" ht="13.5" hidden="1" thickBot="1">
      <c r="A3705" s="27">
        <f t="shared" si="67"/>
        <v>10</v>
      </c>
      <c r="B3705" s="30" t="s">
        <v>5896</v>
      </c>
      <c r="C3705" s="30" t="s">
        <v>2477</v>
      </c>
      <c r="D3705" s="34">
        <v>0</v>
      </c>
      <c r="E3705" s="33">
        <v>1962057783418.21</v>
      </c>
      <c r="F3705" s="33">
        <v>1962057783418.21</v>
      </c>
    </row>
    <row r="3706" spans="1:6" ht="13.5" hidden="1" thickBot="1">
      <c r="A3706" s="27">
        <f t="shared" si="67"/>
        <v>10</v>
      </c>
      <c r="B3706" s="30" t="s">
        <v>5897</v>
      </c>
      <c r="C3706" s="30" t="s">
        <v>1230</v>
      </c>
      <c r="D3706" s="34">
        <v>0</v>
      </c>
      <c r="E3706" s="33">
        <v>3716302705487.46</v>
      </c>
      <c r="F3706" s="33">
        <v>3716302705487.46</v>
      </c>
    </row>
    <row r="3707" spans="1:6" ht="13.5" hidden="1" thickBot="1">
      <c r="A3707" s="27">
        <f t="shared" si="67"/>
        <v>7</v>
      </c>
      <c r="B3707" s="30" t="s">
        <v>5898</v>
      </c>
      <c r="C3707" s="30" t="s">
        <v>4395</v>
      </c>
      <c r="D3707" s="34">
        <v>0</v>
      </c>
      <c r="E3707" s="33">
        <v>863454737168.30005</v>
      </c>
      <c r="F3707" s="33">
        <v>863454737168.30005</v>
      </c>
    </row>
    <row r="3708" spans="1:6" ht="13.5" hidden="1" thickBot="1">
      <c r="A3708" s="27">
        <f t="shared" si="67"/>
        <v>10</v>
      </c>
      <c r="B3708" s="30" t="s">
        <v>5899</v>
      </c>
      <c r="C3708" s="30" t="s">
        <v>5573</v>
      </c>
      <c r="D3708" s="34">
        <v>0</v>
      </c>
      <c r="E3708" s="33">
        <v>447618001211.01001</v>
      </c>
      <c r="F3708" s="33">
        <v>447618001211.01001</v>
      </c>
    </row>
    <row r="3709" spans="1:6" ht="13.5" hidden="1" thickBot="1">
      <c r="A3709" s="27">
        <f t="shared" si="67"/>
        <v>10</v>
      </c>
      <c r="B3709" s="30" t="s">
        <v>5900</v>
      </c>
      <c r="C3709" s="30" t="s">
        <v>4702</v>
      </c>
      <c r="D3709" s="34">
        <v>0</v>
      </c>
      <c r="E3709" s="33">
        <v>65582766782.690002</v>
      </c>
      <c r="F3709" s="33">
        <v>65582766782.690002</v>
      </c>
    </row>
    <row r="3710" spans="1:6" ht="13.5" hidden="1" thickBot="1">
      <c r="A3710" s="27">
        <f t="shared" si="67"/>
        <v>10</v>
      </c>
      <c r="B3710" s="30" t="s">
        <v>5901</v>
      </c>
      <c r="C3710" s="30" t="s">
        <v>4411</v>
      </c>
      <c r="D3710" s="34">
        <v>0</v>
      </c>
      <c r="E3710" s="33">
        <v>350253969174.59998</v>
      </c>
      <c r="F3710" s="33">
        <v>350253969174.59998</v>
      </c>
    </row>
    <row r="3711" spans="1:6" ht="13.5" hidden="1" thickBot="1">
      <c r="A3711" s="27">
        <f t="shared" si="67"/>
        <v>7</v>
      </c>
      <c r="B3711" s="30" t="s">
        <v>5902</v>
      </c>
      <c r="C3711" s="30" t="s">
        <v>5591</v>
      </c>
      <c r="D3711" s="34">
        <v>0</v>
      </c>
      <c r="E3711" s="33">
        <v>918846462527.75</v>
      </c>
      <c r="F3711" s="33">
        <v>918846462527.75</v>
      </c>
    </row>
    <row r="3712" spans="1:6" ht="13.5" hidden="1" thickBot="1">
      <c r="A3712" s="27">
        <f t="shared" si="67"/>
        <v>10</v>
      </c>
      <c r="B3712" s="30" t="s">
        <v>5903</v>
      </c>
      <c r="C3712" s="30" t="s">
        <v>4426</v>
      </c>
      <c r="D3712" s="34">
        <v>0</v>
      </c>
      <c r="E3712" s="33">
        <v>848265769633.52002</v>
      </c>
      <c r="F3712" s="33">
        <v>848265769633.52002</v>
      </c>
    </row>
    <row r="3713" spans="1:6" ht="13.5" hidden="1" thickBot="1">
      <c r="A3713" s="27">
        <f t="shared" si="67"/>
        <v>10</v>
      </c>
      <c r="B3713" s="30" t="s">
        <v>5904</v>
      </c>
      <c r="C3713" s="30" t="s">
        <v>5760</v>
      </c>
      <c r="D3713" s="34">
        <v>0</v>
      </c>
      <c r="E3713" s="33">
        <v>70580692894.229996</v>
      </c>
      <c r="F3713" s="33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0" t="s">
        <v>5906</v>
      </c>
      <c r="D3714" s="34">
        <v>0</v>
      </c>
      <c r="E3714" s="33">
        <v>98910741206091</v>
      </c>
      <c r="F3714" s="33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0" t="s">
        <v>5908</v>
      </c>
      <c r="D3715" s="34">
        <v>0</v>
      </c>
      <c r="E3715" s="33">
        <v>58896785619388.203</v>
      </c>
      <c r="F3715" s="33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0" t="s">
        <v>5910</v>
      </c>
      <c r="D3716" s="34">
        <v>0</v>
      </c>
      <c r="E3716" s="33">
        <v>57574347146475.703</v>
      </c>
      <c r="F3716" s="33">
        <v>57574347146475.703</v>
      </c>
    </row>
    <row r="3717" spans="1:6" ht="13.5" hidden="1" thickBot="1">
      <c r="A3717" s="27">
        <f t="shared" si="67"/>
        <v>9</v>
      </c>
      <c r="B3717" s="30" t="s">
        <v>5911</v>
      </c>
      <c r="C3717" s="30" t="s">
        <v>1454</v>
      </c>
      <c r="D3717" s="34">
        <v>0</v>
      </c>
      <c r="E3717" s="34">
        <v>21698429416007</v>
      </c>
      <c r="F3717" s="34">
        <v>21698429416007</v>
      </c>
    </row>
    <row r="3718" spans="1:6" ht="13.5" hidden="1" thickBot="1">
      <c r="A3718" s="27">
        <f t="shared" si="67"/>
        <v>9</v>
      </c>
      <c r="B3718" s="30" t="s">
        <v>5912</v>
      </c>
      <c r="C3718" s="30" t="s">
        <v>1456</v>
      </c>
      <c r="D3718" s="34">
        <v>0</v>
      </c>
      <c r="E3718" s="34">
        <v>695681101593</v>
      </c>
      <c r="F3718" s="34">
        <v>695681101593</v>
      </c>
    </row>
    <row r="3719" spans="1:6" ht="13.5" hidden="1" thickBot="1">
      <c r="A3719" s="27">
        <f t="shared" si="67"/>
        <v>9</v>
      </c>
      <c r="B3719" s="30" t="s">
        <v>5913</v>
      </c>
      <c r="C3719" s="30" t="s">
        <v>1438</v>
      </c>
      <c r="D3719" s="34">
        <v>0</v>
      </c>
      <c r="E3719" s="33">
        <v>81009778327.509995</v>
      </c>
      <c r="F3719" s="33">
        <v>81009778327.509995</v>
      </c>
    </row>
    <row r="3720" spans="1:6" ht="13.5" hidden="1" thickBot="1">
      <c r="A3720" s="27">
        <f t="shared" si="67"/>
        <v>9</v>
      </c>
      <c r="B3720" s="30" t="s">
        <v>5914</v>
      </c>
      <c r="C3720" s="30" t="s">
        <v>1436</v>
      </c>
      <c r="D3720" s="34">
        <v>0</v>
      </c>
      <c r="E3720" s="34">
        <v>31171573886278</v>
      </c>
      <c r="F3720" s="34">
        <v>31171573886278</v>
      </c>
    </row>
    <row r="3721" spans="1:6" ht="13.5" hidden="1" thickBot="1">
      <c r="A3721" s="27">
        <f t="shared" si="67"/>
        <v>9</v>
      </c>
      <c r="B3721" s="30" t="s">
        <v>5915</v>
      </c>
      <c r="C3721" s="30" t="s">
        <v>5916</v>
      </c>
      <c r="D3721" s="34">
        <v>0</v>
      </c>
      <c r="E3721" s="33">
        <v>9497003118.9300003</v>
      </c>
      <c r="F3721" s="33">
        <v>9497003118.9300003</v>
      </c>
    </row>
    <row r="3722" spans="1:6" ht="13.5" hidden="1" thickBot="1">
      <c r="A3722" s="27">
        <f t="shared" si="67"/>
        <v>9</v>
      </c>
      <c r="B3722" s="30" t="s">
        <v>5917</v>
      </c>
      <c r="C3722" s="30" t="s">
        <v>1446</v>
      </c>
      <c r="D3722" s="34">
        <v>0</v>
      </c>
      <c r="E3722" s="33">
        <v>7591944414.1999998</v>
      </c>
      <c r="F3722" s="33">
        <v>7591944414.1999998</v>
      </c>
    </row>
    <row r="3723" spans="1:6" ht="13.5" hidden="1" thickBot="1">
      <c r="A3723" s="27">
        <f t="shared" si="67"/>
        <v>9</v>
      </c>
      <c r="B3723" s="30" t="s">
        <v>5918</v>
      </c>
      <c r="C3723" s="30" t="s">
        <v>1452</v>
      </c>
      <c r="D3723" s="34">
        <v>0</v>
      </c>
      <c r="E3723" s="34">
        <v>27742228089</v>
      </c>
      <c r="F3723" s="34">
        <v>27742228089</v>
      </c>
    </row>
    <row r="3724" spans="1:6" ht="13.5" hidden="1" thickBot="1">
      <c r="A3724" s="27">
        <f t="shared" si="67"/>
        <v>9</v>
      </c>
      <c r="B3724" s="30" t="s">
        <v>5919</v>
      </c>
      <c r="C3724" s="30" t="s">
        <v>1458</v>
      </c>
      <c r="D3724" s="34">
        <v>0</v>
      </c>
      <c r="E3724" s="34">
        <v>4243330777</v>
      </c>
      <c r="F3724" s="34">
        <v>4243330777</v>
      </c>
    </row>
    <row r="3725" spans="1:6" ht="13.5" hidden="1" thickBot="1">
      <c r="A3725" s="27">
        <f t="shared" si="67"/>
        <v>9</v>
      </c>
      <c r="B3725" s="30" t="s">
        <v>5920</v>
      </c>
      <c r="C3725" s="30" t="s">
        <v>1450</v>
      </c>
      <c r="D3725" s="34">
        <v>0</v>
      </c>
      <c r="E3725" s="34">
        <v>246833940773</v>
      </c>
      <c r="F3725" s="34">
        <v>246833940773</v>
      </c>
    </row>
    <row r="3726" spans="1:6" ht="13.5" hidden="1" thickBot="1">
      <c r="A3726" s="27">
        <f t="shared" si="67"/>
        <v>9</v>
      </c>
      <c r="B3726" s="30" t="s">
        <v>5921</v>
      </c>
      <c r="C3726" s="30" t="s">
        <v>1460</v>
      </c>
      <c r="D3726" s="34">
        <v>0</v>
      </c>
      <c r="E3726" s="33">
        <v>5576598.1200000001</v>
      </c>
      <c r="F3726" s="33">
        <v>5576598.1200000001</v>
      </c>
    </row>
    <row r="3727" spans="1:6" ht="13.5" hidden="1" thickBot="1">
      <c r="A3727" s="27">
        <f t="shared" si="67"/>
        <v>9</v>
      </c>
      <c r="B3727" s="30" t="s">
        <v>5922</v>
      </c>
      <c r="C3727" s="30" t="s">
        <v>1440</v>
      </c>
      <c r="D3727" s="34">
        <v>0</v>
      </c>
      <c r="E3727" s="33">
        <v>366084675832.39001</v>
      </c>
      <c r="F3727" s="33">
        <v>366084675832.39001</v>
      </c>
    </row>
    <row r="3728" spans="1:6" ht="13.5" hidden="1" thickBot="1">
      <c r="A3728" s="27">
        <f t="shared" si="67"/>
        <v>9</v>
      </c>
      <c r="B3728" s="30" t="s">
        <v>5923</v>
      </c>
      <c r="C3728" s="30" t="s">
        <v>1448</v>
      </c>
      <c r="D3728" s="34">
        <v>0</v>
      </c>
      <c r="E3728" s="33">
        <v>193739452499.79001</v>
      </c>
      <c r="F3728" s="33">
        <v>193739452499.79001</v>
      </c>
    </row>
    <row r="3729" spans="1:6" ht="13.5" hidden="1" thickBot="1">
      <c r="A3729" s="27">
        <f t="shared" si="67"/>
        <v>9</v>
      </c>
      <c r="B3729" s="30" t="s">
        <v>5924</v>
      </c>
      <c r="C3729" s="30" t="s">
        <v>959</v>
      </c>
      <c r="D3729" s="34">
        <v>0</v>
      </c>
      <c r="E3729" s="33">
        <v>58054772586.669998</v>
      </c>
      <c r="F3729" s="33">
        <v>58054772586.669998</v>
      </c>
    </row>
    <row r="3730" spans="1:6" ht="13.5" hidden="1" thickBot="1">
      <c r="A3730" s="27">
        <f t="shared" si="67"/>
        <v>9</v>
      </c>
      <c r="B3730" s="30" t="s">
        <v>5925</v>
      </c>
      <c r="C3730" s="30" t="s">
        <v>1462</v>
      </c>
      <c r="D3730" s="34">
        <v>0</v>
      </c>
      <c r="E3730" s="34">
        <v>2760526990173</v>
      </c>
      <c r="F3730" s="34">
        <v>2760526990173</v>
      </c>
    </row>
    <row r="3731" spans="1:6" ht="13.5" hidden="1" thickBot="1">
      <c r="A3731" s="27">
        <f t="shared" si="67"/>
        <v>9</v>
      </c>
      <c r="B3731" s="30" t="s">
        <v>5926</v>
      </c>
      <c r="C3731" s="30" t="s">
        <v>1464</v>
      </c>
      <c r="D3731" s="34">
        <v>0</v>
      </c>
      <c r="E3731" s="33">
        <v>33419243147.799999</v>
      </c>
      <c r="F3731" s="33">
        <v>33419243147.799999</v>
      </c>
    </row>
    <row r="3732" spans="1:6" ht="13.5" hidden="1" thickBot="1">
      <c r="A3732" s="27">
        <f t="shared" si="67"/>
        <v>9</v>
      </c>
      <c r="B3732" s="30" t="s">
        <v>5927</v>
      </c>
      <c r="C3732" s="30" t="s">
        <v>951</v>
      </c>
      <c r="D3732" s="34">
        <v>0</v>
      </c>
      <c r="E3732" s="33">
        <v>101736784114.28999</v>
      </c>
      <c r="F3732" s="33">
        <v>101736784114.28999</v>
      </c>
    </row>
    <row r="3733" spans="1:6" ht="13.5" hidden="1" thickBot="1">
      <c r="A3733" s="27">
        <f t="shared" si="67"/>
        <v>9</v>
      </c>
      <c r="B3733" s="30" t="s">
        <v>5928</v>
      </c>
      <c r="C3733" s="30" t="s">
        <v>1467</v>
      </c>
      <c r="D3733" s="34">
        <v>0</v>
      </c>
      <c r="E3733" s="33">
        <v>118177022145.95</v>
      </c>
      <c r="F3733" s="33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0" t="s">
        <v>5930</v>
      </c>
      <c r="D3734" s="34">
        <v>0</v>
      </c>
      <c r="E3734" s="33">
        <v>1322438472912.5901</v>
      </c>
      <c r="F3734" s="33">
        <v>1322438472912.5901</v>
      </c>
    </row>
    <row r="3735" spans="1:6" ht="13.5" hidden="1" thickBot="1">
      <c r="A3735" s="27">
        <f t="shared" si="67"/>
        <v>9</v>
      </c>
      <c r="B3735" s="30" t="s">
        <v>5931</v>
      </c>
      <c r="C3735" s="30" t="s">
        <v>106</v>
      </c>
      <c r="D3735" s="34">
        <v>0</v>
      </c>
      <c r="E3735" s="33">
        <v>6094976359.2799997</v>
      </c>
      <c r="F3735" s="33">
        <v>6094976359.2799997</v>
      </c>
    </row>
    <row r="3736" spans="1:6" ht="13.5" hidden="1" thickBot="1">
      <c r="A3736" s="27">
        <f t="shared" si="67"/>
        <v>9</v>
      </c>
      <c r="B3736" s="30" t="s">
        <v>5932</v>
      </c>
      <c r="C3736" s="30" t="s">
        <v>959</v>
      </c>
      <c r="D3736" s="34">
        <v>0</v>
      </c>
      <c r="E3736" s="34">
        <v>11580867975</v>
      </c>
      <c r="F3736" s="34">
        <v>11580867975</v>
      </c>
    </row>
    <row r="3737" spans="1:6" ht="13.5" hidden="1" thickBot="1">
      <c r="A3737" s="27">
        <f t="shared" si="67"/>
        <v>9</v>
      </c>
      <c r="B3737" s="30" t="s">
        <v>5933</v>
      </c>
      <c r="C3737" s="30" t="s">
        <v>1438</v>
      </c>
      <c r="D3737" s="34">
        <v>0</v>
      </c>
      <c r="E3737" s="33">
        <v>1379570769.0999999</v>
      </c>
      <c r="F3737" s="33">
        <v>1379570769.0999999</v>
      </c>
    </row>
    <row r="3738" spans="1:6" ht="13.5" hidden="1" thickBot="1">
      <c r="A3738" s="27">
        <f t="shared" si="67"/>
        <v>9</v>
      </c>
      <c r="B3738" s="30" t="s">
        <v>5934</v>
      </c>
      <c r="C3738" s="30" t="s">
        <v>1472</v>
      </c>
      <c r="D3738" s="34">
        <v>0</v>
      </c>
      <c r="E3738" s="33">
        <v>78912485.609999999</v>
      </c>
      <c r="F3738" s="33">
        <v>78912485.609999999</v>
      </c>
    </row>
    <row r="3739" spans="1:6" ht="13.5" hidden="1" thickBot="1">
      <c r="A3739" s="27">
        <f t="shared" si="67"/>
        <v>9</v>
      </c>
      <c r="B3739" s="30" t="s">
        <v>5935</v>
      </c>
      <c r="C3739" s="30" t="s">
        <v>1442</v>
      </c>
      <c r="D3739" s="34">
        <v>0</v>
      </c>
      <c r="E3739" s="34">
        <v>992534368</v>
      </c>
      <c r="F3739" s="34">
        <v>992534368</v>
      </c>
    </row>
    <row r="3740" spans="1:6" ht="13.5" hidden="1" thickBot="1">
      <c r="A3740" s="27">
        <f t="shared" si="67"/>
        <v>9</v>
      </c>
      <c r="B3740" s="30" t="s">
        <v>5936</v>
      </c>
      <c r="C3740" s="30" t="s">
        <v>1436</v>
      </c>
      <c r="D3740" s="34">
        <v>0</v>
      </c>
      <c r="E3740" s="34">
        <v>420771180482</v>
      </c>
      <c r="F3740" s="34">
        <v>420771180482</v>
      </c>
    </row>
    <row r="3741" spans="1:6" ht="13.5" hidden="1" thickBot="1">
      <c r="A3741" s="27">
        <f t="shared" si="67"/>
        <v>9</v>
      </c>
      <c r="B3741" s="30" t="s">
        <v>5937</v>
      </c>
      <c r="C3741" s="30" t="s">
        <v>105</v>
      </c>
      <c r="D3741" s="34">
        <v>0</v>
      </c>
      <c r="E3741" s="33">
        <v>223109658.5</v>
      </c>
      <c r="F3741" s="33">
        <v>223109658.5</v>
      </c>
    </row>
    <row r="3742" spans="1:6" ht="13.5" hidden="1" thickBot="1">
      <c r="A3742" s="27">
        <f t="shared" si="67"/>
        <v>9</v>
      </c>
      <c r="B3742" s="30" t="s">
        <v>5938</v>
      </c>
      <c r="C3742" s="30" t="s">
        <v>1477</v>
      </c>
      <c r="D3742" s="34">
        <v>0</v>
      </c>
      <c r="E3742" s="33">
        <v>9762589236.6499996</v>
      </c>
      <c r="F3742" s="33">
        <v>9762589236.6499996</v>
      </c>
    </row>
    <row r="3743" spans="1:6" ht="13.5" hidden="1" thickBot="1">
      <c r="A3743" s="27">
        <f t="shared" si="67"/>
        <v>9</v>
      </c>
      <c r="B3743" s="30" t="s">
        <v>5939</v>
      </c>
      <c r="C3743" s="30" t="s">
        <v>1440</v>
      </c>
      <c r="D3743" s="34">
        <v>0</v>
      </c>
      <c r="E3743" s="33">
        <v>17417065351.900002</v>
      </c>
      <c r="F3743" s="33">
        <v>17417065351.900002</v>
      </c>
    </row>
    <row r="3744" spans="1:6" ht="13.5" hidden="1" thickBot="1">
      <c r="A3744" s="27">
        <f t="shared" si="67"/>
        <v>9</v>
      </c>
      <c r="B3744" s="30" t="s">
        <v>5940</v>
      </c>
      <c r="C3744" s="30" t="s">
        <v>1480</v>
      </c>
      <c r="D3744" s="34">
        <v>0</v>
      </c>
      <c r="E3744" s="33">
        <v>2874411826.4899998</v>
      </c>
      <c r="F3744" s="33">
        <v>2874411826.4899998</v>
      </c>
    </row>
    <row r="3745" spans="1:6" ht="13.5" hidden="1" thickBot="1">
      <c r="A3745" s="27">
        <f t="shared" si="67"/>
        <v>9</v>
      </c>
      <c r="B3745" s="30" t="s">
        <v>5941</v>
      </c>
      <c r="C3745" s="30" t="s">
        <v>1450</v>
      </c>
      <c r="D3745" s="34">
        <v>0</v>
      </c>
      <c r="E3745" s="34">
        <v>175598953133</v>
      </c>
      <c r="F3745" s="34">
        <v>175598953133</v>
      </c>
    </row>
    <row r="3746" spans="1:6" ht="13.5" hidden="1" thickBot="1">
      <c r="A3746" s="27">
        <f t="shared" ref="A3746:A3809" si="68">LEN(B3746)</f>
        <v>9</v>
      </c>
      <c r="B3746" s="30" t="s">
        <v>5942</v>
      </c>
      <c r="C3746" s="30" t="s">
        <v>1483</v>
      </c>
      <c r="D3746" s="34">
        <v>0</v>
      </c>
      <c r="E3746" s="34">
        <v>10012300</v>
      </c>
      <c r="F3746" s="34">
        <v>10012300</v>
      </c>
    </row>
    <row r="3747" spans="1:6" ht="13.5" hidden="1" thickBot="1">
      <c r="A3747" s="27">
        <f t="shared" si="68"/>
        <v>9</v>
      </c>
      <c r="B3747" s="30" t="s">
        <v>5943</v>
      </c>
      <c r="C3747" s="30" t="s">
        <v>1487</v>
      </c>
      <c r="D3747" s="34">
        <v>0</v>
      </c>
      <c r="E3747" s="34">
        <v>79263699</v>
      </c>
      <c r="F3747" s="34">
        <v>79263699</v>
      </c>
    </row>
    <row r="3748" spans="1:6" ht="13.5" hidden="1" thickBot="1">
      <c r="A3748" s="27">
        <f t="shared" si="68"/>
        <v>9</v>
      </c>
      <c r="B3748" s="30" t="s">
        <v>5944</v>
      </c>
      <c r="C3748" s="30" t="s">
        <v>1446</v>
      </c>
      <c r="D3748" s="34">
        <v>0</v>
      </c>
      <c r="E3748" s="33">
        <v>29385099583.099998</v>
      </c>
      <c r="F3748" s="33">
        <v>29385099583.099998</v>
      </c>
    </row>
    <row r="3749" spans="1:6" ht="13.5" hidden="1" thickBot="1">
      <c r="A3749" s="27">
        <f t="shared" si="68"/>
        <v>9</v>
      </c>
      <c r="B3749" s="30" t="s">
        <v>5945</v>
      </c>
      <c r="C3749" s="30" t="s">
        <v>1510</v>
      </c>
      <c r="D3749" s="34">
        <v>0</v>
      </c>
      <c r="E3749" s="33">
        <v>7724854676.2799997</v>
      </c>
      <c r="F3749" s="33">
        <v>7724854676.2799997</v>
      </c>
    </row>
    <row r="3750" spans="1:6" ht="13.5" hidden="1" thickBot="1">
      <c r="A3750" s="27">
        <f t="shared" si="68"/>
        <v>9</v>
      </c>
      <c r="B3750" s="30" t="s">
        <v>5946</v>
      </c>
      <c r="C3750" s="30" t="s">
        <v>1512</v>
      </c>
      <c r="D3750" s="34">
        <v>0</v>
      </c>
      <c r="E3750" s="33">
        <v>191957195487.64001</v>
      </c>
      <c r="F3750" s="33">
        <v>191957195487.64001</v>
      </c>
    </row>
    <row r="3751" spans="1:6" ht="13.5" hidden="1" thickBot="1">
      <c r="A3751" s="27">
        <f t="shared" si="68"/>
        <v>9</v>
      </c>
      <c r="B3751" s="30" t="s">
        <v>5947</v>
      </c>
      <c r="C3751" s="30" t="s">
        <v>95</v>
      </c>
      <c r="D3751" s="34">
        <v>0</v>
      </c>
      <c r="E3751" s="34">
        <v>27679042618</v>
      </c>
      <c r="F3751" s="34">
        <v>27679042618</v>
      </c>
    </row>
    <row r="3752" spans="1:6" ht="13.5" hidden="1" thickBot="1">
      <c r="A3752" s="27">
        <f t="shared" si="68"/>
        <v>9</v>
      </c>
      <c r="B3752" s="30" t="s">
        <v>5948</v>
      </c>
      <c r="C3752" s="30" t="s">
        <v>1492</v>
      </c>
      <c r="D3752" s="34">
        <v>0</v>
      </c>
      <c r="E3752" s="33">
        <v>27056792588.91</v>
      </c>
      <c r="F3752" s="33">
        <v>27056792588.91</v>
      </c>
    </row>
    <row r="3753" spans="1:6" ht="13.5" hidden="1" thickBot="1">
      <c r="A3753" s="27">
        <f t="shared" si="68"/>
        <v>9</v>
      </c>
      <c r="B3753" s="30" t="s">
        <v>5949</v>
      </c>
      <c r="C3753" s="30" t="s">
        <v>1494</v>
      </c>
      <c r="D3753" s="34">
        <v>0</v>
      </c>
      <c r="E3753" s="34">
        <v>2165328647</v>
      </c>
      <c r="F3753" s="34">
        <v>2165328647</v>
      </c>
    </row>
    <row r="3754" spans="1:6" ht="13.5" hidden="1" thickBot="1">
      <c r="A3754" s="27">
        <f t="shared" si="68"/>
        <v>9</v>
      </c>
      <c r="B3754" s="30" t="s">
        <v>5950</v>
      </c>
      <c r="C3754" s="30" t="s">
        <v>5951</v>
      </c>
      <c r="D3754" s="34">
        <v>0</v>
      </c>
      <c r="E3754" s="34">
        <v>26516527</v>
      </c>
      <c r="F3754" s="34">
        <v>26516527</v>
      </c>
    </row>
    <row r="3755" spans="1:6" ht="13.5" hidden="1" thickBot="1">
      <c r="A3755" s="27">
        <f t="shared" si="68"/>
        <v>9</v>
      </c>
      <c r="B3755" s="30" t="s">
        <v>5952</v>
      </c>
      <c r="C3755" s="30" t="s">
        <v>3919</v>
      </c>
      <c r="D3755" s="34">
        <v>0</v>
      </c>
      <c r="E3755" s="34">
        <v>1100967228</v>
      </c>
      <c r="F3755" s="34">
        <v>1100967228</v>
      </c>
    </row>
    <row r="3756" spans="1:6" ht="13.5" hidden="1" thickBot="1">
      <c r="A3756" s="27">
        <f t="shared" si="68"/>
        <v>9</v>
      </c>
      <c r="B3756" s="30" t="s">
        <v>5953</v>
      </c>
      <c r="C3756" s="30" t="s">
        <v>3921</v>
      </c>
      <c r="D3756" s="34">
        <v>0</v>
      </c>
      <c r="E3756" s="34">
        <v>21124618</v>
      </c>
      <c r="F3756" s="34">
        <v>21124618</v>
      </c>
    </row>
    <row r="3757" spans="1:6" ht="13.5" hidden="1" thickBot="1">
      <c r="A3757" s="27">
        <f t="shared" si="68"/>
        <v>9</v>
      </c>
      <c r="B3757" s="30" t="s">
        <v>5954</v>
      </c>
      <c r="C3757" s="30" t="s">
        <v>3925</v>
      </c>
      <c r="D3757" s="34">
        <v>0</v>
      </c>
      <c r="E3757" s="34">
        <v>6435488166</v>
      </c>
      <c r="F3757" s="34">
        <v>6435488166</v>
      </c>
    </row>
    <row r="3758" spans="1:6" ht="13.5" hidden="1" thickBot="1">
      <c r="A3758" s="27">
        <f t="shared" si="68"/>
        <v>9</v>
      </c>
      <c r="B3758" s="30" t="s">
        <v>5955</v>
      </c>
      <c r="C3758" s="30" t="s">
        <v>951</v>
      </c>
      <c r="D3758" s="34">
        <v>0</v>
      </c>
      <c r="E3758" s="33">
        <v>12806381156.110001</v>
      </c>
      <c r="F3758" s="33">
        <v>12806381156.110001</v>
      </c>
    </row>
    <row r="3759" spans="1:6" ht="13.5" hidden="1" thickBot="1">
      <c r="A3759" s="27">
        <f t="shared" si="68"/>
        <v>9</v>
      </c>
      <c r="B3759" s="30" t="s">
        <v>5956</v>
      </c>
      <c r="C3759" s="30" t="s">
        <v>3931</v>
      </c>
      <c r="D3759" s="34">
        <v>0</v>
      </c>
      <c r="E3759" s="33">
        <v>367961159181.02002</v>
      </c>
      <c r="F3759" s="33">
        <v>367961159181.02002</v>
      </c>
    </row>
    <row r="3760" spans="1:6" ht="13.5" hidden="1" thickBot="1">
      <c r="A3760" s="27">
        <f t="shared" si="68"/>
        <v>9</v>
      </c>
      <c r="B3760" s="30" t="s">
        <v>5957</v>
      </c>
      <c r="C3760" s="30" t="s">
        <v>1516</v>
      </c>
      <c r="D3760" s="34">
        <v>0</v>
      </c>
      <c r="E3760" s="34">
        <v>1255074791</v>
      </c>
      <c r="F3760" s="34">
        <v>1255074791</v>
      </c>
    </row>
    <row r="3761" spans="1:6" ht="13.5" thickBot="1">
      <c r="A3761" s="27">
        <f t="shared" si="68"/>
        <v>3</v>
      </c>
      <c r="B3761" s="27" t="s">
        <v>5958</v>
      </c>
      <c r="C3761" s="30" t="s">
        <v>5959</v>
      </c>
      <c r="D3761" s="34">
        <v>0</v>
      </c>
      <c r="E3761" s="33">
        <v>40013955586702.797</v>
      </c>
      <c r="F3761" s="33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0" t="s">
        <v>964</v>
      </c>
      <c r="D3762" s="34">
        <v>0</v>
      </c>
      <c r="E3762" s="33">
        <v>4804112114791.4697</v>
      </c>
      <c r="F3762" s="33">
        <v>4804112114791.4697</v>
      </c>
    </row>
    <row r="3763" spans="1:6" ht="13.5" hidden="1" thickBot="1">
      <c r="A3763" s="27">
        <f t="shared" si="68"/>
        <v>9</v>
      </c>
      <c r="B3763" s="30" t="s">
        <v>5961</v>
      </c>
      <c r="C3763" s="30" t="s">
        <v>5962</v>
      </c>
      <c r="D3763" s="34">
        <v>0</v>
      </c>
      <c r="E3763" s="33">
        <v>18349394692.810001</v>
      </c>
      <c r="F3763" s="33">
        <v>18349394692.810001</v>
      </c>
    </row>
    <row r="3764" spans="1:6" ht="13.5" hidden="1" thickBot="1">
      <c r="A3764" s="27">
        <f t="shared" si="68"/>
        <v>9</v>
      </c>
      <c r="B3764" s="30" t="s">
        <v>5963</v>
      </c>
      <c r="C3764" s="30" t="s">
        <v>3945</v>
      </c>
      <c r="D3764" s="34">
        <v>0</v>
      </c>
      <c r="E3764" s="34">
        <v>225880751812</v>
      </c>
      <c r="F3764" s="34">
        <v>225880751812</v>
      </c>
    </row>
    <row r="3765" spans="1:6" ht="13.5" hidden="1" thickBot="1">
      <c r="A3765" s="27">
        <f t="shared" si="68"/>
        <v>9</v>
      </c>
      <c r="B3765" s="30" t="s">
        <v>5964</v>
      </c>
      <c r="C3765" s="30" t="s">
        <v>3947</v>
      </c>
      <c r="D3765" s="34">
        <v>0</v>
      </c>
      <c r="E3765" s="33">
        <v>188483308543.82999</v>
      </c>
      <c r="F3765" s="33">
        <v>188483308543.82999</v>
      </c>
    </row>
    <row r="3766" spans="1:6" ht="13.5" hidden="1" thickBot="1">
      <c r="A3766" s="27">
        <f t="shared" si="68"/>
        <v>9</v>
      </c>
      <c r="B3766" s="30" t="s">
        <v>5965</v>
      </c>
      <c r="C3766" s="30" t="s">
        <v>5966</v>
      </c>
      <c r="D3766" s="34">
        <v>0</v>
      </c>
      <c r="E3766" s="33">
        <v>8015804547.46</v>
      </c>
      <c r="F3766" s="33">
        <v>8015804547.46</v>
      </c>
    </row>
    <row r="3767" spans="1:6" ht="13.5" hidden="1" thickBot="1">
      <c r="A3767" s="27">
        <f t="shared" si="68"/>
        <v>9</v>
      </c>
      <c r="B3767" s="30" t="s">
        <v>5967</v>
      </c>
      <c r="C3767" s="30" t="s">
        <v>3951</v>
      </c>
      <c r="D3767" s="34">
        <v>0</v>
      </c>
      <c r="E3767" s="34">
        <v>3205758450</v>
      </c>
      <c r="F3767" s="34">
        <v>3205758450</v>
      </c>
    </row>
    <row r="3768" spans="1:6" ht="13.5" hidden="1" thickBot="1">
      <c r="A3768" s="27">
        <f t="shared" si="68"/>
        <v>9</v>
      </c>
      <c r="B3768" s="30" t="s">
        <v>5968</v>
      </c>
      <c r="C3768" s="30" t="s">
        <v>3953</v>
      </c>
      <c r="D3768" s="34">
        <v>0</v>
      </c>
      <c r="E3768" s="33">
        <v>33112070600.009998</v>
      </c>
      <c r="F3768" s="33">
        <v>33112070600.009998</v>
      </c>
    </row>
    <row r="3769" spans="1:6" ht="13.5" hidden="1" thickBot="1">
      <c r="A3769" s="27">
        <f t="shared" si="68"/>
        <v>9</v>
      </c>
      <c r="B3769" s="30" t="s">
        <v>5969</v>
      </c>
      <c r="C3769" s="30" t="s">
        <v>3955</v>
      </c>
      <c r="D3769" s="34">
        <v>0</v>
      </c>
      <c r="E3769" s="33">
        <v>195945379922.56</v>
      </c>
      <c r="F3769" s="33">
        <v>195945379922.56</v>
      </c>
    </row>
    <row r="3770" spans="1:6" ht="13.5" hidden="1" thickBot="1">
      <c r="A3770" s="27">
        <f t="shared" si="68"/>
        <v>9</v>
      </c>
      <c r="B3770" s="30" t="s">
        <v>5970</v>
      </c>
      <c r="C3770" s="30" t="s">
        <v>3957</v>
      </c>
      <c r="D3770" s="34">
        <v>0</v>
      </c>
      <c r="E3770" s="33">
        <v>3222622741106.2998</v>
      </c>
      <c r="F3770" s="33">
        <v>3222622741106.2998</v>
      </c>
    </row>
    <row r="3771" spans="1:6" ht="13.5" hidden="1" thickBot="1">
      <c r="A3771" s="27">
        <f t="shared" si="68"/>
        <v>9</v>
      </c>
      <c r="B3771" s="30" t="s">
        <v>5971</v>
      </c>
      <c r="C3771" s="30" t="s">
        <v>5972</v>
      </c>
      <c r="D3771" s="34">
        <v>0</v>
      </c>
      <c r="E3771" s="33">
        <v>138416014424.85001</v>
      </c>
      <c r="F3771" s="33">
        <v>138416014424.85001</v>
      </c>
    </row>
    <row r="3772" spans="1:6" ht="13.5" hidden="1" thickBot="1">
      <c r="A3772" s="27">
        <f t="shared" si="68"/>
        <v>9</v>
      </c>
      <c r="B3772" s="30" t="s">
        <v>5973</v>
      </c>
      <c r="C3772" s="30" t="s">
        <v>3963</v>
      </c>
      <c r="D3772" s="34">
        <v>0</v>
      </c>
      <c r="E3772" s="33">
        <v>12858530737.91</v>
      </c>
      <c r="F3772" s="33">
        <v>12858530737.91</v>
      </c>
    </row>
    <row r="3773" spans="1:6" ht="13.5" hidden="1" thickBot="1">
      <c r="A3773" s="27">
        <f t="shared" si="68"/>
        <v>9</v>
      </c>
      <c r="B3773" s="30" t="s">
        <v>5974</v>
      </c>
      <c r="C3773" s="30" t="s">
        <v>3965</v>
      </c>
      <c r="D3773" s="34">
        <v>0</v>
      </c>
      <c r="E3773" s="34">
        <v>235480823</v>
      </c>
      <c r="F3773" s="34">
        <v>235480823</v>
      </c>
    </row>
    <row r="3774" spans="1:6" ht="13.5" hidden="1" thickBot="1">
      <c r="A3774" s="27">
        <f t="shared" si="68"/>
        <v>9</v>
      </c>
      <c r="B3774" s="30" t="s">
        <v>5975</v>
      </c>
      <c r="C3774" s="30" t="s">
        <v>3967</v>
      </c>
      <c r="D3774" s="34">
        <v>0</v>
      </c>
      <c r="E3774" s="33">
        <v>466902147303.32001</v>
      </c>
      <c r="F3774" s="33">
        <v>466902147303.32001</v>
      </c>
    </row>
    <row r="3775" spans="1:6" ht="13.5" hidden="1" thickBot="1">
      <c r="A3775" s="27">
        <f t="shared" si="68"/>
        <v>9</v>
      </c>
      <c r="B3775" s="30" t="s">
        <v>5976</v>
      </c>
      <c r="C3775" s="30" t="s">
        <v>5977</v>
      </c>
      <c r="D3775" s="34">
        <v>0</v>
      </c>
      <c r="E3775" s="33">
        <v>8747920291.1499996</v>
      </c>
      <c r="F3775" s="33">
        <v>8747920291.1499996</v>
      </c>
    </row>
    <row r="3776" spans="1:6" ht="13.5" hidden="1" thickBot="1">
      <c r="A3776" s="27">
        <f t="shared" si="68"/>
        <v>9</v>
      </c>
      <c r="B3776" s="30" t="s">
        <v>5978</v>
      </c>
      <c r="C3776" s="30" t="s">
        <v>5979</v>
      </c>
      <c r="D3776" s="34">
        <v>0</v>
      </c>
      <c r="E3776" s="34">
        <v>3489503393</v>
      </c>
      <c r="F3776" s="34">
        <v>3489503393</v>
      </c>
    </row>
    <row r="3777" spans="1:6" ht="13.5" hidden="1" thickBot="1">
      <c r="A3777" s="27">
        <f t="shared" si="68"/>
        <v>9</v>
      </c>
      <c r="B3777" s="30" t="s">
        <v>5980</v>
      </c>
      <c r="C3777" s="30" t="s">
        <v>3961</v>
      </c>
      <c r="D3777" s="34">
        <v>0</v>
      </c>
      <c r="E3777" s="33">
        <v>152214817642.89001</v>
      </c>
      <c r="F3777" s="33">
        <v>152214817642.89001</v>
      </c>
    </row>
    <row r="3778" spans="1:6" ht="13.5" hidden="1" thickBot="1">
      <c r="A3778" s="27">
        <f t="shared" si="68"/>
        <v>9</v>
      </c>
      <c r="B3778" s="30" t="s">
        <v>5981</v>
      </c>
      <c r="C3778" s="30" t="s">
        <v>3975</v>
      </c>
      <c r="D3778" s="34">
        <v>0</v>
      </c>
      <c r="E3778" s="33">
        <v>125632490500.38</v>
      </c>
      <c r="F3778" s="33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0" t="s">
        <v>129</v>
      </c>
      <c r="D3779" s="34">
        <v>0</v>
      </c>
      <c r="E3779" s="33">
        <v>9850390456191.0098</v>
      </c>
      <c r="F3779" s="33">
        <v>9850390456191.0098</v>
      </c>
    </row>
    <row r="3780" spans="1:6" ht="13.5" hidden="1" thickBot="1">
      <c r="A3780" s="27">
        <f t="shared" si="68"/>
        <v>9</v>
      </c>
      <c r="B3780" s="30" t="s">
        <v>5983</v>
      </c>
      <c r="C3780" s="30" t="s">
        <v>4003</v>
      </c>
      <c r="D3780" s="34">
        <v>0</v>
      </c>
      <c r="E3780" s="33">
        <v>1309021502103.1001</v>
      </c>
      <c r="F3780" s="33">
        <v>1309021502103.1001</v>
      </c>
    </row>
    <row r="3781" spans="1:6" ht="13.5" hidden="1" thickBot="1">
      <c r="A3781" s="27">
        <f t="shared" si="68"/>
        <v>9</v>
      </c>
      <c r="B3781" s="30" t="s">
        <v>5984</v>
      </c>
      <c r="C3781" s="30" t="s">
        <v>4005</v>
      </c>
      <c r="D3781" s="34">
        <v>0</v>
      </c>
      <c r="E3781" s="33">
        <v>269582149580.04001</v>
      </c>
      <c r="F3781" s="33">
        <v>269582149580.04001</v>
      </c>
    </row>
    <row r="3782" spans="1:6" ht="13.5" hidden="1" thickBot="1">
      <c r="A3782" s="27">
        <f t="shared" si="68"/>
        <v>9</v>
      </c>
      <c r="B3782" s="30" t="s">
        <v>5985</v>
      </c>
      <c r="C3782" s="30" t="s">
        <v>4007</v>
      </c>
      <c r="D3782" s="34">
        <v>0</v>
      </c>
      <c r="E3782" s="33">
        <v>959802008578.78003</v>
      </c>
      <c r="F3782" s="33">
        <v>959802008578.78003</v>
      </c>
    </row>
    <row r="3783" spans="1:6" ht="13.5" hidden="1" thickBot="1">
      <c r="A3783" s="27">
        <f t="shared" si="68"/>
        <v>9</v>
      </c>
      <c r="B3783" s="30" t="s">
        <v>5986</v>
      </c>
      <c r="C3783" s="30" t="s">
        <v>4009</v>
      </c>
      <c r="D3783" s="34">
        <v>0</v>
      </c>
      <c r="E3783" s="33">
        <v>580140796385.92004</v>
      </c>
      <c r="F3783" s="33">
        <v>580140796385.92004</v>
      </c>
    </row>
    <row r="3784" spans="1:6" ht="13.5" hidden="1" thickBot="1">
      <c r="A3784" s="27">
        <f t="shared" si="68"/>
        <v>9</v>
      </c>
      <c r="B3784" s="30" t="s">
        <v>5987</v>
      </c>
      <c r="C3784" s="30" t="s">
        <v>5988</v>
      </c>
      <c r="D3784" s="34">
        <v>0</v>
      </c>
      <c r="E3784" s="33">
        <v>240240080806.38</v>
      </c>
      <c r="F3784" s="33">
        <v>240240080806.38</v>
      </c>
    </row>
    <row r="3785" spans="1:6" ht="13.5" hidden="1" thickBot="1">
      <c r="A3785" s="27">
        <f t="shared" si="68"/>
        <v>9</v>
      </c>
      <c r="B3785" s="30" t="s">
        <v>5989</v>
      </c>
      <c r="C3785" s="30" t="s">
        <v>5990</v>
      </c>
      <c r="D3785" s="34">
        <v>0</v>
      </c>
      <c r="E3785" s="33">
        <v>477749053805.06</v>
      </c>
      <c r="F3785" s="33">
        <v>477749053805.06</v>
      </c>
    </row>
    <row r="3786" spans="1:6" ht="13.5" hidden="1" thickBot="1">
      <c r="A3786" s="27">
        <f t="shared" si="68"/>
        <v>9</v>
      </c>
      <c r="B3786" s="30" t="s">
        <v>5991</v>
      </c>
      <c r="C3786" s="30" t="s">
        <v>4013</v>
      </c>
      <c r="D3786" s="34">
        <v>0</v>
      </c>
      <c r="E3786" s="33">
        <v>213466731015.51001</v>
      </c>
      <c r="F3786" s="33">
        <v>213466731015.51001</v>
      </c>
    </row>
    <row r="3787" spans="1:6" ht="13.5" hidden="1" thickBot="1">
      <c r="A3787" s="27">
        <f t="shared" si="68"/>
        <v>9</v>
      </c>
      <c r="B3787" s="30" t="s">
        <v>5992</v>
      </c>
      <c r="C3787" s="30" t="s">
        <v>4015</v>
      </c>
      <c r="D3787" s="34">
        <v>0</v>
      </c>
      <c r="E3787" s="33">
        <v>1085592184835.0601</v>
      </c>
      <c r="F3787" s="33">
        <v>1085592184835.0601</v>
      </c>
    </row>
    <row r="3788" spans="1:6" ht="13.5" hidden="1" thickBot="1">
      <c r="A3788" s="27">
        <f t="shared" si="68"/>
        <v>9</v>
      </c>
      <c r="B3788" s="30" t="s">
        <v>5993</v>
      </c>
      <c r="C3788" s="30" t="s">
        <v>4017</v>
      </c>
      <c r="D3788" s="34">
        <v>0</v>
      </c>
      <c r="E3788" s="33">
        <v>357204195701.98999</v>
      </c>
      <c r="F3788" s="33">
        <v>357204195701.98999</v>
      </c>
    </row>
    <row r="3789" spans="1:6" ht="13.5" hidden="1" thickBot="1">
      <c r="A3789" s="27">
        <f t="shared" si="68"/>
        <v>9</v>
      </c>
      <c r="B3789" s="30" t="s">
        <v>5994</v>
      </c>
      <c r="C3789" s="30" t="s">
        <v>4019</v>
      </c>
      <c r="D3789" s="34">
        <v>0</v>
      </c>
      <c r="E3789" s="33">
        <v>63241435607.010002</v>
      </c>
      <c r="F3789" s="33">
        <v>63241435607.010002</v>
      </c>
    </row>
    <row r="3790" spans="1:6" ht="13.5" hidden="1" thickBot="1">
      <c r="A3790" s="27">
        <f t="shared" si="68"/>
        <v>9</v>
      </c>
      <c r="B3790" s="30" t="s">
        <v>5995</v>
      </c>
      <c r="C3790" s="30" t="s">
        <v>4021</v>
      </c>
      <c r="D3790" s="34">
        <v>0</v>
      </c>
      <c r="E3790" s="33">
        <v>90410845177.990005</v>
      </c>
      <c r="F3790" s="33">
        <v>90410845177.990005</v>
      </c>
    </row>
    <row r="3791" spans="1:6" ht="13.5" hidden="1" thickBot="1">
      <c r="A3791" s="27">
        <f t="shared" si="68"/>
        <v>9</v>
      </c>
      <c r="B3791" s="30" t="s">
        <v>5996</v>
      </c>
      <c r="C3791" s="30" t="s">
        <v>4023</v>
      </c>
      <c r="D3791" s="34">
        <v>0</v>
      </c>
      <c r="E3791" s="33">
        <v>78654798259.710007</v>
      </c>
      <c r="F3791" s="33">
        <v>78654798259.710007</v>
      </c>
    </row>
    <row r="3792" spans="1:6" ht="13.5" hidden="1" thickBot="1">
      <c r="A3792" s="27">
        <f t="shared" si="68"/>
        <v>9</v>
      </c>
      <c r="B3792" s="30" t="s">
        <v>5997</v>
      </c>
      <c r="C3792" s="30" t="s">
        <v>4025</v>
      </c>
      <c r="D3792" s="34">
        <v>0</v>
      </c>
      <c r="E3792" s="33">
        <v>14579073728.450001</v>
      </c>
      <c r="F3792" s="33">
        <v>14579073728.450001</v>
      </c>
    </row>
    <row r="3793" spans="1:6" ht="13.5" hidden="1" thickBot="1">
      <c r="A3793" s="27">
        <f t="shared" si="68"/>
        <v>9</v>
      </c>
      <c r="B3793" s="30" t="s">
        <v>5998</v>
      </c>
      <c r="C3793" s="30" t="s">
        <v>4027</v>
      </c>
      <c r="D3793" s="34">
        <v>0</v>
      </c>
      <c r="E3793" s="33">
        <v>28487796197.98</v>
      </c>
      <c r="F3793" s="33">
        <v>28487796197.98</v>
      </c>
    </row>
    <row r="3794" spans="1:6" ht="13.5" hidden="1" thickBot="1">
      <c r="A3794" s="27">
        <f t="shared" si="68"/>
        <v>9</v>
      </c>
      <c r="B3794" s="30" t="s">
        <v>5999</v>
      </c>
      <c r="C3794" s="30" t="s">
        <v>4029</v>
      </c>
      <c r="D3794" s="34">
        <v>0</v>
      </c>
      <c r="E3794" s="33">
        <v>825349329602.31995</v>
      </c>
      <c r="F3794" s="33">
        <v>825349329602.31995</v>
      </c>
    </row>
    <row r="3795" spans="1:6" ht="13.5" hidden="1" thickBot="1">
      <c r="A3795" s="27">
        <f t="shared" si="68"/>
        <v>9</v>
      </c>
      <c r="B3795" s="30" t="s">
        <v>6000</v>
      </c>
      <c r="C3795" s="30" t="s">
        <v>4031</v>
      </c>
      <c r="D3795" s="34">
        <v>0</v>
      </c>
      <c r="E3795" s="33">
        <v>170438591254.03</v>
      </c>
      <c r="F3795" s="33">
        <v>170438591254.03</v>
      </c>
    </row>
    <row r="3796" spans="1:6" ht="13.5" hidden="1" thickBot="1">
      <c r="A3796" s="27">
        <f t="shared" si="68"/>
        <v>9</v>
      </c>
      <c r="B3796" s="30" t="s">
        <v>6001</v>
      </c>
      <c r="C3796" s="30" t="s">
        <v>4033</v>
      </c>
      <c r="D3796" s="34">
        <v>0</v>
      </c>
      <c r="E3796" s="33">
        <v>462697846754.40997</v>
      </c>
      <c r="F3796" s="33">
        <v>462697846754.40997</v>
      </c>
    </row>
    <row r="3797" spans="1:6" ht="13.5" hidden="1" thickBot="1">
      <c r="A3797" s="27">
        <f t="shared" si="68"/>
        <v>9</v>
      </c>
      <c r="B3797" s="30" t="s">
        <v>6002</v>
      </c>
      <c r="C3797" s="30" t="s">
        <v>4035</v>
      </c>
      <c r="D3797" s="34">
        <v>0</v>
      </c>
      <c r="E3797" s="33">
        <v>331727031992.34003</v>
      </c>
      <c r="F3797" s="33">
        <v>331727031992.34003</v>
      </c>
    </row>
    <row r="3798" spans="1:6" ht="13.5" hidden="1" thickBot="1">
      <c r="A3798" s="27">
        <f t="shared" si="68"/>
        <v>9</v>
      </c>
      <c r="B3798" s="30" t="s">
        <v>6003</v>
      </c>
      <c r="C3798" s="30" t="s">
        <v>4037</v>
      </c>
      <c r="D3798" s="34">
        <v>0</v>
      </c>
      <c r="E3798" s="33">
        <v>33492201308.639999</v>
      </c>
      <c r="F3798" s="33">
        <v>33492201308.639999</v>
      </c>
    </row>
    <row r="3799" spans="1:6" ht="13.5" hidden="1" thickBot="1">
      <c r="A3799" s="27">
        <f t="shared" si="68"/>
        <v>9</v>
      </c>
      <c r="B3799" s="30" t="s">
        <v>6004</v>
      </c>
      <c r="C3799" s="30" t="s">
        <v>4039</v>
      </c>
      <c r="D3799" s="34">
        <v>0</v>
      </c>
      <c r="E3799" s="33">
        <v>49455049187.059998</v>
      </c>
      <c r="F3799" s="33">
        <v>49455049187.059998</v>
      </c>
    </row>
    <row r="3800" spans="1:6" ht="13.5" hidden="1" thickBot="1">
      <c r="A3800" s="27">
        <f t="shared" si="68"/>
        <v>9</v>
      </c>
      <c r="B3800" s="30" t="s">
        <v>6005</v>
      </c>
      <c r="C3800" s="30" t="s">
        <v>4041</v>
      </c>
      <c r="D3800" s="34">
        <v>0</v>
      </c>
      <c r="E3800" s="33">
        <v>98473691064.169998</v>
      </c>
      <c r="F3800" s="33">
        <v>98473691064.169998</v>
      </c>
    </row>
    <row r="3801" spans="1:6" ht="13.5" hidden="1" thickBot="1">
      <c r="A3801" s="27">
        <f t="shared" si="68"/>
        <v>9</v>
      </c>
      <c r="B3801" s="30" t="s">
        <v>6006</v>
      </c>
      <c r="C3801" s="30" t="s">
        <v>4043</v>
      </c>
      <c r="D3801" s="34">
        <v>0</v>
      </c>
      <c r="E3801" s="33">
        <v>11087466744.02</v>
      </c>
      <c r="F3801" s="33">
        <v>11087466744.02</v>
      </c>
    </row>
    <row r="3802" spans="1:6" ht="13.5" hidden="1" thickBot="1">
      <c r="A3802" s="27">
        <f t="shared" si="68"/>
        <v>9</v>
      </c>
      <c r="B3802" s="30" t="s">
        <v>6007</v>
      </c>
      <c r="C3802" s="30" t="s">
        <v>4045</v>
      </c>
      <c r="D3802" s="34">
        <v>0</v>
      </c>
      <c r="E3802" s="33">
        <v>59655915085.599998</v>
      </c>
      <c r="F3802" s="33">
        <v>59655915085.599998</v>
      </c>
    </row>
    <row r="3803" spans="1:6" ht="13.5" hidden="1" thickBot="1">
      <c r="A3803" s="27">
        <f t="shared" si="68"/>
        <v>9</v>
      </c>
      <c r="B3803" s="30" t="s">
        <v>6008</v>
      </c>
      <c r="C3803" s="30" t="s">
        <v>4047</v>
      </c>
      <c r="D3803" s="34">
        <v>0</v>
      </c>
      <c r="E3803" s="33">
        <v>15187409135.93</v>
      </c>
      <c r="F3803" s="33">
        <v>15187409135.93</v>
      </c>
    </row>
    <row r="3804" spans="1:6" ht="13.5" hidden="1" thickBot="1">
      <c r="A3804" s="27">
        <f t="shared" si="68"/>
        <v>9</v>
      </c>
      <c r="B3804" s="30" t="s">
        <v>6009</v>
      </c>
      <c r="C3804" s="30" t="s">
        <v>4049</v>
      </c>
      <c r="D3804" s="34">
        <v>0</v>
      </c>
      <c r="E3804" s="33">
        <v>29853452519.029999</v>
      </c>
      <c r="F3804" s="33">
        <v>29853452519.029999</v>
      </c>
    </row>
    <row r="3805" spans="1:6" ht="13.5" hidden="1" thickBot="1">
      <c r="A3805" s="27">
        <f t="shared" si="68"/>
        <v>9</v>
      </c>
      <c r="B3805" s="30" t="s">
        <v>6010</v>
      </c>
      <c r="C3805" s="30" t="s">
        <v>4051</v>
      </c>
      <c r="D3805" s="34">
        <v>0</v>
      </c>
      <c r="E3805" s="33">
        <v>88218780039.479996</v>
      </c>
      <c r="F3805" s="33">
        <v>88218780039.479996</v>
      </c>
    </row>
    <row r="3806" spans="1:6" ht="13.5" hidden="1" thickBot="1">
      <c r="A3806" s="27">
        <f t="shared" si="68"/>
        <v>9</v>
      </c>
      <c r="B3806" s="30" t="s">
        <v>6011</v>
      </c>
      <c r="C3806" s="30" t="s">
        <v>4053</v>
      </c>
      <c r="D3806" s="34">
        <v>0</v>
      </c>
      <c r="E3806" s="33">
        <v>819231217735.14001</v>
      </c>
      <c r="F3806" s="33">
        <v>819231217735.14001</v>
      </c>
    </row>
    <row r="3807" spans="1:6" ht="13.5" hidden="1" thickBot="1">
      <c r="A3807" s="27">
        <f t="shared" si="68"/>
        <v>9</v>
      </c>
      <c r="B3807" s="30" t="s">
        <v>6012</v>
      </c>
      <c r="C3807" s="30" t="s">
        <v>4055</v>
      </c>
      <c r="D3807" s="34">
        <v>0</v>
      </c>
      <c r="E3807" s="33">
        <v>14457805899.469999</v>
      </c>
      <c r="F3807" s="33">
        <v>14457805899.469999</v>
      </c>
    </row>
    <row r="3808" spans="1:6" ht="13.5" hidden="1" thickBot="1">
      <c r="A3808" s="27">
        <f t="shared" si="68"/>
        <v>9</v>
      </c>
      <c r="B3808" s="30" t="s">
        <v>6013</v>
      </c>
      <c r="C3808" s="30" t="s">
        <v>4057</v>
      </c>
      <c r="D3808" s="34">
        <v>0</v>
      </c>
      <c r="E3808" s="33">
        <v>20654521279.639999</v>
      </c>
      <c r="F3808" s="33">
        <v>20654521279.639999</v>
      </c>
    </row>
    <row r="3809" spans="1:6" ht="13.5" hidden="1" thickBot="1">
      <c r="A3809" s="27">
        <f t="shared" si="68"/>
        <v>9</v>
      </c>
      <c r="B3809" s="30" t="s">
        <v>6014</v>
      </c>
      <c r="C3809" s="30" t="s">
        <v>4059</v>
      </c>
      <c r="D3809" s="34">
        <v>0</v>
      </c>
      <c r="E3809" s="33">
        <v>11170351901.940001</v>
      </c>
      <c r="F3809" s="33">
        <v>11170351901.940001</v>
      </c>
    </row>
    <row r="3810" spans="1:6" ht="13.5" hidden="1" thickBot="1">
      <c r="A3810" s="27">
        <f t="shared" ref="A3810:A3873" si="69">LEN(B3810)</f>
        <v>9</v>
      </c>
      <c r="B3810" s="30" t="s">
        <v>6015</v>
      </c>
      <c r="C3810" s="30" t="s">
        <v>4061</v>
      </c>
      <c r="D3810" s="34">
        <v>0</v>
      </c>
      <c r="E3810" s="33">
        <v>231122087520.14001</v>
      </c>
      <c r="F3810" s="33">
        <v>231122087520.14001</v>
      </c>
    </row>
    <row r="3811" spans="1:6" ht="13.5" hidden="1" thickBot="1">
      <c r="A3811" s="27">
        <f t="shared" si="69"/>
        <v>9</v>
      </c>
      <c r="B3811" s="30" t="s">
        <v>6016</v>
      </c>
      <c r="C3811" s="30" t="s">
        <v>4063</v>
      </c>
      <c r="D3811" s="34">
        <v>0</v>
      </c>
      <c r="E3811" s="33">
        <v>8819579346.3700008</v>
      </c>
      <c r="F3811" s="33">
        <v>8819579346.3700008</v>
      </c>
    </row>
    <row r="3812" spans="1:6" ht="13.5" hidden="1" thickBot="1">
      <c r="A3812" s="27">
        <f t="shared" si="69"/>
        <v>9</v>
      </c>
      <c r="B3812" s="30" t="s">
        <v>6017</v>
      </c>
      <c r="C3812" s="30" t="s">
        <v>4065</v>
      </c>
      <c r="D3812" s="34">
        <v>0</v>
      </c>
      <c r="E3812" s="34">
        <v>10494007531</v>
      </c>
      <c r="F3812" s="34">
        <v>10494007531</v>
      </c>
    </row>
    <row r="3813" spans="1:6" ht="13.5" hidden="1" thickBot="1">
      <c r="A3813" s="27">
        <f t="shared" si="69"/>
        <v>9</v>
      </c>
      <c r="B3813" s="30" t="s">
        <v>6018</v>
      </c>
      <c r="C3813" s="30" t="s">
        <v>4067</v>
      </c>
      <c r="D3813" s="34">
        <v>0</v>
      </c>
      <c r="E3813" s="33">
        <v>1233955272.1700001</v>
      </c>
      <c r="F3813" s="33">
        <v>1233955272.1700001</v>
      </c>
    </row>
    <row r="3814" spans="1:6" ht="13.5" hidden="1" thickBot="1">
      <c r="A3814" s="27">
        <f t="shared" si="69"/>
        <v>9</v>
      </c>
      <c r="B3814" s="30" t="s">
        <v>6019</v>
      </c>
      <c r="C3814" s="30" t="s">
        <v>4069</v>
      </c>
      <c r="D3814" s="34">
        <v>0</v>
      </c>
      <c r="E3814" s="33">
        <v>184065181368.87</v>
      </c>
      <c r="F3814" s="33">
        <v>184065181368.87</v>
      </c>
    </row>
    <row r="3815" spans="1:6" ht="13.5" hidden="1" thickBot="1">
      <c r="A3815" s="27">
        <f t="shared" si="69"/>
        <v>9</v>
      </c>
      <c r="B3815" s="30" t="s">
        <v>6020</v>
      </c>
      <c r="C3815" s="30" t="s">
        <v>4071</v>
      </c>
      <c r="D3815" s="34">
        <v>0</v>
      </c>
      <c r="E3815" s="33">
        <v>605332331866.26001</v>
      </c>
      <c r="F3815" s="33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0" t="s">
        <v>966</v>
      </c>
      <c r="D3816" s="34">
        <v>0</v>
      </c>
      <c r="E3816" s="33">
        <v>3550402316841.5698</v>
      </c>
      <c r="F3816" s="33">
        <v>3550402316841.5698</v>
      </c>
    </row>
    <row r="3817" spans="1:6" ht="13.5" hidden="1" thickBot="1">
      <c r="A3817" s="27">
        <f t="shared" si="69"/>
        <v>9</v>
      </c>
      <c r="B3817" s="30" t="s">
        <v>6022</v>
      </c>
      <c r="C3817" s="30" t="s">
        <v>4132</v>
      </c>
      <c r="D3817" s="34">
        <v>0</v>
      </c>
      <c r="E3817" s="34">
        <v>223750788755</v>
      </c>
      <c r="F3817" s="34">
        <v>223750788755</v>
      </c>
    </row>
    <row r="3818" spans="1:6" ht="13.5" hidden="1" thickBot="1">
      <c r="A3818" s="27">
        <f t="shared" si="69"/>
        <v>9</v>
      </c>
      <c r="B3818" s="30" t="s">
        <v>6023</v>
      </c>
      <c r="C3818" s="30" t="s">
        <v>4130</v>
      </c>
      <c r="D3818" s="34">
        <v>0</v>
      </c>
      <c r="E3818" s="34">
        <v>10973027084</v>
      </c>
      <c r="F3818" s="34">
        <v>10973027084</v>
      </c>
    </row>
    <row r="3819" spans="1:6" ht="13.5" hidden="1" thickBot="1">
      <c r="A3819" s="27">
        <f t="shared" si="69"/>
        <v>9</v>
      </c>
      <c r="B3819" s="30" t="s">
        <v>6024</v>
      </c>
      <c r="C3819" s="30" t="s">
        <v>4136</v>
      </c>
      <c r="D3819" s="34">
        <v>0</v>
      </c>
      <c r="E3819" s="34">
        <v>74328151668</v>
      </c>
      <c r="F3819" s="34">
        <v>74328151668</v>
      </c>
    </row>
    <row r="3820" spans="1:6" ht="13.5" hidden="1" thickBot="1">
      <c r="A3820" s="27">
        <f t="shared" si="69"/>
        <v>9</v>
      </c>
      <c r="B3820" s="30" t="s">
        <v>6025</v>
      </c>
      <c r="C3820" s="30" t="s">
        <v>4138</v>
      </c>
      <c r="D3820" s="34">
        <v>0</v>
      </c>
      <c r="E3820" s="33">
        <v>36346282992.57</v>
      </c>
      <c r="F3820" s="33">
        <v>36346282992.57</v>
      </c>
    </row>
    <row r="3821" spans="1:6" ht="13.5" hidden="1" thickBot="1">
      <c r="A3821" s="27">
        <f t="shared" si="69"/>
        <v>9</v>
      </c>
      <c r="B3821" s="30" t="s">
        <v>6026</v>
      </c>
      <c r="C3821" s="30" t="s">
        <v>6027</v>
      </c>
      <c r="D3821" s="34">
        <v>0</v>
      </c>
      <c r="E3821" s="34">
        <v>2716892122396</v>
      </c>
      <c r="F3821" s="34">
        <v>2716892122396</v>
      </c>
    </row>
    <row r="3822" spans="1:6" ht="13.5" hidden="1" thickBot="1">
      <c r="A3822" s="27">
        <f t="shared" si="69"/>
        <v>9</v>
      </c>
      <c r="B3822" s="30" t="s">
        <v>6028</v>
      </c>
      <c r="C3822" s="30" t="s">
        <v>4142</v>
      </c>
      <c r="D3822" s="34">
        <v>0</v>
      </c>
      <c r="E3822" s="34">
        <v>488111943946</v>
      </c>
      <c r="F3822" s="34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0" t="s">
        <v>970</v>
      </c>
      <c r="D3823" s="34">
        <v>0</v>
      </c>
      <c r="E3823" s="33">
        <v>95808464666.5</v>
      </c>
      <c r="F3823" s="33">
        <v>95808464666.5</v>
      </c>
    </row>
    <row r="3824" spans="1:6" ht="13.5" hidden="1" thickBot="1">
      <c r="A3824" s="27">
        <f t="shared" si="69"/>
        <v>9</v>
      </c>
      <c r="B3824" s="30" t="s">
        <v>6030</v>
      </c>
      <c r="C3824" s="30" t="s">
        <v>4197</v>
      </c>
      <c r="D3824" s="34">
        <v>0</v>
      </c>
      <c r="E3824" s="33">
        <v>13600682785.370001</v>
      </c>
      <c r="F3824" s="33">
        <v>13600682785.370001</v>
      </c>
    </row>
    <row r="3825" spans="1:6" ht="13.5" hidden="1" thickBot="1">
      <c r="A3825" s="27">
        <f t="shared" si="69"/>
        <v>9</v>
      </c>
      <c r="B3825" s="30" t="s">
        <v>6031</v>
      </c>
      <c r="C3825" s="30" t="s">
        <v>6032</v>
      </c>
      <c r="D3825" s="34">
        <v>0</v>
      </c>
      <c r="E3825" s="33">
        <v>29207916156.209999</v>
      </c>
      <c r="F3825" s="33">
        <v>29207916156.209999</v>
      </c>
    </row>
    <row r="3826" spans="1:6" ht="13.5" hidden="1" thickBot="1">
      <c r="A3826" s="27">
        <f t="shared" si="69"/>
        <v>9</v>
      </c>
      <c r="B3826" s="30" t="s">
        <v>6033</v>
      </c>
      <c r="C3826" s="30" t="s">
        <v>6034</v>
      </c>
      <c r="D3826" s="34">
        <v>0</v>
      </c>
      <c r="E3826" s="33">
        <v>52999865724.919998</v>
      </c>
      <c r="F3826" s="33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0" t="s">
        <v>130</v>
      </c>
      <c r="D3827" s="34">
        <v>0</v>
      </c>
      <c r="E3827" s="33">
        <v>16922440422838</v>
      </c>
      <c r="F3827" s="33">
        <v>16922440422838</v>
      </c>
    </row>
    <row r="3828" spans="1:6" ht="13.5" hidden="1" thickBot="1">
      <c r="A3828" s="27">
        <f t="shared" si="69"/>
        <v>9</v>
      </c>
      <c r="B3828" s="30" t="s">
        <v>6036</v>
      </c>
      <c r="C3828" s="30" t="s">
        <v>6037</v>
      </c>
      <c r="D3828" s="34">
        <v>0</v>
      </c>
      <c r="E3828" s="33">
        <v>1695216791726.3999</v>
      </c>
      <c r="F3828" s="33">
        <v>1695216791726.3999</v>
      </c>
    </row>
    <row r="3829" spans="1:6" ht="13.5" hidden="1" thickBot="1">
      <c r="A3829" s="27">
        <f t="shared" si="69"/>
        <v>9</v>
      </c>
      <c r="B3829" s="30" t="s">
        <v>6038</v>
      </c>
      <c r="C3829" s="30" t="s">
        <v>6039</v>
      </c>
      <c r="D3829" s="34">
        <v>0</v>
      </c>
      <c r="E3829" s="33">
        <v>957421490041.40002</v>
      </c>
      <c r="F3829" s="33">
        <v>957421490041.40002</v>
      </c>
    </row>
    <row r="3830" spans="1:6" ht="13.5" hidden="1" thickBot="1">
      <c r="A3830" s="27">
        <f t="shared" si="69"/>
        <v>9</v>
      </c>
      <c r="B3830" s="30" t="s">
        <v>6040</v>
      </c>
      <c r="C3830" s="30" t="s">
        <v>6041</v>
      </c>
      <c r="D3830" s="34">
        <v>0</v>
      </c>
      <c r="E3830" s="33">
        <v>498777022426.06</v>
      </c>
      <c r="F3830" s="33">
        <v>498777022426.06</v>
      </c>
    </row>
    <row r="3831" spans="1:6" ht="13.5" hidden="1" thickBot="1">
      <c r="A3831" s="27">
        <f t="shared" si="69"/>
        <v>9</v>
      </c>
      <c r="B3831" s="30" t="s">
        <v>6042</v>
      </c>
      <c r="C3831" s="30" t="s">
        <v>6043</v>
      </c>
      <c r="D3831" s="34">
        <v>0</v>
      </c>
      <c r="E3831" s="33">
        <v>9125495288949.6895</v>
      </c>
      <c r="F3831" s="33">
        <v>9125495288949.6895</v>
      </c>
    </row>
    <row r="3832" spans="1:6" ht="13.5" hidden="1" thickBot="1">
      <c r="A3832" s="27">
        <f t="shared" si="69"/>
        <v>9</v>
      </c>
      <c r="B3832" s="30" t="s">
        <v>6044</v>
      </c>
      <c r="C3832" s="30" t="s">
        <v>6045</v>
      </c>
      <c r="D3832" s="34">
        <v>0</v>
      </c>
      <c r="E3832" s="33">
        <v>1003392596516.51</v>
      </c>
      <c r="F3832" s="33">
        <v>1003392596516.51</v>
      </c>
    </row>
    <row r="3833" spans="1:6" ht="13.5" hidden="1" thickBot="1">
      <c r="A3833" s="27">
        <f t="shared" si="69"/>
        <v>9</v>
      </c>
      <c r="B3833" s="30" t="s">
        <v>6046</v>
      </c>
      <c r="C3833" s="30" t="s">
        <v>6047</v>
      </c>
      <c r="D3833" s="34">
        <v>0</v>
      </c>
      <c r="E3833" s="33">
        <v>3491857724272.5698</v>
      </c>
      <c r="F3833" s="33">
        <v>3491857724272.5698</v>
      </c>
    </row>
    <row r="3834" spans="1:6" ht="13.5" hidden="1" thickBot="1">
      <c r="A3834" s="27">
        <f t="shared" si="69"/>
        <v>9</v>
      </c>
      <c r="B3834" s="30" t="s">
        <v>6048</v>
      </c>
      <c r="C3834" s="30" t="s">
        <v>6049</v>
      </c>
      <c r="D3834" s="34">
        <v>0</v>
      </c>
      <c r="E3834" s="33">
        <v>150279508905.32999</v>
      </c>
      <c r="F3834" s="33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0" t="s">
        <v>1020</v>
      </c>
      <c r="D3835" s="34">
        <v>0</v>
      </c>
      <c r="E3835" s="33">
        <v>4790801811374.2803</v>
      </c>
      <c r="F3835" s="33">
        <v>4790801811374.2803</v>
      </c>
    </row>
    <row r="3836" spans="1:6" ht="13.5" hidden="1" thickBot="1">
      <c r="A3836" s="27">
        <f t="shared" si="69"/>
        <v>9</v>
      </c>
      <c r="B3836" s="30" t="s">
        <v>6051</v>
      </c>
      <c r="C3836" s="30" t="s">
        <v>976</v>
      </c>
      <c r="D3836" s="34">
        <v>0</v>
      </c>
      <c r="E3836" s="33">
        <v>47592691179.010002</v>
      </c>
      <c r="F3836" s="33">
        <v>47592691179.010002</v>
      </c>
    </row>
    <row r="3837" spans="1:6" ht="13.5" hidden="1" thickBot="1">
      <c r="A3837" s="27">
        <f t="shared" si="69"/>
        <v>9</v>
      </c>
      <c r="B3837" s="30" t="s">
        <v>6052</v>
      </c>
      <c r="C3837" s="30" t="s">
        <v>978</v>
      </c>
      <c r="D3837" s="34">
        <v>0</v>
      </c>
      <c r="E3837" s="33">
        <v>62755708473.139999</v>
      </c>
      <c r="F3837" s="33">
        <v>62755708473.139999</v>
      </c>
    </row>
    <row r="3838" spans="1:6" ht="13.5" hidden="1" thickBot="1">
      <c r="A3838" s="27">
        <f t="shared" si="69"/>
        <v>9</v>
      </c>
      <c r="B3838" s="30" t="s">
        <v>6053</v>
      </c>
      <c r="C3838" s="30" t="s">
        <v>986</v>
      </c>
      <c r="D3838" s="34">
        <v>0</v>
      </c>
      <c r="E3838" s="33">
        <v>949713047238.98999</v>
      </c>
      <c r="F3838" s="33">
        <v>949713047238.98999</v>
      </c>
    </row>
    <row r="3839" spans="1:6" ht="13.5" hidden="1" thickBot="1">
      <c r="A3839" s="27">
        <f t="shared" si="69"/>
        <v>9</v>
      </c>
      <c r="B3839" s="30" t="s">
        <v>6054</v>
      </c>
      <c r="C3839" s="30" t="s">
        <v>980</v>
      </c>
      <c r="D3839" s="34">
        <v>0</v>
      </c>
      <c r="E3839" s="33">
        <v>1068686328364.9301</v>
      </c>
      <c r="F3839" s="33">
        <v>1068686328364.9301</v>
      </c>
    </row>
    <row r="3840" spans="1:6" ht="13.5" hidden="1" thickBot="1">
      <c r="A3840" s="27">
        <f t="shared" si="69"/>
        <v>9</v>
      </c>
      <c r="B3840" s="30" t="s">
        <v>6055</v>
      </c>
      <c r="C3840" s="30" t="s">
        <v>1000</v>
      </c>
      <c r="D3840" s="34">
        <v>0</v>
      </c>
      <c r="E3840" s="33">
        <v>151116283266.13</v>
      </c>
      <c r="F3840" s="33">
        <v>151116283266.13</v>
      </c>
    </row>
    <row r="3841" spans="1:6" ht="13.5" hidden="1" thickBot="1">
      <c r="A3841" s="27">
        <f t="shared" si="69"/>
        <v>9</v>
      </c>
      <c r="B3841" s="30" t="s">
        <v>6056</v>
      </c>
      <c r="C3841" s="30" t="s">
        <v>982</v>
      </c>
      <c r="D3841" s="34">
        <v>0</v>
      </c>
      <c r="E3841" s="33">
        <v>11161624554.940001</v>
      </c>
      <c r="F3841" s="33">
        <v>11161624554.940001</v>
      </c>
    </row>
    <row r="3842" spans="1:6" ht="13.5" hidden="1" thickBot="1">
      <c r="A3842" s="27">
        <f t="shared" si="69"/>
        <v>9</v>
      </c>
      <c r="B3842" s="30" t="s">
        <v>6057</v>
      </c>
      <c r="C3842" s="30" t="s">
        <v>1006</v>
      </c>
      <c r="D3842" s="34">
        <v>0</v>
      </c>
      <c r="E3842" s="34">
        <v>1164881817</v>
      </c>
      <c r="F3842" s="34">
        <v>1164881817</v>
      </c>
    </row>
    <row r="3843" spans="1:6" ht="13.5" hidden="1" thickBot="1">
      <c r="A3843" s="27">
        <f t="shared" si="69"/>
        <v>9</v>
      </c>
      <c r="B3843" s="30" t="s">
        <v>6058</v>
      </c>
      <c r="C3843" s="30" t="s">
        <v>6059</v>
      </c>
      <c r="D3843" s="34">
        <v>0</v>
      </c>
      <c r="E3843" s="33">
        <v>100665806101.17999</v>
      </c>
      <c r="F3843" s="33">
        <v>100665806101.17999</v>
      </c>
    </row>
    <row r="3844" spans="1:6" ht="13.5" hidden="1" thickBot="1">
      <c r="A3844" s="27">
        <f t="shared" si="69"/>
        <v>9</v>
      </c>
      <c r="B3844" s="30" t="s">
        <v>6060</v>
      </c>
      <c r="C3844" s="30" t="s">
        <v>4273</v>
      </c>
      <c r="D3844" s="34">
        <v>0</v>
      </c>
      <c r="E3844" s="34">
        <v>6822890800</v>
      </c>
      <c r="F3844" s="34">
        <v>6822890800</v>
      </c>
    </row>
    <row r="3845" spans="1:6" ht="13.5" hidden="1" thickBot="1">
      <c r="A3845" s="27">
        <f t="shared" si="69"/>
        <v>9</v>
      </c>
      <c r="B3845" s="30" t="s">
        <v>6061</v>
      </c>
      <c r="C3845" s="30" t="s">
        <v>1016</v>
      </c>
      <c r="D3845" s="34">
        <v>0</v>
      </c>
      <c r="E3845" s="34">
        <v>1938924230</v>
      </c>
      <c r="F3845" s="34">
        <v>1938924230</v>
      </c>
    </row>
    <row r="3846" spans="1:6" ht="13.5" hidden="1" thickBot="1">
      <c r="A3846" s="27">
        <f t="shared" si="69"/>
        <v>9</v>
      </c>
      <c r="B3846" s="30" t="s">
        <v>6062</v>
      </c>
      <c r="C3846" s="30" t="s">
        <v>1020</v>
      </c>
      <c r="D3846" s="34">
        <v>0</v>
      </c>
      <c r="E3846" s="33">
        <v>2389183625348.96</v>
      </c>
      <c r="F3846" s="33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0" t="s">
        <v>6064</v>
      </c>
      <c r="D3847" s="34">
        <v>0</v>
      </c>
      <c r="E3847" s="33">
        <v>0.02</v>
      </c>
      <c r="F3847" s="33">
        <v>0.02</v>
      </c>
    </row>
    <row r="3848" spans="1:6" ht="13.5" thickBot="1">
      <c r="A3848" s="27">
        <f t="shared" si="69"/>
        <v>3</v>
      </c>
      <c r="B3848" s="27" t="s">
        <v>6065</v>
      </c>
      <c r="C3848" s="30" t="s">
        <v>6066</v>
      </c>
      <c r="D3848" s="34">
        <v>0</v>
      </c>
      <c r="E3848" s="34">
        <v>0</v>
      </c>
      <c r="F3848" s="34">
        <v>0</v>
      </c>
    </row>
    <row r="3849" spans="1:6" ht="13.5" thickBot="1">
      <c r="A3849" s="27">
        <f t="shared" si="69"/>
        <v>6</v>
      </c>
      <c r="B3849" s="27" t="s">
        <v>6067</v>
      </c>
      <c r="C3849" s="30" t="s">
        <v>1454</v>
      </c>
      <c r="D3849" s="34">
        <v>0</v>
      </c>
      <c r="E3849" s="34">
        <v>0</v>
      </c>
      <c r="F3849" s="34">
        <v>0</v>
      </c>
    </row>
    <row r="3850" spans="1:6" ht="13.5" hidden="1" thickBot="1">
      <c r="A3850" s="27">
        <f t="shared" si="69"/>
        <v>9</v>
      </c>
      <c r="B3850" s="30" t="s">
        <v>6068</v>
      </c>
      <c r="C3850" s="30" t="s">
        <v>6069</v>
      </c>
      <c r="D3850" s="34">
        <v>0</v>
      </c>
      <c r="E3850" s="34">
        <v>16445468249</v>
      </c>
      <c r="F3850" s="34">
        <v>16445468249</v>
      </c>
    </row>
    <row r="3851" spans="1:6" ht="13.5" hidden="1" thickBot="1">
      <c r="A3851" s="27">
        <f t="shared" si="69"/>
        <v>9</v>
      </c>
      <c r="B3851" s="30" t="s">
        <v>6070</v>
      </c>
      <c r="C3851" s="30" t="s">
        <v>199</v>
      </c>
      <c r="D3851" s="34">
        <v>0</v>
      </c>
      <c r="E3851" s="34">
        <v>598323160769</v>
      </c>
      <c r="F3851" s="34">
        <v>598323160769</v>
      </c>
    </row>
    <row r="3852" spans="1:6" ht="13.5" hidden="1" thickBot="1">
      <c r="A3852" s="27">
        <f t="shared" si="69"/>
        <v>9</v>
      </c>
      <c r="B3852" s="30" t="s">
        <v>6071</v>
      </c>
      <c r="C3852" s="30" t="s">
        <v>4823</v>
      </c>
      <c r="D3852" s="34">
        <v>0</v>
      </c>
      <c r="E3852" s="34">
        <v>22558850110546</v>
      </c>
      <c r="F3852" s="34">
        <v>22558850110546</v>
      </c>
    </row>
    <row r="3853" spans="1:6" ht="13.5" hidden="1" thickBot="1">
      <c r="A3853" s="27">
        <f t="shared" si="69"/>
        <v>9</v>
      </c>
      <c r="B3853" s="30" t="s">
        <v>6072</v>
      </c>
      <c r="C3853" s="30" t="s">
        <v>2212</v>
      </c>
      <c r="D3853" s="34">
        <v>0</v>
      </c>
      <c r="E3853" s="34">
        <v>388821246607</v>
      </c>
      <c r="F3853" s="34">
        <v>388821246607</v>
      </c>
    </row>
    <row r="3854" spans="1:6" ht="13.5" hidden="1" thickBot="1">
      <c r="A3854" s="27">
        <f t="shared" si="69"/>
        <v>9</v>
      </c>
      <c r="B3854" s="30" t="s">
        <v>6073</v>
      </c>
      <c r="C3854" s="30" t="s">
        <v>4744</v>
      </c>
      <c r="D3854" s="34">
        <v>0</v>
      </c>
      <c r="E3854" s="34">
        <v>57535383765</v>
      </c>
      <c r="F3854" s="34">
        <v>57535383765</v>
      </c>
    </row>
    <row r="3855" spans="1:6" ht="13.5" hidden="1" thickBot="1">
      <c r="A3855" s="27">
        <f t="shared" si="69"/>
        <v>9</v>
      </c>
      <c r="B3855" s="30" t="s">
        <v>6074</v>
      </c>
      <c r="C3855" s="30" t="s">
        <v>2214</v>
      </c>
      <c r="D3855" s="34">
        <v>0</v>
      </c>
      <c r="E3855" s="34">
        <v>39168173837</v>
      </c>
      <c r="F3855" s="34">
        <v>39168173837</v>
      </c>
    </row>
    <row r="3856" spans="1:6" ht="13.5" hidden="1" thickBot="1">
      <c r="A3856" s="27">
        <f t="shared" si="69"/>
        <v>9</v>
      </c>
      <c r="B3856" s="30" t="s">
        <v>6075</v>
      </c>
      <c r="C3856" s="30" t="s">
        <v>133</v>
      </c>
      <c r="D3856" s="34">
        <v>0</v>
      </c>
      <c r="E3856" s="34">
        <v>10541723051</v>
      </c>
      <c r="F3856" s="34">
        <v>10541723051</v>
      </c>
    </row>
    <row r="3857" spans="1:6" ht="13.5" hidden="1" thickBot="1">
      <c r="A3857" s="27">
        <f t="shared" si="69"/>
        <v>9</v>
      </c>
      <c r="B3857" s="30" t="s">
        <v>6076</v>
      </c>
      <c r="C3857" s="30" t="s">
        <v>6077</v>
      </c>
      <c r="D3857" s="34">
        <v>0</v>
      </c>
      <c r="E3857" s="34">
        <v>4291340481269</v>
      </c>
      <c r="F3857" s="34">
        <v>4291340481269</v>
      </c>
    </row>
    <row r="3858" spans="1:6" ht="13.5" hidden="1" thickBot="1">
      <c r="A3858" s="27">
        <f t="shared" si="69"/>
        <v>9</v>
      </c>
      <c r="B3858" s="30" t="s">
        <v>6078</v>
      </c>
      <c r="C3858" s="30" t="s">
        <v>1334</v>
      </c>
      <c r="D3858" s="34">
        <v>0</v>
      </c>
      <c r="E3858" s="34">
        <v>170886059157</v>
      </c>
      <c r="F3858" s="34">
        <v>170886059157</v>
      </c>
    </row>
    <row r="3859" spans="1:6" ht="13.5" hidden="1" thickBot="1">
      <c r="A3859" s="27">
        <f t="shared" si="69"/>
        <v>9</v>
      </c>
      <c r="B3859" s="30" t="s">
        <v>6079</v>
      </c>
      <c r="C3859" s="30" t="s">
        <v>6080</v>
      </c>
      <c r="D3859" s="34">
        <v>0</v>
      </c>
      <c r="E3859" s="34">
        <v>28131911807250</v>
      </c>
      <c r="F3859" s="34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0" t="s">
        <v>1456</v>
      </c>
      <c r="D3860" s="34">
        <v>0</v>
      </c>
      <c r="E3860" s="34">
        <v>0</v>
      </c>
      <c r="F3860" s="34">
        <v>0</v>
      </c>
    </row>
    <row r="3861" spans="1:6" ht="13.5" hidden="1" thickBot="1">
      <c r="A3861" s="27">
        <f t="shared" si="69"/>
        <v>9</v>
      </c>
      <c r="B3861" s="30" t="s">
        <v>6082</v>
      </c>
      <c r="C3861" s="30" t="s">
        <v>199</v>
      </c>
      <c r="D3861" s="34">
        <v>0</v>
      </c>
      <c r="E3861" s="34">
        <v>354585652955</v>
      </c>
      <c r="F3861" s="34">
        <v>354585652955</v>
      </c>
    </row>
    <row r="3862" spans="1:6" ht="13.5" hidden="1" thickBot="1">
      <c r="A3862" s="27">
        <f t="shared" si="69"/>
        <v>9</v>
      </c>
      <c r="B3862" s="30" t="s">
        <v>6083</v>
      </c>
      <c r="C3862" s="30" t="s">
        <v>4823</v>
      </c>
      <c r="D3862" s="34">
        <v>0</v>
      </c>
      <c r="E3862" s="34">
        <v>422616591935</v>
      </c>
      <c r="F3862" s="34">
        <v>422616591935</v>
      </c>
    </row>
    <row r="3863" spans="1:6" ht="13.5" hidden="1" thickBot="1">
      <c r="A3863" s="27">
        <f t="shared" si="69"/>
        <v>9</v>
      </c>
      <c r="B3863" s="30" t="s">
        <v>6084</v>
      </c>
      <c r="C3863" s="30" t="s">
        <v>2212</v>
      </c>
      <c r="D3863" s="34">
        <v>0</v>
      </c>
      <c r="E3863" s="34">
        <v>15334655973</v>
      </c>
      <c r="F3863" s="34">
        <v>15334655973</v>
      </c>
    </row>
    <row r="3864" spans="1:6" ht="13.5" hidden="1" thickBot="1">
      <c r="A3864" s="27">
        <f t="shared" si="69"/>
        <v>9</v>
      </c>
      <c r="B3864" s="30" t="s">
        <v>6085</v>
      </c>
      <c r="C3864" s="30" t="s">
        <v>4744</v>
      </c>
      <c r="D3864" s="34">
        <v>0</v>
      </c>
      <c r="E3864" s="34">
        <v>2259943629</v>
      </c>
      <c r="F3864" s="34">
        <v>2259943629</v>
      </c>
    </row>
    <row r="3865" spans="1:6" ht="13.5" hidden="1" thickBot="1">
      <c r="A3865" s="27">
        <f t="shared" si="69"/>
        <v>9</v>
      </c>
      <c r="B3865" s="30" t="s">
        <v>6086</v>
      </c>
      <c r="C3865" s="30" t="s">
        <v>2214</v>
      </c>
      <c r="D3865" s="34">
        <v>0</v>
      </c>
      <c r="E3865" s="34">
        <v>1479021959</v>
      </c>
      <c r="F3865" s="34">
        <v>1479021959</v>
      </c>
    </row>
    <row r="3866" spans="1:6" ht="13.5" hidden="1" thickBot="1">
      <c r="A3866" s="27">
        <f t="shared" si="69"/>
        <v>9</v>
      </c>
      <c r="B3866" s="30" t="s">
        <v>6087</v>
      </c>
      <c r="C3866" s="30" t="s">
        <v>133</v>
      </c>
      <c r="D3866" s="34">
        <v>0</v>
      </c>
      <c r="E3866" s="34">
        <v>378324180</v>
      </c>
      <c r="F3866" s="34">
        <v>378324180</v>
      </c>
    </row>
    <row r="3867" spans="1:6" ht="13.5" hidden="1" thickBot="1">
      <c r="A3867" s="27">
        <f t="shared" si="69"/>
        <v>9</v>
      </c>
      <c r="B3867" s="30" t="s">
        <v>6088</v>
      </c>
      <c r="C3867" s="30" t="s">
        <v>6077</v>
      </c>
      <c r="D3867" s="34">
        <v>0</v>
      </c>
      <c r="E3867" s="34">
        <v>100935033814</v>
      </c>
      <c r="F3867" s="34">
        <v>100935033814</v>
      </c>
    </row>
    <row r="3868" spans="1:6" ht="13.5" hidden="1" thickBot="1">
      <c r="A3868" s="27">
        <f t="shared" si="69"/>
        <v>9</v>
      </c>
      <c r="B3868" s="30" t="s">
        <v>6089</v>
      </c>
      <c r="C3868" s="30" t="s">
        <v>1334</v>
      </c>
      <c r="D3868" s="34">
        <v>0</v>
      </c>
      <c r="E3868" s="34">
        <v>382750217</v>
      </c>
      <c r="F3868" s="34">
        <v>382750217</v>
      </c>
    </row>
    <row r="3869" spans="1:6" ht="13.5" hidden="1" thickBot="1">
      <c r="A3869" s="27">
        <f t="shared" si="69"/>
        <v>9</v>
      </c>
      <c r="B3869" s="30" t="s">
        <v>6090</v>
      </c>
      <c r="C3869" s="30" t="s">
        <v>154</v>
      </c>
      <c r="D3869" s="34">
        <v>0</v>
      </c>
      <c r="E3869" s="34">
        <v>423939421009</v>
      </c>
      <c r="F3869" s="34">
        <v>423939421009</v>
      </c>
    </row>
    <row r="3870" spans="1:6" ht="13.5" hidden="1" thickBot="1">
      <c r="A3870" s="27">
        <f t="shared" si="69"/>
        <v>9</v>
      </c>
      <c r="B3870" s="30" t="s">
        <v>6091</v>
      </c>
      <c r="C3870" s="30" t="s">
        <v>6080</v>
      </c>
      <c r="D3870" s="34">
        <v>0</v>
      </c>
      <c r="E3870" s="34">
        <v>1321911395671</v>
      </c>
      <c r="F3870" s="34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0" t="s">
        <v>1438</v>
      </c>
      <c r="D3871" s="34">
        <v>0</v>
      </c>
      <c r="E3871" s="34">
        <v>0</v>
      </c>
      <c r="F3871" s="34">
        <v>0</v>
      </c>
    </row>
    <row r="3872" spans="1:6" ht="13.5" hidden="1" thickBot="1">
      <c r="A3872" s="27">
        <f t="shared" si="69"/>
        <v>9</v>
      </c>
      <c r="B3872" s="30" t="s">
        <v>6093</v>
      </c>
      <c r="C3872" s="30" t="s">
        <v>6094</v>
      </c>
      <c r="D3872" s="34">
        <v>0</v>
      </c>
      <c r="E3872" s="34">
        <v>4005817858</v>
      </c>
      <c r="F3872" s="34">
        <v>4005817858</v>
      </c>
    </row>
    <row r="3873" spans="1:6" ht="13.5" hidden="1" thickBot="1">
      <c r="A3873" s="27">
        <f t="shared" si="69"/>
        <v>9</v>
      </c>
      <c r="B3873" s="30" t="s">
        <v>6095</v>
      </c>
      <c r="C3873" s="30" t="s">
        <v>199</v>
      </c>
      <c r="D3873" s="34">
        <v>0</v>
      </c>
      <c r="E3873" s="33">
        <v>1044300741.62</v>
      </c>
      <c r="F3873" s="33">
        <v>1044300741.62</v>
      </c>
    </row>
    <row r="3874" spans="1:6" ht="13.5" hidden="1" thickBot="1">
      <c r="A3874" s="27">
        <f t="shared" ref="A3874:A3937" si="70">LEN(B3874)</f>
        <v>9</v>
      </c>
      <c r="B3874" s="30" t="s">
        <v>6096</v>
      </c>
      <c r="C3874" s="30" t="s">
        <v>4823</v>
      </c>
      <c r="D3874" s="34">
        <v>0</v>
      </c>
      <c r="E3874" s="33">
        <v>56687399267.589996</v>
      </c>
      <c r="F3874" s="33">
        <v>56687399267.589996</v>
      </c>
    </row>
    <row r="3875" spans="1:6" ht="13.5" hidden="1" thickBot="1">
      <c r="A3875" s="27">
        <f t="shared" si="70"/>
        <v>9</v>
      </c>
      <c r="B3875" s="30" t="s">
        <v>6097</v>
      </c>
      <c r="C3875" s="30" t="s">
        <v>2212</v>
      </c>
      <c r="D3875" s="34">
        <v>0</v>
      </c>
      <c r="E3875" s="33">
        <v>7139721460.3599997</v>
      </c>
      <c r="F3875" s="33">
        <v>7139721460.3599997</v>
      </c>
    </row>
    <row r="3876" spans="1:6" ht="13.5" hidden="1" thickBot="1">
      <c r="A3876" s="27">
        <f t="shared" si="70"/>
        <v>9</v>
      </c>
      <c r="B3876" s="30" t="s">
        <v>6098</v>
      </c>
      <c r="C3876" s="30" t="s">
        <v>4744</v>
      </c>
      <c r="D3876" s="34">
        <v>0</v>
      </c>
      <c r="E3876" s="34">
        <v>35447580</v>
      </c>
      <c r="F3876" s="34">
        <v>35447580</v>
      </c>
    </row>
    <row r="3877" spans="1:6" ht="13.5" hidden="1" thickBot="1">
      <c r="A3877" s="27">
        <f t="shared" si="70"/>
        <v>9</v>
      </c>
      <c r="B3877" s="30" t="s">
        <v>6099</v>
      </c>
      <c r="C3877" s="30" t="s">
        <v>2214</v>
      </c>
      <c r="D3877" s="34">
        <v>0</v>
      </c>
      <c r="E3877" s="34">
        <v>667403949</v>
      </c>
      <c r="F3877" s="34">
        <v>667403949</v>
      </c>
    </row>
    <row r="3878" spans="1:6" ht="13.5" hidden="1" thickBot="1">
      <c r="A3878" s="27">
        <f t="shared" si="70"/>
        <v>9</v>
      </c>
      <c r="B3878" s="30" t="s">
        <v>6100</v>
      </c>
      <c r="C3878" s="30" t="s">
        <v>133</v>
      </c>
      <c r="D3878" s="34">
        <v>0</v>
      </c>
      <c r="E3878" s="34">
        <v>29620592</v>
      </c>
      <c r="F3878" s="34">
        <v>29620592</v>
      </c>
    </row>
    <row r="3879" spans="1:6" ht="13.5" hidden="1" thickBot="1">
      <c r="A3879" s="27">
        <f t="shared" si="70"/>
        <v>9</v>
      </c>
      <c r="B3879" s="30" t="s">
        <v>6101</v>
      </c>
      <c r="C3879" s="30" t="s">
        <v>6077</v>
      </c>
      <c r="D3879" s="34">
        <v>0</v>
      </c>
      <c r="E3879" s="33">
        <v>1141191728.3299999</v>
      </c>
      <c r="F3879" s="33">
        <v>1141191728.3299999</v>
      </c>
    </row>
    <row r="3880" spans="1:6" ht="13.5" hidden="1" thickBot="1">
      <c r="A3880" s="27">
        <f t="shared" si="70"/>
        <v>9</v>
      </c>
      <c r="B3880" s="30" t="s">
        <v>6102</v>
      </c>
      <c r="C3880" s="30" t="s">
        <v>1334</v>
      </c>
      <c r="D3880" s="34">
        <v>0</v>
      </c>
      <c r="E3880" s="33">
        <v>220641324.53</v>
      </c>
      <c r="F3880" s="33">
        <v>220641324.53</v>
      </c>
    </row>
    <row r="3881" spans="1:6" ht="13.5" hidden="1" thickBot="1">
      <c r="A3881" s="27">
        <f t="shared" si="70"/>
        <v>9</v>
      </c>
      <c r="B3881" s="30" t="s">
        <v>6103</v>
      </c>
      <c r="C3881" s="30" t="s">
        <v>4785</v>
      </c>
      <c r="D3881" s="34">
        <v>0</v>
      </c>
      <c r="E3881" s="33">
        <v>200608346.53999999</v>
      </c>
      <c r="F3881" s="33">
        <v>200608346.53999999</v>
      </c>
    </row>
    <row r="3882" spans="1:6" ht="13.5" hidden="1" thickBot="1">
      <c r="A3882" s="27">
        <f t="shared" si="70"/>
        <v>9</v>
      </c>
      <c r="B3882" s="30" t="s">
        <v>6104</v>
      </c>
      <c r="C3882" s="30" t="s">
        <v>4802</v>
      </c>
      <c r="D3882" s="34">
        <v>0</v>
      </c>
      <c r="E3882" s="34">
        <v>110206717</v>
      </c>
      <c r="F3882" s="34">
        <v>110206717</v>
      </c>
    </row>
    <row r="3883" spans="1:6" ht="13.5" hidden="1" thickBot="1">
      <c r="A3883" s="27">
        <f t="shared" si="70"/>
        <v>9</v>
      </c>
      <c r="B3883" s="30" t="s">
        <v>6105</v>
      </c>
      <c r="C3883" s="30" t="s">
        <v>6080</v>
      </c>
      <c r="D3883" s="34">
        <v>0</v>
      </c>
      <c r="E3883" s="33">
        <v>71282359564.970001</v>
      </c>
      <c r="F3883" s="33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0" t="s">
        <v>1436</v>
      </c>
      <c r="D3884" s="34">
        <v>0</v>
      </c>
      <c r="E3884" s="34">
        <v>0</v>
      </c>
      <c r="F3884" s="34">
        <v>0</v>
      </c>
    </row>
    <row r="3885" spans="1:6" ht="13.5" hidden="1" thickBot="1">
      <c r="A3885" s="27">
        <f t="shared" si="70"/>
        <v>9</v>
      </c>
      <c r="B3885" s="30" t="s">
        <v>6107</v>
      </c>
      <c r="C3885" s="30" t="s">
        <v>6094</v>
      </c>
      <c r="D3885" s="34">
        <v>0</v>
      </c>
      <c r="E3885" s="34">
        <v>52785572779500</v>
      </c>
      <c r="F3885" s="34">
        <v>52785572779500</v>
      </c>
    </row>
    <row r="3886" spans="1:6" ht="13.5" hidden="1" thickBot="1">
      <c r="A3886" s="27">
        <f t="shared" si="70"/>
        <v>9</v>
      </c>
      <c r="B3886" s="30" t="s">
        <v>6108</v>
      </c>
      <c r="C3886" s="30" t="s">
        <v>199</v>
      </c>
      <c r="D3886" s="34">
        <v>0</v>
      </c>
      <c r="E3886" s="34">
        <v>499695679329</v>
      </c>
      <c r="F3886" s="34">
        <v>499695679329</v>
      </c>
    </row>
    <row r="3887" spans="1:6" ht="13.5" hidden="1" thickBot="1">
      <c r="A3887" s="27">
        <f t="shared" si="70"/>
        <v>9</v>
      </c>
      <c r="B3887" s="30" t="s">
        <v>6109</v>
      </c>
      <c r="C3887" s="30" t="s">
        <v>4823</v>
      </c>
      <c r="D3887" s="34">
        <v>0</v>
      </c>
      <c r="E3887" s="34">
        <v>2255299697484</v>
      </c>
      <c r="F3887" s="34">
        <v>2255299697484</v>
      </c>
    </row>
    <row r="3888" spans="1:6" ht="13.5" hidden="1" thickBot="1">
      <c r="A3888" s="27">
        <f t="shared" si="70"/>
        <v>9</v>
      </c>
      <c r="B3888" s="30" t="s">
        <v>6110</v>
      </c>
      <c r="C3888" s="30" t="s">
        <v>2212</v>
      </c>
      <c r="D3888" s="34">
        <v>0</v>
      </c>
      <c r="E3888" s="34">
        <v>428866824491</v>
      </c>
      <c r="F3888" s="34">
        <v>428866824491</v>
      </c>
    </row>
    <row r="3889" spans="1:6" ht="13.5" hidden="1" thickBot="1">
      <c r="A3889" s="27">
        <f t="shared" si="70"/>
        <v>9</v>
      </c>
      <c r="B3889" s="30" t="s">
        <v>6111</v>
      </c>
      <c r="C3889" s="30" t="s">
        <v>4744</v>
      </c>
      <c r="D3889" s="34">
        <v>0</v>
      </c>
      <c r="E3889" s="34">
        <v>55056766513</v>
      </c>
      <c r="F3889" s="34">
        <v>55056766513</v>
      </c>
    </row>
    <row r="3890" spans="1:6" ht="13.5" hidden="1" thickBot="1">
      <c r="A3890" s="27">
        <f t="shared" si="70"/>
        <v>9</v>
      </c>
      <c r="B3890" s="30" t="s">
        <v>6112</v>
      </c>
      <c r="C3890" s="30" t="s">
        <v>2214</v>
      </c>
      <c r="D3890" s="34">
        <v>0</v>
      </c>
      <c r="E3890" s="34">
        <v>50627025158</v>
      </c>
      <c r="F3890" s="34">
        <v>50627025158</v>
      </c>
    </row>
    <row r="3891" spans="1:6" ht="13.5" hidden="1" thickBot="1">
      <c r="A3891" s="27">
        <f t="shared" si="70"/>
        <v>9</v>
      </c>
      <c r="B3891" s="30" t="s">
        <v>6113</v>
      </c>
      <c r="C3891" s="30" t="s">
        <v>133</v>
      </c>
      <c r="D3891" s="34">
        <v>0</v>
      </c>
      <c r="E3891" s="34">
        <v>11548201399</v>
      </c>
      <c r="F3891" s="34">
        <v>11548201399</v>
      </c>
    </row>
    <row r="3892" spans="1:6" ht="13.5" hidden="1" thickBot="1">
      <c r="A3892" s="27">
        <f t="shared" si="70"/>
        <v>9</v>
      </c>
      <c r="B3892" s="30" t="s">
        <v>6114</v>
      </c>
      <c r="C3892" s="30" t="s">
        <v>6077</v>
      </c>
      <c r="D3892" s="34">
        <v>0</v>
      </c>
      <c r="E3892" s="34">
        <v>904313061105</v>
      </c>
      <c r="F3892" s="34">
        <v>904313061105</v>
      </c>
    </row>
    <row r="3893" spans="1:6" ht="13.5" hidden="1" thickBot="1">
      <c r="A3893" s="27">
        <f t="shared" si="70"/>
        <v>9</v>
      </c>
      <c r="B3893" s="30" t="s">
        <v>6115</v>
      </c>
      <c r="C3893" s="30" t="s">
        <v>1334</v>
      </c>
      <c r="D3893" s="34">
        <v>0</v>
      </c>
      <c r="E3893" s="34">
        <v>77333862076</v>
      </c>
      <c r="F3893" s="34">
        <v>77333862076</v>
      </c>
    </row>
    <row r="3894" spans="1:6" ht="13.5" hidden="1" thickBot="1">
      <c r="A3894" s="27">
        <f t="shared" si="70"/>
        <v>9</v>
      </c>
      <c r="B3894" s="30" t="s">
        <v>6116</v>
      </c>
      <c r="C3894" s="30" t="s">
        <v>6080</v>
      </c>
      <c r="D3894" s="34">
        <v>0</v>
      </c>
      <c r="E3894" s="34">
        <v>57068313897055</v>
      </c>
      <c r="F3894" s="34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0" t="s">
        <v>1442</v>
      </c>
      <c r="D3895" s="34">
        <v>0</v>
      </c>
      <c r="E3895" s="34">
        <v>0</v>
      </c>
      <c r="F3895" s="34">
        <v>0</v>
      </c>
    </row>
    <row r="3896" spans="1:6" ht="13.5" hidden="1" thickBot="1">
      <c r="A3896" s="27">
        <f t="shared" si="70"/>
        <v>9</v>
      </c>
      <c r="B3896" s="30" t="s">
        <v>6118</v>
      </c>
      <c r="C3896" s="30" t="s">
        <v>6094</v>
      </c>
      <c r="D3896" s="34">
        <v>0</v>
      </c>
      <c r="E3896" s="33">
        <v>576396292.63</v>
      </c>
      <c r="F3896" s="33">
        <v>576396292.63</v>
      </c>
    </row>
    <row r="3897" spans="1:6" ht="13.5" hidden="1" thickBot="1">
      <c r="A3897" s="27">
        <f t="shared" si="70"/>
        <v>9</v>
      </c>
      <c r="B3897" s="30" t="s">
        <v>6119</v>
      </c>
      <c r="C3897" s="30" t="s">
        <v>199</v>
      </c>
      <c r="D3897" s="34">
        <v>0</v>
      </c>
      <c r="E3897" s="33">
        <v>50461368.189999998</v>
      </c>
      <c r="F3897" s="33">
        <v>50461368.189999998</v>
      </c>
    </row>
    <row r="3898" spans="1:6" ht="13.5" hidden="1" thickBot="1">
      <c r="A3898" s="27">
        <f t="shared" si="70"/>
        <v>9</v>
      </c>
      <c r="B3898" s="30" t="s">
        <v>6120</v>
      </c>
      <c r="C3898" s="30" t="s">
        <v>4823</v>
      </c>
      <c r="D3898" s="34">
        <v>0</v>
      </c>
      <c r="E3898" s="33">
        <v>118847558.09999999</v>
      </c>
      <c r="F3898" s="33">
        <v>118847558.09999999</v>
      </c>
    </row>
    <row r="3899" spans="1:6" ht="13.5" hidden="1" thickBot="1">
      <c r="A3899" s="27">
        <f t="shared" si="70"/>
        <v>9</v>
      </c>
      <c r="B3899" s="30" t="s">
        <v>6121</v>
      </c>
      <c r="C3899" s="30" t="s">
        <v>2212</v>
      </c>
      <c r="D3899" s="34">
        <v>0</v>
      </c>
      <c r="E3899" s="33">
        <v>437900357.31</v>
      </c>
      <c r="F3899" s="33">
        <v>437900357.31</v>
      </c>
    </row>
    <row r="3900" spans="1:6" ht="13.5" hidden="1" thickBot="1">
      <c r="A3900" s="27">
        <f t="shared" si="70"/>
        <v>9</v>
      </c>
      <c r="B3900" s="30" t="s">
        <v>6122</v>
      </c>
      <c r="C3900" s="30" t="s">
        <v>2214</v>
      </c>
      <c r="D3900" s="34">
        <v>0</v>
      </c>
      <c r="E3900" s="33">
        <v>88193024.030000001</v>
      </c>
      <c r="F3900" s="33">
        <v>88193024.030000001</v>
      </c>
    </row>
    <row r="3901" spans="1:6" ht="13.5" hidden="1" thickBot="1">
      <c r="A3901" s="27">
        <f t="shared" si="70"/>
        <v>9</v>
      </c>
      <c r="B3901" s="30" t="s">
        <v>6123</v>
      </c>
      <c r="C3901" s="30" t="s">
        <v>133</v>
      </c>
      <c r="D3901" s="34">
        <v>0</v>
      </c>
      <c r="E3901" s="33">
        <v>17458171.969999999</v>
      </c>
      <c r="F3901" s="33">
        <v>17458171.969999999</v>
      </c>
    </row>
    <row r="3902" spans="1:6" ht="13.5" hidden="1" thickBot="1">
      <c r="A3902" s="27">
        <f t="shared" si="70"/>
        <v>9</v>
      </c>
      <c r="B3902" s="30" t="s">
        <v>6124</v>
      </c>
      <c r="C3902" s="30" t="s">
        <v>6077</v>
      </c>
      <c r="D3902" s="34">
        <v>0</v>
      </c>
      <c r="E3902" s="33">
        <v>16837706.239999998</v>
      </c>
      <c r="F3902" s="33">
        <v>16837706.239999998</v>
      </c>
    </row>
    <row r="3903" spans="1:6" ht="13.5" hidden="1" thickBot="1">
      <c r="A3903" s="27">
        <f t="shared" si="70"/>
        <v>9</v>
      </c>
      <c r="B3903" s="30" t="s">
        <v>6125</v>
      </c>
      <c r="C3903" s="30" t="s">
        <v>6080</v>
      </c>
      <c r="D3903" s="34">
        <v>0</v>
      </c>
      <c r="E3903" s="33">
        <v>1306094478.47</v>
      </c>
      <c r="F3903" s="33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0" t="s">
        <v>1446</v>
      </c>
      <c r="D3904" s="34">
        <v>0</v>
      </c>
      <c r="E3904" s="34">
        <v>0</v>
      </c>
      <c r="F3904" s="34">
        <v>0</v>
      </c>
    </row>
    <row r="3905" spans="1:6" ht="13.5" hidden="1" thickBot="1">
      <c r="A3905" s="27">
        <f t="shared" si="70"/>
        <v>9</v>
      </c>
      <c r="B3905" s="30" t="s">
        <v>6127</v>
      </c>
      <c r="C3905" s="30" t="s">
        <v>6094</v>
      </c>
      <c r="D3905" s="34">
        <v>0</v>
      </c>
      <c r="E3905" s="33">
        <v>696862032.51999998</v>
      </c>
      <c r="F3905" s="33">
        <v>696862032.51999998</v>
      </c>
    </row>
    <row r="3906" spans="1:6" ht="13.5" hidden="1" thickBot="1">
      <c r="A3906" s="27">
        <f t="shared" si="70"/>
        <v>9</v>
      </c>
      <c r="B3906" s="30" t="s">
        <v>6128</v>
      </c>
      <c r="C3906" s="30" t="s">
        <v>199</v>
      </c>
      <c r="D3906" s="34">
        <v>0</v>
      </c>
      <c r="E3906" s="33">
        <v>72300942.140000001</v>
      </c>
      <c r="F3906" s="33">
        <v>72300942.140000001</v>
      </c>
    </row>
    <row r="3907" spans="1:6" ht="13.5" hidden="1" thickBot="1">
      <c r="A3907" s="27">
        <f t="shared" si="70"/>
        <v>9</v>
      </c>
      <c r="B3907" s="30" t="s">
        <v>6129</v>
      </c>
      <c r="C3907" s="30" t="s">
        <v>4823</v>
      </c>
      <c r="D3907" s="34">
        <v>0</v>
      </c>
      <c r="E3907" s="33">
        <v>182752978.12</v>
      </c>
      <c r="F3907" s="33">
        <v>182752978.12</v>
      </c>
    </row>
    <row r="3908" spans="1:6" ht="13.5" hidden="1" thickBot="1">
      <c r="A3908" s="27">
        <f t="shared" si="70"/>
        <v>9</v>
      </c>
      <c r="B3908" s="30" t="s">
        <v>6130</v>
      </c>
      <c r="C3908" s="30" t="s">
        <v>2212</v>
      </c>
      <c r="D3908" s="34">
        <v>0</v>
      </c>
      <c r="E3908" s="33">
        <v>333272555.98000002</v>
      </c>
      <c r="F3908" s="33">
        <v>333272555.98000002</v>
      </c>
    </row>
    <row r="3909" spans="1:6" ht="13.5" hidden="1" thickBot="1">
      <c r="A3909" s="27">
        <f t="shared" si="70"/>
        <v>9</v>
      </c>
      <c r="B3909" s="30" t="s">
        <v>6131</v>
      </c>
      <c r="C3909" s="30" t="s">
        <v>2214</v>
      </c>
      <c r="D3909" s="34">
        <v>0</v>
      </c>
      <c r="E3909" s="33">
        <v>61480307.869999997</v>
      </c>
      <c r="F3909" s="33">
        <v>61480307.869999997</v>
      </c>
    </row>
    <row r="3910" spans="1:6" ht="13.5" hidden="1" thickBot="1">
      <c r="A3910" s="27">
        <f t="shared" si="70"/>
        <v>9</v>
      </c>
      <c r="B3910" s="30" t="s">
        <v>6132</v>
      </c>
      <c r="C3910" s="30" t="s">
        <v>133</v>
      </c>
      <c r="D3910" s="34">
        <v>0</v>
      </c>
      <c r="E3910" s="33">
        <v>12452209.26</v>
      </c>
      <c r="F3910" s="33">
        <v>12452209.26</v>
      </c>
    </row>
    <row r="3911" spans="1:6" ht="13.5" hidden="1" thickBot="1">
      <c r="A3911" s="27">
        <f t="shared" si="70"/>
        <v>9</v>
      </c>
      <c r="B3911" s="30" t="s">
        <v>6133</v>
      </c>
      <c r="C3911" s="30" t="s">
        <v>6077</v>
      </c>
      <c r="D3911" s="34">
        <v>0</v>
      </c>
      <c r="E3911" s="33">
        <v>16327438.689999999</v>
      </c>
      <c r="F3911" s="33">
        <v>16327438.689999999</v>
      </c>
    </row>
    <row r="3912" spans="1:6" ht="13.5" hidden="1" thickBot="1">
      <c r="A3912" s="27">
        <f t="shared" si="70"/>
        <v>9</v>
      </c>
      <c r="B3912" s="30" t="s">
        <v>6134</v>
      </c>
      <c r="C3912" s="30" t="s">
        <v>6080</v>
      </c>
      <c r="D3912" s="34">
        <v>0</v>
      </c>
      <c r="E3912" s="33">
        <v>1375448464.5799999</v>
      </c>
      <c r="F3912" s="33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0" t="s">
        <v>1452</v>
      </c>
      <c r="D3913" s="34">
        <v>0</v>
      </c>
      <c r="E3913" s="34">
        <v>0</v>
      </c>
      <c r="F3913" s="34">
        <v>0</v>
      </c>
    </row>
    <row r="3914" spans="1:6" ht="13.5" hidden="1" thickBot="1">
      <c r="A3914" s="27">
        <f t="shared" si="70"/>
        <v>9</v>
      </c>
      <c r="B3914" s="30" t="s">
        <v>6136</v>
      </c>
      <c r="C3914" s="30" t="s">
        <v>4823</v>
      </c>
      <c r="D3914" s="34">
        <v>0</v>
      </c>
      <c r="E3914" s="34">
        <v>11049648554</v>
      </c>
      <c r="F3914" s="34">
        <v>11049648554</v>
      </c>
    </row>
    <row r="3915" spans="1:6" ht="13.5" hidden="1" thickBot="1">
      <c r="A3915" s="27">
        <f t="shared" si="70"/>
        <v>9</v>
      </c>
      <c r="B3915" s="30" t="s">
        <v>6137</v>
      </c>
      <c r="C3915" s="30" t="s">
        <v>2212</v>
      </c>
      <c r="D3915" s="34">
        <v>0</v>
      </c>
      <c r="E3915" s="34">
        <v>6779755416</v>
      </c>
      <c r="F3915" s="34">
        <v>6779755416</v>
      </c>
    </row>
    <row r="3916" spans="1:6" ht="13.5" hidden="1" thickBot="1">
      <c r="A3916" s="27">
        <f t="shared" si="70"/>
        <v>9</v>
      </c>
      <c r="B3916" s="30" t="s">
        <v>6138</v>
      </c>
      <c r="C3916" s="30" t="s">
        <v>4744</v>
      </c>
      <c r="D3916" s="34">
        <v>0</v>
      </c>
      <c r="E3916" s="34">
        <v>307991716</v>
      </c>
      <c r="F3916" s="34">
        <v>307991716</v>
      </c>
    </row>
    <row r="3917" spans="1:6" ht="13.5" hidden="1" thickBot="1">
      <c r="A3917" s="27">
        <f t="shared" si="70"/>
        <v>9</v>
      </c>
      <c r="B3917" s="30" t="s">
        <v>6139</v>
      </c>
      <c r="C3917" s="30" t="s">
        <v>2214</v>
      </c>
      <c r="D3917" s="34">
        <v>0</v>
      </c>
      <c r="E3917" s="34">
        <v>958658687</v>
      </c>
      <c r="F3917" s="34">
        <v>958658687</v>
      </c>
    </row>
    <row r="3918" spans="1:6" ht="13.5" hidden="1" thickBot="1">
      <c r="A3918" s="27">
        <f t="shared" si="70"/>
        <v>9</v>
      </c>
      <c r="B3918" s="30" t="s">
        <v>6140</v>
      </c>
      <c r="C3918" s="30" t="s">
        <v>133</v>
      </c>
      <c r="D3918" s="34">
        <v>0</v>
      </c>
      <c r="E3918" s="34">
        <v>73354300</v>
      </c>
      <c r="F3918" s="34">
        <v>73354300</v>
      </c>
    </row>
    <row r="3919" spans="1:6" ht="13.5" hidden="1" thickBot="1">
      <c r="A3919" s="27">
        <f t="shared" si="70"/>
        <v>9</v>
      </c>
      <c r="B3919" s="30" t="s">
        <v>6141</v>
      </c>
      <c r="C3919" s="30" t="s">
        <v>6077</v>
      </c>
      <c r="D3919" s="34">
        <v>0</v>
      </c>
      <c r="E3919" s="34">
        <v>2084354781</v>
      </c>
      <c r="F3919" s="34">
        <v>2084354781</v>
      </c>
    </row>
    <row r="3920" spans="1:6" ht="13.5" hidden="1" thickBot="1">
      <c r="A3920" s="27">
        <f t="shared" si="70"/>
        <v>9</v>
      </c>
      <c r="B3920" s="30" t="s">
        <v>6142</v>
      </c>
      <c r="C3920" s="30" t="s">
        <v>6080</v>
      </c>
      <c r="D3920" s="34">
        <v>0</v>
      </c>
      <c r="E3920" s="34">
        <v>21253763454</v>
      </c>
      <c r="F3920" s="34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0" t="s">
        <v>1480</v>
      </c>
      <c r="D3921" s="34">
        <v>0</v>
      </c>
      <c r="E3921" s="34">
        <v>0</v>
      </c>
      <c r="F3921" s="34">
        <v>0</v>
      </c>
    </row>
    <row r="3922" spans="1:6" ht="13.5" hidden="1" thickBot="1">
      <c r="A3922" s="27">
        <f t="shared" si="70"/>
        <v>9</v>
      </c>
      <c r="B3922" s="30" t="s">
        <v>6144</v>
      </c>
      <c r="C3922" s="30" t="s">
        <v>6094</v>
      </c>
      <c r="D3922" s="34">
        <v>0</v>
      </c>
      <c r="E3922" s="34">
        <v>16873730</v>
      </c>
      <c r="F3922" s="34">
        <v>16873730</v>
      </c>
    </row>
    <row r="3923" spans="1:6" ht="13.5" hidden="1" thickBot="1">
      <c r="A3923" s="27">
        <f t="shared" si="70"/>
        <v>9</v>
      </c>
      <c r="B3923" s="30" t="s">
        <v>6145</v>
      </c>
      <c r="C3923" s="30" t="s">
        <v>4802</v>
      </c>
      <c r="D3923" s="34">
        <v>0</v>
      </c>
      <c r="E3923" s="34">
        <v>60000</v>
      </c>
      <c r="F3923" s="34">
        <v>60000</v>
      </c>
    </row>
    <row r="3924" spans="1:6" ht="13.5" hidden="1" thickBot="1">
      <c r="A3924" s="27">
        <f t="shared" si="70"/>
        <v>9</v>
      </c>
      <c r="B3924" s="30" t="s">
        <v>6146</v>
      </c>
      <c r="C3924" s="30" t="s">
        <v>6080</v>
      </c>
      <c r="D3924" s="34">
        <v>0</v>
      </c>
      <c r="E3924" s="34">
        <v>16933730</v>
      </c>
      <c r="F3924" s="34">
        <v>16933730</v>
      </c>
    </row>
    <row r="3925" spans="1:6" ht="13.5" thickBot="1">
      <c r="A3925" s="27">
        <f t="shared" si="70"/>
        <v>6</v>
      </c>
      <c r="B3925" s="27" t="s">
        <v>6147</v>
      </c>
      <c r="C3925" s="30" t="s">
        <v>1458</v>
      </c>
      <c r="D3925" s="34">
        <v>0</v>
      </c>
      <c r="E3925" s="34">
        <v>0</v>
      </c>
      <c r="F3925" s="34">
        <v>0</v>
      </c>
    </row>
    <row r="3926" spans="1:6" ht="13.5" hidden="1" thickBot="1">
      <c r="A3926" s="27">
        <f t="shared" si="70"/>
        <v>9</v>
      </c>
      <c r="B3926" s="30" t="s">
        <v>6148</v>
      </c>
      <c r="C3926" s="30" t="s">
        <v>6094</v>
      </c>
      <c r="D3926" s="34">
        <v>0</v>
      </c>
      <c r="E3926" s="34">
        <v>101203916045</v>
      </c>
      <c r="F3926" s="34">
        <v>101203916045</v>
      </c>
    </row>
    <row r="3927" spans="1:6" ht="13.5" hidden="1" thickBot="1">
      <c r="A3927" s="27">
        <f t="shared" si="70"/>
        <v>9</v>
      </c>
      <c r="B3927" s="30" t="s">
        <v>6149</v>
      </c>
      <c r="C3927" s="30" t="s">
        <v>199</v>
      </c>
      <c r="D3927" s="34">
        <v>0</v>
      </c>
      <c r="E3927" s="34">
        <v>9124709948</v>
      </c>
      <c r="F3927" s="34">
        <v>9124709948</v>
      </c>
    </row>
    <row r="3928" spans="1:6" ht="13.5" hidden="1" thickBot="1">
      <c r="A3928" s="27">
        <f t="shared" si="70"/>
        <v>9</v>
      </c>
      <c r="B3928" s="30" t="s">
        <v>6150</v>
      </c>
      <c r="C3928" s="30" t="s">
        <v>4823</v>
      </c>
      <c r="D3928" s="34">
        <v>0</v>
      </c>
      <c r="E3928" s="34">
        <v>3702786868</v>
      </c>
      <c r="F3928" s="34">
        <v>3702786868</v>
      </c>
    </row>
    <row r="3929" spans="1:6" ht="13.5" hidden="1" thickBot="1">
      <c r="A3929" s="27">
        <f t="shared" si="70"/>
        <v>9</v>
      </c>
      <c r="B3929" s="30" t="s">
        <v>6151</v>
      </c>
      <c r="C3929" s="30" t="s">
        <v>2212</v>
      </c>
      <c r="D3929" s="34">
        <v>0</v>
      </c>
      <c r="E3929" s="34">
        <v>8377344009</v>
      </c>
      <c r="F3929" s="34">
        <v>8377344009</v>
      </c>
    </row>
    <row r="3930" spans="1:6" ht="13.5" hidden="1" thickBot="1">
      <c r="A3930" s="27">
        <f t="shared" si="70"/>
        <v>9</v>
      </c>
      <c r="B3930" s="30" t="s">
        <v>6152</v>
      </c>
      <c r="C3930" s="30" t="s">
        <v>4744</v>
      </c>
      <c r="D3930" s="34">
        <v>0</v>
      </c>
      <c r="E3930" s="34">
        <v>7647941</v>
      </c>
      <c r="F3930" s="34">
        <v>7647941</v>
      </c>
    </row>
    <row r="3931" spans="1:6" ht="13.5" hidden="1" thickBot="1">
      <c r="A3931" s="27">
        <f t="shared" si="70"/>
        <v>9</v>
      </c>
      <c r="B3931" s="30" t="s">
        <v>6153</v>
      </c>
      <c r="C3931" s="30" t="s">
        <v>2214</v>
      </c>
      <c r="D3931" s="34">
        <v>0</v>
      </c>
      <c r="E3931" s="34">
        <v>637318409</v>
      </c>
      <c r="F3931" s="34">
        <v>637318409</v>
      </c>
    </row>
    <row r="3932" spans="1:6" ht="13.5" hidden="1" thickBot="1">
      <c r="A3932" s="27">
        <f t="shared" si="70"/>
        <v>9</v>
      </c>
      <c r="B3932" s="30" t="s">
        <v>6154</v>
      </c>
      <c r="C3932" s="30" t="s">
        <v>133</v>
      </c>
      <c r="D3932" s="34">
        <v>0</v>
      </c>
      <c r="E3932" s="34">
        <v>3110008</v>
      </c>
      <c r="F3932" s="34">
        <v>3110008</v>
      </c>
    </row>
    <row r="3933" spans="1:6" ht="13.5" hidden="1" thickBot="1">
      <c r="A3933" s="27">
        <f t="shared" si="70"/>
        <v>9</v>
      </c>
      <c r="B3933" s="30" t="s">
        <v>6155</v>
      </c>
      <c r="C3933" s="30" t="s">
        <v>6077</v>
      </c>
      <c r="D3933" s="34">
        <v>0</v>
      </c>
      <c r="E3933" s="34">
        <v>4885450361</v>
      </c>
      <c r="F3933" s="34">
        <v>4885450361</v>
      </c>
    </row>
    <row r="3934" spans="1:6" ht="13.5" hidden="1" thickBot="1">
      <c r="A3934" s="27">
        <f t="shared" si="70"/>
        <v>9</v>
      </c>
      <c r="B3934" s="30" t="s">
        <v>6156</v>
      </c>
      <c r="C3934" s="30" t="s">
        <v>1334</v>
      </c>
      <c r="D3934" s="34">
        <v>0</v>
      </c>
      <c r="E3934" s="34">
        <v>4409250</v>
      </c>
      <c r="F3934" s="34">
        <v>4409250</v>
      </c>
    </row>
    <row r="3935" spans="1:6" ht="13.5" hidden="1" thickBot="1">
      <c r="A3935" s="27">
        <f t="shared" si="70"/>
        <v>9</v>
      </c>
      <c r="B3935" s="30" t="s">
        <v>6157</v>
      </c>
      <c r="C3935" s="30" t="s">
        <v>6080</v>
      </c>
      <c r="D3935" s="34">
        <v>0</v>
      </c>
      <c r="E3935" s="34">
        <v>127946692839</v>
      </c>
      <c r="F3935" s="34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0" t="s">
        <v>1450</v>
      </c>
      <c r="D3936" s="34">
        <v>0</v>
      </c>
      <c r="E3936" s="34">
        <v>0</v>
      </c>
      <c r="F3936" s="34">
        <v>0</v>
      </c>
    </row>
    <row r="3937" spans="1:6" ht="13.5" hidden="1" thickBot="1">
      <c r="A3937" s="27">
        <f t="shared" si="70"/>
        <v>9</v>
      </c>
      <c r="B3937" s="30" t="s">
        <v>6159</v>
      </c>
      <c r="C3937" s="30" t="s">
        <v>6094</v>
      </c>
      <c r="D3937" s="34">
        <v>0</v>
      </c>
      <c r="E3937" s="34">
        <v>172109681509</v>
      </c>
      <c r="F3937" s="34">
        <v>172109681509</v>
      </c>
    </row>
    <row r="3938" spans="1:6" ht="13.5" hidden="1" thickBot="1">
      <c r="A3938" s="27">
        <f t="shared" ref="A3938:A4001" si="71">LEN(B3938)</f>
        <v>9</v>
      </c>
      <c r="B3938" s="30" t="s">
        <v>6160</v>
      </c>
      <c r="C3938" s="30" t="s">
        <v>199</v>
      </c>
      <c r="D3938" s="34">
        <v>0</v>
      </c>
      <c r="E3938" s="34">
        <v>1570691512</v>
      </c>
      <c r="F3938" s="34">
        <v>1570691512</v>
      </c>
    </row>
    <row r="3939" spans="1:6" ht="13.5" hidden="1" thickBot="1">
      <c r="A3939" s="27">
        <f t="shared" si="71"/>
        <v>9</v>
      </c>
      <c r="B3939" s="30" t="s">
        <v>6161</v>
      </c>
      <c r="C3939" s="30" t="s">
        <v>4823</v>
      </c>
      <c r="D3939" s="34">
        <v>0</v>
      </c>
      <c r="E3939" s="34">
        <v>12236509661</v>
      </c>
      <c r="F3939" s="34">
        <v>12236509661</v>
      </c>
    </row>
    <row r="3940" spans="1:6" ht="13.5" hidden="1" thickBot="1">
      <c r="A3940" s="27">
        <f t="shared" si="71"/>
        <v>9</v>
      </c>
      <c r="B3940" s="30" t="s">
        <v>6162</v>
      </c>
      <c r="C3940" s="30" t="s">
        <v>2212</v>
      </c>
      <c r="D3940" s="34">
        <v>0</v>
      </c>
      <c r="E3940" s="34">
        <v>23109402557</v>
      </c>
      <c r="F3940" s="34">
        <v>23109402557</v>
      </c>
    </row>
    <row r="3941" spans="1:6" ht="13.5" hidden="1" thickBot="1">
      <c r="A3941" s="27">
        <f t="shared" si="71"/>
        <v>9</v>
      </c>
      <c r="B3941" s="30" t="s">
        <v>6163</v>
      </c>
      <c r="C3941" s="30" t="s">
        <v>4744</v>
      </c>
      <c r="D3941" s="34">
        <v>0</v>
      </c>
      <c r="E3941" s="34">
        <v>24854759</v>
      </c>
      <c r="F3941" s="34">
        <v>24854759</v>
      </c>
    </row>
    <row r="3942" spans="1:6" ht="13.5" hidden="1" thickBot="1">
      <c r="A3942" s="27">
        <f t="shared" si="71"/>
        <v>9</v>
      </c>
      <c r="B3942" s="30" t="s">
        <v>6164</v>
      </c>
      <c r="C3942" s="30" t="s">
        <v>2214</v>
      </c>
      <c r="D3942" s="34">
        <v>0</v>
      </c>
      <c r="E3942" s="34">
        <v>1890120112</v>
      </c>
      <c r="F3942" s="34">
        <v>1890120112</v>
      </c>
    </row>
    <row r="3943" spans="1:6" ht="13.5" hidden="1" thickBot="1">
      <c r="A3943" s="27">
        <f t="shared" si="71"/>
        <v>9</v>
      </c>
      <c r="B3943" s="30" t="s">
        <v>6165</v>
      </c>
      <c r="C3943" s="30" t="s">
        <v>133</v>
      </c>
      <c r="D3943" s="34">
        <v>0</v>
      </c>
      <c r="E3943" s="34">
        <v>19615040</v>
      </c>
      <c r="F3943" s="34">
        <v>19615040</v>
      </c>
    </row>
    <row r="3944" spans="1:6" ht="13.5" hidden="1" thickBot="1">
      <c r="A3944" s="27">
        <f t="shared" si="71"/>
        <v>9</v>
      </c>
      <c r="B3944" s="30" t="s">
        <v>6166</v>
      </c>
      <c r="C3944" s="30" t="s">
        <v>6077</v>
      </c>
      <c r="D3944" s="34">
        <v>0</v>
      </c>
      <c r="E3944" s="34">
        <v>11331395409</v>
      </c>
      <c r="F3944" s="34">
        <v>11331395409</v>
      </c>
    </row>
    <row r="3945" spans="1:6" ht="13.5" hidden="1" thickBot="1">
      <c r="A3945" s="27">
        <f t="shared" si="71"/>
        <v>9</v>
      </c>
      <c r="B3945" s="30" t="s">
        <v>6167</v>
      </c>
      <c r="C3945" s="30" t="s">
        <v>6080</v>
      </c>
      <c r="D3945" s="34">
        <v>0</v>
      </c>
      <c r="E3945" s="34">
        <v>222292270559</v>
      </c>
      <c r="F3945" s="34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0" t="s">
        <v>1460</v>
      </c>
      <c r="D3946" s="34">
        <v>0</v>
      </c>
      <c r="E3946" s="34">
        <v>0</v>
      </c>
      <c r="F3946" s="34">
        <v>0</v>
      </c>
    </row>
    <row r="3947" spans="1:6" ht="13.5" hidden="1" thickBot="1">
      <c r="A3947" s="27">
        <f t="shared" si="71"/>
        <v>9</v>
      </c>
      <c r="B3947" s="30" t="s">
        <v>6169</v>
      </c>
      <c r="C3947" s="30" t="s">
        <v>6094</v>
      </c>
      <c r="D3947" s="34">
        <v>0</v>
      </c>
      <c r="E3947" s="33">
        <v>33968669.119999997</v>
      </c>
      <c r="F3947" s="33">
        <v>33968669.119999997</v>
      </c>
    </row>
    <row r="3948" spans="1:6" ht="13.5" hidden="1" thickBot="1">
      <c r="A3948" s="27">
        <f t="shared" si="71"/>
        <v>9</v>
      </c>
      <c r="B3948" s="30" t="s">
        <v>6170</v>
      </c>
      <c r="C3948" s="30" t="s">
        <v>4823</v>
      </c>
      <c r="D3948" s="34">
        <v>0</v>
      </c>
      <c r="E3948" s="34">
        <v>217923488</v>
      </c>
      <c r="F3948" s="34">
        <v>217923488</v>
      </c>
    </row>
    <row r="3949" spans="1:6" ht="13.5" hidden="1" thickBot="1">
      <c r="A3949" s="27">
        <f t="shared" si="71"/>
        <v>9</v>
      </c>
      <c r="B3949" s="30" t="s">
        <v>6171</v>
      </c>
      <c r="C3949" s="30" t="s">
        <v>2212</v>
      </c>
      <c r="D3949" s="34">
        <v>0</v>
      </c>
      <c r="E3949" s="34">
        <v>349614537</v>
      </c>
      <c r="F3949" s="34">
        <v>349614537</v>
      </c>
    </row>
    <row r="3950" spans="1:6" ht="13.5" hidden="1" thickBot="1">
      <c r="A3950" s="27">
        <f t="shared" si="71"/>
        <v>9</v>
      </c>
      <c r="B3950" s="30" t="s">
        <v>6172</v>
      </c>
      <c r="C3950" s="30" t="s">
        <v>2214</v>
      </c>
      <c r="D3950" s="34">
        <v>0</v>
      </c>
      <c r="E3950" s="34">
        <v>55401777</v>
      </c>
      <c r="F3950" s="34">
        <v>55401777</v>
      </c>
    </row>
    <row r="3951" spans="1:6" ht="13.5" hidden="1" thickBot="1">
      <c r="A3951" s="27">
        <f t="shared" si="71"/>
        <v>9</v>
      </c>
      <c r="B3951" s="30" t="s">
        <v>6173</v>
      </c>
      <c r="C3951" s="30" t="s">
        <v>4802</v>
      </c>
      <c r="D3951" s="34">
        <v>0</v>
      </c>
      <c r="E3951" s="34">
        <v>75923647</v>
      </c>
      <c r="F3951" s="34">
        <v>75923647</v>
      </c>
    </row>
    <row r="3952" spans="1:6" ht="13.5" hidden="1" thickBot="1">
      <c r="A3952" s="27">
        <f t="shared" si="71"/>
        <v>9</v>
      </c>
      <c r="B3952" s="30" t="s">
        <v>6174</v>
      </c>
      <c r="C3952" s="30" t="s">
        <v>6080</v>
      </c>
      <c r="D3952" s="34">
        <v>0</v>
      </c>
      <c r="E3952" s="33">
        <v>732832118.12</v>
      </c>
      <c r="F3952" s="33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0" t="s">
        <v>1440</v>
      </c>
      <c r="D3953" s="34">
        <v>0</v>
      </c>
      <c r="E3953" s="34">
        <v>0</v>
      </c>
      <c r="F3953" s="34">
        <v>0</v>
      </c>
    </row>
    <row r="3954" spans="1:6" ht="13.5" hidden="1" thickBot="1">
      <c r="A3954" s="27">
        <f t="shared" si="71"/>
        <v>9</v>
      </c>
      <c r="B3954" s="30" t="s">
        <v>6176</v>
      </c>
      <c r="C3954" s="30" t="s">
        <v>6094</v>
      </c>
      <c r="D3954" s="34">
        <v>0</v>
      </c>
      <c r="E3954" s="34">
        <v>89874049916</v>
      </c>
      <c r="F3954" s="34">
        <v>89874049916</v>
      </c>
    </row>
    <row r="3955" spans="1:6" ht="13.5" hidden="1" thickBot="1">
      <c r="A3955" s="27">
        <f t="shared" si="71"/>
        <v>9</v>
      </c>
      <c r="B3955" s="30" t="s">
        <v>6177</v>
      </c>
      <c r="C3955" s="30" t="s">
        <v>199</v>
      </c>
      <c r="D3955" s="34">
        <v>0</v>
      </c>
      <c r="E3955" s="34">
        <v>125314747053</v>
      </c>
      <c r="F3955" s="34">
        <v>125314747053</v>
      </c>
    </row>
    <row r="3956" spans="1:6" ht="13.5" hidden="1" thickBot="1">
      <c r="A3956" s="27">
        <f t="shared" si="71"/>
        <v>9</v>
      </c>
      <c r="B3956" s="30" t="s">
        <v>6178</v>
      </c>
      <c r="C3956" s="30" t="s">
        <v>4823</v>
      </c>
      <c r="D3956" s="34">
        <v>0</v>
      </c>
      <c r="E3956" s="34">
        <v>17107826354</v>
      </c>
      <c r="F3956" s="34">
        <v>17107826354</v>
      </c>
    </row>
    <row r="3957" spans="1:6" ht="13.5" hidden="1" thickBot="1">
      <c r="A3957" s="27">
        <f t="shared" si="71"/>
        <v>9</v>
      </c>
      <c r="B3957" s="30" t="s">
        <v>6179</v>
      </c>
      <c r="C3957" s="30" t="s">
        <v>2212</v>
      </c>
      <c r="D3957" s="34">
        <v>0</v>
      </c>
      <c r="E3957" s="34">
        <v>17029482604</v>
      </c>
      <c r="F3957" s="34">
        <v>17029482604</v>
      </c>
    </row>
    <row r="3958" spans="1:6" ht="13.5" hidden="1" thickBot="1">
      <c r="A3958" s="27">
        <f t="shared" si="71"/>
        <v>9</v>
      </c>
      <c r="B3958" s="30" t="s">
        <v>6180</v>
      </c>
      <c r="C3958" s="30" t="s">
        <v>4744</v>
      </c>
      <c r="D3958" s="34">
        <v>0</v>
      </c>
      <c r="E3958" s="34">
        <v>185311981</v>
      </c>
      <c r="F3958" s="34">
        <v>185311981</v>
      </c>
    </row>
    <row r="3959" spans="1:6" ht="13.5" hidden="1" thickBot="1">
      <c r="A3959" s="27">
        <f t="shared" si="71"/>
        <v>9</v>
      </c>
      <c r="B3959" s="30" t="s">
        <v>6181</v>
      </c>
      <c r="C3959" s="30" t="s">
        <v>2214</v>
      </c>
      <c r="D3959" s="34">
        <v>0</v>
      </c>
      <c r="E3959" s="34">
        <v>2672590423</v>
      </c>
      <c r="F3959" s="34">
        <v>2672590423</v>
      </c>
    </row>
    <row r="3960" spans="1:6" ht="13.5" hidden="1" thickBot="1">
      <c r="A3960" s="27">
        <f t="shared" si="71"/>
        <v>9</v>
      </c>
      <c r="B3960" s="30" t="s">
        <v>6182</v>
      </c>
      <c r="C3960" s="30" t="s">
        <v>133</v>
      </c>
      <c r="D3960" s="34">
        <v>0</v>
      </c>
      <c r="E3960" s="34">
        <v>483771916</v>
      </c>
      <c r="F3960" s="34">
        <v>483771916</v>
      </c>
    </row>
    <row r="3961" spans="1:6" ht="13.5" hidden="1" thickBot="1">
      <c r="A3961" s="27">
        <f t="shared" si="71"/>
        <v>9</v>
      </c>
      <c r="B3961" s="30" t="s">
        <v>6183</v>
      </c>
      <c r="C3961" s="30" t="s">
        <v>6077</v>
      </c>
      <c r="D3961" s="34">
        <v>0</v>
      </c>
      <c r="E3961" s="34">
        <v>6588476959</v>
      </c>
      <c r="F3961" s="34">
        <v>6588476959</v>
      </c>
    </row>
    <row r="3962" spans="1:6" ht="13.5" hidden="1" thickBot="1">
      <c r="A3962" s="27">
        <f t="shared" si="71"/>
        <v>9</v>
      </c>
      <c r="B3962" s="30" t="s">
        <v>6184</v>
      </c>
      <c r="C3962" s="30" t="s">
        <v>1334</v>
      </c>
      <c r="D3962" s="34">
        <v>0</v>
      </c>
      <c r="E3962" s="34">
        <v>623109774</v>
      </c>
      <c r="F3962" s="34">
        <v>623109774</v>
      </c>
    </row>
    <row r="3963" spans="1:6" ht="13.5" hidden="1" thickBot="1">
      <c r="A3963" s="27">
        <f t="shared" si="71"/>
        <v>9</v>
      </c>
      <c r="B3963" s="30" t="s">
        <v>6185</v>
      </c>
      <c r="C3963" s="30" t="s">
        <v>6080</v>
      </c>
      <c r="D3963" s="34">
        <v>0</v>
      </c>
      <c r="E3963" s="34">
        <v>259879366980</v>
      </c>
      <c r="F3963" s="34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0" t="s">
        <v>6187</v>
      </c>
      <c r="D3964" s="34">
        <v>0</v>
      </c>
      <c r="E3964" s="34">
        <v>0</v>
      </c>
      <c r="F3964" s="34">
        <v>0</v>
      </c>
    </row>
    <row r="3965" spans="1:6" ht="13.5" hidden="1" thickBot="1">
      <c r="A3965" s="27">
        <f t="shared" si="71"/>
        <v>9</v>
      </c>
      <c r="B3965" s="30" t="s">
        <v>6188</v>
      </c>
      <c r="C3965" s="30" t="s">
        <v>6094</v>
      </c>
      <c r="D3965" s="34">
        <v>0</v>
      </c>
      <c r="E3965" s="33">
        <v>7264172525.79</v>
      </c>
      <c r="F3965" s="33">
        <v>7264172525.79</v>
      </c>
    </row>
    <row r="3966" spans="1:6" ht="13.5" hidden="1" thickBot="1">
      <c r="A3966" s="27">
        <f t="shared" si="71"/>
        <v>9</v>
      </c>
      <c r="B3966" s="30" t="s">
        <v>6189</v>
      </c>
      <c r="C3966" s="30" t="s">
        <v>4823</v>
      </c>
      <c r="D3966" s="34">
        <v>0</v>
      </c>
      <c r="E3966" s="33">
        <v>2277571304.5999999</v>
      </c>
      <c r="F3966" s="33">
        <v>2277571304.5999999</v>
      </c>
    </row>
    <row r="3967" spans="1:6" ht="13.5" hidden="1" thickBot="1">
      <c r="A3967" s="27">
        <f t="shared" si="71"/>
        <v>9</v>
      </c>
      <c r="B3967" s="30" t="s">
        <v>6190</v>
      </c>
      <c r="C3967" s="30" t="s">
        <v>2212</v>
      </c>
      <c r="D3967" s="34">
        <v>0</v>
      </c>
      <c r="E3967" s="33">
        <v>26479546.399999999</v>
      </c>
      <c r="F3967" s="33">
        <v>26479546.399999999</v>
      </c>
    </row>
    <row r="3968" spans="1:6" ht="13.5" hidden="1" thickBot="1">
      <c r="A3968" s="27">
        <f t="shared" si="71"/>
        <v>9</v>
      </c>
      <c r="B3968" s="30" t="s">
        <v>6191</v>
      </c>
      <c r="C3968" s="30" t="s">
        <v>4802</v>
      </c>
      <c r="D3968" s="34">
        <v>0</v>
      </c>
      <c r="E3968" s="34">
        <v>49234430</v>
      </c>
      <c r="F3968" s="34">
        <v>49234430</v>
      </c>
    </row>
    <row r="3969" spans="1:6" ht="13.5" hidden="1" thickBot="1">
      <c r="A3969" s="27">
        <f t="shared" si="71"/>
        <v>9</v>
      </c>
      <c r="B3969" s="30" t="s">
        <v>6192</v>
      </c>
      <c r="C3969" s="30" t="s">
        <v>6080</v>
      </c>
      <c r="D3969" s="34">
        <v>0</v>
      </c>
      <c r="E3969" s="33">
        <v>9617457806.7900009</v>
      </c>
      <c r="F3969" s="33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0" t="s">
        <v>959</v>
      </c>
      <c r="D3970" s="34">
        <v>0</v>
      </c>
      <c r="E3970" s="34">
        <v>0</v>
      </c>
      <c r="F3970" s="34">
        <v>0</v>
      </c>
    </row>
    <row r="3971" spans="1:6" ht="13.5" hidden="1" thickBot="1">
      <c r="A3971" s="27">
        <f t="shared" si="71"/>
        <v>9</v>
      </c>
      <c r="B3971" s="30" t="s">
        <v>6194</v>
      </c>
      <c r="C3971" s="30" t="s">
        <v>199</v>
      </c>
      <c r="D3971" s="34">
        <v>0</v>
      </c>
      <c r="E3971" s="34">
        <v>35308302558</v>
      </c>
      <c r="F3971" s="34">
        <v>35308302558</v>
      </c>
    </row>
    <row r="3972" spans="1:6" ht="13.5" hidden="1" thickBot="1">
      <c r="A3972" s="27">
        <f t="shared" si="71"/>
        <v>9</v>
      </c>
      <c r="B3972" s="30" t="s">
        <v>6195</v>
      </c>
      <c r="C3972" s="30" t="s">
        <v>4823</v>
      </c>
      <c r="D3972" s="34">
        <v>0</v>
      </c>
      <c r="E3972" s="34">
        <v>971590888</v>
      </c>
      <c r="F3972" s="34">
        <v>971590888</v>
      </c>
    </row>
    <row r="3973" spans="1:6" ht="13.5" hidden="1" thickBot="1">
      <c r="A3973" s="27">
        <f t="shared" si="71"/>
        <v>9</v>
      </c>
      <c r="B3973" s="30" t="s">
        <v>6196</v>
      </c>
      <c r="C3973" s="30" t="s">
        <v>1334</v>
      </c>
      <c r="D3973" s="34">
        <v>0</v>
      </c>
      <c r="E3973" s="34">
        <v>151162</v>
      </c>
      <c r="F3973" s="34">
        <v>151162</v>
      </c>
    </row>
    <row r="3974" spans="1:6" ht="13.5" hidden="1" thickBot="1">
      <c r="A3974" s="27">
        <f t="shared" si="71"/>
        <v>9</v>
      </c>
      <c r="B3974" s="30" t="s">
        <v>6197</v>
      </c>
      <c r="C3974" s="30" t="s">
        <v>6080</v>
      </c>
      <c r="D3974" s="34">
        <v>0</v>
      </c>
      <c r="E3974" s="34">
        <v>36280044608</v>
      </c>
      <c r="F3974" s="34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0" t="s">
        <v>1444</v>
      </c>
      <c r="D3975" s="34">
        <v>0</v>
      </c>
      <c r="E3975" s="34">
        <v>0</v>
      </c>
      <c r="F3975" s="34">
        <v>0</v>
      </c>
    </row>
    <row r="3976" spans="1:6" ht="13.5" hidden="1" thickBot="1">
      <c r="A3976" s="27">
        <f t="shared" si="71"/>
        <v>9</v>
      </c>
      <c r="B3976" s="30" t="s">
        <v>6199</v>
      </c>
      <c r="C3976" s="30" t="s">
        <v>6094</v>
      </c>
      <c r="D3976" s="34">
        <v>0</v>
      </c>
      <c r="E3976" s="34">
        <v>111416477655</v>
      </c>
      <c r="F3976" s="34">
        <v>111416477655</v>
      </c>
    </row>
    <row r="3977" spans="1:6" ht="13.5" hidden="1" thickBot="1">
      <c r="A3977" s="27">
        <f t="shared" si="71"/>
        <v>9</v>
      </c>
      <c r="B3977" s="30" t="s">
        <v>6200</v>
      </c>
      <c r="C3977" s="30" t="s">
        <v>199</v>
      </c>
      <c r="D3977" s="34">
        <v>0</v>
      </c>
      <c r="E3977" s="34">
        <v>4233440407</v>
      </c>
      <c r="F3977" s="34">
        <v>4233440407</v>
      </c>
    </row>
    <row r="3978" spans="1:6" ht="13.5" hidden="1" thickBot="1">
      <c r="A3978" s="27">
        <f t="shared" si="71"/>
        <v>9</v>
      </c>
      <c r="B3978" s="30" t="s">
        <v>6201</v>
      </c>
      <c r="C3978" s="30" t="s">
        <v>4823</v>
      </c>
      <c r="D3978" s="34">
        <v>0</v>
      </c>
      <c r="E3978" s="34">
        <v>7543808259</v>
      </c>
      <c r="F3978" s="34">
        <v>7543808259</v>
      </c>
    </row>
    <row r="3979" spans="1:6" ht="13.5" hidden="1" thickBot="1">
      <c r="A3979" s="27">
        <f t="shared" si="71"/>
        <v>9</v>
      </c>
      <c r="B3979" s="30" t="s">
        <v>6202</v>
      </c>
      <c r="C3979" s="30" t="s">
        <v>2212</v>
      </c>
      <c r="D3979" s="34">
        <v>0</v>
      </c>
      <c r="E3979" s="34">
        <v>23250330837</v>
      </c>
      <c r="F3979" s="34">
        <v>23250330837</v>
      </c>
    </row>
    <row r="3980" spans="1:6" ht="13.5" hidden="1" thickBot="1">
      <c r="A3980" s="27">
        <f t="shared" si="71"/>
        <v>9</v>
      </c>
      <c r="B3980" s="30" t="s">
        <v>6203</v>
      </c>
      <c r="C3980" s="30" t="s">
        <v>4744</v>
      </c>
      <c r="D3980" s="34">
        <v>0</v>
      </c>
      <c r="E3980" s="34">
        <v>2148820834</v>
      </c>
      <c r="F3980" s="34">
        <v>2148820834</v>
      </c>
    </row>
    <row r="3981" spans="1:6" ht="13.5" hidden="1" thickBot="1">
      <c r="A3981" s="27">
        <f t="shared" si="71"/>
        <v>9</v>
      </c>
      <c r="B3981" s="30" t="s">
        <v>6204</v>
      </c>
      <c r="C3981" s="30" t="s">
        <v>2214</v>
      </c>
      <c r="D3981" s="34">
        <v>0</v>
      </c>
      <c r="E3981" s="34">
        <v>4723744799</v>
      </c>
      <c r="F3981" s="34">
        <v>4723744799</v>
      </c>
    </row>
    <row r="3982" spans="1:6" ht="13.5" hidden="1" thickBot="1">
      <c r="A3982" s="27">
        <f t="shared" si="71"/>
        <v>9</v>
      </c>
      <c r="B3982" s="30" t="s">
        <v>6205</v>
      </c>
      <c r="C3982" s="30" t="s">
        <v>6077</v>
      </c>
      <c r="D3982" s="34">
        <v>0</v>
      </c>
      <c r="E3982" s="34">
        <v>18432702616</v>
      </c>
      <c r="F3982" s="34">
        <v>18432702616</v>
      </c>
    </row>
    <row r="3983" spans="1:6" ht="13.5" hidden="1" thickBot="1">
      <c r="A3983" s="27">
        <f t="shared" si="71"/>
        <v>9</v>
      </c>
      <c r="B3983" s="30" t="s">
        <v>6206</v>
      </c>
      <c r="C3983" s="30" t="s">
        <v>1334</v>
      </c>
      <c r="D3983" s="34">
        <v>0</v>
      </c>
      <c r="E3983" s="34">
        <v>970897804</v>
      </c>
      <c r="F3983" s="34">
        <v>970897804</v>
      </c>
    </row>
    <row r="3984" spans="1:6" ht="13.5" hidden="1" thickBot="1">
      <c r="A3984" s="27">
        <f t="shared" si="71"/>
        <v>9</v>
      </c>
      <c r="B3984" s="30" t="s">
        <v>6207</v>
      </c>
      <c r="C3984" s="30" t="s">
        <v>4785</v>
      </c>
      <c r="D3984" s="34">
        <v>0</v>
      </c>
      <c r="E3984" s="34">
        <v>816306530</v>
      </c>
      <c r="F3984" s="34">
        <v>816306530</v>
      </c>
    </row>
    <row r="3985" spans="1:6" ht="13.5" hidden="1" thickBot="1">
      <c r="A3985" s="27">
        <f t="shared" si="71"/>
        <v>9</v>
      </c>
      <c r="B3985" s="30" t="s">
        <v>6208</v>
      </c>
      <c r="C3985" s="30" t="s">
        <v>6080</v>
      </c>
      <c r="D3985" s="34">
        <v>0</v>
      </c>
      <c r="E3985" s="34">
        <v>173536529741</v>
      </c>
      <c r="F3985" s="34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0" t="s">
        <v>1462</v>
      </c>
      <c r="D3986" s="34">
        <v>0</v>
      </c>
      <c r="E3986" s="34">
        <v>0</v>
      </c>
      <c r="F3986" s="34">
        <v>0</v>
      </c>
    </row>
    <row r="3987" spans="1:6" ht="13.5" hidden="1" thickBot="1">
      <c r="A3987" s="27">
        <f t="shared" si="71"/>
        <v>9</v>
      </c>
      <c r="B3987" s="30" t="s">
        <v>6210</v>
      </c>
      <c r="C3987" s="30" t="s">
        <v>6094</v>
      </c>
      <c r="D3987" s="34">
        <v>0</v>
      </c>
      <c r="E3987" s="34">
        <v>3779169026558</v>
      </c>
      <c r="F3987" s="34">
        <v>3779169026558</v>
      </c>
    </row>
    <row r="3988" spans="1:6" ht="13.5" hidden="1" thickBot="1">
      <c r="A3988" s="27">
        <f t="shared" si="71"/>
        <v>9</v>
      </c>
      <c r="B3988" s="30" t="s">
        <v>6211</v>
      </c>
      <c r="C3988" s="30" t="s">
        <v>199</v>
      </c>
      <c r="D3988" s="34">
        <v>0</v>
      </c>
      <c r="E3988" s="34">
        <v>44764929600</v>
      </c>
      <c r="F3988" s="34">
        <v>44764929600</v>
      </c>
    </row>
    <row r="3989" spans="1:6" ht="13.5" hidden="1" thickBot="1">
      <c r="A3989" s="27">
        <f t="shared" si="71"/>
        <v>9</v>
      </c>
      <c r="B3989" s="30" t="s">
        <v>6212</v>
      </c>
      <c r="C3989" s="30" t="s">
        <v>4823</v>
      </c>
      <c r="D3989" s="34">
        <v>0</v>
      </c>
      <c r="E3989" s="34">
        <v>38324199562244</v>
      </c>
      <c r="F3989" s="34">
        <v>38324199562244</v>
      </c>
    </row>
    <row r="3990" spans="1:6" ht="13.5" hidden="1" thickBot="1">
      <c r="A3990" s="27">
        <f t="shared" si="71"/>
        <v>9</v>
      </c>
      <c r="B3990" s="30" t="s">
        <v>6213</v>
      </c>
      <c r="C3990" s="30" t="s">
        <v>2212</v>
      </c>
      <c r="D3990" s="34">
        <v>0</v>
      </c>
      <c r="E3990" s="34">
        <v>49526652810</v>
      </c>
      <c r="F3990" s="34">
        <v>49526652810</v>
      </c>
    </row>
    <row r="3991" spans="1:6" ht="13.5" hidden="1" thickBot="1">
      <c r="A3991" s="27">
        <f t="shared" si="71"/>
        <v>9</v>
      </c>
      <c r="B3991" s="30" t="s">
        <v>6214</v>
      </c>
      <c r="C3991" s="30" t="s">
        <v>4744</v>
      </c>
      <c r="D3991" s="34">
        <v>0</v>
      </c>
      <c r="E3991" s="34">
        <v>4328720907</v>
      </c>
      <c r="F3991" s="34">
        <v>4328720907</v>
      </c>
    </row>
    <row r="3992" spans="1:6" ht="13.5" hidden="1" thickBot="1">
      <c r="A3992" s="27">
        <f t="shared" si="71"/>
        <v>9</v>
      </c>
      <c r="B3992" s="30" t="s">
        <v>6215</v>
      </c>
      <c r="C3992" s="30" t="s">
        <v>2214</v>
      </c>
      <c r="D3992" s="34">
        <v>0</v>
      </c>
      <c r="E3992" s="34">
        <v>10259752749</v>
      </c>
      <c r="F3992" s="34">
        <v>10259752749</v>
      </c>
    </row>
    <row r="3993" spans="1:6" ht="13.5" hidden="1" thickBot="1">
      <c r="A3993" s="27">
        <f t="shared" si="71"/>
        <v>9</v>
      </c>
      <c r="B3993" s="30" t="s">
        <v>6216</v>
      </c>
      <c r="C3993" s="30" t="s">
        <v>133</v>
      </c>
      <c r="D3993" s="34">
        <v>0</v>
      </c>
      <c r="E3993" s="34">
        <v>1091060660</v>
      </c>
      <c r="F3993" s="34">
        <v>1091060660</v>
      </c>
    </row>
    <row r="3994" spans="1:6" ht="13.5" hidden="1" thickBot="1">
      <c r="A3994" s="27">
        <f t="shared" si="71"/>
        <v>9</v>
      </c>
      <c r="B3994" s="30" t="s">
        <v>6217</v>
      </c>
      <c r="C3994" s="30" t="s">
        <v>6077</v>
      </c>
      <c r="D3994" s="34">
        <v>0</v>
      </c>
      <c r="E3994" s="34">
        <v>103191155499</v>
      </c>
      <c r="F3994" s="34">
        <v>103191155499</v>
      </c>
    </row>
    <row r="3995" spans="1:6" ht="13.5" hidden="1" thickBot="1">
      <c r="A3995" s="27">
        <f t="shared" si="71"/>
        <v>9</v>
      </c>
      <c r="B3995" s="30" t="s">
        <v>6218</v>
      </c>
      <c r="C3995" s="30" t="s">
        <v>1334</v>
      </c>
      <c r="D3995" s="34">
        <v>0</v>
      </c>
      <c r="E3995" s="34">
        <v>1087759552</v>
      </c>
      <c r="F3995" s="34">
        <v>1087759552</v>
      </c>
    </row>
    <row r="3996" spans="1:6" ht="13.5" hidden="1" thickBot="1">
      <c r="A3996" s="27">
        <f t="shared" si="71"/>
        <v>9</v>
      </c>
      <c r="B3996" s="30" t="s">
        <v>6219</v>
      </c>
      <c r="C3996" s="30" t="s">
        <v>6080</v>
      </c>
      <c r="D3996" s="34">
        <v>0</v>
      </c>
      <c r="E3996" s="34">
        <v>42317618620579</v>
      </c>
      <c r="F3996" s="34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0" t="s">
        <v>1464</v>
      </c>
      <c r="D3997" s="34">
        <v>0</v>
      </c>
      <c r="E3997" s="34">
        <v>0</v>
      </c>
      <c r="F3997" s="34">
        <v>0</v>
      </c>
    </row>
    <row r="3998" spans="1:6" ht="13.5" hidden="1" thickBot="1">
      <c r="A3998" s="27">
        <f t="shared" si="71"/>
        <v>9</v>
      </c>
      <c r="B3998" s="30" t="s">
        <v>6221</v>
      </c>
      <c r="C3998" s="30" t="s">
        <v>6094</v>
      </c>
      <c r="D3998" s="34">
        <v>0</v>
      </c>
      <c r="E3998" s="33">
        <v>13553680.01</v>
      </c>
      <c r="F3998" s="33">
        <v>13553680.01</v>
      </c>
    </row>
    <row r="3999" spans="1:6" ht="13.5" hidden="1" thickBot="1">
      <c r="A3999" s="27">
        <f t="shared" si="71"/>
        <v>9</v>
      </c>
      <c r="B3999" s="30" t="s">
        <v>6222</v>
      </c>
      <c r="C3999" s="30" t="s">
        <v>4802</v>
      </c>
      <c r="D3999" s="34">
        <v>0</v>
      </c>
      <c r="E3999" s="34">
        <v>615000</v>
      </c>
      <c r="F3999" s="34">
        <v>615000</v>
      </c>
    </row>
    <row r="4000" spans="1:6" ht="13.5" hidden="1" thickBot="1">
      <c r="A4000" s="27">
        <f t="shared" si="71"/>
        <v>9</v>
      </c>
      <c r="B4000" s="30" t="s">
        <v>6223</v>
      </c>
      <c r="C4000" s="30" t="s">
        <v>6080</v>
      </c>
      <c r="D4000" s="34">
        <v>0</v>
      </c>
      <c r="E4000" s="33">
        <v>14168680.01</v>
      </c>
      <c r="F4000" s="33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0" t="s">
        <v>1467</v>
      </c>
      <c r="D4001" s="34">
        <v>0</v>
      </c>
      <c r="E4001" s="34">
        <v>0</v>
      </c>
      <c r="F4001" s="34">
        <v>0</v>
      </c>
    </row>
    <row r="4002" spans="1:6" ht="13.5" hidden="1" thickBot="1">
      <c r="A4002" s="27">
        <f t="shared" ref="A4002:A4065" si="72">LEN(B4002)</f>
        <v>9</v>
      </c>
      <c r="B4002" s="30" t="s">
        <v>6225</v>
      </c>
      <c r="C4002" s="30" t="s">
        <v>6094</v>
      </c>
      <c r="D4002" s="34">
        <v>0</v>
      </c>
      <c r="E4002" s="33">
        <v>6897300459.0900002</v>
      </c>
      <c r="F4002" s="33">
        <v>6897300459.0900002</v>
      </c>
    </row>
    <row r="4003" spans="1:6" ht="13.5" hidden="1" thickBot="1">
      <c r="A4003" s="27">
        <f t="shared" si="72"/>
        <v>9</v>
      </c>
      <c r="B4003" s="30" t="s">
        <v>6226</v>
      </c>
      <c r="C4003" s="30" t="s">
        <v>199</v>
      </c>
      <c r="D4003" s="34">
        <v>0</v>
      </c>
      <c r="E4003" s="33">
        <v>167246074.38</v>
      </c>
      <c r="F4003" s="33">
        <v>167246074.38</v>
      </c>
    </row>
    <row r="4004" spans="1:6" ht="13.5" hidden="1" thickBot="1">
      <c r="A4004" s="27">
        <f t="shared" si="72"/>
        <v>9</v>
      </c>
      <c r="B4004" s="30" t="s">
        <v>6227</v>
      </c>
      <c r="C4004" s="30" t="s">
        <v>4823</v>
      </c>
      <c r="D4004" s="34">
        <v>0</v>
      </c>
      <c r="E4004" s="33">
        <v>2184539090.4499998</v>
      </c>
      <c r="F4004" s="33">
        <v>2184539090.4499998</v>
      </c>
    </row>
    <row r="4005" spans="1:6" ht="13.5" hidden="1" thickBot="1">
      <c r="A4005" s="27">
        <f t="shared" si="72"/>
        <v>9</v>
      </c>
      <c r="B4005" s="30" t="s">
        <v>6228</v>
      </c>
      <c r="C4005" s="30" t="s">
        <v>2212</v>
      </c>
      <c r="D4005" s="34">
        <v>0</v>
      </c>
      <c r="E4005" s="33">
        <v>422585524.76999998</v>
      </c>
      <c r="F4005" s="33">
        <v>422585524.76999998</v>
      </c>
    </row>
    <row r="4006" spans="1:6" ht="13.5" hidden="1" thickBot="1">
      <c r="A4006" s="27">
        <f t="shared" si="72"/>
        <v>9</v>
      </c>
      <c r="B4006" s="30" t="s">
        <v>6229</v>
      </c>
      <c r="C4006" s="30" t="s">
        <v>2214</v>
      </c>
      <c r="D4006" s="34">
        <v>0</v>
      </c>
      <c r="E4006" s="33">
        <v>125487607.77</v>
      </c>
      <c r="F4006" s="33">
        <v>125487607.77</v>
      </c>
    </row>
    <row r="4007" spans="1:6" ht="13.5" hidden="1" thickBot="1">
      <c r="A4007" s="27">
        <f t="shared" si="72"/>
        <v>9</v>
      </c>
      <c r="B4007" s="30" t="s">
        <v>6230</v>
      </c>
      <c r="C4007" s="30" t="s">
        <v>133</v>
      </c>
      <c r="D4007" s="34">
        <v>0</v>
      </c>
      <c r="E4007" s="33">
        <v>23318051.07</v>
      </c>
      <c r="F4007" s="33">
        <v>23318051.07</v>
      </c>
    </row>
    <row r="4008" spans="1:6" ht="13.5" hidden="1" thickBot="1">
      <c r="A4008" s="27">
        <f t="shared" si="72"/>
        <v>9</v>
      </c>
      <c r="B4008" s="30" t="s">
        <v>6231</v>
      </c>
      <c r="C4008" s="30" t="s">
        <v>6077</v>
      </c>
      <c r="D4008" s="34">
        <v>0</v>
      </c>
      <c r="E4008" s="33">
        <v>9948355.2899999991</v>
      </c>
      <c r="F4008" s="33">
        <v>9948355.2899999991</v>
      </c>
    </row>
    <row r="4009" spans="1:6" ht="13.5" hidden="1" thickBot="1">
      <c r="A4009" s="27">
        <f t="shared" si="72"/>
        <v>9</v>
      </c>
      <c r="B4009" s="30" t="s">
        <v>6232</v>
      </c>
      <c r="C4009" s="30" t="s">
        <v>4785</v>
      </c>
      <c r="D4009" s="34">
        <v>0</v>
      </c>
      <c r="E4009" s="33">
        <v>166671159.77000001</v>
      </c>
      <c r="F4009" s="33">
        <v>166671159.77000001</v>
      </c>
    </row>
    <row r="4010" spans="1:6" ht="13.5" hidden="1" thickBot="1">
      <c r="A4010" s="27">
        <f t="shared" si="72"/>
        <v>9</v>
      </c>
      <c r="B4010" s="30" t="s">
        <v>6233</v>
      </c>
      <c r="C4010" s="30" t="s">
        <v>4802</v>
      </c>
      <c r="D4010" s="34">
        <v>0</v>
      </c>
      <c r="E4010" s="33">
        <v>1586817852.8699999</v>
      </c>
      <c r="F4010" s="33">
        <v>1586817852.8699999</v>
      </c>
    </row>
    <row r="4011" spans="1:6" ht="13.5" hidden="1" thickBot="1">
      <c r="A4011" s="27">
        <f t="shared" si="72"/>
        <v>9</v>
      </c>
      <c r="B4011" s="30" t="s">
        <v>6234</v>
      </c>
      <c r="C4011" s="30" t="s">
        <v>6080</v>
      </c>
      <c r="D4011" s="34">
        <v>0</v>
      </c>
      <c r="E4011" s="33">
        <v>11583914175.459999</v>
      </c>
      <c r="F4011" s="33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0" t="s">
        <v>964</v>
      </c>
      <c r="D4012" s="34">
        <v>0</v>
      </c>
      <c r="E4012" s="34">
        <v>0</v>
      </c>
      <c r="F4012" s="34">
        <v>0</v>
      </c>
    </row>
    <row r="4013" spans="1:6" ht="13.5" thickBot="1">
      <c r="A4013" s="27">
        <f t="shared" si="72"/>
        <v>6</v>
      </c>
      <c r="B4013" s="27" t="s">
        <v>6236</v>
      </c>
      <c r="C4013" s="30" t="s">
        <v>5962</v>
      </c>
      <c r="D4013" s="34">
        <v>0</v>
      </c>
      <c r="E4013" s="34">
        <v>0</v>
      </c>
      <c r="F4013" s="34">
        <v>0</v>
      </c>
    </row>
    <row r="4014" spans="1:6" ht="13.5" hidden="1" thickBot="1">
      <c r="A4014" s="27">
        <f t="shared" si="72"/>
        <v>9</v>
      </c>
      <c r="B4014" s="30" t="s">
        <v>6237</v>
      </c>
      <c r="C4014" s="30" t="s">
        <v>199</v>
      </c>
      <c r="D4014" s="34">
        <v>0</v>
      </c>
      <c r="E4014" s="33">
        <v>1587263528.4000001</v>
      </c>
      <c r="F4014" s="33">
        <v>1587263528.4000001</v>
      </c>
    </row>
    <row r="4015" spans="1:6" ht="13.5" hidden="1" thickBot="1">
      <c r="A4015" s="27">
        <f t="shared" si="72"/>
        <v>9</v>
      </c>
      <c r="B4015" s="30" t="s">
        <v>6238</v>
      </c>
      <c r="C4015" s="30" t="s">
        <v>4823</v>
      </c>
      <c r="D4015" s="34">
        <v>0</v>
      </c>
      <c r="E4015" s="33">
        <v>8892683301.1299992</v>
      </c>
      <c r="F4015" s="33">
        <v>8892683301.1299992</v>
      </c>
    </row>
    <row r="4016" spans="1:6" ht="13.5" hidden="1" thickBot="1">
      <c r="A4016" s="27">
        <f t="shared" si="72"/>
        <v>9</v>
      </c>
      <c r="B4016" s="30" t="s">
        <v>6239</v>
      </c>
      <c r="C4016" s="30" t="s">
        <v>2212</v>
      </c>
      <c r="D4016" s="34">
        <v>0</v>
      </c>
      <c r="E4016" s="34">
        <v>179515621184</v>
      </c>
      <c r="F4016" s="34">
        <v>179515621184</v>
      </c>
    </row>
    <row r="4017" spans="1:6" ht="13.5" hidden="1" thickBot="1">
      <c r="A4017" s="27">
        <f t="shared" si="72"/>
        <v>9</v>
      </c>
      <c r="B4017" s="30" t="s">
        <v>6240</v>
      </c>
      <c r="C4017" s="30" t="s">
        <v>4744</v>
      </c>
      <c r="D4017" s="34">
        <v>0</v>
      </c>
      <c r="E4017" s="34">
        <v>2456005081</v>
      </c>
      <c r="F4017" s="34">
        <v>2456005081</v>
      </c>
    </row>
    <row r="4018" spans="1:6" ht="13.5" hidden="1" thickBot="1">
      <c r="A4018" s="27">
        <f t="shared" si="72"/>
        <v>9</v>
      </c>
      <c r="B4018" s="30" t="s">
        <v>6241</v>
      </c>
      <c r="C4018" s="30" t="s">
        <v>2214</v>
      </c>
      <c r="D4018" s="34">
        <v>0</v>
      </c>
      <c r="E4018" s="34">
        <v>5684261453</v>
      </c>
      <c r="F4018" s="34">
        <v>5684261453</v>
      </c>
    </row>
    <row r="4019" spans="1:6" ht="13.5" hidden="1" thickBot="1">
      <c r="A4019" s="27">
        <f t="shared" si="72"/>
        <v>9</v>
      </c>
      <c r="B4019" s="30" t="s">
        <v>6242</v>
      </c>
      <c r="C4019" s="30" t="s">
        <v>133</v>
      </c>
      <c r="D4019" s="34">
        <v>0</v>
      </c>
      <c r="E4019" s="34">
        <v>5008185958</v>
      </c>
      <c r="F4019" s="34">
        <v>5008185958</v>
      </c>
    </row>
    <row r="4020" spans="1:6" ht="13.5" hidden="1" thickBot="1">
      <c r="A4020" s="27">
        <f t="shared" si="72"/>
        <v>9</v>
      </c>
      <c r="B4020" s="30" t="s">
        <v>6243</v>
      </c>
      <c r="C4020" s="30" t="s">
        <v>6077</v>
      </c>
      <c r="D4020" s="34">
        <v>0</v>
      </c>
      <c r="E4020" s="34">
        <v>745783325</v>
      </c>
      <c r="F4020" s="34">
        <v>745783325</v>
      </c>
    </row>
    <row r="4021" spans="1:6" ht="13.5" hidden="1" thickBot="1">
      <c r="A4021" s="27">
        <f t="shared" si="72"/>
        <v>9</v>
      </c>
      <c r="B4021" s="30" t="s">
        <v>6244</v>
      </c>
      <c r="C4021" s="30" t="s">
        <v>1334</v>
      </c>
      <c r="D4021" s="34">
        <v>0</v>
      </c>
      <c r="E4021" s="34">
        <v>52311</v>
      </c>
      <c r="F4021" s="34">
        <v>52311</v>
      </c>
    </row>
    <row r="4022" spans="1:6" ht="13.5" hidden="1" thickBot="1">
      <c r="A4022" s="27">
        <f t="shared" si="72"/>
        <v>9</v>
      </c>
      <c r="B4022" s="30" t="s">
        <v>6245</v>
      </c>
      <c r="C4022" s="30" t="s">
        <v>4785</v>
      </c>
      <c r="D4022" s="34">
        <v>0</v>
      </c>
      <c r="E4022" s="34">
        <v>133422274</v>
      </c>
      <c r="F4022" s="34">
        <v>133422274</v>
      </c>
    </row>
    <row r="4023" spans="1:6" ht="13.5" hidden="1" thickBot="1">
      <c r="A4023" s="27">
        <f t="shared" si="72"/>
        <v>9</v>
      </c>
      <c r="B4023" s="30" t="s">
        <v>6246</v>
      </c>
      <c r="C4023" s="30" t="s">
        <v>4802</v>
      </c>
      <c r="D4023" s="34">
        <v>0</v>
      </c>
      <c r="E4023" s="34">
        <v>375519</v>
      </c>
      <c r="F4023" s="34">
        <v>375519</v>
      </c>
    </row>
    <row r="4024" spans="1:6" ht="13.5" hidden="1" thickBot="1">
      <c r="A4024" s="27">
        <f t="shared" si="72"/>
        <v>9</v>
      </c>
      <c r="B4024" s="30" t="s">
        <v>6247</v>
      </c>
      <c r="C4024" s="30" t="s">
        <v>6080</v>
      </c>
      <c r="D4024" s="34">
        <v>0</v>
      </c>
      <c r="E4024" s="33">
        <v>204023653934.53</v>
      </c>
      <c r="F4024" s="33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0" t="s">
        <v>3945</v>
      </c>
      <c r="D4025" s="34">
        <v>0</v>
      </c>
      <c r="E4025" s="34">
        <v>0</v>
      </c>
      <c r="F4025" s="34">
        <v>0</v>
      </c>
    </row>
    <row r="4026" spans="1:6" ht="13.5" hidden="1" thickBot="1">
      <c r="A4026" s="27">
        <f t="shared" si="72"/>
        <v>9</v>
      </c>
      <c r="B4026" s="30" t="s">
        <v>6249</v>
      </c>
      <c r="C4026" s="30" t="s">
        <v>199</v>
      </c>
      <c r="D4026" s="34">
        <v>0</v>
      </c>
      <c r="E4026" s="34">
        <v>6704802400</v>
      </c>
      <c r="F4026" s="34">
        <v>6704802400</v>
      </c>
    </row>
    <row r="4027" spans="1:6" ht="13.5" hidden="1" thickBot="1">
      <c r="A4027" s="27">
        <f t="shared" si="72"/>
        <v>9</v>
      </c>
      <c r="B4027" s="30" t="s">
        <v>6250</v>
      </c>
      <c r="C4027" s="30" t="s">
        <v>4823</v>
      </c>
      <c r="D4027" s="34">
        <v>0</v>
      </c>
      <c r="E4027" s="33">
        <v>35274051511.75</v>
      </c>
      <c r="F4027" s="33">
        <v>35274051511.75</v>
      </c>
    </row>
    <row r="4028" spans="1:6" ht="13.5" hidden="1" thickBot="1">
      <c r="A4028" s="27">
        <f t="shared" si="72"/>
        <v>9</v>
      </c>
      <c r="B4028" s="30" t="s">
        <v>6251</v>
      </c>
      <c r="C4028" s="30" t="s">
        <v>2212</v>
      </c>
      <c r="D4028" s="34">
        <v>0</v>
      </c>
      <c r="E4028" s="34">
        <v>770068784934</v>
      </c>
      <c r="F4028" s="34">
        <v>770068784934</v>
      </c>
    </row>
    <row r="4029" spans="1:6" ht="13.5" hidden="1" thickBot="1">
      <c r="A4029" s="27">
        <f t="shared" si="72"/>
        <v>9</v>
      </c>
      <c r="B4029" s="30" t="s">
        <v>6252</v>
      </c>
      <c r="C4029" s="30" t="s">
        <v>4744</v>
      </c>
      <c r="D4029" s="34">
        <v>0</v>
      </c>
      <c r="E4029" s="34">
        <v>8997368414</v>
      </c>
      <c r="F4029" s="34">
        <v>8997368414</v>
      </c>
    </row>
    <row r="4030" spans="1:6" ht="13.5" hidden="1" thickBot="1">
      <c r="A4030" s="27">
        <f t="shared" si="72"/>
        <v>9</v>
      </c>
      <c r="B4030" s="30" t="s">
        <v>6253</v>
      </c>
      <c r="C4030" s="30" t="s">
        <v>2214</v>
      </c>
      <c r="D4030" s="34">
        <v>0</v>
      </c>
      <c r="E4030" s="34">
        <v>51716070191</v>
      </c>
      <c r="F4030" s="34">
        <v>51716070191</v>
      </c>
    </row>
    <row r="4031" spans="1:6" ht="13.5" hidden="1" thickBot="1">
      <c r="A4031" s="27">
        <f t="shared" si="72"/>
        <v>9</v>
      </c>
      <c r="B4031" s="30" t="s">
        <v>6254</v>
      </c>
      <c r="C4031" s="30" t="s">
        <v>133</v>
      </c>
      <c r="D4031" s="34">
        <v>0</v>
      </c>
      <c r="E4031" s="34">
        <v>35144518662</v>
      </c>
      <c r="F4031" s="34">
        <v>35144518662</v>
      </c>
    </row>
    <row r="4032" spans="1:6" ht="13.5" hidden="1" thickBot="1">
      <c r="A4032" s="27">
        <f t="shared" si="72"/>
        <v>9</v>
      </c>
      <c r="B4032" s="30" t="s">
        <v>6255</v>
      </c>
      <c r="C4032" s="30" t="s">
        <v>6077</v>
      </c>
      <c r="D4032" s="34">
        <v>0</v>
      </c>
      <c r="E4032" s="34">
        <v>4647589781</v>
      </c>
      <c r="F4032" s="34">
        <v>4647589781</v>
      </c>
    </row>
    <row r="4033" spans="1:6" ht="13.5" hidden="1" thickBot="1">
      <c r="A4033" s="27">
        <f t="shared" si="72"/>
        <v>9</v>
      </c>
      <c r="B4033" s="30" t="s">
        <v>6256</v>
      </c>
      <c r="C4033" s="30" t="s">
        <v>1334</v>
      </c>
      <c r="D4033" s="34">
        <v>0</v>
      </c>
      <c r="E4033" s="34">
        <v>307631</v>
      </c>
      <c r="F4033" s="34">
        <v>307631</v>
      </c>
    </row>
    <row r="4034" spans="1:6" ht="13.5" hidden="1" thickBot="1">
      <c r="A4034" s="27">
        <f t="shared" si="72"/>
        <v>9</v>
      </c>
      <c r="B4034" s="30" t="s">
        <v>6257</v>
      </c>
      <c r="C4034" s="30" t="s">
        <v>4785</v>
      </c>
      <c r="D4034" s="34">
        <v>0</v>
      </c>
      <c r="E4034" s="34">
        <v>964273511</v>
      </c>
      <c r="F4034" s="34">
        <v>964273511</v>
      </c>
    </row>
    <row r="4035" spans="1:6" ht="13.5" hidden="1" thickBot="1">
      <c r="A4035" s="27">
        <f t="shared" si="72"/>
        <v>9</v>
      </c>
      <c r="B4035" s="30" t="s">
        <v>6258</v>
      </c>
      <c r="C4035" s="30" t="s">
        <v>4802</v>
      </c>
      <c r="D4035" s="34">
        <v>0</v>
      </c>
      <c r="E4035" s="34">
        <v>80000</v>
      </c>
      <c r="F4035" s="34">
        <v>80000</v>
      </c>
    </row>
    <row r="4036" spans="1:6" ht="13.5" hidden="1" thickBot="1">
      <c r="A4036" s="27">
        <f t="shared" si="72"/>
        <v>9</v>
      </c>
      <c r="B4036" s="30" t="s">
        <v>6259</v>
      </c>
      <c r="C4036" s="30" t="s">
        <v>6080</v>
      </c>
      <c r="D4036" s="34">
        <v>0</v>
      </c>
      <c r="E4036" s="33">
        <v>913517847035.75</v>
      </c>
      <c r="F4036" s="33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0" t="s">
        <v>3947</v>
      </c>
      <c r="D4037" s="34">
        <v>0</v>
      </c>
      <c r="E4037" s="34">
        <v>0</v>
      </c>
      <c r="F4037" s="34">
        <v>0</v>
      </c>
    </row>
    <row r="4038" spans="1:6" ht="13.5" hidden="1" thickBot="1">
      <c r="A4038" s="27">
        <f t="shared" si="72"/>
        <v>9</v>
      </c>
      <c r="B4038" s="30" t="s">
        <v>6261</v>
      </c>
      <c r="C4038" s="30" t="s">
        <v>199</v>
      </c>
      <c r="D4038" s="34">
        <v>0</v>
      </c>
      <c r="E4038" s="33">
        <v>6147232507.4799995</v>
      </c>
      <c r="F4038" s="33">
        <v>6147232507.4799995</v>
      </c>
    </row>
    <row r="4039" spans="1:6" ht="13.5" hidden="1" thickBot="1">
      <c r="A4039" s="27">
        <f t="shared" si="72"/>
        <v>9</v>
      </c>
      <c r="B4039" s="30" t="s">
        <v>6262</v>
      </c>
      <c r="C4039" s="30" t="s">
        <v>4823</v>
      </c>
      <c r="D4039" s="34">
        <v>0</v>
      </c>
      <c r="E4039" s="33">
        <v>33749245762.549999</v>
      </c>
      <c r="F4039" s="33">
        <v>33749245762.549999</v>
      </c>
    </row>
    <row r="4040" spans="1:6" ht="13.5" hidden="1" thickBot="1">
      <c r="A4040" s="27">
        <f t="shared" si="72"/>
        <v>9</v>
      </c>
      <c r="B4040" s="30" t="s">
        <v>6263</v>
      </c>
      <c r="C4040" s="30" t="s">
        <v>2212</v>
      </c>
      <c r="D4040" s="34">
        <v>0</v>
      </c>
      <c r="E4040" s="33">
        <v>1206539038510.3</v>
      </c>
      <c r="F4040" s="33">
        <v>1206539038510.3</v>
      </c>
    </row>
    <row r="4041" spans="1:6" ht="13.5" hidden="1" thickBot="1">
      <c r="A4041" s="27">
        <f t="shared" si="72"/>
        <v>9</v>
      </c>
      <c r="B4041" s="30" t="s">
        <v>6264</v>
      </c>
      <c r="C4041" s="30" t="s">
        <v>4744</v>
      </c>
      <c r="D4041" s="34">
        <v>0</v>
      </c>
      <c r="E4041" s="34">
        <v>14875722237</v>
      </c>
      <c r="F4041" s="34">
        <v>14875722237</v>
      </c>
    </row>
    <row r="4042" spans="1:6" ht="13.5" hidden="1" thickBot="1">
      <c r="A4042" s="27">
        <f t="shared" si="72"/>
        <v>9</v>
      </c>
      <c r="B4042" s="30" t="s">
        <v>6265</v>
      </c>
      <c r="C4042" s="30" t="s">
        <v>2214</v>
      </c>
      <c r="D4042" s="34">
        <v>0</v>
      </c>
      <c r="E4042" s="34">
        <v>59957737244</v>
      </c>
      <c r="F4042" s="34">
        <v>59957737244</v>
      </c>
    </row>
    <row r="4043" spans="1:6" ht="13.5" hidden="1" thickBot="1">
      <c r="A4043" s="27">
        <f t="shared" si="72"/>
        <v>9</v>
      </c>
      <c r="B4043" s="30" t="s">
        <v>6266</v>
      </c>
      <c r="C4043" s="30" t="s">
        <v>133</v>
      </c>
      <c r="D4043" s="34">
        <v>0</v>
      </c>
      <c r="E4043" s="34">
        <v>48891614367</v>
      </c>
      <c r="F4043" s="34">
        <v>48891614367</v>
      </c>
    </row>
    <row r="4044" spans="1:6" ht="13.5" hidden="1" thickBot="1">
      <c r="A4044" s="27">
        <f t="shared" si="72"/>
        <v>9</v>
      </c>
      <c r="B4044" s="30" t="s">
        <v>6267</v>
      </c>
      <c r="C4044" s="30" t="s">
        <v>6077</v>
      </c>
      <c r="D4044" s="34">
        <v>0</v>
      </c>
      <c r="E4044" s="34">
        <v>4084779803</v>
      </c>
      <c r="F4044" s="34">
        <v>4084779803</v>
      </c>
    </row>
    <row r="4045" spans="1:6" ht="13.5" hidden="1" thickBot="1">
      <c r="A4045" s="27">
        <f t="shared" si="72"/>
        <v>9</v>
      </c>
      <c r="B4045" s="30" t="s">
        <v>6268</v>
      </c>
      <c r="C4045" s="30" t="s">
        <v>1334</v>
      </c>
      <c r="D4045" s="34">
        <v>0</v>
      </c>
      <c r="E4045" s="34">
        <v>617985</v>
      </c>
      <c r="F4045" s="34">
        <v>617985</v>
      </c>
    </row>
    <row r="4046" spans="1:6" ht="13.5" hidden="1" thickBot="1">
      <c r="A4046" s="27">
        <f t="shared" si="72"/>
        <v>9</v>
      </c>
      <c r="B4046" s="30" t="s">
        <v>6269</v>
      </c>
      <c r="C4046" s="30" t="s">
        <v>4785</v>
      </c>
      <c r="D4046" s="34">
        <v>0</v>
      </c>
      <c r="E4046" s="33">
        <v>930907155.33000004</v>
      </c>
      <c r="F4046" s="33">
        <v>930907155.33000004</v>
      </c>
    </row>
    <row r="4047" spans="1:6" ht="13.5" hidden="1" thickBot="1">
      <c r="A4047" s="27">
        <f t="shared" si="72"/>
        <v>9</v>
      </c>
      <c r="B4047" s="30" t="s">
        <v>6270</v>
      </c>
      <c r="C4047" s="30" t="s">
        <v>4802</v>
      </c>
      <c r="D4047" s="34">
        <v>0</v>
      </c>
      <c r="E4047" s="33">
        <v>468723521.5</v>
      </c>
      <c r="F4047" s="33">
        <v>468723521.5</v>
      </c>
    </row>
    <row r="4048" spans="1:6" ht="13.5" hidden="1" thickBot="1">
      <c r="A4048" s="27">
        <f t="shared" si="72"/>
        <v>9</v>
      </c>
      <c r="B4048" s="30" t="s">
        <v>6271</v>
      </c>
      <c r="C4048" s="30" t="s">
        <v>6080</v>
      </c>
      <c r="D4048" s="34">
        <v>0</v>
      </c>
      <c r="E4048" s="33">
        <v>1375645619093.1599</v>
      </c>
      <c r="F4048" s="33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0" t="s">
        <v>5966</v>
      </c>
      <c r="D4049" s="34">
        <v>0</v>
      </c>
      <c r="E4049" s="34">
        <v>0</v>
      </c>
      <c r="F4049" s="34">
        <v>0</v>
      </c>
    </row>
    <row r="4050" spans="1:6" ht="13.5" hidden="1" thickBot="1">
      <c r="A4050" s="27">
        <f t="shared" si="72"/>
        <v>9</v>
      </c>
      <c r="B4050" s="30" t="s">
        <v>6273</v>
      </c>
      <c r="C4050" s="30" t="s">
        <v>199</v>
      </c>
      <c r="D4050" s="34">
        <v>0</v>
      </c>
      <c r="E4050" s="34">
        <v>1750653221</v>
      </c>
      <c r="F4050" s="34">
        <v>1750653221</v>
      </c>
    </row>
    <row r="4051" spans="1:6" ht="13.5" hidden="1" thickBot="1">
      <c r="A4051" s="27">
        <f t="shared" si="72"/>
        <v>9</v>
      </c>
      <c r="B4051" s="30" t="s">
        <v>6274</v>
      </c>
      <c r="C4051" s="30" t="s">
        <v>4823</v>
      </c>
      <c r="D4051" s="34">
        <v>0</v>
      </c>
      <c r="E4051" s="33">
        <v>12728046675.040001</v>
      </c>
      <c r="F4051" s="33">
        <v>12728046675.040001</v>
      </c>
    </row>
    <row r="4052" spans="1:6" ht="13.5" hidden="1" thickBot="1">
      <c r="A4052" s="27">
        <f t="shared" si="72"/>
        <v>9</v>
      </c>
      <c r="B4052" s="30" t="s">
        <v>6275</v>
      </c>
      <c r="C4052" s="30" t="s">
        <v>2212</v>
      </c>
      <c r="D4052" s="34">
        <v>0</v>
      </c>
      <c r="E4052" s="34">
        <v>1773198326</v>
      </c>
      <c r="F4052" s="34">
        <v>1773198326</v>
      </c>
    </row>
    <row r="4053" spans="1:6" ht="13.5" hidden="1" thickBot="1">
      <c r="A4053" s="27">
        <f t="shared" si="72"/>
        <v>9</v>
      </c>
      <c r="B4053" s="30" t="s">
        <v>6276</v>
      </c>
      <c r="C4053" s="30" t="s">
        <v>2214</v>
      </c>
      <c r="D4053" s="34">
        <v>0</v>
      </c>
      <c r="E4053" s="34">
        <v>258374000</v>
      </c>
      <c r="F4053" s="34">
        <v>258374000</v>
      </c>
    </row>
    <row r="4054" spans="1:6" ht="13.5" hidden="1" thickBot="1">
      <c r="A4054" s="27">
        <f t="shared" si="72"/>
        <v>9</v>
      </c>
      <c r="B4054" s="30" t="s">
        <v>6277</v>
      </c>
      <c r="C4054" s="30" t="s">
        <v>133</v>
      </c>
      <c r="D4054" s="34">
        <v>0</v>
      </c>
      <c r="E4054" s="34">
        <v>74706300</v>
      </c>
      <c r="F4054" s="34">
        <v>74706300</v>
      </c>
    </row>
    <row r="4055" spans="1:6" ht="13.5" hidden="1" thickBot="1">
      <c r="A4055" s="27">
        <f t="shared" si="72"/>
        <v>9</v>
      </c>
      <c r="B4055" s="30" t="s">
        <v>6278</v>
      </c>
      <c r="C4055" s="30" t="s">
        <v>6077</v>
      </c>
      <c r="D4055" s="34">
        <v>0</v>
      </c>
      <c r="E4055" s="34">
        <v>1514964717</v>
      </c>
      <c r="F4055" s="34">
        <v>1514964717</v>
      </c>
    </row>
    <row r="4056" spans="1:6" ht="13.5" hidden="1" thickBot="1">
      <c r="A4056" s="27">
        <f t="shared" si="72"/>
        <v>9</v>
      </c>
      <c r="B4056" s="30" t="s">
        <v>6279</v>
      </c>
      <c r="C4056" s="30" t="s">
        <v>1334</v>
      </c>
      <c r="D4056" s="34">
        <v>0</v>
      </c>
      <c r="E4056" s="34">
        <v>206193</v>
      </c>
      <c r="F4056" s="34">
        <v>206193</v>
      </c>
    </row>
    <row r="4057" spans="1:6" ht="13.5" hidden="1" thickBot="1">
      <c r="A4057" s="27">
        <f t="shared" si="72"/>
        <v>9</v>
      </c>
      <c r="B4057" s="30" t="s">
        <v>6280</v>
      </c>
      <c r="C4057" s="30" t="s">
        <v>4785</v>
      </c>
      <c r="D4057" s="34">
        <v>0</v>
      </c>
      <c r="E4057" s="34">
        <v>23884814</v>
      </c>
      <c r="F4057" s="34">
        <v>23884814</v>
      </c>
    </row>
    <row r="4058" spans="1:6" ht="13.5" hidden="1" thickBot="1">
      <c r="A4058" s="27">
        <f t="shared" si="72"/>
        <v>9</v>
      </c>
      <c r="B4058" s="30" t="s">
        <v>6281</v>
      </c>
      <c r="C4058" s="30" t="s">
        <v>4802</v>
      </c>
      <c r="D4058" s="34">
        <v>0</v>
      </c>
      <c r="E4058" s="34">
        <v>13207239</v>
      </c>
      <c r="F4058" s="34">
        <v>13207239</v>
      </c>
    </row>
    <row r="4059" spans="1:6" ht="13.5" hidden="1" thickBot="1">
      <c r="A4059" s="27">
        <f t="shared" si="72"/>
        <v>9</v>
      </c>
      <c r="B4059" s="30" t="s">
        <v>6282</v>
      </c>
      <c r="C4059" s="30" t="s">
        <v>6080</v>
      </c>
      <c r="D4059" s="34">
        <v>0</v>
      </c>
      <c r="E4059" s="33">
        <v>18137241485.040001</v>
      </c>
      <c r="F4059" s="33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0" t="s">
        <v>3951</v>
      </c>
      <c r="D4060" s="34">
        <v>0</v>
      </c>
      <c r="E4060" s="34">
        <v>0</v>
      </c>
      <c r="F4060" s="34">
        <v>0</v>
      </c>
    </row>
    <row r="4061" spans="1:6" ht="13.5" hidden="1" thickBot="1">
      <c r="A4061" s="27">
        <f t="shared" si="72"/>
        <v>9</v>
      </c>
      <c r="B4061" s="30" t="s">
        <v>6284</v>
      </c>
      <c r="C4061" s="30" t="s">
        <v>199</v>
      </c>
      <c r="D4061" s="34">
        <v>0</v>
      </c>
      <c r="E4061" s="34">
        <v>475140994</v>
      </c>
      <c r="F4061" s="34">
        <v>475140994</v>
      </c>
    </row>
    <row r="4062" spans="1:6" ht="13.5" hidden="1" thickBot="1">
      <c r="A4062" s="27">
        <f t="shared" si="72"/>
        <v>9</v>
      </c>
      <c r="B4062" s="30" t="s">
        <v>6285</v>
      </c>
      <c r="C4062" s="30" t="s">
        <v>4823</v>
      </c>
      <c r="D4062" s="34">
        <v>0</v>
      </c>
      <c r="E4062" s="33">
        <v>3796169016.75</v>
      </c>
      <c r="F4062" s="33">
        <v>3796169016.75</v>
      </c>
    </row>
    <row r="4063" spans="1:6" ht="13.5" hidden="1" thickBot="1">
      <c r="A4063" s="27">
        <f t="shared" si="72"/>
        <v>9</v>
      </c>
      <c r="B4063" s="30" t="s">
        <v>6286</v>
      </c>
      <c r="C4063" s="30" t="s">
        <v>2212</v>
      </c>
      <c r="D4063" s="34">
        <v>0</v>
      </c>
      <c r="E4063" s="34">
        <v>230695548</v>
      </c>
      <c r="F4063" s="34">
        <v>230695548</v>
      </c>
    </row>
    <row r="4064" spans="1:6" ht="13.5" hidden="1" thickBot="1">
      <c r="A4064" s="27">
        <f t="shared" si="72"/>
        <v>9</v>
      </c>
      <c r="B4064" s="30" t="s">
        <v>6287</v>
      </c>
      <c r="C4064" s="30" t="s">
        <v>4744</v>
      </c>
      <c r="D4064" s="34">
        <v>0</v>
      </c>
      <c r="E4064" s="34">
        <v>2931478</v>
      </c>
      <c r="F4064" s="34">
        <v>2931478</v>
      </c>
    </row>
    <row r="4065" spans="1:6" ht="13.5" hidden="1" thickBot="1">
      <c r="A4065" s="27">
        <f t="shared" si="72"/>
        <v>9</v>
      </c>
      <c r="B4065" s="30" t="s">
        <v>6288</v>
      </c>
      <c r="C4065" s="30" t="s">
        <v>2214</v>
      </c>
      <c r="D4065" s="34">
        <v>0</v>
      </c>
      <c r="E4065" s="34">
        <v>21869482</v>
      </c>
      <c r="F4065" s="34">
        <v>21869482</v>
      </c>
    </row>
    <row r="4066" spans="1:6" ht="13.5" hidden="1" thickBot="1">
      <c r="A4066" s="27">
        <f t="shared" ref="A4066:A4129" si="73">LEN(B4066)</f>
        <v>9</v>
      </c>
      <c r="B4066" s="30" t="s">
        <v>6289</v>
      </c>
      <c r="C4066" s="30" t="s">
        <v>133</v>
      </c>
      <c r="D4066" s="34">
        <v>0</v>
      </c>
      <c r="E4066" s="34">
        <v>10424398</v>
      </c>
      <c r="F4066" s="34">
        <v>10424398</v>
      </c>
    </row>
    <row r="4067" spans="1:6" ht="13.5" hidden="1" thickBot="1">
      <c r="A4067" s="27">
        <f t="shared" si="73"/>
        <v>9</v>
      </c>
      <c r="B4067" s="30" t="s">
        <v>6290</v>
      </c>
      <c r="C4067" s="30" t="s">
        <v>6077</v>
      </c>
      <c r="D4067" s="34">
        <v>0</v>
      </c>
      <c r="E4067" s="34">
        <v>544314127</v>
      </c>
      <c r="F4067" s="34">
        <v>544314127</v>
      </c>
    </row>
    <row r="4068" spans="1:6" ht="13.5" hidden="1" thickBot="1">
      <c r="A4068" s="27">
        <f t="shared" si="73"/>
        <v>9</v>
      </c>
      <c r="B4068" s="30" t="s">
        <v>6291</v>
      </c>
      <c r="C4068" s="30" t="s">
        <v>1334</v>
      </c>
      <c r="D4068" s="34">
        <v>0</v>
      </c>
      <c r="E4068" s="34">
        <v>1093264</v>
      </c>
      <c r="F4068" s="34">
        <v>1093264</v>
      </c>
    </row>
    <row r="4069" spans="1:6" ht="13.5" hidden="1" thickBot="1">
      <c r="A4069" s="27">
        <f t="shared" si="73"/>
        <v>9</v>
      </c>
      <c r="B4069" s="30" t="s">
        <v>6292</v>
      </c>
      <c r="C4069" s="30" t="s">
        <v>4785</v>
      </c>
      <c r="D4069" s="34">
        <v>0</v>
      </c>
      <c r="E4069" s="34">
        <v>41023905</v>
      </c>
      <c r="F4069" s="34">
        <v>41023905</v>
      </c>
    </row>
    <row r="4070" spans="1:6" ht="13.5" hidden="1" thickBot="1">
      <c r="A4070" s="27">
        <f t="shared" si="73"/>
        <v>9</v>
      </c>
      <c r="B4070" s="30" t="s">
        <v>6293</v>
      </c>
      <c r="C4070" s="30" t="s">
        <v>6080</v>
      </c>
      <c r="D4070" s="34">
        <v>0</v>
      </c>
      <c r="E4070" s="33">
        <v>5123662212.75</v>
      </c>
      <c r="F4070" s="33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0" t="s">
        <v>6295</v>
      </c>
      <c r="D4071" s="34">
        <v>0</v>
      </c>
      <c r="E4071" s="34">
        <v>0</v>
      </c>
      <c r="F4071" s="34">
        <v>0</v>
      </c>
    </row>
    <row r="4072" spans="1:6" ht="13.5" hidden="1" thickBot="1">
      <c r="A4072" s="27">
        <f t="shared" si="73"/>
        <v>9</v>
      </c>
      <c r="B4072" s="30" t="s">
        <v>6296</v>
      </c>
      <c r="C4072" s="30" t="s">
        <v>199</v>
      </c>
      <c r="D4072" s="34">
        <v>0</v>
      </c>
      <c r="E4072" s="34">
        <v>487911569</v>
      </c>
      <c r="F4072" s="34">
        <v>487911569</v>
      </c>
    </row>
    <row r="4073" spans="1:6" ht="13.5" hidden="1" thickBot="1">
      <c r="A4073" s="27">
        <f t="shared" si="73"/>
        <v>9</v>
      </c>
      <c r="B4073" s="30" t="s">
        <v>6297</v>
      </c>
      <c r="C4073" s="30" t="s">
        <v>4823</v>
      </c>
      <c r="D4073" s="34">
        <v>0</v>
      </c>
      <c r="E4073" s="33">
        <v>9157494495.7399998</v>
      </c>
      <c r="F4073" s="33">
        <v>9157494495.7399998</v>
      </c>
    </row>
    <row r="4074" spans="1:6" ht="13.5" hidden="1" thickBot="1">
      <c r="A4074" s="27">
        <f t="shared" si="73"/>
        <v>9</v>
      </c>
      <c r="B4074" s="30" t="s">
        <v>6298</v>
      </c>
      <c r="C4074" s="30" t="s">
        <v>2212</v>
      </c>
      <c r="D4074" s="34">
        <v>0</v>
      </c>
      <c r="E4074" s="34">
        <v>13892104257</v>
      </c>
      <c r="F4074" s="34">
        <v>13892104257</v>
      </c>
    </row>
    <row r="4075" spans="1:6" ht="13.5" hidden="1" thickBot="1">
      <c r="A4075" s="27">
        <f t="shared" si="73"/>
        <v>9</v>
      </c>
      <c r="B4075" s="30" t="s">
        <v>6299</v>
      </c>
      <c r="C4075" s="30" t="s">
        <v>4744</v>
      </c>
      <c r="D4075" s="34">
        <v>0</v>
      </c>
      <c r="E4075" s="34">
        <v>94393626</v>
      </c>
      <c r="F4075" s="34">
        <v>94393626</v>
      </c>
    </row>
    <row r="4076" spans="1:6" ht="13.5" hidden="1" thickBot="1">
      <c r="A4076" s="27">
        <f t="shared" si="73"/>
        <v>9</v>
      </c>
      <c r="B4076" s="30" t="s">
        <v>6300</v>
      </c>
      <c r="C4076" s="30" t="s">
        <v>2214</v>
      </c>
      <c r="D4076" s="34">
        <v>0</v>
      </c>
      <c r="E4076" s="34">
        <v>1992396253</v>
      </c>
      <c r="F4076" s="34">
        <v>1992396253</v>
      </c>
    </row>
    <row r="4077" spans="1:6" ht="13.5" hidden="1" thickBot="1">
      <c r="A4077" s="27">
        <f t="shared" si="73"/>
        <v>9</v>
      </c>
      <c r="B4077" s="30" t="s">
        <v>6301</v>
      </c>
      <c r="C4077" s="30" t="s">
        <v>133</v>
      </c>
      <c r="D4077" s="34">
        <v>0</v>
      </c>
      <c r="E4077" s="34">
        <v>564998823</v>
      </c>
      <c r="F4077" s="34">
        <v>564998823</v>
      </c>
    </row>
    <row r="4078" spans="1:6" ht="13.5" hidden="1" thickBot="1">
      <c r="A4078" s="27">
        <f t="shared" si="73"/>
        <v>9</v>
      </c>
      <c r="B4078" s="30" t="s">
        <v>6302</v>
      </c>
      <c r="C4078" s="30" t="s">
        <v>6077</v>
      </c>
      <c r="D4078" s="34">
        <v>0</v>
      </c>
      <c r="E4078" s="33">
        <v>1374274016.3</v>
      </c>
      <c r="F4078" s="33">
        <v>1374274016.3</v>
      </c>
    </row>
    <row r="4079" spans="1:6" ht="13.5" hidden="1" thickBot="1">
      <c r="A4079" s="27">
        <f t="shared" si="73"/>
        <v>9</v>
      </c>
      <c r="B4079" s="30" t="s">
        <v>6303</v>
      </c>
      <c r="C4079" s="30" t="s">
        <v>1334</v>
      </c>
      <c r="D4079" s="34">
        <v>0</v>
      </c>
      <c r="E4079" s="34">
        <v>7954825</v>
      </c>
      <c r="F4079" s="34">
        <v>7954825</v>
      </c>
    </row>
    <row r="4080" spans="1:6" ht="13.5" hidden="1" thickBot="1">
      <c r="A4080" s="27">
        <f t="shared" si="73"/>
        <v>9</v>
      </c>
      <c r="B4080" s="30" t="s">
        <v>6304</v>
      </c>
      <c r="C4080" s="30" t="s">
        <v>4785</v>
      </c>
      <c r="D4080" s="34">
        <v>0</v>
      </c>
      <c r="E4080" s="34">
        <v>4113896803</v>
      </c>
      <c r="F4080" s="34">
        <v>4113896803</v>
      </c>
    </row>
    <row r="4081" spans="1:6" ht="13.5" hidden="1" thickBot="1">
      <c r="A4081" s="27">
        <f t="shared" si="73"/>
        <v>9</v>
      </c>
      <c r="B4081" s="30" t="s">
        <v>6305</v>
      </c>
      <c r="C4081" s="30" t="s">
        <v>4802</v>
      </c>
      <c r="D4081" s="34">
        <v>0</v>
      </c>
      <c r="E4081" s="34">
        <v>226268125</v>
      </c>
      <c r="F4081" s="34">
        <v>226268125</v>
      </c>
    </row>
    <row r="4082" spans="1:6" ht="13.5" hidden="1" thickBot="1">
      <c r="A4082" s="27">
        <f t="shared" si="73"/>
        <v>9</v>
      </c>
      <c r="B4082" s="30" t="s">
        <v>6306</v>
      </c>
      <c r="C4082" s="30" t="s">
        <v>6080</v>
      </c>
      <c r="D4082" s="34">
        <v>0</v>
      </c>
      <c r="E4082" s="33">
        <v>31911692793.040001</v>
      </c>
      <c r="F4082" s="33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0" t="s">
        <v>6308</v>
      </c>
      <c r="D4083" s="34">
        <v>0</v>
      </c>
      <c r="E4083" s="34">
        <v>0</v>
      </c>
      <c r="F4083" s="34">
        <v>0</v>
      </c>
    </row>
    <row r="4084" spans="1:6" ht="13.5" hidden="1" thickBot="1">
      <c r="A4084" s="27">
        <f t="shared" si="73"/>
        <v>9</v>
      </c>
      <c r="B4084" s="30" t="s">
        <v>6309</v>
      </c>
      <c r="C4084" s="30" t="s">
        <v>199</v>
      </c>
      <c r="D4084" s="34">
        <v>0</v>
      </c>
      <c r="E4084" s="33">
        <v>4031885340.3299999</v>
      </c>
      <c r="F4084" s="33">
        <v>4031885340.3299999</v>
      </c>
    </row>
    <row r="4085" spans="1:6" ht="13.5" hidden="1" thickBot="1">
      <c r="A4085" s="27">
        <f t="shared" si="73"/>
        <v>9</v>
      </c>
      <c r="B4085" s="30" t="s">
        <v>6310</v>
      </c>
      <c r="C4085" s="30" t="s">
        <v>4823</v>
      </c>
      <c r="D4085" s="34">
        <v>0</v>
      </c>
      <c r="E4085" s="33">
        <v>26484572074.150002</v>
      </c>
      <c r="F4085" s="33">
        <v>26484572074.150002</v>
      </c>
    </row>
    <row r="4086" spans="1:6" ht="13.5" hidden="1" thickBot="1">
      <c r="A4086" s="27">
        <f t="shared" si="73"/>
        <v>9</v>
      </c>
      <c r="B4086" s="30" t="s">
        <v>6311</v>
      </c>
      <c r="C4086" s="30" t="s">
        <v>2212</v>
      </c>
      <c r="D4086" s="34">
        <v>0</v>
      </c>
      <c r="E4086" s="33">
        <v>103816078997.7</v>
      </c>
      <c r="F4086" s="33">
        <v>103816078997.7</v>
      </c>
    </row>
    <row r="4087" spans="1:6" ht="13.5" hidden="1" thickBot="1">
      <c r="A4087" s="27">
        <f t="shared" si="73"/>
        <v>9</v>
      </c>
      <c r="B4087" s="30" t="s">
        <v>6312</v>
      </c>
      <c r="C4087" s="30" t="s">
        <v>4744</v>
      </c>
      <c r="D4087" s="34">
        <v>0</v>
      </c>
      <c r="E4087" s="34">
        <v>144701205</v>
      </c>
      <c r="F4087" s="34">
        <v>144701205</v>
      </c>
    </row>
    <row r="4088" spans="1:6" ht="13.5" hidden="1" thickBot="1">
      <c r="A4088" s="27">
        <f t="shared" si="73"/>
        <v>9</v>
      </c>
      <c r="B4088" s="30" t="s">
        <v>6313</v>
      </c>
      <c r="C4088" s="30" t="s">
        <v>2214</v>
      </c>
      <c r="D4088" s="34">
        <v>0</v>
      </c>
      <c r="E4088" s="33">
        <v>20537644601.650002</v>
      </c>
      <c r="F4088" s="33">
        <v>20537644601.650002</v>
      </c>
    </row>
    <row r="4089" spans="1:6" ht="13.5" hidden="1" thickBot="1">
      <c r="A4089" s="27">
        <f t="shared" si="73"/>
        <v>9</v>
      </c>
      <c r="B4089" s="30" t="s">
        <v>6314</v>
      </c>
      <c r="C4089" s="30" t="s">
        <v>133</v>
      </c>
      <c r="D4089" s="34">
        <v>0</v>
      </c>
      <c r="E4089" s="34">
        <v>3720098947</v>
      </c>
      <c r="F4089" s="34">
        <v>3720098947</v>
      </c>
    </row>
    <row r="4090" spans="1:6" ht="13.5" hidden="1" thickBot="1">
      <c r="A4090" s="27">
        <f t="shared" si="73"/>
        <v>9</v>
      </c>
      <c r="B4090" s="30" t="s">
        <v>6315</v>
      </c>
      <c r="C4090" s="30" t="s">
        <v>6077</v>
      </c>
      <c r="D4090" s="34">
        <v>0</v>
      </c>
      <c r="E4090" s="33">
        <v>7456611621.8800001</v>
      </c>
      <c r="F4090" s="33">
        <v>7456611621.8800001</v>
      </c>
    </row>
    <row r="4091" spans="1:6" ht="13.5" hidden="1" thickBot="1">
      <c r="A4091" s="27">
        <f t="shared" si="73"/>
        <v>9</v>
      </c>
      <c r="B4091" s="30" t="s">
        <v>6316</v>
      </c>
      <c r="C4091" s="30" t="s">
        <v>1334</v>
      </c>
      <c r="D4091" s="34">
        <v>0</v>
      </c>
      <c r="E4091" s="33">
        <v>145685856.62</v>
      </c>
      <c r="F4091" s="33">
        <v>145685856.62</v>
      </c>
    </row>
    <row r="4092" spans="1:6" ht="13.5" hidden="1" thickBot="1">
      <c r="A4092" s="27">
        <f t="shared" si="73"/>
        <v>9</v>
      </c>
      <c r="B4092" s="30" t="s">
        <v>6317</v>
      </c>
      <c r="C4092" s="30" t="s">
        <v>4785</v>
      </c>
      <c r="D4092" s="34">
        <v>0</v>
      </c>
      <c r="E4092" s="33">
        <v>22662394265.950001</v>
      </c>
      <c r="F4092" s="33">
        <v>22662394265.950001</v>
      </c>
    </row>
    <row r="4093" spans="1:6" ht="13.5" hidden="1" thickBot="1">
      <c r="A4093" s="27">
        <f t="shared" si="73"/>
        <v>9</v>
      </c>
      <c r="B4093" s="30" t="s">
        <v>6318</v>
      </c>
      <c r="C4093" s="30" t="s">
        <v>4802</v>
      </c>
      <c r="D4093" s="34">
        <v>0</v>
      </c>
      <c r="E4093" s="33">
        <v>7246824492.6000004</v>
      </c>
      <c r="F4093" s="33">
        <v>7246824492.6000004</v>
      </c>
    </row>
    <row r="4094" spans="1:6" ht="13.5" hidden="1" thickBot="1">
      <c r="A4094" s="27">
        <f t="shared" si="73"/>
        <v>9</v>
      </c>
      <c r="B4094" s="30" t="s">
        <v>6319</v>
      </c>
      <c r="C4094" s="30" t="s">
        <v>6080</v>
      </c>
      <c r="D4094" s="34">
        <v>0</v>
      </c>
      <c r="E4094" s="33">
        <v>196246497402.88</v>
      </c>
      <c r="F4094" s="33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0" t="s">
        <v>6321</v>
      </c>
      <c r="D4095" s="34">
        <v>0</v>
      </c>
      <c r="E4095" s="34">
        <v>0</v>
      </c>
      <c r="F4095" s="34">
        <v>0</v>
      </c>
    </row>
    <row r="4096" spans="1:6" ht="13.5" hidden="1" thickBot="1">
      <c r="A4096" s="27">
        <f t="shared" si="73"/>
        <v>9</v>
      </c>
      <c r="B4096" s="30" t="s">
        <v>6322</v>
      </c>
      <c r="C4096" s="30" t="s">
        <v>199</v>
      </c>
      <c r="D4096" s="34">
        <v>0</v>
      </c>
      <c r="E4096" s="33">
        <v>17747901325.009998</v>
      </c>
      <c r="F4096" s="33">
        <v>17747901325.009998</v>
      </c>
    </row>
    <row r="4097" spans="1:6" ht="13.5" hidden="1" thickBot="1">
      <c r="A4097" s="27">
        <f t="shared" si="73"/>
        <v>9</v>
      </c>
      <c r="B4097" s="30" t="s">
        <v>6323</v>
      </c>
      <c r="C4097" s="30" t="s">
        <v>4823</v>
      </c>
      <c r="D4097" s="34">
        <v>0</v>
      </c>
      <c r="E4097" s="33">
        <v>407124522398.32001</v>
      </c>
      <c r="F4097" s="33">
        <v>407124522398.32001</v>
      </c>
    </row>
    <row r="4098" spans="1:6" ht="13.5" hidden="1" thickBot="1">
      <c r="A4098" s="27">
        <f t="shared" si="73"/>
        <v>9</v>
      </c>
      <c r="B4098" s="30" t="s">
        <v>6324</v>
      </c>
      <c r="C4098" s="30" t="s">
        <v>2212</v>
      </c>
      <c r="D4098" s="34">
        <v>0</v>
      </c>
      <c r="E4098" s="33">
        <v>1585518059355.4199</v>
      </c>
      <c r="F4098" s="33">
        <v>1585518059355.4199</v>
      </c>
    </row>
    <row r="4099" spans="1:6" ht="13.5" hidden="1" thickBot="1">
      <c r="A4099" s="27">
        <f t="shared" si="73"/>
        <v>9</v>
      </c>
      <c r="B4099" s="30" t="s">
        <v>6325</v>
      </c>
      <c r="C4099" s="30" t="s">
        <v>4744</v>
      </c>
      <c r="D4099" s="34">
        <v>0</v>
      </c>
      <c r="E4099" s="34">
        <v>5470008394</v>
      </c>
      <c r="F4099" s="34">
        <v>5470008394</v>
      </c>
    </row>
    <row r="4100" spans="1:6" ht="13.5" hidden="1" thickBot="1">
      <c r="A4100" s="27">
        <f t="shared" si="73"/>
        <v>9</v>
      </c>
      <c r="B4100" s="30" t="s">
        <v>6326</v>
      </c>
      <c r="C4100" s="30" t="s">
        <v>2214</v>
      </c>
      <c r="D4100" s="34">
        <v>0</v>
      </c>
      <c r="E4100" s="33">
        <v>345063525254.95001</v>
      </c>
      <c r="F4100" s="33">
        <v>345063525254.95001</v>
      </c>
    </row>
    <row r="4101" spans="1:6" ht="13.5" hidden="1" thickBot="1">
      <c r="A4101" s="27">
        <f t="shared" si="73"/>
        <v>9</v>
      </c>
      <c r="B4101" s="30" t="s">
        <v>6327</v>
      </c>
      <c r="C4101" s="30" t="s">
        <v>133</v>
      </c>
      <c r="D4101" s="34">
        <v>0</v>
      </c>
      <c r="E4101" s="34">
        <v>46027493372</v>
      </c>
      <c r="F4101" s="34">
        <v>46027493372</v>
      </c>
    </row>
    <row r="4102" spans="1:6" ht="13.5" hidden="1" thickBot="1">
      <c r="A4102" s="27">
        <f t="shared" si="73"/>
        <v>9</v>
      </c>
      <c r="B4102" s="30" t="s">
        <v>6328</v>
      </c>
      <c r="C4102" s="30" t="s">
        <v>6077</v>
      </c>
      <c r="D4102" s="34">
        <v>0</v>
      </c>
      <c r="E4102" s="33">
        <v>101691953747.03</v>
      </c>
      <c r="F4102" s="33">
        <v>101691953747.03</v>
      </c>
    </row>
    <row r="4103" spans="1:6" ht="13.5" hidden="1" thickBot="1">
      <c r="A4103" s="27">
        <f t="shared" si="73"/>
        <v>9</v>
      </c>
      <c r="B4103" s="30" t="s">
        <v>6329</v>
      </c>
      <c r="C4103" s="30" t="s">
        <v>1334</v>
      </c>
      <c r="D4103" s="34">
        <v>0</v>
      </c>
      <c r="E4103" s="33">
        <v>1264736618.9200001</v>
      </c>
      <c r="F4103" s="33">
        <v>1264736618.9200001</v>
      </c>
    </row>
    <row r="4104" spans="1:6" ht="13.5" hidden="1" thickBot="1">
      <c r="A4104" s="27">
        <f t="shared" si="73"/>
        <v>9</v>
      </c>
      <c r="B4104" s="30" t="s">
        <v>6330</v>
      </c>
      <c r="C4104" s="30" t="s">
        <v>4785</v>
      </c>
      <c r="D4104" s="34">
        <v>0</v>
      </c>
      <c r="E4104" s="33">
        <v>441424330772.91998</v>
      </c>
      <c r="F4104" s="33">
        <v>441424330772.91998</v>
      </c>
    </row>
    <row r="4105" spans="1:6" ht="13.5" hidden="1" thickBot="1">
      <c r="A4105" s="27">
        <f t="shared" si="73"/>
        <v>9</v>
      </c>
      <c r="B4105" s="30" t="s">
        <v>6331</v>
      </c>
      <c r="C4105" s="30" t="s">
        <v>4802</v>
      </c>
      <c r="D4105" s="34">
        <v>0</v>
      </c>
      <c r="E4105" s="33">
        <v>24577113972.98</v>
      </c>
      <c r="F4105" s="33">
        <v>24577113972.98</v>
      </c>
    </row>
    <row r="4106" spans="1:6" ht="13.5" hidden="1" thickBot="1">
      <c r="A4106" s="27">
        <f t="shared" si="73"/>
        <v>9</v>
      </c>
      <c r="B4106" s="30" t="s">
        <v>6332</v>
      </c>
      <c r="C4106" s="30" t="s">
        <v>6080</v>
      </c>
      <c r="D4106" s="34">
        <v>0</v>
      </c>
      <c r="E4106" s="33">
        <v>2975909645211.5498</v>
      </c>
      <c r="F4106" s="33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0" t="s">
        <v>6334</v>
      </c>
      <c r="D4107" s="34">
        <v>0</v>
      </c>
      <c r="E4107" s="34">
        <v>0</v>
      </c>
      <c r="F4107" s="34">
        <v>0</v>
      </c>
    </row>
    <row r="4108" spans="1:6" ht="13.5" hidden="1" thickBot="1">
      <c r="A4108" s="27">
        <f t="shared" si="73"/>
        <v>9</v>
      </c>
      <c r="B4108" s="30" t="s">
        <v>6335</v>
      </c>
      <c r="C4108" s="30" t="s">
        <v>199</v>
      </c>
      <c r="D4108" s="34">
        <v>0</v>
      </c>
      <c r="E4108" s="33">
        <v>457646131.80000001</v>
      </c>
      <c r="F4108" s="33">
        <v>457646131.80000001</v>
      </c>
    </row>
    <row r="4109" spans="1:6" ht="13.5" hidden="1" thickBot="1">
      <c r="A4109" s="27">
        <f t="shared" si="73"/>
        <v>9</v>
      </c>
      <c r="B4109" s="30" t="s">
        <v>6336</v>
      </c>
      <c r="C4109" s="30" t="s">
        <v>4823</v>
      </c>
      <c r="D4109" s="34">
        <v>0</v>
      </c>
      <c r="E4109" s="33">
        <v>64521807773.610001</v>
      </c>
      <c r="F4109" s="33">
        <v>64521807773.610001</v>
      </c>
    </row>
    <row r="4110" spans="1:6" ht="13.5" hidden="1" thickBot="1">
      <c r="A4110" s="27">
        <f t="shared" si="73"/>
        <v>9</v>
      </c>
      <c r="B4110" s="30" t="s">
        <v>6337</v>
      </c>
      <c r="C4110" s="30" t="s">
        <v>2212</v>
      </c>
      <c r="D4110" s="34">
        <v>0</v>
      </c>
      <c r="E4110" s="33">
        <v>50590460516.440002</v>
      </c>
      <c r="F4110" s="33">
        <v>50590460516.440002</v>
      </c>
    </row>
    <row r="4111" spans="1:6" ht="13.5" hidden="1" thickBot="1">
      <c r="A4111" s="27">
        <f t="shared" si="73"/>
        <v>9</v>
      </c>
      <c r="B4111" s="30" t="s">
        <v>6338</v>
      </c>
      <c r="C4111" s="30" t="s">
        <v>4744</v>
      </c>
      <c r="D4111" s="34">
        <v>0</v>
      </c>
      <c r="E4111" s="34">
        <v>53684249</v>
      </c>
      <c r="F4111" s="34">
        <v>53684249</v>
      </c>
    </row>
    <row r="4112" spans="1:6" ht="13.5" hidden="1" thickBot="1">
      <c r="A4112" s="27">
        <f t="shared" si="73"/>
        <v>9</v>
      </c>
      <c r="B4112" s="30" t="s">
        <v>6339</v>
      </c>
      <c r="C4112" s="30" t="s">
        <v>2214</v>
      </c>
      <c r="D4112" s="34">
        <v>0</v>
      </c>
      <c r="E4112" s="33">
        <v>4989318834.8699999</v>
      </c>
      <c r="F4112" s="33">
        <v>4989318834.8699999</v>
      </c>
    </row>
    <row r="4113" spans="1:6" ht="13.5" hidden="1" thickBot="1">
      <c r="A4113" s="27">
        <f t="shared" si="73"/>
        <v>9</v>
      </c>
      <c r="B4113" s="30" t="s">
        <v>6340</v>
      </c>
      <c r="C4113" s="30" t="s">
        <v>133</v>
      </c>
      <c r="D4113" s="34">
        <v>0</v>
      </c>
      <c r="E4113" s="34">
        <v>613830843</v>
      </c>
      <c r="F4113" s="34">
        <v>613830843</v>
      </c>
    </row>
    <row r="4114" spans="1:6" ht="13.5" hidden="1" thickBot="1">
      <c r="A4114" s="27">
        <f t="shared" si="73"/>
        <v>9</v>
      </c>
      <c r="B4114" s="30" t="s">
        <v>6341</v>
      </c>
      <c r="C4114" s="30" t="s">
        <v>6077</v>
      </c>
      <c r="D4114" s="34">
        <v>0</v>
      </c>
      <c r="E4114" s="33">
        <v>1909312762.9100001</v>
      </c>
      <c r="F4114" s="33">
        <v>1909312762.9100001</v>
      </c>
    </row>
    <row r="4115" spans="1:6" ht="13.5" hidden="1" thickBot="1">
      <c r="A4115" s="27">
        <f t="shared" si="73"/>
        <v>9</v>
      </c>
      <c r="B4115" s="30" t="s">
        <v>6342</v>
      </c>
      <c r="C4115" s="30" t="s">
        <v>1334</v>
      </c>
      <c r="D4115" s="34">
        <v>0</v>
      </c>
      <c r="E4115" s="33">
        <v>39303837.25</v>
      </c>
      <c r="F4115" s="33">
        <v>39303837.25</v>
      </c>
    </row>
    <row r="4116" spans="1:6" ht="13.5" hidden="1" thickBot="1">
      <c r="A4116" s="27">
        <f t="shared" si="73"/>
        <v>9</v>
      </c>
      <c r="B4116" s="30" t="s">
        <v>6343</v>
      </c>
      <c r="C4116" s="30" t="s">
        <v>4785</v>
      </c>
      <c r="D4116" s="34">
        <v>0</v>
      </c>
      <c r="E4116" s="33">
        <v>6013008737.7399998</v>
      </c>
      <c r="F4116" s="33">
        <v>6013008737.7399998</v>
      </c>
    </row>
    <row r="4117" spans="1:6" ht="13.5" hidden="1" thickBot="1">
      <c r="A4117" s="27">
        <f t="shared" si="73"/>
        <v>9</v>
      </c>
      <c r="B4117" s="30" t="s">
        <v>6344</v>
      </c>
      <c r="C4117" s="30" t="s">
        <v>4802</v>
      </c>
      <c r="D4117" s="34">
        <v>0</v>
      </c>
      <c r="E4117" s="33">
        <v>9181798878.0799999</v>
      </c>
      <c r="F4117" s="33">
        <v>9181798878.0799999</v>
      </c>
    </row>
    <row r="4118" spans="1:6" ht="13.5" hidden="1" thickBot="1">
      <c r="A4118" s="27">
        <f t="shared" si="73"/>
        <v>9</v>
      </c>
      <c r="B4118" s="30" t="s">
        <v>6345</v>
      </c>
      <c r="C4118" s="30" t="s">
        <v>6080</v>
      </c>
      <c r="D4118" s="34">
        <v>0</v>
      </c>
      <c r="E4118" s="33">
        <v>138370172564.70001</v>
      </c>
      <c r="F4118" s="33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0" t="s">
        <v>3961</v>
      </c>
      <c r="D4119" s="34">
        <v>0</v>
      </c>
      <c r="E4119" s="34">
        <v>0</v>
      </c>
      <c r="F4119" s="34">
        <v>0</v>
      </c>
    </row>
    <row r="4120" spans="1:6" ht="13.5" hidden="1" thickBot="1">
      <c r="A4120" s="27">
        <f t="shared" si="73"/>
        <v>9</v>
      </c>
      <c r="B4120" s="30" t="s">
        <v>6347</v>
      </c>
      <c r="C4120" s="30" t="s">
        <v>199</v>
      </c>
      <c r="D4120" s="34">
        <v>0</v>
      </c>
      <c r="E4120" s="33">
        <v>7817774274.3400002</v>
      </c>
      <c r="F4120" s="33">
        <v>7817774274.3400002</v>
      </c>
    </row>
    <row r="4121" spans="1:6" ht="13.5" hidden="1" thickBot="1">
      <c r="A4121" s="27">
        <f t="shared" si="73"/>
        <v>9</v>
      </c>
      <c r="B4121" s="30" t="s">
        <v>6348</v>
      </c>
      <c r="C4121" s="30" t="s">
        <v>4823</v>
      </c>
      <c r="D4121" s="34">
        <v>0</v>
      </c>
      <c r="E4121" s="33">
        <v>108362097826.55</v>
      </c>
      <c r="F4121" s="33">
        <v>108362097826.55</v>
      </c>
    </row>
    <row r="4122" spans="1:6" ht="13.5" hidden="1" thickBot="1">
      <c r="A4122" s="27">
        <f t="shared" si="73"/>
        <v>9</v>
      </c>
      <c r="B4122" s="30" t="s">
        <v>6349</v>
      </c>
      <c r="C4122" s="30" t="s">
        <v>2212</v>
      </c>
      <c r="D4122" s="34">
        <v>0</v>
      </c>
      <c r="E4122" s="34">
        <v>16846589791</v>
      </c>
      <c r="F4122" s="34">
        <v>16846589791</v>
      </c>
    </row>
    <row r="4123" spans="1:6" ht="13.5" hidden="1" thickBot="1">
      <c r="A4123" s="27">
        <f t="shared" si="73"/>
        <v>9</v>
      </c>
      <c r="B4123" s="30" t="s">
        <v>6350</v>
      </c>
      <c r="C4123" s="30" t="s">
        <v>4744</v>
      </c>
      <c r="D4123" s="34">
        <v>0</v>
      </c>
      <c r="E4123" s="34">
        <v>14347724</v>
      </c>
      <c r="F4123" s="34">
        <v>14347724</v>
      </c>
    </row>
    <row r="4124" spans="1:6" ht="13.5" hidden="1" thickBot="1">
      <c r="A4124" s="27">
        <f t="shared" si="73"/>
        <v>9</v>
      </c>
      <c r="B4124" s="30" t="s">
        <v>6351</v>
      </c>
      <c r="C4124" s="30" t="s">
        <v>2214</v>
      </c>
      <c r="D4124" s="34">
        <v>0</v>
      </c>
      <c r="E4124" s="34">
        <v>698853639</v>
      </c>
      <c r="F4124" s="34">
        <v>698853639</v>
      </c>
    </row>
    <row r="4125" spans="1:6" ht="13.5" hidden="1" thickBot="1">
      <c r="A4125" s="27">
        <f t="shared" si="73"/>
        <v>9</v>
      </c>
      <c r="B4125" s="30" t="s">
        <v>6352</v>
      </c>
      <c r="C4125" s="30" t="s">
        <v>133</v>
      </c>
      <c r="D4125" s="34">
        <v>0</v>
      </c>
      <c r="E4125" s="34">
        <v>81231183</v>
      </c>
      <c r="F4125" s="34">
        <v>81231183</v>
      </c>
    </row>
    <row r="4126" spans="1:6" ht="13.5" hidden="1" thickBot="1">
      <c r="A4126" s="27">
        <f t="shared" si="73"/>
        <v>9</v>
      </c>
      <c r="B4126" s="30" t="s">
        <v>6353</v>
      </c>
      <c r="C4126" s="30" t="s">
        <v>6077</v>
      </c>
      <c r="D4126" s="34">
        <v>0</v>
      </c>
      <c r="E4126" s="33">
        <v>10985715261.200001</v>
      </c>
      <c r="F4126" s="33">
        <v>10985715261.200001</v>
      </c>
    </row>
    <row r="4127" spans="1:6" ht="13.5" hidden="1" thickBot="1">
      <c r="A4127" s="27">
        <f t="shared" si="73"/>
        <v>9</v>
      </c>
      <c r="B4127" s="30" t="s">
        <v>6354</v>
      </c>
      <c r="C4127" s="30" t="s">
        <v>1334</v>
      </c>
      <c r="D4127" s="34">
        <v>0</v>
      </c>
      <c r="E4127" s="33">
        <v>333853160.81</v>
      </c>
      <c r="F4127" s="33">
        <v>333853160.81</v>
      </c>
    </row>
    <row r="4128" spans="1:6" ht="13.5" hidden="1" thickBot="1">
      <c r="A4128" s="27">
        <f t="shared" si="73"/>
        <v>9</v>
      </c>
      <c r="B4128" s="30" t="s">
        <v>6355</v>
      </c>
      <c r="C4128" s="30" t="s">
        <v>4785</v>
      </c>
      <c r="D4128" s="34">
        <v>0</v>
      </c>
      <c r="E4128" s="34">
        <v>8010491494</v>
      </c>
      <c r="F4128" s="34">
        <v>8010491494</v>
      </c>
    </row>
    <row r="4129" spans="1:6" ht="13.5" hidden="1" thickBot="1">
      <c r="A4129" s="27">
        <f t="shared" si="73"/>
        <v>9</v>
      </c>
      <c r="B4129" s="30" t="s">
        <v>6356</v>
      </c>
      <c r="C4129" s="30" t="s">
        <v>4802</v>
      </c>
      <c r="D4129" s="34">
        <v>0</v>
      </c>
      <c r="E4129" s="34">
        <v>3209841652</v>
      </c>
      <c r="F4129" s="34">
        <v>3209841652</v>
      </c>
    </row>
    <row r="4130" spans="1:6" ht="13.5" hidden="1" thickBot="1">
      <c r="A4130" s="27">
        <f t="shared" ref="A4130:A4193" si="74">LEN(B4130)</f>
        <v>9</v>
      </c>
      <c r="B4130" s="30" t="s">
        <v>6357</v>
      </c>
      <c r="C4130" s="30" t="s">
        <v>6080</v>
      </c>
      <c r="D4130" s="34">
        <v>0</v>
      </c>
      <c r="E4130" s="33">
        <v>156360796005.89999</v>
      </c>
      <c r="F4130" s="33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0" t="s">
        <v>3963</v>
      </c>
      <c r="D4131" s="34">
        <v>0</v>
      </c>
      <c r="E4131" s="34">
        <v>0</v>
      </c>
      <c r="F4131" s="34">
        <v>0</v>
      </c>
    </row>
    <row r="4132" spans="1:6" ht="13.5" hidden="1" thickBot="1">
      <c r="A4132" s="27">
        <f t="shared" si="74"/>
        <v>9</v>
      </c>
      <c r="B4132" s="30" t="s">
        <v>6359</v>
      </c>
      <c r="C4132" s="30" t="s">
        <v>199</v>
      </c>
      <c r="D4132" s="34">
        <v>0</v>
      </c>
      <c r="E4132" s="34">
        <v>117313163</v>
      </c>
      <c r="F4132" s="34">
        <v>117313163</v>
      </c>
    </row>
    <row r="4133" spans="1:6" ht="13.5" hidden="1" thickBot="1">
      <c r="A4133" s="27">
        <f t="shared" si="74"/>
        <v>9</v>
      </c>
      <c r="B4133" s="30" t="s">
        <v>6360</v>
      </c>
      <c r="C4133" s="30" t="s">
        <v>4823</v>
      </c>
      <c r="D4133" s="34">
        <v>0</v>
      </c>
      <c r="E4133" s="33">
        <v>1206190349.1800001</v>
      </c>
      <c r="F4133" s="33">
        <v>1206190349.1800001</v>
      </c>
    </row>
    <row r="4134" spans="1:6" ht="13.5" hidden="1" thickBot="1">
      <c r="A4134" s="27">
        <f t="shared" si="74"/>
        <v>9</v>
      </c>
      <c r="B4134" s="30" t="s">
        <v>6361</v>
      </c>
      <c r="C4134" s="30" t="s">
        <v>2212</v>
      </c>
      <c r="D4134" s="34">
        <v>0</v>
      </c>
      <c r="E4134" s="34">
        <v>2311504204</v>
      </c>
      <c r="F4134" s="34">
        <v>2311504204</v>
      </c>
    </row>
    <row r="4135" spans="1:6" ht="13.5" hidden="1" thickBot="1">
      <c r="A4135" s="27">
        <f t="shared" si="74"/>
        <v>9</v>
      </c>
      <c r="B4135" s="30" t="s">
        <v>6362</v>
      </c>
      <c r="C4135" s="30" t="s">
        <v>4744</v>
      </c>
      <c r="D4135" s="34">
        <v>0</v>
      </c>
      <c r="E4135" s="34">
        <v>360521</v>
      </c>
      <c r="F4135" s="34">
        <v>360521</v>
      </c>
    </row>
    <row r="4136" spans="1:6" ht="13.5" hidden="1" thickBot="1">
      <c r="A4136" s="27">
        <f t="shared" si="74"/>
        <v>9</v>
      </c>
      <c r="B4136" s="30" t="s">
        <v>6363</v>
      </c>
      <c r="C4136" s="30" t="s">
        <v>2214</v>
      </c>
      <c r="D4136" s="34">
        <v>0</v>
      </c>
      <c r="E4136" s="34">
        <v>428351215</v>
      </c>
      <c r="F4136" s="34">
        <v>428351215</v>
      </c>
    </row>
    <row r="4137" spans="1:6" ht="13.5" hidden="1" thickBot="1">
      <c r="A4137" s="27">
        <f t="shared" si="74"/>
        <v>9</v>
      </c>
      <c r="B4137" s="30" t="s">
        <v>6364</v>
      </c>
      <c r="C4137" s="30" t="s">
        <v>133</v>
      </c>
      <c r="D4137" s="34">
        <v>0</v>
      </c>
      <c r="E4137" s="34">
        <v>56519594</v>
      </c>
      <c r="F4137" s="34">
        <v>56519594</v>
      </c>
    </row>
    <row r="4138" spans="1:6" ht="13.5" hidden="1" thickBot="1">
      <c r="A4138" s="27">
        <f t="shared" si="74"/>
        <v>9</v>
      </c>
      <c r="B4138" s="30" t="s">
        <v>6365</v>
      </c>
      <c r="C4138" s="30" t="s">
        <v>6077</v>
      </c>
      <c r="D4138" s="34">
        <v>0</v>
      </c>
      <c r="E4138" s="34">
        <v>81692012</v>
      </c>
      <c r="F4138" s="34">
        <v>81692012</v>
      </c>
    </row>
    <row r="4139" spans="1:6" ht="13.5" hidden="1" thickBot="1">
      <c r="A4139" s="27">
        <f t="shared" si="74"/>
        <v>9</v>
      </c>
      <c r="B4139" s="30" t="s">
        <v>6366</v>
      </c>
      <c r="C4139" s="30" t="s">
        <v>1334</v>
      </c>
      <c r="D4139" s="34">
        <v>0</v>
      </c>
      <c r="E4139" s="34">
        <v>22527228</v>
      </c>
      <c r="F4139" s="34">
        <v>22527228</v>
      </c>
    </row>
    <row r="4140" spans="1:6" ht="13.5" hidden="1" thickBot="1">
      <c r="A4140" s="27">
        <f t="shared" si="74"/>
        <v>9</v>
      </c>
      <c r="B4140" s="30" t="s">
        <v>6367</v>
      </c>
      <c r="C4140" s="30" t="s">
        <v>4785</v>
      </c>
      <c r="D4140" s="34">
        <v>0</v>
      </c>
      <c r="E4140" s="34">
        <v>238339394</v>
      </c>
      <c r="F4140" s="34">
        <v>238339394</v>
      </c>
    </row>
    <row r="4141" spans="1:6" ht="13.5" hidden="1" thickBot="1">
      <c r="A4141" s="27">
        <f t="shared" si="74"/>
        <v>9</v>
      </c>
      <c r="B4141" s="30" t="s">
        <v>6368</v>
      </c>
      <c r="C4141" s="30" t="s">
        <v>4802</v>
      </c>
      <c r="D4141" s="34">
        <v>0</v>
      </c>
      <c r="E4141" s="34">
        <v>470446</v>
      </c>
      <c r="F4141" s="34">
        <v>470446</v>
      </c>
    </row>
    <row r="4142" spans="1:6" ht="13.5" hidden="1" thickBot="1">
      <c r="A4142" s="27">
        <f t="shared" si="74"/>
        <v>9</v>
      </c>
      <c r="B4142" s="30" t="s">
        <v>6369</v>
      </c>
      <c r="C4142" s="30" t="s">
        <v>6080</v>
      </c>
      <c r="D4142" s="34">
        <v>0</v>
      </c>
      <c r="E4142" s="33">
        <v>4463268126.1800003</v>
      </c>
      <c r="F4142" s="33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0" t="s">
        <v>3965</v>
      </c>
      <c r="D4143" s="34">
        <v>0</v>
      </c>
      <c r="E4143" s="34">
        <v>0</v>
      </c>
      <c r="F4143" s="34">
        <v>0</v>
      </c>
    </row>
    <row r="4144" spans="1:6" ht="13.5" hidden="1" thickBot="1">
      <c r="A4144" s="27">
        <f t="shared" si="74"/>
        <v>9</v>
      </c>
      <c r="B4144" s="30" t="s">
        <v>6371</v>
      </c>
      <c r="C4144" s="30" t="s">
        <v>4823</v>
      </c>
      <c r="D4144" s="34">
        <v>0</v>
      </c>
      <c r="E4144" s="34">
        <v>56947488</v>
      </c>
      <c r="F4144" s="34">
        <v>56947488</v>
      </c>
    </row>
    <row r="4145" spans="1:6" ht="13.5" hidden="1" thickBot="1">
      <c r="A4145" s="27">
        <f t="shared" si="74"/>
        <v>9</v>
      </c>
      <c r="B4145" s="30" t="s">
        <v>6372</v>
      </c>
      <c r="C4145" s="30" t="s">
        <v>4802</v>
      </c>
      <c r="D4145" s="34">
        <v>0</v>
      </c>
      <c r="E4145" s="34">
        <v>178533335</v>
      </c>
      <c r="F4145" s="34">
        <v>178533335</v>
      </c>
    </row>
    <row r="4146" spans="1:6" ht="13.5" hidden="1" thickBot="1">
      <c r="A4146" s="27">
        <f t="shared" si="74"/>
        <v>9</v>
      </c>
      <c r="B4146" s="30" t="s">
        <v>6373</v>
      </c>
      <c r="C4146" s="30" t="s">
        <v>6080</v>
      </c>
      <c r="D4146" s="34">
        <v>0</v>
      </c>
      <c r="E4146" s="34">
        <v>235480823</v>
      </c>
      <c r="F4146" s="34">
        <v>235480823</v>
      </c>
    </row>
    <row r="4147" spans="1:6" ht="13.5" thickBot="1">
      <c r="A4147" s="27">
        <f t="shared" si="74"/>
        <v>6</v>
      </c>
      <c r="B4147" s="27" t="s">
        <v>6374</v>
      </c>
      <c r="C4147" s="30" t="s">
        <v>3967</v>
      </c>
      <c r="D4147" s="34">
        <v>0</v>
      </c>
      <c r="E4147" s="34">
        <v>0</v>
      </c>
      <c r="F4147" s="34">
        <v>0</v>
      </c>
    </row>
    <row r="4148" spans="1:6" ht="13.5" hidden="1" thickBot="1">
      <c r="A4148" s="27">
        <f t="shared" si="74"/>
        <v>9</v>
      </c>
      <c r="B4148" s="30" t="s">
        <v>6375</v>
      </c>
      <c r="C4148" s="30" t="s">
        <v>199</v>
      </c>
      <c r="D4148" s="34">
        <v>0</v>
      </c>
      <c r="E4148" s="33">
        <v>15277977375.59</v>
      </c>
      <c r="F4148" s="33">
        <v>15277977375.59</v>
      </c>
    </row>
    <row r="4149" spans="1:6" ht="13.5" hidden="1" thickBot="1">
      <c r="A4149" s="27">
        <f t="shared" si="74"/>
        <v>9</v>
      </c>
      <c r="B4149" s="30" t="s">
        <v>6376</v>
      </c>
      <c r="C4149" s="30" t="s">
        <v>4823</v>
      </c>
      <c r="D4149" s="34">
        <v>0</v>
      </c>
      <c r="E4149" s="33">
        <v>345285643022.14001</v>
      </c>
      <c r="F4149" s="33">
        <v>345285643022.14001</v>
      </c>
    </row>
    <row r="4150" spans="1:6" ht="13.5" hidden="1" thickBot="1">
      <c r="A4150" s="27">
        <f t="shared" si="74"/>
        <v>9</v>
      </c>
      <c r="B4150" s="30" t="s">
        <v>6377</v>
      </c>
      <c r="C4150" s="30" t="s">
        <v>2212</v>
      </c>
      <c r="D4150" s="34">
        <v>0</v>
      </c>
      <c r="E4150" s="33">
        <v>27903211561.16</v>
      </c>
      <c r="F4150" s="33">
        <v>27903211561.16</v>
      </c>
    </row>
    <row r="4151" spans="1:6" ht="13.5" hidden="1" thickBot="1">
      <c r="A4151" s="27">
        <f t="shared" si="74"/>
        <v>9</v>
      </c>
      <c r="B4151" s="30" t="s">
        <v>6378</v>
      </c>
      <c r="C4151" s="30" t="s">
        <v>4744</v>
      </c>
      <c r="D4151" s="34">
        <v>0</v>
      </c>
      <c r="E4151" s="34">
        <v>88234905</v>
      </c>
      <c r="F4151" s="34">
        <v>88234905</v>
      </c>
    </row>
    <row r="4152" spans="1:6" ht="13.5" hidden="1" thickBot="1">
      <c r="A4152" s="27">
        <f t="shared" si="74"/>
        <v>9</v>
      </c>
      <c r="B4152" s="30" t="s">
        <v>6379</v>
      </c>
      <c r="C4152" s="30" t="s">
        <v>2214</v>
      </c>
      <c r="D4152" s="34">
        <v>0</v>
      </c>
      <c r="E4152" s="34">
        <v>2252313442</v>
      </c>
      <c r="F4152" s="34">
        <v>2252313442</v>
      </c>
    </row>
    <row r="4153" spans="1:6" ht="13.5" hidden="1" thickBot="1">
      <c r="A4153" s="27">
        <f t="shared" si="74"/>
        <v>9</v>
      </c>
      <c r="B4153" s="30" t="s">
        <v>6380</v>
      </c>
      <c r="C4153" s="30" t="s">
        <v>133</v>
      </c>
      <c r="D4153" s="34">
        <v>0</v>
      </c>
      <c r="E4153" s="34">
        <v>352870378</v>
      </c>
      <c r="F4153" s="34">
        <v>352870378</v>
      </c>
    </row>
    <row r="4154" spans="1:6" ht="13.5" hidden="1" thickBot="1">
      <c r="A4154" s="27">
        <f t="shared" si="74"/>
        <v>9</v>
      </c>
      <c r="B4154" s="30" t="s">
        <v>6381</v>
      </c>
      <c r="C4154" s="30" t="s">
        <v>6077</v>
      </c>
      <c r="D4154" s="34">
        <v>0</v>
      </c>
      <c r="E4154" s="33">
        <v>4719600747.8000002</v>
      </c>
      <c r="F4154" s="33">
        <v>4719600747.8000002</v>
      </c>
    </row>
    <row r="4155" spans="1:6" ht="13.5" hidden="1" thickBot="1">
      <c r="A4155" s="27">
        <f t="shared" si="74"/>
        <v>9</v>
      </c>
      <c r="B4155" s="30" t="s">
        <v>6382</v>
      </c>
      <c r="C4155" s="30" t="s">
        <v>1334</v>
      </c>
      <c r="D4155" s="34">
        <v>0</v>
      </c>
      <c r="E4155" s="33">
        <v>621345131.52999997</v>
      </c>
      <c r="F4155" s="33">
        <v>621345131.52999997</v>
      </c>
    </row>
    <row r="4156" spans="1:6" ht="13.5" hidden="1" thickBot="1">
      <c r="A4156" s="27">
        <f t="shared" si="74"/>
        <v>9</v>
      </c>
      <c r="B4156" s="30" t="s">
        <v>6383</v>
      </c>
      <c r="C4156" s="30" t="s">
        <v>4785</v>
      </c>
      <c r="D4156" s="34">
        <v>0</v>
      </c>
      <c r="E4156" s="34">
        <v>4653614491</v>
      </c>
      <c r="F4156" s="34">
        <v>4653614491</v>
      </c>
    </row>
    <row r="4157" spans="1:6" ht="13.5" hidden="1" thickBot="1">
      <c r="A4157" s="27">
        <f t="shared" si="74"/>
        <v>9</v>
      </c>
      <c r="B4157" s="30" t="s">
        <v>6384</v>
      </c>
      <c r="C4157" s="30" t="s">
        <v>4802</v>
      </c>
      <c r="D4157" s="34">
        <v>0</v>
      </c>
      <c r="E4157" s="33">
        <v>64102445715.5</v>
      </c>
      <c r="F4157" s="33">
        <v>64102445715.5</v>
      </c>
    </row>
    <row r="4158" spans="1:6" ht="13.5" hidden="1" thickBot="1">
      <c r="A4158" s="27">
        <f t="shared" si="74"/>
        <v>9</v>
      </c>
      <c r="B4158" s="30" t="s">
        <v>6385</v>
      </c>
      <c r="C4158" s="30" t="s">
        <v>6080</v>
      </c>
      <c r="D4158" s="34">
        <v>0</v>
      </c>
      <c r="E4158" s="33">
        <v>465257256769.71997</v>
      </c>
      <c r="F4158" s="33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0" t="s">
        <v>5977</v>
      </c>
      <c r="D4159" s="34">
        <v>0</v>
      </c>
      <c r="E4159" s="34">
        <v>0</v>
      </c>
      <c r="F4159" s="34">
        <v>0</v>
      </c>
    </row>
    <row r="4160" spans="1:6" ht="13.5" hidden="1" thickBot="1">
      <c r="A4160" s="27">
        <f t="shared" si="74"/>
        <v>9</v>
      </c>
      <c r="B4160" s="30" t="s">
        <v>6387</v>
      </c>
      <c r="C4160" s="30" t="s">
        <v>199</v>
      </c>
      <c r="D4160" s="34">
        <v>0</v>
      </c>
      <c r="E4160" s="33">
        <v>11699393.18</v>
      </c>
      <c r="F4160" s="33">
        <v>11699393.18</v>
      </c>
    </row>
    <row r="4161" spans="1:6" ht="13.5" hidden="1" thickBot="1">
      <c r="A4161" s="27">
        <f t="shared" si="74"/>
        <v>9</v>
      </c>
      <c r="B4161" s="30" t="s">
        <v>6388</v>
      </c>
      <c r="C4161" s="30" t="s">
        <v>4823</v>
      </c>
      <c r="D4161" s="34">
        <v>0</v>
      </c>
      <c r="E4161" s="33">
        <v>5589927560.1800003</v>
      </c>
      <c r="F4161" s="33">
        <v>5589927560.1800003</v>
      </c>
    </row>
    <row r="4162" spans="1:6" ht="13.5" hidden="1" thickBot="1">
      <c r="A4162" s="27">
        <f t="shared" si="74"/>
        <v>9</v>
      </c>
      <c r="B4162" s="30" t="s">
        <v>6389</v>
      </c>
      <c r="C4162" s="30" t="s">
        <v>2212</v>
      </c>
      <c r="D4162" s="34">
        <v>0</v>
      </c>
      <c r="E4162" s="33">
        <v>2025818976.48</v>
      </c>
      <c r="F4162" s="33">
        <v>2025818976.48</v>
      </c>
    </row>
    <row r="4163" spans="1:6" ht="13.5" hidden="1" thickBot="1">
      <c r="A4163" s="27">
        <f t="shared" si="74"/>
        <v>9</v>
      </c>
      <c r="B4163" s="30" t="s">
        <v>6390</v>
      </c>
      <c r="C4163" s="30" t="s">
        <v>4744</v>
      </c>
      <c r="D4163" s="34">
        <v>0</v>
      </c>
      <c r="E4163" s="34">
        <v>2118075</v>
      </c>
      <c r="F4163" s="34">
        <v>2118075</v>
      </c>
    </row>
    <row r="4164" spans="1:6" ht="13.5" hidden="1" thickBot="1">
      <c r="A4164" s="27">
        <f t="shared" si="74"/>
        <v>9</v>
      </c>
      <c r="B4164" s="30" t="s">
        <v>6391</v>
      </c>
      <c r="C4164" s="30" t="s">
        <v>2214</v>
      </c>
      <c r="D4164" s="34">
        <v>0</v>
      </c>
      <c r="E4164" s="34">
        <v>386401038</v>
      </c>
      <c r="F4164" s="34">
        <v>386401038</v>
      </c>
    </row>
    <row r="4165" spans="1:6" ht="13.5" hidden="1" thickBot="1">
      <c r="A4165" s="27">
        <f t="shared" si="74"/>
        <v>9</v>
      </c>
      <c r="B4165" s="30" t="s">
        <v>6392</v>
      </c>
      <c r="C4165" s="30" t="s">
        <v>133</v>
      </c>
      <c r="D4165" s="34">
        <v>0</v>
      </c>
      <c r="E4165" s="34">
        <v>97052788</v>
      </c>
      <c r="F4165" s="34">
        <v>97052788</v>
      </c>
    </row>
    <row r="4166" spans="1:6" ht="13.5" hidden="1" thickBot="1">
      <c r="A4166" s="27">
        <f t="shared" si="74"/>
        <v>9</v>
      </c>
      <c r="B4166" s="30" t="s">
        <v>6393</v>
      </c>
      <c r="C4166" s="30" t="s">
        <v>6077</v>
      </c>
      <c r="D4166" s="34">
        <v>0</v>
      </c>
      <c r="E4166" s="33">
        <v>222312593.75999999</v>
      </c>
      <c r="F4166" s="33">
        <v>222312593.75999999</v>
      </c>
    </row>
    <row r="4167" spans="1:6" ht="13.5" hidden="1" thickBot="1">
      <c r="A4167" s="27">
        <f t="shared" si="74"/>
        <v>9</v>
      </c>
      <c r="B4167" s="30" t="s">
        <v>6394</v>
      </c>
      <c r="C4167" s="30" t="s">
        <v>1334</v>
      </c>
      <c r="D4167" s="34">
        <v>0</v>
      </c>
      <c r="E4167" s="33">
        <v>724312.55</v>
      </c>
      <c r="F4167" s="33">
        <v>724312.55</v>
      </c>
    </row>
    <row r="4168" spans="1:6" ht="13.5" hidden="1" thickBot="1">
      <c r="A4168" s="27">
        <f t="shared" si="74"/>
        <v>9</v>
      </c>
      <c r="B4168" s="30" t="s">
        <v>6395</v>
      </c>
      <c r="C4168" s="30" t="s">
        <v>4785</v>
      </c>
      <c r="D4168" s="34">
        <v>0</v>
      </c>
      <c r="E4168" s="34">
        <v>354838504</v>
      </c>
      <c r="F4168" s="34">
        <v>354838504</v>
      </c>
    </row>
    <row r="4169" spans="1:6" ht="13.5" hidden="1" thickBot="1">
      <c r="A4169" s="27">
        <f t="shared" si="74"/>
        <v>9</v>
      </c>
      <c r="B4169" s="30" t="s">
        <v>6396</v>
      </c>
      <c r="C4169" s="30" t="s">
        <v>4802</v>
      </c>
      <c r="D4169" s="34">
        <v>0</v>
      </c>
      <c r="E4169" s="34">
        <v>2100000</v>
      </c>
      <c r="F4169" s="34">
        <v>2100000</v>
      </c>
    </row>
    <row r="4170" spans="1:6" ht="13.5" hidden="1" thickBot="1">
      <c r="A4170" s="27">
        <f t="shared" si="74"/>
        <v>9</v>
      </c>
      <c r="B4170" s="30" t="s">
        <v>6397</v>
      </c>
      <c r="C4170" s="30" t="s">
        <v>6080</v>
      </c>
      <c r="D4170" s="34">
        <v>0</v>
      </c>
      <c r="E4170" s="33">
        <v>8692993241.1499996</v>
      </c>
      <c r="F4170" s="33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0" t="s">
        <v>5979</v>
      </c>
      <c r="D4171" s="34">
        <v>0</v>
      </c>
      <c r="E4171" s="34">
        <v>0</v>
      </c>
      <c r="F4171" s="34">
        <v>0</v>
      </c>
    </row>
    <row r="4172" spans="1:6" ht="13.5" hidden="1" thickBot="1">
      <c r="A4172" s="27">
        <f t="shared" si="74"/>
        <v>9</v>
      </c>
      <c r="B4172" s="30" t="s">
        <v>6399</v>
      </c>
      <c r="C4172" s="30" t="s">
        <v>4823</v>
      </c>
      <c r="D4172" s="34">
        <v>0</v>
      </c>
      <c r="E4172" s="34">
        <v>190328196</v>
      </c>
      <c r="F4172" s="34">
        <v>190328196</v>
      </c>
    </row>
    <row r="4173" spans="1:6" ht="13.5" hidden="1" thickBot="1">
      <c r="A4173" s="27">
        <f t="shared" si="74"/>
        <v>9</v>
      </c>
      <c r="B4173" s="30" t="s">
        <v>6400</v>
      </c>
      <c r="C4173" s="30" t="s">
        <v>2212</v>
      </c>
      <c r="D4173" s="34">
        <v>0</v>
      </c>
      <c r="E4173" s="34">
        <v>133374959</v>
      </c>
      <c r="F4173" s="34">
        <v>133374959</v>
      </c>
    </row>
    <row r="4174" spans="1:6" ht="13.5" hidden="1" thickBot="1">
      <c r="A4174" s="27">
        <f t="shared" si="74"/>
        <v>9</v>
      </c>
      <c r="B4174" s="30" t="s">
        <v>6401</v>
      </c>
      <c r="C4174" s="30" t="s">
        <v>6077</v>
      </c>
      <c r="D4174" s="34">
        <v>0</v>
      </c>
      <c r="E4174" s="34">
        <v>61413586</v>
      </c>
      <c r="F4174" s="34">
        <v>61413586</v>
      </c>
    </row>
    <row r="4175" spans="1:6" ht="13.5" hidden="1" thickBot="1">
      <c r="A4175" s="27">
        <f t="shared" si="74"/>
        <v>9</v>
      </c>
      <c r="B4175" s="30" t="s">
        <v>6402</v>
      </c>
      <c r="C4175" s="30" t="s">
        <v>4802</v>
      </c>
      <c r="D4175" s="34">
        <v>0</v>
      </c>
      <c r="E4175" s="34">
        <v>2150770</v>
      </c>
      <c r="F4175" s="34">
        <v>2150770</v>
      </c>
    </row>
    <row r="4176" spans="1:6" ht="13.5" hidden="1" thickBot="1">
      <c r="A4176" s="27">
        <f t="shared" si="74"/>
        <v>9</v>
      </c>
      <c r="B4176" s="30" t="s">
        <v>6403</v>
      </c>
      <c r="C4176" s="30" t="s">
        <v>6080</v>
      </c>
      <c r="D4176" s="34">
        <v>0</v>
      </c>
      <c r="E4176" s="34">
        <v>387267511</v>
      </c>
      <c r="F4176" s="34">
        <v>387267511</v>
      </c>
    </row>
    <row r="4177" spans="1:6" ht="13.5" thickBot="1">
      <c r="A4177" s="27">
        <f t="shared" si="74"/>
        <v>6</v>
      </c>
      <c r="B4177" s="27" t="s">
        <v>6404</v>
      </c>
      <c r="C4177" s="30" t="s">
        <v>3975</v>
      </c>
      <c r="D4177" s="34">
        <v>0</v>
      </c>
      <c r="E4177" s="34">
        <v>0</v>
      </c>
      <c r="F4177" s="34">
        <v>0</v>
      </c>
    </row>
    <row r="4178" spans="1:6" ht="13.5" hidden="1" thickBot="1">
      <c r="A4178" s="27">
        <f t="shared" si="74"/>
        <v>9</v>
      </c>
      <c r="B4178" s="30" t="s">
        <v>6405</v>
      </c>
      <c r="C4178" s="30" t="s">
        <v>199</v>
      </c>
      <c r="D4178" s="34">
        <v>0</v>
      </c>
      <c r="E4178" s="33">
        <v>2981856102.7399998</v>
      </c>
      <c r="F4178" s="33">
        <v>2981856102.7399998</v>
      </c>
    </row>
    <row r="4179" spans="1:6" ht="13.5" hidden="1" thickBot="1">
      <c r="A4179" s="27">
        <f t="shared" si="74"/>
        <v>9</v>
      </c>
      <c r="B4179" s="30" t="s">
        <v>6406</v>
      </c>
      <c r="C4179" s="30" t="s">
        <v>4823</v>
      </c>
      <c r="D4179" s="34">
        <v>0</v>
      </c>
      <c r="E4179" s="33">
        <v>54037831412.540001</v>
      </c>
      <c r="F4179" s="33">
        <v>54037831412.540001</v>
      </c>
    </row>
    <row r="4180" spans="1:6" ht="13.5" hidden="1" thickBot="1">
      <c r="A4180" s="27">
        <f t="shared" si="74"/>
        <v>9</v>
      </c>
      <c r="B4180" s="30" t="s">
        <v>6407</v>
      </c>
      <c r="C4180" s="30" t="s">
        <v>2212</v>
      </c>
      <c r="D4180" s="34">
        <v>0</v>
      </c>
      <c r="E4180" s="33">
        <v>55008375058.169998</v>
      </c>
      <c r="F4180" s="33">
        <v>55008375058.169998</v>
      </c>
    </row>
    <row r="4181" spans="1:6" ht="13.5" hidden="1" thickBot="1">
      <c r="A4181" s="27">
        <f t="shared" si="74"/>
        <v>9</v>
      </c>
      <c r="B4181" s="30" t="s">
        <v>6408</v>
      </c>
      <c r="C4181" s="30" t="s">
        <v>4744</v>
      </c>
      <c r="D4181" s="34">
        <v>0</v>
      </c>
      <c r="E4181" s="34">
        <v>8379402</v>
      </c>
      <c r="F4181" s="34">
        <v>8379402</v>
      </c>
    </row>
    <row r="4182" spans="1:6" ht="13.5" hidden="1" thickBot="1">
      <c r="A4182" s="27">
        <f t="shared" si="74"/>
        <v>9</v>
      </c>
      <c r="B4182" s="30" t="s">
        <v>6409</v>
      </c>
      <c r="C4182" s="30" t="s">
        <v>2214</v>
      </c>
      <c r="D4182" s="34">
        <v>0</v>
      </c>
      <c r="E4182" s="34">
        <v>2109619656</v>
      </c>
      <c r="F4182" s="34">
        <v>2109619656</v>
      </c>
    </row>
    <row r="4183" spans="1:6" ht="13.5" hidden="1" thickBot="1">
      <c r="A4183" s="27">
        <f t="shared" si="74"/>
        <v>9</v>
      </c>
      <c r="B4183" s="30" t="s">
        <v>6410</v>
      </c>
      <c r="C4183" s="30" t="s">
        <v>133</v>
      </c>
      <c r="D4183" s="34">
        <v>0</v>
      </c>
      <c r="E4183" s="34">
        <v>231704110</v>
      </c>
      <c r="F4183" s="34">
        <v>231704110</v>
      </c>
    </row>
    <row r="4184" spans="1:6" ht="13.5" hidden="1" thickBot="1">
      <c r="A4184" s="27">
        <f t="shared" si="74"/>
        <v>9</v>
      </c>
      <c r="B4184" s="30" t="s">
        <v>6411</v>
      </c>
      <c r="C4184" s="30" t="s">
        <v>6077</v>
      </c>
      <c r="D4184" s="34">
        <v>0</v>
      </c>
      <c r="E4184" s="33">
        <v>3633157255.6500001</v>
      </c>
      <c r="F4184" s="33">
        <v>3633157255.6500001</v>
      </c>
    </row>
    <row r="4185" spans="1:6" ht="13.5" hidden="1" thickBot="1">
      <c r="A4185" s="27">
        <f t="shared" si="74"/>
        <v>9</v>
      </c>
      <c r="B4185" s="30" t="s">
        <v>6412</v>
      </c>
      <c r="C4185" s="30" t="s">
        <v>1334</v>
      </c>
      <c r="D4185" s="34">
        <v>0</v>
      </c>
      <c r="E4185" s="33">
        <v>41927914.240000002</v>
      </c>
      <c r="F4185" s="33">
        <v>41927914.240000002</v>
      </c>
    </row>
    <row r="4186" spans="1:6" ht="13.5" hidden="1" thickBot="1">
      <c r="A4186" s="27">
        <f t="shared" si="74"/>
        <v>9</v>
      </c>
      <c r="B4186" s="30" t="s">
        <v>6413</v>
      </c>
      <c r="C4186" s="30" t="s">
        <v>4785</v>
      </c>
      <c r="D4186" s="34">
        <v>0</v>
      </c>
      <c r="E4186" s="34">
        <v>1624561245</v>
      </c>
      <c r="F4186" s="34">
        <v>1624561245</v>
      </c>
    </row>
    <row r="4187" spans="1:6" ht="13.5" hidden="1" thickBot="1">
      <c r="A4187" s="27">
        <f t="shared" si="74"/>
        <v>9</v>
      </c>
      <c r="B4187" s="30" t="s">
        <v>6414</v>
      </c>
      <c r="C4187" s="30" t="s">
        <v>4802</v>
      </c>
      <c r="D4187" s="34">
        <v>0</v>
      </c>
      <c r="E4187" s="34">
        <v>2036420852</v>
      </c>
      <c r="F4187" s="34">
        <v>2036420852</v>
      </c>
    </row>
    <row r="4188" spans="1:6" ht="13.5" hidden="1" thickBot="1">
      <c r="A4188" s="27">
        <f t="shared" si="74"/>
        <v>9</v>
      </c>
      <c r="B4188" s="30" t="s">
        <v>6415</v>
      </c>
      <c r="C4188" s="30" t="s">
        <v>6080</v>
      </c>
      <c r="D4188" s="34">
        <v>0</v>
      </c>
      <c r="E4188" s="33">
        <v>121713833008.34</v>
      </c>
      <c r="F4188" s="33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0" t="s">
        <v>129</v>
      </c>
      <c r="D4189" s="34">
        <v>0</v>
      </c>
      <c r="E4189" s="33">
        <v>0.02</v>
      </c>
      <c r="F4189" s="33">
        <v>0.02</v>
      </c>
    </row>
    <row r="4190" spans="1:6" ht="13.5" thickBot="1">
      <c r="A4190" s="27">
        <f t="shared" si="74"/>
        <v>6</v>
      </c>
      <c r="B4190" s="27" t="s">
        <v>6417</v>
      </c>
      <c r="C4190" s="30" t="s">
        <v>4003</v>
      </c>
      <c r="D4190" s="34">
        <v>0</v>
      </c>
      <c r="E4190" s="34">
        <v>0</v>
      </c>
      <c r="F4190" s="34">
        <v>0</v>
      </c>
    </row>
    <row r="4191" spans="1:6" ht="13.5" hidden="1" thickBot="1">
      <c r="A4191" s="27">
        <f t="shared" si="74"/>
        <v>9</v>
      </c>
      <c r="B4191" s="30" t="s">
        <v>6418</v>
      </c>
      <c r="C4191" s="30" t="s">
        <v>199</v>
      </c>
      <c r="D4191" s="34">
        <v>0</v>
      </c>
      <c r="E4191" s="33">
        <v>204626196485.09</v>
      </c>
      <c r="F4191" s="33">
        <v>204626196485.09</v>
      </c>
    </row>
    <row r="4192" spans="1:6" ht="13.5" hidden="1" thickBot="1">
      <c r="A4192" s="27">
        <f t="shared" si="74"/>
        <v>9</v>
      </c>
      <c r="B4192" s="30" t="s">
        <v>6419</v>
      </c>
      <c r="C4192" s="30" t="s">
        <v>4823</v>
      </c>
      <c r="D4192" s="34">
        <v>0</v>
      </c>
      <c r="E4192" s="33">
        <v>312119558393.53998</v>
      </c>
      <c r="F4192" s="33">
        <v>312119558393.53998</v>
      </c>
    </row>
    <row r="4193" spans="1:6" ht="13.5" hidden="1" thickBot="1">
      <c r="A4193" s="27">
        <f t="shared" si="74"/>
        <v>9</v>
      </c>
      <c r="B4193" s="30" t="s">
        <v>6420</v>
      </c>
      <c r="C4193" s="30" t="s">
        <v>2212</v>
      </c>
      <c r="D4193" s="34">
        <v>0</v>
      </c>
      <c r="E4193" s="33">
        <v>493877343789.40997</v>
      </c>
      <c r="F4193" s="33">
        <v>493877343789.40997</v>
      </c>
    </row>
    <row r="4194" spans="1:6" ht="13.5" hidden="1" thickBot="1">
      <c r="A4194" s="27">
        <f t="shared" ref="A4194:A4257" si="75">LEN(B4194)</f>
        <v>9</v>
      </c>
      <c r="B4194" s="30" t="s">
        <v>6421</v>
      </c>
      <c r="C4194" s="30" t="s">
        <v>4744</v>
      </c>
      <c r="D4194" s="34">
        <v>0</v>
      </c>
      <c r="E4194" s="33">
        <v>2370750048.79</v>
      </c>
      <c r="F4194" s="33">
        <v>2370750048.79</v>
      </c>
    </row>
    <row r="4195" spans="1:6" ht="13.5" hidden="1" thickBot="1">
      <c r="A4195" s="27">
        <f t="shared" si="75"/>
        <v>9</v>
      </c>
      <c r="B4195" s="30" t="s">
        <v>6422</v>
      </c>
      <c r="C4195" s="30" t="s">
        <v>2214</v>
      </c>
      <c r="D4195" s="34">
        <v>0</v>
      </c>
      <c r="E4195" s="33">
        <v>43607263225.449997</v>
      </c>
      <c r="F4195" s="33">
        <v>43607263225.449997</v>
      </c>
    </row>
    <row r="4196" spans="1:6" ht="13.5" hidden="1" thickBot="1">
      <c r="A4196" s="27">
        <f t="shared" si="75"/>
        <v>9</v>
      </c>
      <c r="B4196" s="30" t="s">
        <v>6423</v>
      </c>
      <c r="C4196" s="30" t="s">
        <v>133</v>
      </c>
      <c r="D4196" s="34">
        <v>0</v>
      </c>
      <c r="E4196" s="33">
        <v>10144716041.84</v>
      </c>
      <c r="F4196" s="33">
        <v>10144716041.84</v>
      </c>
    </row>
    <row r="4197" spans="1:6" ht="13.5" hidden="1" thickBot="1">
      <c r="A4197" s="27">
        <f t="shared" si="75"/>
        <v>9</v>
      </c>
      <c r="B4197" s="30" t="s">
        <v>6424</v>
      </c>
      <c r="C4197" s="30" t="s">
        <v>6077</v>
      </c>
      <c r="D4197" s="34">
        <v>0</v>
      </c>
      <c r="E4197" s="33">
        <v>15587485697.469999</v>
      </c>
      <c r="F4197" s="33">
        <v>15587485697.469999</v>
      </c>
    </row>
    <row r="4198" spans="1:6" ht="13.5" hidden="1" thickBot="1">
      <c r="A4198" s="27">
        <f t="shared" si="75"/>
        <v>9</v>
      </c>
      <c r="B4198" s="30" t="s">
        <v>6425</v>
      </c>
      <c r="C4198" s="30" t="s">
        <v>1334</v>
      </c>
      <c r="D4198" s="34">
        <v>0</v>
      </c>
      <c r="E4198" s="33">
        <v>323961676.44999999</v>
      </c>
      <c r="F4198" s="33">
        <v>323961676.44999999</v>
      </c>
    </row>
    <row r="4199" spans="1:6" ht="13.5" hidden="1" thickBot="1">
      <c r="A4199" s="27">
        <f t="shared" si="75"/>
        <v>9</v>
      </c>
      <c r="B4199" s="30" t="s">
        <v>6426</v>
      </c>
      <c r="C4199" s="30" t="s">
        <v>4785</v>
      </c>
      <c r="D4199" s="34">
        <v>0</v>
      </c>
      <c r="E4199" s="33">
        <v>12384690401.24</v>
      </c>
      <c r="F4199" s="33">
        <v>12384690401.24</v>
      </c>
    </row>
    <row r="4200" spans="1:6" ht="13.5" hidden="1" thickBot="1">
      <c r="A4200" s="27">
        <f t="shared" si="75"/>
        <v>9</v>
      </c>
      <c r="B4200" s="30" t="s">
        <v>6427</v>
      </c>
      <c r="C4200" s="30" t="s">
        <v>4802</v>
      </c>
      <c r="D4200" s="34">
        <v>0</v>
      </c>
      <c r="E4200" s="33">
        <v>28721103250.630001</v>
      </c>
      <c r="F4200" s="33">
        <v>28721103250.630001</v>
      </c>
    </row>
    <row r="4201" spans="1:6" ht="13.5" hidden="1" thickBot="1">
      <c r="A4201" s="27">
        <f t="shared" si="75"/>
        <v>9</v>
      </c>
      <c r="B4201" s="30" t="s">
        <v>6428</v>
      </c>
      <c r="C4201" s="30" t="s">
        <v>6080</v>
      </c>
      <c r="D4201" s="34">
        <v>0</v>
      </c>
      <c r="E4201" s="33">
        <v>1123763069009.9099</v>
      </c>
      <c r="F4201" s="33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0" t="s">
        <v>4005</v>
      </c>
      <c r="D4202" s="34">
        <v>0</v>
      </c>
      <c r="E4202" s="34">
        <v>0</v>
      </c>
      <c r="F4202" s="34">
        <v>0</v>
      </c>
    </row>
    <row r="4203" spans="1:6" ht="13.5" hidden="1" thickBot="1">
      <c r="A4203" s="27">
        <f t="shared" si="75"/>
        <v>9</v>
      </c>
      <c r="B4203" s="30" t="s">
        <v>6430</v>
      </c>
      <c r="C4203" s="30" t="s">
        <v>199</v>
      </c>
      <c r="D4203" s="34">
        <v>0</v>
      </c>
      <c r="E4203" s="33">
        <v>31984731409.509998</v>
      </c>
      <c r="F4203" s="33">
        <v>31984731409.509998</v>
      </c>
    </row>
    <row r="4204" spans="1:6" ht="13.5" hidden="1" thickBot="1">
      <c r="A4204" s="27">
        <f t="shared" si="75"/>
        <v>9</v>
      </c>
      <c r="B4204" s="30" t="s">
        <v>6431</v>
      </c>
      <c r="C4204" s="30" t="s">
        <v>4823</v>
      </c>
      <c r="D4204" s="34">
        <v>0</v>
      </c>
      <c r="E4204" s="33">
        <v>89367850395.25</v>
      </c>
      <c r="F4204" s="33">
        <v>89367850395.25</v>
      </c>
    </row>
    <row r="4205" spans="1:6" ht="13.5" hidden="1" thickBot="1">
      <c r="A4205" s="27">
        <f t="shared" si="75"/>
        <v>9</v>
      </c>
      <c r="B4205" s="30" t="s">
        <v>6432</v>
      </c>
      <c r="C4205" s="30" t="s">
        <v>2212</v>
      </c>
      <c r="D4205" s="34">
        <v>0</v>
      </c>
      <c r="E4205" s="33">
        <v>88450545920.649994</v>
      </c>
      <c r="F4205" s="33">
        <v>88450545920.649994</v>
      </c>
    </row>
    <row r="4206" spans="1:6" ht="13.5" hidden="1" thickBot="1">
      <c r="A4206" s="27">
        <f t="shared" si="75"/>
        <v>9</v>
      </c>
      <c r="B4206" s="30" t="s">
        <v>6433</v>
      </c>
      <c r="C4206" s="30" t="s">
        <v>4744</v>
      </c>
      <c r="D4206" s="34">
        <v>0</v>
      </c>
      <c r="E4206" s="33">
        <v>524592024.20999998</v>
      </c>
      <c r="F4206" s="33">
        <v>524592024.20999998</v>
      </c>
    </row>
    <row r="4207" spans="1:6" ht="13.5" hidden="1" thickBot="1">
      <c r="A4207" s="27">
        <f t="shared" si="75"/>
        <v>9</v>
      </c>
      <c r="B4207" s="30" t="s">
        <v>6434</v>
      </c>
      <c r="C4207" s="30" t="s">
        <v>2214</v>
      </c>
      <c r="D4207" s="34">
        <v>0</v>
      </c>
      <c r="E4207" s="33">
        <v>7595181562.8400002</v>
      </c>
      <c r="F4207" s="33">
        <v>7595181562.8400002</v>
      </c>
    </row>
    <row r="4208" spans="1:6" ht="13.5" hidden="1" thickBot="1">
      <c r="A4208" s="27">
        <f t="shared" si="75"/>
        <v>9</v>
      </c>
      <c r="B4208" s="30" t="s">
        <v>6435</v>
      </c>
      <c r="C4208" s="30" t="s">
        <v>133</v>
      </c>
      <c r="D4208" s="34">
        <v>0</v>
      </c>
      <c r="E4208" s="33">
        <v>1962545879.4000001</v>
      </c>
      <c r="F4208" s="33">
        <v>1962545879.4000001</v>
      </c>
    </row>
    <row r="4209" spans="1:6" ht="13.5" hidden="1" thickBot="1">
      <c r="A4209" s="27">
        <f t="shared" si="75"/>
        <v>9</v>
      </c>
      <c r="B4209" s="30" t="s">
        <v>6436</v>
      </c>
      <c r="C4209" s="30" t="s">
        <v>6077</v>
      </c>
      <c r="D4209" s="34">
        <v>0</v>
      </c>
      <c r="E4209" s="33">
        <v>3837818716.0700002</v>
      </c>
      <c r="F4209" s="33">
        <v>3837818716.0700002</v>
      </c>
    </row>
    <row r="4210" spans="1:6" ht="13.5" hidden="1" thickBot="1">
      <c r="A4210" s="27">
        <f t="shared" si="75"/>
        <v>9</v>
      </c>
      <c r="B4210" s="30" t="s">
        <v>6437</v>
      </c>
      <c r="C4210" s="30" t="s">
        <v>1334</v>
      </c>
      <c r="D4210" s="34">
        <v>0</v>
      </c>
      <c r="E4210" s="34">
        <v>98657733</v>
      </c>
      <c r="F4210" s="34">
        <v>98657733</v>
      </c>
    </row>
    <row r="4211" spans="1:6" ht="13.5" hidden="1" thickBot="1">
      <c r="A4211" s="27">
        <f t="shared" si="75"/>
        <v>9</v>
      </c>
      <c r="B4211" s="30" t="s">
        <v>6438</v>
      </c>
      <c r="C4211" s="30" t="s">
        <v>4785</v>
      </c>
      <c r="D4211" s="34">
        <v>0</v>
      </c>
      <c r="E4211" s="34">
        <v>277447678</v>
      </c>
      <c r="F4211" s="34">
        <v>277447678</v>
      </c>
    </row>
    <row r="4212" spans="1:6" ht="13.5" hidden="1" thickBot="1">
      <c r="A4212" s="27">
        <f t="shared" si="75"/>
        <v>9</v>
      </c>
      <c r="B4212" s="30" t="s">
        <v>6439</v>
      </c>
      <c r="C4212" s="30" t="s">
        <v>4802</v>
      </c>
      <c r="D4212" s="34">
        <v>0</v>
      </c>
      <c r="E4212" s="33">
        <v>4069704491.7800002</v>
      </c>
      <c r="F4212" s="33">
        <v>4069704491.7800002</v>
      </c>
    </row>
    <row r="4213" spans="1:6" ht="13.5" hidden="1" thickBot="1">
      <c r="A4213" s="27">
        <f t="shared" si="75"/>
        <v>9</v>
      </c>
      <c r="B4213" s="30" t="s">
        <v>6440</v>
      </c>
      <c r="C4213" s="30" t="s">
        <v>6080</v>
      </c>
      <c r="D4213" s="34">
        <v>0</v>
      </c>
      <c r="E4213" s="33">
        <v>228169075810.70999</v>
      </c>
      <c r="F4213" s="33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0" t="s">
        <v>4007</v>
      </c>
      <c r="D4214" s="34">
        <v>0</v>
      </c>
      <c r="E4214" s="34">
        <v>0</v>
      </c>
      <c r="F4214" s="34">
        <v>0</v>
      </c>
    </row>
    <row r="4215" spans="1:6" ht="13.5" hidden="1" thickBot="1">
      <c r="A4215" s="27">
        <f t="shared" si="75"/>
        <v>9</v>
      </c>
      <c r="B4215" s="30" t="s">
        <v>6442</v>
      </c>
      <c r="C4215" s="30" t="s">
        <v>199</v>
      </c>
      <c r="D4215" s="34">
        <v>0</v>
      </c>
      <c r="E4215" s="33">
        <v>103278453146.38</v>
      </c>
      <c r="F4215" s="33">
        <v>103278453146.38</v>
      </c>
    </row>
    <row r="4216" spans="1:6" ht="13.5" hidden="1" thickBot="1">
      <c r="A4216" s="27">
        <f t="shared" si="75"/>
        <v>9</v>
      </c>
      <c r="B4216" s="30" t="s">
        <v>6443</v>
      </c>
      <c r="C4216" s="30" t="s">
        <v>4823</v>
      </c>
      <c r="D4216" s="34">
        <v>0</v>
      </c>
      <c r="E4216" s="33">
        <v>171251713059.29999</v>
      </c>
      <c r="F4216" s="33">
        <v>171251713059.29999</v>
      </c>
    </row>
    <row r="4217" spans="1:6" ht="13.5" hidden="1" thickBot="1">
      <c r="A4217" s="27">
        <f t="shared" si="75"/>
        <v>9</v>
      </c>
      <c r="B4217" s="30" t="s">
        <v>6444</v>
      </c>
      <c r="C4217" s="30" t="s">
        <v>2212</v>
      </c>
      <c r="D4217" s="34">
        <v>0</v>
      </c>
      <c r="E4217" s="33">
        <v>289102203592.69</v>
      </c>
      <c r="F4217" s="33">
        <v>289102203592.69</v>
      </c>
    </row>
    <row r="4218" spans="1:6" ht="13.5" hidden="1" thickBot="1">
      <c r="A4218" s="27">
        <f t="shared" si="75"/>
        <v>9</v>
      </c>
      <c r="B4218" s="30" t="s">
        <v>6445</v>
      </c>
      <c r="C4218" s="30" t="s">
        <v>4744</v>
      </c>
      <c r="D4218" s="34">
        <v>0</v>
      </c>
      <c r="E4218" s="33">
        <v>1872557457.48</v>
      </c>
      <c r="F4218" s="33">
        <v>1872557457.48</v>
      </c>
    </row>
    <row r="4219" spans="1:6" ht="13.5" hidden="1" thickBot="1">
      <c r="A4219" s="27">
        <f t="shared" si="75"/>
        <v>9</v>
      </c>
      <c r="B4219" s="30" t="s">
        <v>6446</v>
      </c>
      <c r="C4219" s="30" t="s">
        <v>2214</v>
      </c>
      <c r="D4219" s="34">
        <v>0</v>
      </c>
      <c r="E4219" s="33">
        <v>30598418248.400002</v>
      </c>
      <c r="F4219" s="33">
        <v>30598418248.400002</v>
      </c>
    </row>
    <row r="4220" spans="1:6" ht="13.5" hidden="1" thickBot="1">
      <c r="A4220" s="27">
        <f t="shared" si="75"/>
        <v>9</v>
      </c>
      <c r="B4220" s="30" t="s">
        <v>6447</v>
      </c>
      <c r="C4220" s="30" t="s">
        <v>133</v>
      </c>
      <c r="D4220" s="34">
        <v>0</v>
      </c>
      <c r="E4220" s="33">
        <v>8327267352.0900002</v>
      </c>
      <c r="F4220" s="33">
        <v>8327267352.0900002</v>
      </c>
    </row>
    <row r="4221" spans="1:6" ht="13.5" hidden="1" thickBot="1">
      <c r="A4221" s="27">
        <f t="shared" si="75"/>
        <v>9</v>
      </c>
      <c r="B4221" s="30" t="s">
        <v>6448</v>
      </c>
      <c r="C4221" s="30" t="s">
        <v>6077</v>
      </c>
      <c r="D4221" s="34">
        <v>0</v>
      </c>
      <c r="E4221" s="33">
        <v>12826316809.629999</v>
      </c>
      <c r="F4221" s="33">
        <v>12826316809.629999</v>
      </c>
    </row>
    <row r="4222" spans="1:6" ht="13.5" hidden="1" thickBot="1">
      <c r="A4222" s="27">
        <f t="shared" si="75"/>
        <v>9</v>
      </c>
      <c r="B4222" s="30" t="s">
        <v>6449</v>
      </c>
      <c r="C4222" s="30" t="s">
        <v>1334</v>
      </c>
      <c r="D4222" s="34">
        <v>0</v>
      </c>
      <c r="E4222" s="34">
        <v>91445245</v>
      </c>
      <c r="F4222" s="34">
        <v>91445245</v>
      </c>
    </row>
    <row r="4223" spans="1:6" ht="13.5" hidden="1" thickBot="1">
      <c r="A4223" s="27">
        <f t="shared" si="75"/>
        <v>9</v>
      </c>
      <c r="B4223" s="30" t="s">
        <v>6450</v>
      </c>
      <c r="C4223" s="30" t="s">
        <v>4785</v>
      </c>
      <c r="D4223" s="34">
        <v>0</v>
      </c>
      <c r="E4223" s="33">
        <v>13933734319.5</v>
      </c>
      <c r="F4223" s="33">
        <v>13933734319.5</v>
      </c>
    </row>
    <row r="4224" spans="1:6" ht="13.5" hidden="1" thickBot="1">
      <c r="A4224" s="27">
        <f t="shared" si="75"/>
        <v>9</v>
      </c>
      <c r="B4224" s="30" t="s">
        <v>6451</v>
      </c>
      <c r="C4224" s="30" t="s">
        <v>4802</v>
      </c>
      <c r="D4224" s="34">
        <v>0</v>
      </c>
      <c r="E4224" s="33">
        <v>27243421895.669998</v>
      </c>
      <c r="F4224" s="33">
        <v>27243421895.669998</v>
      </c>
    </row>
    <row r="4225" spans="1:6" ht="13.5" hidden="1" thickBot="1">
      <c r="A4225" s="27">
        <f t="shared" si="75"/>
        <v>9</v>
      </c>
      <c r="B4225" s="30" t="s">
        <v>6452</v>
      </c>
      <c r="C4225" s="30" t="s">
        <v>6080</v>
      </c>
      <c r="D4225" s="34">
        <v>0</v>
      </c>
      <c r="E4225" s="33">
        <v>658525531126.14001</v>
      </c>
      <c r="F4225" s="33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0" t="s">
        <v>4009</v>
      </c>
      <c r="D4226" s="34">
        <v>0</v>
      </c>
      <c r="E4226" s="34">
        <v>0</v>
      </c>
      <c r="F4226" s="34">
        <v>0</v>
      </c>
    </row>
    <row r="4227" spans="1:6" ht="13.5" hidden="1" thickBot="1">
      <c r="A4227" s="27">
        <f t="shared" si="75"/>
        <v>9</v>
      </c>
      <c r="B4227" s="30" t="s">
        <v>6454</v>
      </c>
      <c r="C4227" s="30" t="s">
        <v>199</v>
      </c>
      <c r="D4227" s="34">
        <v>0</v>
      </c>
      <c r="E4227" s="33">
        <v>81233237215.619995</v>
      </c>
      <c r="F4227" s="33">
        <v>81233237215.619995</v>
      </c>
    </row>
    <row r="4228" spans="1:6" ht="13.5" hidden="1" thickBot="1">
      <c r="A4228" s="27">
        <f t="shared" si="75"/>
        <v>9</v>
      </c>
      <c r="B4228" s="30" t="s">
        <v>6455</v>
      </c>
      <c r="C4228" s="30" t="s">
        <v>4823</v>
      </c>
      <c r="D4228" s="34">
        <v>0</v>
      </c>
      <c r="E4228" s="33">
        <v>190089706901.45001</v>
      </c>
      <c r="F4228" s="33">
        <v>190089706901.45001</v>
      </c>
    </row>
    <row r="4229" spans="1:6" ht="13.5" hidden="1" thickBot="1">
      <c r="A4229" s="27">
        <f t="shared" si="75"/>
        <v>9</v>
      </c>
      <c r="B4229" s="30" t="s">
        <v>6456</v>
      </c>
      <c r="C4229" s="30" t="s">
        <v>2212</v>
      </c>
      <c r="D4229" s="34">
        <v>0</v>
      </c>
      <c r="E4229" s="33">
        <v>204732260857.97</v>
      </c>
      <c r="F4229" s="33">
        <v>204732260857.97</v>
      </c>
    </row>
    <row r="4230" spans="1:6" ht="13.5" hidden="1" thickBot="1">
      <c r="A4230" s="27">
        <f t="shared" si="75"/>
        <v>9</v>
      </c>
      <c r="B4230" s="30" t="s">
        <v>6457</v>
      </c>
      <c r="C4230" s="30" t="s">
        <v>4744</v>
      </c>
      <c r="D4230" s="34">
        <v>0</v>
      </c>
      <c r="E4230" s="33">
        <v>1371395381.1300001</v>
      </c>
      <c r="F4230" s="33">
        <v>1371395381.1300001</v>
      </c>
    </row>
    <row r="4231" spans="1:6" ht="13.5" hidden="1" thickBot="1">
      <c r="A4231" s="27">
        <f t="shared" si="75"/>
        <v>9</v>
      </c>
      <c r="B4231" s="30" t="s">
        <v>6458</v>
      </c>
      <c r="C4231" s="30" t="s">
        <v>2214</v>
      </c>
      <c r="D4231" s="34">
        <v>0</v>
      </c>
      <c r="E4231" s="33">
        <v>11743974575.629999</v>
      </c>
      <c r="F4231" s="33">
        <v>11743974575.629999</v>
      </c>
    </row>
    <row r="4232" spans="1:6" ht="13.5" hidden="1" thickBot="1">
      <c r="A4232" s="27">
        <f t="shared" si="75"/>
        <v>9</v>
      </c>
      <c r="B4232" s="30" t="s">
        <v>6459</v>
      </c>
      <c r="C4232" s="30" t="s">
        <v>133</v>
      </c>
      <c r="D4232" s="34">
        <v>0</v>
      </c>
      <c r="E4232" s="33">
        <v>2699372153.1399999</v>
      </c>
      <c r="F4232" s="33">
        <v>2699372153.1399999</v>
      </c>
    </row>
    <row r="4233" spans="1:6" ht="13.5" hidden="1" thickBot="1">
      <c r="A4233" s="27">
        <f t="shared" si="75"/>
        <v>9</v>
      </c>
      <c r="B4233" s="30" t="s">
        <v>6460</v>
      </c>
      <c r="C4233" s="30" t="s">
        <v>6077</v>
      </c>
      <c r="D4233" s="34">
        <v>0</v>
      </c>
      <c r="E4233" s="33">
        <v>6484700287.1800003</v>
      </c>
      <c r="F4233" s="33">
        <v>6484700287.1800003</v>
      </c>
    </row>
    <row r="4234" spans="1:6" ht="13.5" hidden="1" thickBot="1">
      <c r="A4234" s="27">
        <f t="shared" si="75"/>
        <v>9</v>
      </c>
      <c r="B4234" s="30" t="s">
        <v>6461</v>
      </c>
      <c r="C4234" s="30" t="s">
        <v>1334</v>
      </c>
      <c r="D4234" s="34">
        <v>0</v>
      </c>
      <c r="E4234" s="33">
        <v>82932358.5</v>
      </c>
      <c r="F4234" s="33">
        <v>82932358.5</v>
      </c>
    </row>
    <row r="4235" spans="1:6" ht="13.5" hidden="1" thickBot="1">
      <c r="A4235" s="27">
        <f t="shared" si="75"/>
        <v>9</v>
      </c>
      <c r="B4235" s="30" t="s">
        <v>6462</v>
      </c>
      <c r="C4235" s="30" t="s">
        <v>4785</v>
      </c>
      <c r="D4235" s="34">
        <v>0</v>
      </c>
      <c r="E4235" s="33">
        <v>3837724928.6999998</v>
      </c>
      <c r="F4235" s="33">
        <v>3837724928.6999998</v>
      </c>
    </row>
    <row r="4236" spans="1:6" ht="13.5" hidden="1" thickBot="1">
      <c r="A4236" s="27">
        <f t="shared" si="75"/>
        <v>9</v>
      </c>
      <c r="B4236" s="30" t="s">
        <v>6463</v>
      </c>
      <c r="C4236" s="30" t="s">
        <v>4802</v>
      </c>
      <c r="D4236" s="34">
        <v>0</v>
      </c>
      <c r="E4236" s="33">
        <v>16552739683.84</v>
      </c>
      <c r="F4236" s="33">
        <v>16552739683.84</v>
      </c>
    </row>
    <row r="4237" spans="1:6" ht="13.5" hidden="1" thickBot="1">
      <c r="A4237" s="27">
        <f t="shared" si="75"/>
        <v>9</v>
      </c>
      <c r="B4237" s="30" t="s">
        <v>6464</v>
      </c>
      <c r="C4237" s="30" t="s">
        <v>6080</v>
      </c>
      <c r="D4237" s="34">
        <v>0</v>
      </c>
      <c r="E4237" s="33">
        <v>518828044343.15997</v>
      </c>
      <c r="F4237" s="33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0" t="s">
        <v>4011</v>
      </c>
      <c r="D4238" s="34">
        <v>0</v>
      </c>
      <c r="E4238" s="34">
        <v>0</v>
      </c>
      <c r="F4238" s="34">
        <v>0</v>
      </c>
    </row>
    <row r="4239" spans="1:6" ht="13.5" hidden="1" thickBot="1">
      <c r="A4239" s="27">
        <f t="shared" si="75"/>
        <v>9</v>
      </c>
      <c r="B4239" s="30" t="s">
        <v>6466</v>
      </c>
      <c r="C4239" s="30" t="s">
        <v>199</v>
      </c>
      <c r="D4239" s="34">
        <v>0</v>
      </c>
      <c r="E4239" s="33">
        <v>31501019164.259998</v>
      </c>
      <c r="F4239" s="33">
        <v>31501019164.259998</v>
      </c>
    </row>
    <row r="4240" spans="1:6" ht="13.5" hidden="1" thickBot="1">
      <c r="A4240" s="27">
        <f t="shared" si="75"/>
        <v>9</v>
      </c>
      <c r="B4240" s="30" t="s">
        <v>6467</v>
      </c>
      <c r="C4240" s="30" t="s">
        <v>4823</v>
      </c>
      <c r="D4240" s="34">
        <v>0</v>
      </c>
      <c r="E4240" s="33">
        <v>42464673324.519997</v>
      </c>
      <c r="F4240" s="33">
        <v>42464673324.519997</v>
      </c>
    </row>
    <row r="4241" spans="1:6" ht="13.5" hidden="1" thickBot="1">
      <c r="A4241" s="27">
        <f t="shared" si="75"/>
        <v>9</v>
      </c>
      <c r="B4241" s="30" t="s">
        <v>6468</v>
      </c>
      <c r="C4241" s="30" t="s">
        <v>2212</v>
      </c>
      <c r="D4241" s="34">
        <v>0</v>
      </c>
      <c r="E4241" s="33">
        <v>89463919679.050003</v>
      </c>
      <c r="F4241" s="33">
        <v>89463919679.050003</v>
      </c>
    </row>
    <row r="4242" spans="1:6" ht="13.5" hidden="1" thickBot="1">
      <c r="A4242" s="27">
        <f t="shared" si="75"/>
        <v>9</v>
      </c>
      <c r="B4242" s="30" t="s">
        <v>6469</v>
      </c>
      <c r="C4242" s="30" t="s">
        <v>4744</v>
      </c>
      <c r="D4242" s="34">
        <v>0</v>
      </c>
      <c r="E4242" s="33">
        <v>555922294.75999999</v>
      </c>
      <c r="F4242" s="33">
        <v>555922294.75999999</v>
      </c>
    </row>
    <row r="4243" spans="1:6" ht="13.5" hidden="1" thickBot="1">
      <c r="A4243" s="27">
        <f t="shared" si="75"/>
        <v>9</v>
      </c>
      <c r="B4243" s="30" t="s">
        <v>6470</v>
      </c>
      <c r="C4243" s="30" t="s">
        <v>2214</v>
      </c>
      <c r="D4243" s="34">
        <v>0</v>
      </c>
      <c r="E4243" s="33">
        <v>10943268457.040001</v>
      </c>
      <c r="F4243" s="33">
        <v>10943268457.040001</v>
      </c>
    </row>
    <row r="4244" spans="1:6" ht="13.5" hidden="1" thickBot="1">
      <c r="A4244" s="27">
        <f t="shared" si="75"/>
        <v>9</v>
      </c>
      <c r="B4244" s="30" t="s">
        <v>6471</v>
      </c>
      <c r="C4244" s="30" t="s">
        <v>133</v>
      </c>
      <c r="D4244" s="34">
        <v>0</v>
      </c>
      <c r="E4244" s="33">
        <v>2485551866.48</v>
      </c>
      <c r="F4244" s="33">
        <v>2485551866.48</v>
      </c>
    </row>
    <row r="4245" spans="1:6" ht="13.5" hidden="1" thickBot="1">
      <c r="A4245" s="27">
        <f t="shared" si="75"/>
        <v>9</v>
      </c>
      <c r="B4245" s="30" t="s">
        <v>6472</v>
      </c>
      <c r="C4245" s="30" t="s">
        <v>6077</v>
      </c>
      <c r="D4245" s="34">
        <v>0</v>
      </c>
      <c r="E4245" s="33">
        <v>7008912274.0699997</v>
      </c>
      <c r="F4245" s="33">
        <v>7008912274.0699997</v>
      </c>
    </row>
    <row r="4246" spans="1:6" ht="13.5" hidden="1" thickBot="1">
      <c r="A4246" s="27">
        <f t="shared" si="75"/>
        <v>9</v>
      </c>
      <c r="B4246" s="30" t="s">
        <v>6473</v>
      </c>
      <c r="C4246" s="30" t="s">
        <v>1334</v>
      </c>
      <c r="D4246" s="34">
        <v>0</v>
      </c>
      <c r="E4246" s="34">
        <v>5857557</v>
      </c>
      <c r="F4246" s="34">
        <v>5857557</v>
      </c>
    </row>
    <row r="4247" spans="1:6" ht="13.5" hidden="1" thickBot="1">
      <c r="A4247" s="27">
        <f t="shared" si="75"/>
        <v>9</v>
      </c>
      <c r="B4247" s="30" t="s">
        <v>6474</v>
      </c>
      <c r="C4247" s="30" t="s">
        <v>4785</v>
      </c>
      <c r="D4247" s="34">
        <v>0</v>
      </c>
      <c r="E4247" s="33">
        <v>4898210252.1000004</v>
      </c>
      <c r="F4247" s="33">
        <v>4898210252.1000004</v>
      </c>
    </row>
    <row r="4248" spans="1:6" ht="13.5" hidden="1" thickBot="1">
      <c r="A4248" s="27">
        <f t="shared" si="75"/>
        <v>9</v>
      </c>
      <c r="B4248" s="30" t="s">
        <v>6475</v>
      </c>
      <c r="C4248" s="30" t="s">
        <v>4802</v>
      </c>
      <c r="D4248" s="34">
        <v>0</v>
      </c>
      <c r="E4248" s="33">
        <v>6630197643.3900003</v>
      </c>
      <c r="F4248" s="33">
        <v>6630197643.3900003</v>
      </c>
    </row>
    <row r="4249" spans="1:6" ht="13.5" hidden="1" thickBot="1">
      <c r="A4249" s="27">
        <f t="shared" si="75"/>
        <v>9</v>
      </c>
      <c r="B4249" s="30" t="s">
        <v>6476</v>
      </c>
      <c r="C4249" s="30" t="s">
        <v>6080</v>
      </c>
      <c r="D4249" s="34">
        <v>0</v>
      </c>
      <c r="E4249" s="33">
        <v>195957532512.67001</v>
      </c>
      <c r="F4249" s="33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0" t="s">
        <v>6478</v>
      </c>
      <c r="D4250" s="34">
        <v>0</v>
      </c>
      <c r="E4250" s="34">
        <v>0</v>
      </c>
      <c r="F4250" s="34">
        <v>0</v>
      </c>
    </row>
    <row r="4251" spans="1:6" ht="13.5" hidden="1" thickBot="1">
      <c r="A4251" s="27">
        <f t="shared" si="75"/>
        <v>9</v>
      </c>
      <c r="B4251" s="30" t="s">
        <v>6479</v>
      </c>
      <c r="C4251" s="30" t="s">
        <v>199</v>
      </c>
      <c r="D4251" s="34">
        <v>0</v>
      </c>
      <c r="E4251" s="33">
        <v>28366833197.27</v>
      </c>
      <c r="F4251" s="33">
        <v>28366833197.27</v>
      </c>
    </row>
    <row r="4252" spans="1:6" ht="13.5" hidden="1" thickBot="1">
      <c r="A4252" s="27">
        <f t="shared" si="75"/>
        <v>9</v>
      </c>
      <c r="B4252" s="30" t="s">
        <v>6480</v>
      </c>
      <c r="C4252" s="30" t="s">
        <v>4823</v>
      </c>
      <c r="D4252" s="34">
        <v>0</v>
      </c>
      <c r="E4252" s="33">
        <v>153827602089.07999</v>
      </c>
      <c r="F4252" s="33">
        <v>153827602089.07999</v>
      </c>
    </row>
    <row r="4253" spans="1:6" ht="13.5" hidden="1" thickBot="1">
      <c r="A4253" s="27">
        <f t="shared" si="75"/>
        <v>9</v>
      </c>
      <c r="B4253" s="30" t="s">
        <v>6481</v>
      </c>
      <c r="C4253" s="30" t="s">
        <v>2212</v>
      </c>
      <c r="D4253" s="34">
        <v>0</v>
      </c>
      <c r="E4253" s="33">
        <v>165614909496.69</v>
      </c>
      <c r="F4253" s="33">
        <v>165614909496.69</v>
      </c>
    </row>
    <row r="4254" spans="1:6" ht="13.5" hidden="1" thickBot="1">
      <c r="A4254" s="27">
        <f t="shared" si="75"/>
        <v>9</v>
      </c>
      <c r="B4254" s="30" t="s">
        <v>6482</v>
      </c>
      <c r="C4254" s="30" t="s">
        <v>4744</v>
      </c>
      <c r="D4254" s="34">
        <v>0</v>
      </c>
      <c r="E4254" s="33">
        <v>1184857951.9400001</v>
      </c>
      <c r="F4254" s="33">
        <v>1184857951.9400001</v>
      </c>
    </row>
    <row r="4255" spans="1:6" ht="13.5" hidden="1" thickBot="1">
      <c r="A4255" s="27">
        <f t="shared" si="75"/>
        <v>9</v>
      </c>
      <c r="B4255" s="30" t="s">
        <v>6483</v>
      </c>
      <c r="C4255" s="30" t="s">
        <v>2214</v>
      </c>
      <c r="D4255" s="34">
        <v>0</v>
      </c>
      <c r="E4255" s="33">
        <v>17130431731.59</v>
      </c>
      <c r="F4255" s="33">
        <v>17130431731.59</v>
      </c>
    </row>
    <row r="4256" spans="1:6" ht="13.5" hidden="1" thickBot="1">
      <c r="A4256" s="27">
        <f t="shared" si="75"/>
        <v>9</v>
      </c>
      <c r="B4256" s="30" t="s">
        <v>6484</v>
      </c>
      <c r="C4256" s="30" t="s">
        <v>133</v>
      </c>
      <c r="D4256" s="34">
        <v>0</v>
      </c>
      <c r="E4256" s="33">
        <v>4146002617.6100001</v>
      </c>
      <c r="F4256" s="33">
        <v>4146002617.6100001</v>
      </c>
    </row>
    <row r="4257" spans="1:6" ht="13.5" hidden="1" thickBot="1">
      <c r="A4257" s="27">
        <f t="shared" si="75"/>
        <v>9</v>
      </c>
      <c r="B4257" s="30" t="s">
        <v>6485</v>
      </c>
      <c r="C4257" s="30" t="s">
        <v>6077</v>
      </c>
      <c r="D4257" s="34">
        <v>0</v>
      </c>
      <c r="E4257" s="33">
        <v>3385646972.3000002</v>
      </c>
      <c r="F4257" s="33">
        <v>3385646972.3000002</v>
      </c>
    </row>
    <row r="4258" spans="1:6" ht="13.5" hidden="1" thickBot="1">
      <c r="A4258" s="27">
        <f t="shared" ref="A4258:A4321" si="76">LEN(B4258)</f>
        <v>9</v>
      </c>
      <c r="B4258" s="30" t="s">
        <v>6486</v>
      </c>
      <c r="C4258" s="30" t="s">
        <v>1334</v>
      </c>
      <c r="D4258" s="34">
        <v>0</v>
      </c>
      <c r="E4258" s="34">
        <v>175988371</v>
      </c>
      <c r="F4258" s="34">
        <v>175988371</v>
      </c>
    </row>
    <row r="4259" spans="1:6" ht="13.5" hidden="1" thickBot="1">
      <c r="A4259" s="27">
        <f t="shared" si="76"/>
        <v>9</v>
      </c>
      <c r="B4259" s="30" t="s">
        <v>6487</v>
      </c>
      <c r="C4259" s="30" t="s">
        <v>4785</v>
      </c>
      <c r="D4259" s="34">
        <v>0</v>
      </c>
      <c r="E4259" s="33">
        <v>8497535476.7600002</v>
      </c>
      <c r="F4259" s="33">
        <v>8497535476.7600002</v>
      </c>
    </row>
    <row r="4260" spans="1:6" ht="13.5" hidden="1" thickBot="1">
      <c r="A4260" s="27">
        <f t="shared" si="76"/>
        <v>9</v>
      </c>
      <c r="B4260" s="30" t="s">
        <v>6488</v>
      </c>
      <c r="C4260" s="30" t="s">
        <v>4802</v>
      </c>
      <c r="D4260" s="34">
        <v>0</v>
      </c>
      <c r="E4260" s="33">
        <v>20167859024.400002</v>
      </c>
      <c r="F4260" s="33">
        <v>20167859024.400002</v>
      </c>
    </row>
    <row r="4261" spans="1:6" ht="13.5" hidden="1" thickBot="1">
      <c r="A4261" s="27">
        <f t="shared" si="76"/>
        <v>9</v>
      </c>
      <c r="B4261" s="30" t="s">
        <v>6489</v>
      </c>
      <c r="C4261" s="30" t="s">
        <v>6080</v>
      </c>
      <c r="D4261" s="34">
        <v>0</v>
      </c>
      <c r="E4261" s="33">
        <v>402497666928.64001</v>
      </c>
      <c r="F4261" s="33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0" t="s">
        <v>4013</v>
      </c>
      <c r="D4262" s="34">
        <v>0</v>
      </c>
      <c r="E4262" s="34">
        <v>0</v>
      </c>
      <c r="F4262" s="34">
        <v>0</v>
      </c>
    </row>
    <row r="4263" spans="1:6" ht="13.5" hidden="1" thickBot="1">
      <c r="A4263" s="27">
        <f t="shared" si="76"/>
        <v>9</v>
      </c>
      <c r="B4263" s="30" t="s">
        <v>6491</v>
      </c>
      <c r="C4263" s="30" t="s">
        <v>199</v>
      </c>
      <c r="D4263" s="34">
        <v>0</v>
      </c>
      <c r="E4263" s="33">
        <v>13130126120.1</v>
      </c>
      <c r="F4263" s="33">
        <v>13130126120.1</v>
      </c>
    </row>
    <row r="4264" spans="1:6" ht="13.5" hidden="1" thickBot="1">
      <c r="A4264" s="27">
        <f t="shared" si="76"/>
        <v>9</v>
      </c>
      <c r="B4264" s="30" t="s">
        <v>6492</v>
      </c>
      <c r="C4264" s="30" t="s">
        <v>4823</v>
      </c>
      <c r="D4264" s="34">
        <v>0</v>
      </c>
      <c r="E4264" s="33">
        <v>143764774049.23001</v>
      </c>
      <c r="F4264" s="33">
        <v>143764774049.23001</v>
      </c>
    </row>
    <row r="4265" spans="1:6" ht="13.5" hidden="1" thickBot="1">
      <c r="A4265" s="27">
        <f t="shared" si="76"/>
        <v>9</v>
      </c>
      <c r="B4265" s="30" t="s">
        <v>6493</v>
      </c>
      <c r="C4265" s="30" t="s">
        <v>2212</v>
      </c>
      <c r="D4265" s="34">
        <v>0</v>
      </c>
      <c r="E4265" s="33">
        <v>24705243458.32</v>
      </c>
      <c r="F4265" s="33">
        <v>24705243458.32</v>
      </c>
    </row>
    <row r="4266" spans="1:6" ht="13.5" hidden="1" thickBot="1">
      <c r="A4266" s="27">
        <f t="shared" si="76"/>
        <v>9</v>
      </c>
      <c r="B4266" s="30" t="s">
        <v>6494</v>
      </c>
      <c r="C4266" s="30" t="s">
        <v>4744</v>
      </c>
      <c r="D4266" s="34">
        <v>0</v>
      </c>
      <c r="E4266" s="34">
        <v>78794593</v>
      </c>
      <c r="F4266" s="34">
        <v>78794593</v>
      </c>
    </row>
    <row r="4267" spans="1:6" ht="13.5" hidden="1" thickBot="1">
      <c r="A4267" s="27">
        <f t="shared" si="76"/>
        <v>9</v>
      </c>
      <c r="B4267" s="30" t="s">
        <v>6495</v>
      </c>
      <c r="C4267" s="30" t="s">
        <v>2214</v>
      </c>
      <c r="D4267" s="34">
        <v>0</v>
      </c>
      <c r="E4267" s="33">
        <v>2531090334.9499998</v>
      </c>
      <c r="F4267" s="33">
        <v>2531090334.9499998</v>
      </c>
    </row>
    <row r="4268" spans="1:6" ht="13.5" hidden="1" thickBot="1">
      <c r="A4268" s="27">
        <f t="shared" si="76"/>
        <v>9</v>
      </c>
      <c r="B4268" s="30" t="s">
        <v>6496</v>
      </c>
      <c r="C4268" s="30" t="s">
        <v>133</v>
      </c>
      <c r="D4268" s="34">
        <v>0</v>
      </c>
      <c r="E4268" s="33">
        <v>539926137.05999994</v>
      </c>
      <c r="F4268" s="33">
        <v>539926137.05999994</v>
      </c>
    </row>
    <row r="4269" spans="1:6" ht="13.5" hidden="1" thickBot="1">
      <c r="A4269" s="27">
        <f t="shared" si="76"/>
        <v>9</v>
      </c>
      <c r="B4269" s="30" t="s">
        <v>6497</v>
      </c>
      <c r="C4269" s="30" t="s">
        <v>6077</v>
      </c>
      <c r="D4269" s="34">
        <v>0</v>
      </c>
      <c r="E4269" s="33">
        <v>1069799643.13</v>
      </c>
      <c r="F4269" s="33">
        <v>1069799643.13</v>
      </c>
    </row>
    <row r="4270" spans="1:6" ht="13.5" hidden="1" thickBot="1">
      <c r="A4270" s="27">
        <f t="shared" si="76"/>
        <v>9</v>
      </c>
      <c r="B4270" s="30" t="s">
        <v>6498</v>
      </c>
      <c r="C4270" s="30" t="s">
        <v>1334</v>
      </c>
      <c r="D4270" s="34">
        <v>0</v>
      </c>
      <c r="E4270" s="34">
        <v>1376000</v>
      </c>
      <c r="F4270" s="34">
        <v>1376000</v>
      </c>
    </row>
    <row r="4271" spans="1:6" ht="13.5" hidden="1" thickBot="1">
      <c r="A4271" s="27">
        <f t="shared" si="76"/>
        <v>9</v>
      </c>
      <c r="B4271" s="30" t="s">
        <v>6499</v>
      </c>
      <c r="C4271" s="30" t="s">
        <v>4785</v>
      </c>
      <c r="D4271" s="34">
        <v>0</v>
      </c>
      <c r="E4271" s="34">
        <v>1379924431</v>
      </c>
      <c r="F4271" s="34">
        <v>1379924431</v>
      </c>
    </row>
    <row r="4272" spans="1:6" ht="13.5" hidden="1" thickBot="1">
      <c r="A4272" s="27">
        <f t="shared" si="76"/>
        <v>9</v>
      </c>
      <c r="B4272" s="30" t="s">
        <v>6500</v>
      </c>
      <c r="C4272" s="30" t="s">
        <v>4802</v>
      </c>
      <c r="D4272" s="34">
        <v>0</v>
      </c>
      <c r="E4272" s="33">
        <v>1850782935.27</v>
      </c>
      <c r="F4272" s="33">
        <v>1850782935.27</v>
      </c>
    </row>
    <row r="4273" spans="1:6" ht="13.5" hidden="1" thickBot="1">
      <c r="A4273" s="27">
        <f t="shared" si="76"/>
        <v>9</v>
      </c>
      <c r="B4273" s="30" t="s">
        <v>6501</v>
      </c>
      <c r="C4273" s="30" t="s">
        <v>6080</v>
      </c>
      <c r="D4273" s="34">
        <v>0</v>
      </c>
      <c r="E4273" s="33">
        <v>189051837702.06</v>
      </c>
      <c r="F4273" s="33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0" t="s">
        <v>4015</v>
      </c>
      <c r="D4274" s="34">
        <v>0</v>
      </c>
      <c r="E4274" s="34">
        <v>0</v>
      </c>
      <c r="F4274" s="34">
        <v>0</v>
      </c>
    </row>
    <row r="4275" spans="1:6" ht="13.5" hidden="1" thickBot="1">
      <c r="A4275" s="27">
        <f t="shared" si="76"/>
        <v>9</v>
      </c>
      <c r="B4275" s="30" t="s">
        <v>6503</v>
      </c>
      <c r="C4275" s="30" t="s">
        <v>199</v>
      </c>
      <c r="D4275" s="34">
        <v>0</v>
      </c>
      <c r="E4275" s="33">
        <v>169957134674.10001</v>
      </c>
      <c r="F4275" s="33">
        <v>169957134674.10001</v>
      </c>
    </row>
    <row r="4276" spans="1:6" ht="13.5" hidden="1" thickBot="1">
      <c r="A4276" s="27">
        <f t="shared" si="76"/>
        <v>9</v>
      </c>
      <c r="B4276" s="30" t="s">
        <v>6504</v>
      </c>
      <c r="C4276" s="30" t="s">
        <v>4823</v>
      </c>
      <c r="D4276" s="34">
        <v>0</v>
      </c>
      <c r="E4276" s="33">
        <v>350988858537.54999</v>
      </c>
      <c r="F4276" s="33">
        <v>350988858537.54999</v>
      </c>
    </row>
    <row r="4277" spans="1:6" ht="13.5" hidden="1" thickBot="1">
      <c r="A4277" s="27">
        <f t="shared" si="76"/>
        <v>9</v>
      </c>
      <c r="B4277" s="30" t="s">
        <v>6505</v>
      </c>
      <c r="C4277" s="30" t="s">
        <v>2212</v>
      </c>
      <c r="D4277" s="34">
        <v>0</v>
      </c>
      <c r="E4277" s="33">
        <v>405466410917.39001</v>
      </c>
      <c r="F4277" s="33">
        <v>405466410917.39001</v>
      </c>
    </row>
    <row r="4278" spans="1:6" ht="13.5" hidden="1" thickBot="1">
      <c r="A4278" s="27">
        <f t="shared" si="76"/>
        <v>9</v>
      </c>
      <c r="B4278" s="30" t="s">
        <v>6506</v>
      </c>
      <c r="C4278" s="30" t="s">
        <v>4744</v>
      </c>
      <c r="D4278" s="34">
        <v>0</v>
      </c>
      <c r="E4278" s="33">
        <v>2756231399.96</v>
      </c>
      <c r="F4278" s="33">
        <v>2756231399.96</v>
      </c>
    </row>
    <row r="4279" spans="1:6" ht="13.5" hidden="1" thickBot="1">
      <c r="A4279" s="27">
        <f t="shared" si="76"/>
        <v>9</v>
      </c>
      <c r="B4279" s="30" t="s">
        <v>6507</v>
      </c>
      <c r="C4279" s="30" t="s">
        <v>2214</v>
      </c>
      <c r="D4279" s="34">
        <v>0</v>
      </c>
      <c r="E4279" s="33">
        <v>38792015532.160004</v>
      </c>
      <c r="F4279" s="33">
        <v>38792015532.160004</v>
      </c>
    </row>
    <row r="4280" spans="1:6" ht="13.5" hidden="1" thickBot="1">
      <c r="A4280" s="27">
        <f t="shared" si="76"/>
        <v>9</v>
      </c>
      <c r="B4280" s="30" t="s">
        <v>6508</v>
      </c>
      <c r="C4280" s="30" t="s">
        <v>133</v>
      </c>
      <c r="D4280" s="34">
        <v>0</v>
      </c>
      <c r="E4280" s="33">
        <v>8778403337.5699997</v>
      </c>
      <c r="F4280" s="33">
        <v>8778403337.5699997</v>
      </c>
    </row>
    <row r="4281" spans="1:6" ht="13.5" hidden="1" thickBot="1">
      <c r="A4281" s="27">
        <f t="shared" si="76"/>
        <v>9</v>
      </c>
      <c r="B4281" s="30" t="s">
        <v>6509</v>
      </c>
      <c r="C4281" s="30" t="s">
        <v>6077</v>
      </c>
      <c r="D4281" s="34">
        <v>0</v>
      </c>
      <c r="E4281" s="33">
        <v>18284974113.59</v>
      </c>
      <c r="F4281" s="33">
        <v>18284974113.59</v>
      </c>
    </row>
    <row r="4282" spans="1:6" ht="13.5" hidden="1" thickBot="1">
      <c r="A4282" s="27">
        <f t="shared" si="76"/>
        <v>9</v>
      </c>
      <c r="B4282" s="30" t="s">
        <v>6510</v>
      </c>
      <c r="C4282" s="30" t="s">
        <v>1334</v>
      </c>
      <c r="D4282" s="34">
        <v>0</v>
      </c>
      <c r="E4282" s="33">
        <v>693292161.85000002</v>
      </c>
      <c r="F4282" s="33">
        <v>693292161.85000002</v>
      </c>
    </row>
    <row r="4283" spans="1:6" ht="13.5" hidden="1" thickBot="1">
      <c r="A4283" s="27">
        <f t="shared" si="76"/>
        <v>9</v>
      </c>
      <c r="B4283" s="30" t="s">
        <v>6511</v>
      </c>
      <c r="C4283" s="30" t="s">
        <v>4785</v>
      </c>
      <c r="D4283" s="34">
        <v>0</v>
      </c>
      <c r="E4283" s="33">
        <v>14472101929.73</v>
      </c>
      <c r="F4283" s="33">
        <v>14472101929.73</v>
      </c>
    </row>
    <row r="4284" spans="1:6" ht="13.5" hidden="1" thickBot="1">
      <c r="A4284" s="27">
        <f t="shared" si="76"/>
        <v>9</v>
      </c>
      <c r="B4284" s="30" t="s">
        <v>6512</v>
      </c>
      <c r="C4284" s="30" t="s">
        <v>4802</v>
      </c>
      <c r="D4284" s="34">
        <v>0</v>
      </c>
      <c r="E4284" s="33">
        <v>27276255212.259998</v>
      </c>
      <c r="F4284" s="33">
        <v>27276255212.259998</v>
      </c>
    </row>
    <row r="4285" spans="1:6" ht="13.5" hidden="1" thickBot="1">
      <c r="A4285" s="27">
        <f t="shared" si="76"/>
        <v>9</v>
      </c>
      <c r="B4285" s="30" t="s">
        <v>6513</v>
      </c>
      <c r="C4285" s="30" t="s">
        <v>6080</v>
      </c>
      <c r="D4285" s="34">
        <v>0</v>
      </c>
      <c r="E4285" s="33">
        <v>1037465677816.16</v>
      </c>
      <c r="F4285" s="33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0" t="s">
        <v>4017</v>
      </c>
      <c r="D4286" s="34">
        <v>0</v>
      </c>
      <c r="E4286" s="34">
        <v>0</v>
      </c>
      <c r="F4286" s="34">
        <v>0</v>
      </c>
    </row>
    <row r="4287" spans="1:6" ht="13.5" hidden="1" thickBot="1">
      <c r="A4287" s="27">
        <f t="shared" si="76"/>
        <v>9</v>
      </c>
      <c r="B4287" s="30" t="s">
        <v>6515</v>
      </c>
      <c r="C4287" s="30" t="s">
        <v>199</v>
      </c>
      <c r="D4287" s="34">
        <v>0</v>
      </c>
      <c r="E4287" s="33">
        <v>73943740616.929993</v>
      </c>
      <c r="F4287" s="33">
        <v>73943740616.929993</v>
      </c>
    </row>
    <row r="4288" spans="1:6" ht="13.5" hidden="1" thickBot="1">
      <c r="A4288" s="27">
        <f t="shared" si="76"/>
        <v>9</v>
      </c>
      <c r="B4288" s="30" t="s">
        <v>6516</v>
      </c>
      <c r="C4288" s="30" t="s">
        <v>4823</v>
      </c>
      <c r="D4288" s="34">
        <v>0</v>
      </c>
      <c r="E4288" s="33">
        <v>99797550290.199997</v>
      </c>
      <c r="F4288" s="33">
        <v>99797550290.199997</v>
      </c>
    </row>
    <row r="4289" spans="1:6" ht="13.5" hidden="1" thickBot="1">
      <c r="A4289" s="27">
        <f t="shared" si="76"/>
        <v>9</v>
      </c>
      <c r="B4289" s="30" t="s">
        <v>6517</v>
      </c>
      <c r="C4289" s="30" t="s">
        <v>2212</v>
      </c>
      <c r="D4289" s="34">
        <v>0</v>
      </c>
      <c r="E4289" s="33">
        <v>128856866151.24001</v>
      </c>
      <c r="F4289" s="33">
        <v>128856866151.24001</v>
      </c>
    </row>
    <row r="4290" spans="1:6" ht="13.5" hidden="1" thickBot="1">
      <c r="A4290" s="27">
        <f t="shared" si="76"/>
        <v>9</v>
      </c>
      <c r="B4290" s="30" t="s">
        <v>6518</v>
      </c>
      <c r="C4290" s="30" t="s">
        <v>4744</v>
      </c>
      <c r="D4290" s="34">
        <v>0</v>
      </c>
      <c r="E4290" s="33">
        <v>615536984.53999996</v>
      </c>
      <c r="F4290" s="33">
        <v>615536984.53999996</v>
      </c>
    </row>
    <row r="4291" spans="1:6" ht="13.5" hidden="1" thickBot="1">
      <c r="A4291" s="27">
        <f t="shared" si="76"/>
        <v>9</v>
      </c>
      <c r="B4291" s="30" t="s">
        <v>6519</v>
      </c>
      <c r="C4291" s="30" t="s">
        <v>2214</v>
      </c>
      <c r="D4291" s="34">
        <v>0</v>
      </c>
      <c r="E4291" s="33">
        <v>9326884116.8500004</v>
      </c>
      <c r="F4291" s="33">
        <v>9326884116.8500004</v>
      </c>
    </row>
    <row r="4292" spans="1:6" ht="13.5" hidden="1" thickBot="1">
      <c r="A4292" s="27">
        <f t="shared" si="76"/>
        <v>9</v>
      </c>
      <c r="B4292" s="30" t="s">
        <v>6520</v>
      </c>
      <c r="C4292" s="30" t="s">
        <v>133</v>
      </c>
      <c r="D4292" s="34">
        <v>0</v>
      </c>
      <c r="E4292" s="33">
        <v>1924326241.02</v>
      </c>
      <c r="F4292" s="33">
        <v>1924326241.02</v>
      </c>
    </row>
    <row r="4293" spans="1:6" ht="13.5" hidden="1" thickBot="1">
      <c r="A4293" s="27">
        <f t="shared" si="76"/>
        <v>9</v>
      </c>
      <c r="B4293" s="30" t="s">
        <v>6521</v>
      </c>
      <c r="C4293" s="30" t="s">
        <v>6077</v>
      </c>
      <c r="D4293" s="34">
        <v>0</v>
      </c>
      <c r="E4293" s="33">
        <v>11241627396.91</v>
      </c>
      <c r="F4293" s="33">
        <v>11241627396.91</v>
      </c>
    </row>
    <row r="4294" spans="1:6" ht="13.5" hidden="1" thickBot="1">
      <c r="A4294" s="27">
        <f t="shared" si="76"/>
        <v>9</v>
      </c>
      <c r="B4294" s="30" t="s">
        <v>6522</v>
      </c>
      <c r="C4294" s="30" t="s">
        <v>1334</v>
      </c>
      <c r="D4294" s="34">
        <v>0</v>
      </c>
      <c r="E4294" s="34">
        <v>205776791</v>
      </c>
      <c r="F4294" s="34">
        <v>205776791</v>
      </c>
    </row>
    <row r="4295" spans="1:6" ht="13.5" hidden="1" thickBot="1">
      <c r="A4295" s="27">
        <f t="shared" si="76"/>
        <v>9</v>
      </c>
      <c r="B4295" s="30" t="s">
        <v>6523</v>
      </c>
      <c r="C4295" s="30" t="s">
        <v>4785</v>
      </c>
      <c r="D4295" s="34">
        <v>0</v>
      </c>
      <c r="E4295" s="34">
        <v>2098261768</v>
      </c>
      <c r="F4295" s="34">
        <v>2098261768</v>
      </c>
    </row>
    <row r="4296" spans="1:6" ht="13.5" hidden="1" thickBot="1">
      <c r="A4296" s="27">
        <f t="shared" si="76"/>
        <v>9</v>
      </c>
      <c r="B4296" s="30" t="s">
        <v>6524</v>
      </c>
      <c r="C4296" s="30" t="s">
        <v>4802</v>
      </c>
      <c r="D4296" s="34">
        <v>0</v>
      </c>
      <c r="E4296" s="34">
        <v>5506012862</v>
      </c>
      <c r="F4296" s="34">
        <v>5506012862</v>
      </c>
    </row>
    <row r="4297" spans="1:6" ht="13.5" hidden="1" thickBot="1">
      <c r="A4297" s="27">
        <f t="shared" si="76"/>
        <v>9</v>
      </c>
      <c r="B4297" s="30" t="s">
        <v>6525</v>
      </c>
      <c r="C4297" s="30" t="s">
        <v>6080</v>
      </c>
      <c r="D4297" s="34">
        <v>0</v>
      </c>
      <c r="E4297" s="33">
        <v>333516583218.69</v>
      </c>
      <c r="F4297" s="33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0" t="s">
        <v>4019</v>
      </c>
      <c r="D4298" s="34">
        <v>0</v>
      </c>
      <c r="E4298" s="34">
        <v>0</v>
      </c>
      <c r="F4298" s="34">
        <v>0</v>
      </c>
    </row>
    <row r="4299" spans="1:6" ht="13.5" hidden="1" thickBot="1">
      <c r="A4299" s="27">
        <f t="shared" si="76"/>
        <v>9</v>
      </c>
      <c r="B4299" s="30" t="s">
        <v>6527</v>
      </c>
      <c r="C4299" s="30" t="s">
        <v>199</v>
      </c>
      <c r="D4299" s="34">
        <v>0</v>
      </c>
      <c r="E4299" s="33">
        <v>13935940906.700001</v>
      </c>
      <c r="F4299" s="33">
        <v>13935940906.700001</v>
      </c>
    </row>
    <row r="4300" spans="1:6" ht="13.5" hidden="1" thickBot="1">
      <c r="A4300" s="27">
        <f t="shared" si="76"/>
        <v>9</v>
      </c>
      <c r="B4300" s="30" t="s">
        <v>6528</v>
      </c>
      <c r="C4300" s="30" t="s">
        <v>4823</v>
      </c>
      <c r="D4300" s="34">
        <v>0</v>
      </c>
      <c r="E4300" s="33">
        <v>25841742285.599998</v>
      </c>
      <c r="F4300" s="33">
        <v>25841742285.599998</v>
      </c>
    </row>
    <row r="4301" spans="1:6" ht="13.5" hidden="1" thickBot="1">
      <c r="A4301" s="27">
        <f t="shared" si="76"/>
        <v>9</v>
      </c>
      <c r="B4301" s="30" t="s">
        <v>6529</v>
      </c>
      <c r="C4301" s="30" t="s">
        <v>2212</v>
      </c>
      <c r="D4301" s="34">
        <v>0</v>
      </c>
      <c r="E4301" s="33">
        <v>23984438518.349998</v>
      </c>
      <c r="F4301" s="33">
        <v>23984438518.349998</v>
      </c>
    </row>
    <row r="4302" spans="1:6" ht="13.5" hidden="1" thickBot="1">
      <c r="A4302" s="27">
        <f t="shared" si="76"/>
        <v>9</v>
      </c>
      <c r="B4302" s="30" t="s">
        <v>6530</v>
      </c>
      <c r="C4302" s="30" t="s">
        <v>4744</v>
      </c>
      <c r="D4302" s="34">
        <v>0</v>
      </c>
      <c r="E4302" s="34">
        <v>39493572</v>
      </c>
      <c r="F4302" s="34">
        <v>39493572</v>
      </c>
    </row>
    <row r="4303" spans="1:6" ht="13.5" hidden="1" thickBot="1">
      <c r="A4303" s="27">
        <f t="shared" si="76"/>
        <v>9</v>
      </c>
      <c r="B4303" s="30" t="s">
        <v>6531</v>
      </c>
      <c r="C4303" s="30" t="s">
        <v>2214</v>
      </c>
      <c r="D4303" s="34">
        <v>0</v>
      </c>
      <c r="E4303" s="34">
        <v>1365186541</v>
      </c>
      <c r="F4303" s="34">
        <v>1365186541</v>
      </c>
    </row>
    <row r="4304" spans="1:6" ht="13.5" hidden="1" thickBot="1">
      <c r="A4304" s="27">
        <f t="shared" si="76"/>
        <v>9</v>
      </c>
      <c r="B4304" s="30" t="s">
        <v>6532</v>
      </c>
      <c r="C4304" s="30" t="s">
        <v>133</v>
      </c>
      <c r="D4304" s="34">
        <v>0</v>
      </c>
      <c r="E4304" s="33">
        <v>296389805.19999999</v>
      </c>
      <c r="F4304" s="33">
        <v>296389805.19999999</v>
      </c>
    </row>
    <row r="4305" spans="1:6" ht="13.5" hidden="1" thickBot="1">
      <c r="A4305" s="27">
        <f t="shared" si="76"/>
        <v>9</v>
      </c>
      <c r="B4305" s="30" t="s">
        <v>6533</v>
      </c>
      <c r="C4305" s="30" t="s">
        <v>6077</v>
      </c>
      <c r="D4305" s="34">
        <v>0</v>
      </c>
      <c r="E4305" s="33">
        <v>1053639917.41</v>
      </c>
      <c r="F4305" s="33">
        <v>1053639917.41</v>
      </c>
    </row>
    <row r="4306" spans="1:6" ht="13.5" hidden="1" thickBot="1">
      <c r="A4306" s="27">
        <f t="shared" si="76"/>
        <v>9</v>
      </c>
      <c r="B4306" s="30" t="s">
        <v>6534</v>
      </c>
      <c r="C4306" s="30" t="s">
        <v>1334</v>
      </c>
      <c r="D4306" s="34">
        <v>0</v>
      </c>
      <c r="E4306" s="34">
        <v>20564392</v>
      </c>
      <c r="F4306" s="34">
        <v>20564392</v>
      </c>
    </row>
    <row r="4307" spans="1:6" ht="13.5" hidden="1" thickBot="1">
      <c r="A4307" s="27">
        <f t="shared" si="76"/>
        <v>9</v>
      </c>
      <c r="B4307" s="30" t="s">
        <v>6535</v>
      </c>
      <c r="C4307" s="30" t="s">
        <v>4785</v>
      </c>
      <c r="D4307" s="34">
        <v>0</v>
      </c>
      <c r="E4307" s="34">
        <v>533371347</v>
      </c>
      <c r="F4307" s="34">
        <v>533371347</v>
      </c>
    </row>
    <row r="4308" spans="1:6" ht="13.5" hidden="1" thickBot="1">
      <c r="A4308" s="27">
        <f t="shared" si="76"/>
        <v>9</v>
      </c>
      <c r="B4308" s="30" t="s">
        <v>6536</v>
      </c>
      <c r="C4308" s="30" t="s">
        <v>4802</v>
      </c>
      <c r="D4308" s="34">
        <v>0</v>
      </c>
      <c r="E4308" s="34">
        <v>128476891</v>
      </c>
      <c r="F4308" s="34">
        <v>128476891</v>
      </c>
    </row>
    <row r="4309" spans="1:6" ht="13.5" hidden="1" thickBot="1">
      <c r="A4309" s="27">
        <f t="shared" si="76"/>
        <v>9</v>
      </c>
      <c r="B4309" s="30" t="s">
        <v>6537</v>
      </c>
      <c r="C4309" s="30" t="s">
        <v>6080</v>
      </c>
      <c r="D4309" s="34">
        <v>0</v>
      </c>
      <c r="E4309" s="33">
        <v>67199244176.260002</v>
      </c>
      <c r="F4309" s="33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0" t="s">
        <v>4021</v>
      </c>
      <c r="D4310" s="34">
        <v>0</v>
      </c>
      <c r="E4310" s="34">
        <v>0</v>
      </c>
      <c r="F4310" s="34">
        <v>0</v>
      </c>
    </row>
    <row r="4311" spans="1:6" ht="13.5" hidden="1" thickBot="1">
      <c r="A4311" s="27">
        <f t="shared" si="76"/>
        <v>9</v>
      </c>
      <c r="B4311" s="30" t="s">
        <v>6539</v>
      </c>
      <c r="C4311" s="30" t="s">
        <v>199</v>
      </c>
      <c r="D4311" s="34">
        <v>0</v>
      </c>
      <c r="E4311" s="33">
        <v>13455680715.18</v>
      </c>
      <c r="F4311" s="33">
        <v>13455680715.18</v>
      </c>
    </row>
    <row r="4312" spans="1:6" ht="13.5" hidden="1" thickBot="1">
      <c r="A4312" s="27">
        <f t="shared" si="76"/>
        <v>9</v>
      </c>
      <c r="B4312" s="30" t="s">
        <v>6540</v>
      </c>
      <c r="C4312" s="30" t="s">
        <v>4823</v>
      </c>
      <c r="D4312" s="34">
        <v>0</v>
      </c>
      <c r="E4312" s="33">
        <v>19552096822.689999</v>
      </c>
      <c r="F4312" s="33">
        <v>19552096822.689999</v>
      </c>
    </row>
    <row r="4313" spans="1:6" ht="13.5" hidden="1" thickBot="1">
      <c r="A4313" s="27">
        <f t="shared" si="76"/>
        <v>9</v>
      </c>
      <c r="B4313" s="30" t="s">
        <v>6541</v>
      </c>
      <c r="C4313" s="30" t="s">
        <v>2212</v>
      </c>
      <c r="D4313" s="34">
        <v>0</v>
      </c>
      <c r="E4313" s="33">
        <v>39429970196.620003</v>
      </c>
      <c r="F4313" s="33">
        <v>39429970196.620003</v>
      </c>
    </row>
    <row r="4314" spans="1:6" ht="13.5" hidden="1" thickBot="1">
      <c r="A4314" s="27">
        <f t="shared" si="76"/>
        <v>9</v>
      </c>
      <c r="B4314" s="30" t="s">
        <v>6542</v>
      </c>
      <c r="C4314" s="30" t="s">
        <v>4744</v>
      </c>
      <c r="D4314" s="34">
        <v>0</v>
      </c>
      <c r="E4314" s="33">
        <v>262341096.72</v>
      </c>
      <c r="F4314" s="33">
        <v>262341096.72</v>
      </c>
    </row>
    <row r="4315" spans="1:6" ht="13.5" hidden="1" thickBot="1">
      <c r="A4315" s="27">
        <f t="shared" si="76"/>
        <v>9</v>
      </c>
      <c r="B4315" s="30" t="s">
        <v>6543</v>
      </c>
      <c r="C4315" s="30" t="s">
        <v>2214</v>
      </c>
      <c r="D4315" s="34">
        <v>0</v>
      </c>
      <c r="E4315" s="33">
        <v>4407081334.6300001</v>
      </c>
      <c r="F4315" s="33">
        <v>4407081334.6300001</v>
      </c>
    </row>
    <row r="4316" spans="1:6" ht="13.5" hidden="1" thickBot="1">
      <c r="A4316" s="27">
        <f t="shared" si="76"/>
        <v>9</v>
      </c>
      <c r="B4316" s="30" t="s">
        <v>6544</v>
      </c>
      <c r="C4316" s="30" t="s">
        <v>133</v>
      </c>
      <c r="D4316" s="34">
        <v>0</v>
      </c>
      <c r="E4316" s="33">
        <v>1012774537.84</v>
      </c>
      <c r="F4316" s="33">
        <v>1012774537.84</v>
      </c>
    </row>
    <row r="4317" spans="1:6" ht="13.5" hidden="1" thickBot="1">
      <c r="A4317" s="27">
        <f t="shared" si="76"/>
        <v>9</v>
      </c>
      <c r="B4317" s="30" t="s">
        <v>6545</v>
      </c>
      <c r="C4317" s="30" t="s">
        <v>6077</v>
      </c>
      <c r="D4317" s="34">
        <v>0</v>
      </c>
      <c r="E4317" s="33">
        <v>2842341993.02</v>
      </c>
      <c r="F4317" s="33">
        <v>2842341993.02</v>
      </c>
    </row>
    <row r="4318" spans="1:6" ht="13.5" hidden="1" thickBot="1">
      <c r="A4318" s="27">
        <f t="shared" si="76"/>
        <v>9</v>
      </c>
      <c r="B4318" s="30" t="s">
        <v>6546</v>
      </c>
      <c r="C4318" s="30" t="s">
        <v>1334</v>
      </c>
      <c r="D4318" s="34">
        <v>0</v>
      </c>
      <c r="E4318" s="34">
        <v>151043826</v>
      </c>
      <c r="F4318" s="34">
        <v>151043826</v>
      </c>
    </row>
    <row r="4319" spans="1:6" ht="13.5" hidden="1" thickBot="1">
      <c r="A4319" s="27">
        <f t="shared" si="76"/>
        <v>9</v>
      </c>
      <c r="B4319" s="30" t="s">
        <v>6547</v>
      </c>
      <c r="C4319" s="30" t="s">
        <v>4785</v>
      </c>
      <c r="D4319" s="34">
        <v>0</v>
      </c>
      <c r="E4319" s="33">
        <v>1199309446.3800001</v>
      </c>
      <c r="F4319" s="33">
        <v>1199309446.3800001</v>
      </c>
    </row>
    <row r="4320" spans="1:6" ht="13.5" hidden="1" thickBot="1">
      <c r="A4320" s="27">
        <f t="shared" si="76"/>
        <v>9</v>
      </c>
      <c r="B4320" s="30" t="s">
        <v>6548</v>
      </c>
      <c r="C4320" s="30" t="s">
        <v>4802</v>
      </c>
      <c r="D4320" s="34">
        <v>0</v>
      </c>
      <c r="E4320" s="34">
        <v>2984520643</v>
      </c>
      <c r="F4320" s="34">
        <v>2984520643</v>
      </c>
    </row>
    <row r="4321" spans="1:6" ht="13.5" hidden="1" thickBot="1">
      <c r="A4321" s="27">
        <f t="shared" si="76"/>
        <v>9</v>
      </c>
      <c r="B4321" s="30" t="s">
        <v>6549</v>
      </c>
      <c r="C4321" s="30" t="s">
        <v>6080</v>
      </c>
      <c r="D4321" s="34">
        <v>0</v>
      </c>
      <c r="E4321" s="33">
        <v>85297160612.080002</v>
      </c>
      <c r="F4321" s="33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0" t="s">
        <v>4023</v>
      </c>
      <c r="D4322" s="34">
        <v>0</v>
      </c>
      <c r="E4322" s="34">
        <v>0</v>
      </c>
      <c r="F4322" s="34">
        <v>0</v>
      </c>
    </row>
    <row r="4323" spans="1:6" ht="13.5" hidden="1" thickBot="1">
      <c r="A4323" s="27">
        <f t="shared" si="77"/>
        <v>9</v>
      </c>
      <c r="B4323" s="30" t="s">
        <v>6551</v>
      </c>
      <c r="C4323" s="30" t="s">
        <v>199</v>
      </c>
      <c r="D4323" s="34">
        <v>0</v>
      </c>
      <c r="E4323" s="33">
        <v>8036322603.6700001</v>
      </c>
      <c r="F4323" s="33">
        <v>8036322603.6700001</v>
      </c>
    </row>
    <row r="4324" spans="1:6" ht="13.5" hidden="1" thickBot="1">
      <c r="A4324" s="27">
        <f t="shared" si="77"/>
        <v>9</v>
      </c>
      <c r="B4324" s="30" t="s">
        <v>6552</v>
      </c>
      <c r="C4324" s="30" t="s">
        <v>4823</v>
      </c>
      <c r="D4324" s="34">
        <v>0</v>
      </c>
      <c r="E4324" s="33">
        <v>38793336559.339996</v>
      </c>
      <c r="F4324" s="33">
        <v>38793336559.339996</v>
      </c>
    </row>
    <row r="4325" spans="1:6" ht="13.5" hidden="1" thickBot="1">
      <c r="A4325" s="27">
        <f t="shared" si="77"/>
        <v>9</v>
      </c>
      <c r="B4325" s="30" t="s">
        <v>6553</v>
      </c>
      <c r="C4325" s="30" t="s">
        <v>2212</v>
      </c>
      <c r="D4325" s="34">
        <v>0</v>
      </c>
      <c r="E4325" s="33">
        <v>40949284129.410004</v>
      </c>
      <c r="F4325" s="33">
        <v>40949284129.410004</v>
      </c>
    </row>
    <row r="4326" spans="1:6" ht="13.5" hidden="1" thickBot="1">
      <c r="A4326" s="27">
        <f t="shared" si="77"/>
        <v>9</v>
      </c>
      <c r="B4326" s="30" t="s">
        <v>6554</v>
      </c>
      <c r="C4326" s="30" t="s">
        <v>4744</v>
      </c>
      <c r="D4326" s="34">
        <v>0</v>
      </c>
      <c r="E4326" s="33">
        <v>793978515.72000003</v>
      </c>
      <c r="F4326" s="33">
        <v>793978515.72000003</v>
      </c>
    </row>
    <row r="4327" spans="1:6" ht="13.5" hidden="1" thickBot="1">
      <c r="A4327" s="27">
        <f t="shared" si="77"/>
        <v>9</v>
      </c>
      <c r="B4327" s="30" t="s">
        <v>6555</v>
      </c>
      <c r="C4327" s="30" t="s">
        <v>2214</v>
      </c>
      <c r="D4327" s="34">
        <v>0</v>
      </c>
      <c r="E4327" s="33">
        <v>4785684381.3199997</v>
      </c>
      <c r="F4327" s="33">
        <v>4785684381.3199997</v>
      </c>
    </row>
    <row r="4328" spans="1:6" ht="13.5" hidden="1" thickBot="1">
      <c r="A4328" s="27">
        <f t="shared" si="77"/>
        <v>9</v>
      </c>
      <c r="B4328" s="30" t="s">
        <v>6556</v>
      </c>
      <c r="C4328" s="30" t="s">
        <v>133</v>
      </c>
      <c r="D4328" s="34">
        <v>0</v>
      </c>
      <c r="E4328" s="33">
        <v>1036441626.21</v>
      </c>
      <c r="F4328" s="33">
        <v>1036441626.21</v>
      </c>
    </row>
    <row r="4329" spans="1:6" ht="13.5" hidden="1" thickBot="1">
      <c r="A4329" s="27">
        <f t="shared" si="77"/>
        <v>9</v>
      </c>
      <c r="B4329" s="30" t="s">
        <v>6557</v>
      </c>
      <c r="C4329" s="30" t="s">
        <v>6077</v>
      </c>
      <c r="D4329" s="34">
        <v>0</v>
      </c>
      <c r="E4329" s="33">
        <v>1020841751.02</v>
      </c>
      <c r="F4329" s="33">
        <v>1020841751.02</v>
      </c>
    </row>
    <row r="4330" spans="1:6" ht="13.5" hidden="1" thickBot="1">
      <c r="A4330" s="27">
        <f t="shared" si="77"/>
        <v>9</v>
      </c>
      <c r="B4330" s="30" t="s">
        <v>6558</v>
      </c>
      <c r="C4330" s="30" t="s">
        <v>1334</v>
      </c>
      <c r="D4330" s="34">
        <v>0</v>
      </c>
      <c r="E4330" s="34">
        <v>9188318</v>
      </c>
      <c r="F4330" s="34">
        <v>9188318</v>
      </c>
    </row>
    <row r="4331" spans="1:6" ht="13.5" hidden="1" thickBot="1">
      <c r="A4331" s="27">
        <f t="shared" si="77"/>
        <v>9</v>
      </c>
      <c r="B4331" s="30" t="s">
        <v>6559</v>
      </c>
      <c r="C4331" s="30" t="s">
        <v>4785</v>
      </c>
      <c r="D4331" s="34">
        <v>0</v>
      </c>
      <c r="E4331" s="34">
        <v>582260461</v>
      </c>
      <c r="F4331" s="34">
        <v>582260461</v>
      </c>
    </row>
    <row r="4332" spans="1:6" ht="13.5" hidden="1" thickBot="1">
      <c r="A4332" s="27">
        <f t="shared" si="77"/>
        <v>9</v>
      </c>
      <c r="B4332" s="30" t="s">
        <v>6560</v>
      </c>
      <c r="C4332" s="30" t="s">
        <v>6080</v>
      </c>
      <c r="D4332" s="34">
        <v>0</v>
      </c>
      <c r="E4332" s="33">
        <v>96007338345.690002</v>
      </c>
      <c r="F4332" s="33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0" t="s">
        <v>4025</v>
      </c>
      <c r="D4333" s="34">
        <v>0</v>
      </c>
      <c r="E4333" s="34">
        <v>0</v>
      </c>
      <c r="F4333" s="34">
        <v>0</v>
      </c>
    </row>
    <row r="4334" spans="1:6" ht="13.5" hidden="1" thickBot="1">
      <c r="A4334" s="27">
        <f t="shared" si="77"/>
        <v>9</v>
      </c>
      <c r="B4334" s="30" t="s">
        <v>6562</v>
      </c>
      <c r="C4334" s="30" t="s">
        <v>199</v>
      </c>
      <c r="D4334" s="34">
        <v>0</v>
      </c>
      <c r="E4334" s="33">
        <v>2921797781.6700001</v>
      </c>
      <c r="F4334" s="33">
        <v>2921797781.6700001</v>
      </c>
    </row>
    <row r="4335" spans="1:6" ht="13.5" hidden="1" thickBot="1">
      <c r="A4335" s="27">
        <f t="shared" si="77"/>
        <v>9</v>
      </c>
      <c r="B4335" s="30" t="s">
        <v>6563</v>
      </c>
      <c r="C4335" s="30" t="s">
        <v>4823</v>
      </c>
      <c r="D4335" s="34">
        <v>0</v>
      </c>
      <c r="E4335" s="33">
        <v>4742159656.2799997</v>
      </c>
      <c r="F4335" s="33">
        <v>4742159656.2799997</v>
      </c>
    </row>
    <row r="4336" spans="1:6" ht="13.5" hidden="1" thickBot="1">
      <c r="A4336" s="27">
        <f t="shared" si="77"/>
        <v>9</v>
      </c>
      <c r="B4336" s="30" t="s">
        <v>6564</v>
      </c>
      <c r="C4336" s="30" t="s">
        <v>2212</v>
      </c>
      <c r="D4336" s="34">
        <v>0</v>
      </c>
      <c r="E4336" s="34">
        <v>5851152310</v>
      </c>
      <c r="F4336" s="34">
        <v>5851152310</v>
      </c>
    </row>
    <row r="4337" spans="1:6" ht="13.5" hidden="1" thickBot="1">
      <c r="A4337" s="27">
        <f t="shared" si="77"/>
        <v>9</v>
      </c>
      <c r="B4337" s="30" t="s">
        <v>6565</v>
      </c>
      <c r="C4337" s="30" t="s">
        <v>4744</v>
      </c>
      <c r="D4337" s="34">
        <v>0</v>
      </c>
      <c r="E4337" s="34">
        <v>20066087</v>
      </c>
      <c r="F4337" s="34">
        <v>20066087</v>
      </c>
    </row>
    <row r="4338" spans="1:6" ht="13.5" hidden="1" thickBot="1">
      <c r="A4338" s="27">
        <f t="shared" si="77"/>
        <v>9</v>
      </c>
      <c r="B4338" s="30" t="s">
        <v>6566</v>
      </c>
      <c r="C4338" s="30" t="s">
        <v>2214</v>
      </c>
      <c r="D4338" s="34">
        <v>0</v>
      </c>
      <c r="E4338" s="34">
        <v>637637370</v>
      </c>
      <c r="F4338" s="34">
        <v>637637370</v>
      </c>
    </row>
    <row r="4339" spans="1:6" ht="13.5" hidden="1" thickBot="1">
      <c r="A4339" s="27">
        <f t="shared" si="77"/>
        <v>9</v>
      </c>
      <c r="B4339" s="30" t="s">
        <v>6567</v>
      </c>
      <c r="C4339" s="30" t="s">
        <v>133</v>
      </c>
      <c r="D4339" s="34">
        <v>0</v>
      </c>
      <c r="E4339" s="34">
        <v>129739469</v>
      </c>
      <c r="F4339" s="34">
        <v>129739469</v>
      </c>
    </row>
    <row r="4340" spans="1:6" ht="13.5" hidden="1" thickBot="1">
      <c r="A4340" s="27">
        <f t="shared" si="77"/>
        <v>9</v>
      </c>
      <c r="B4340" s="30" t="s">
        <v>6568</v>
      </c>
      <c r="C4340" s="30" t="s">
        <v>6077</v>
      </c>
      <c r="D4340" s="34">
        <v>0</v>
      </c>
      <c r="E4340" s="33">
        <v>232455335.5</v>
      </c>
      <c r="F4340" s="33">
        <v>232455335.5</v>
      </c>
    </row>
    <row r="4341" spans="1:6" ht="13.5" hidden="1" thickBot="1">
      <c r="A4341" s="27">
        <f t="shared" si="77"/>
        <v>9</v>
      </c>
      <c r="B4341" s="30" t="s">
        <v>6569</v>
      </c>
      <c r="C4341" s="30" t="s">
        <v>4785</v>
      </c>
      <c r="D4341" s="34">
        <v>0</v>
      </c>
      <c r="E4341" s="34">
        <v>40098838</v>
      </c>
      <c r="F4341" s="34">
        <v>40098838</v>
      </c>
    </row>
    <row r="4342" spans="1:6" ht="13.5" hidden="1" thickBot="1">
      <c r="A4342" s="27">
        <f t="shared" si="77"/>
        <v>9</v>
      </c>
      <c r="B4342" s="30" t="s">
        <v>6570</v>
      </c>
      <c r="C4342" s="30" t="s">
        <v>6080</v>
      </c>
      <c r="D4342" s="34">
        <v>0</v>
      </c>
      <c r="E4342" s="33">
        <v>14575106847.450001</v>
      </c>
      <c r="F4342" s="33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0" t="s">
        <v>4027</v>
      </c>
      <c r="D4343" s="34">
        <v>0</v>
      </c>
      <c r="E4343" s="34">
        <v>0</v>
      </c>
      <c r="F4343" s="34">
        <v>0</v>
      </c>
    </row>
    <row r="4344" spans="1:6" ht="13.5" hidden="1" thickBot="1">
      <c r="A4344" s="27">
        <f t="shared" si="77"/>
        <v>9</v>
      </c>
      <c r="B4344" s="30" t="s">
        <v>6572</v>
      </c>
      <c r="C4344" s="30" t="s">
        <v>199</v>
      </c>
      <c r="D4344" s="34">
        <v>0</v>
      </c>
      <c r="E4344" s="33">
        <v>2798558288.0500002</v>
      </c>
      <c r="F4344" s="33">
        <v>2798558288.0500002</v>
      </c>
    </row>
    <row r="4345" spans="1:6" ht="13.5" hidden="1" thickBot="1">
      <c r="A4345" s="27">
        <f t="shared" si="77"/>
        <v>9</v>
      </c>
      <c r="B4345" s="30" t="s">
        <v>6573</v>
      </c>
      <c r="C4345" s="30" t="s">
        <v>4823</v>
      </c>
      <c r="D4345" s="34">
        <v>0</v>
      </c>
      <c r="E4345" s="33">
        <v>12537624344.379999</v>
      </c>
      <c r="F4345" s="33">
        <v>12537624344.379999</v>
      </c>
    </row>
    <row r="4346" spans="1:6" ht="13.5" hidden="1" thickBot="1">
      <c r="A4346" s="27">
        <f t="shared" si="77"/>
        <v>9</v>
      </c>
      <c r="B4346" s="30" t="s">
        <v>6574</v>
      </c>
      <c r="C4346" s="30" t="s">
        <v>2212</v>
      </c>
      <c r="D4346" s="34">
        <v>0</v>
      </c>
      <c r="E4346" s="33">
        <v>7287857358.8800001</v>
      </c>
      <c r="F4346" s="33">
        <v>7287857358.8800001</v>
      </c>
    </row>
    <row r="4347" spans="1:6" ht="13.5" hidden="1" thickBot="1">
      <c r="A4347" s="27">
        <f t="shared" si="77"/>
        <v>9</v>
      </c>
      <c r="B4347" s="30" t="s">
        <v>6575</v>
      </c>
      <c r="C4347" s="30" t="s">
        <v>4744</v>
      </c>
      <c r="D4347" s="34">
        <v>0</v>
      </c>
      <c r="E4347" s="34">
        <v>11237849</v>
      </c>
      <c r="F4347" s="34">
        <v>11237849</v>
      </c>
    </row>
    <row r="4348" spans="1:6" ht="13.5" hidden="1" thickBot="1">
      <c r="A4348" s="27">
        <f t="shared" si="77"/>
        <v>9</v>
      </c>
      <c r="B4348" s="30" t="s">
        <v>6576</v>
      </c>
      <c r="C4348" s="30" t="s">
        <v>2214</v>
      </c>
      <c r="D4348" s="34">
        <v>0</v>
      </c>
      <c r="E4348" s="34">
        <v>974803780</v>
      </c>
      <c r="F4348" s="34">
        <v>974803780</v>
      </c>
    </row>
    <row r="4349" spans="1:6" ht="13.5" hidden="1" thickBot="1">
      <c r="A4349" s="27">
        <f t="shared" si="77"/>
        <v>9</v>
      </c>
      <c r="B4349" s="30" t="s">
        <v>6577</v>
      </c>
      <c r="C4349" s="30" t="s">
        <v>133</v>
      </c>
      <c r="D4349" s="34">
        <v>0</v>
      </c>
      <c r="E4349" s="34">
        <v>199382330</v>
      </c>
      <c r="F4349" s="34">
        <v>199382330</v>
      </c>
    </row>
    <row r="4350" spans="1:6" ht="13.5" hidden="1" thickBot="1">
      <c r="A4350" s="27">
        <f t="shared" si="77"/>
        <v>9</v>
      </c>
      <c r="B4350" s="30" t="s">
        <v>6578</v>
      </c>
      <c r="C4350" s="30" t="s">
        <v>6077</v>
      </c>
      <c r="D4350" s="34">
        <v>0</v>
      </c>
      <c r="E4350" s="33">
        <v>304190783.94</v>
      </c>
      <c r="F4350" s="33">
        <v>304190783.94</v>
      </c>
    </row>
    <row r="4351" spans="1:6" ht="13.5" hidden="1" thickBot="1">
      <c r="A4351" s="27">
        <f t="shared" si="77"/>
        <v>9</v>
      </c>
      <c r="B4351" s="30" t="s">
        <v>6579</v>
      </c>
      <c r="C4351" s="30" t="s">
        <v>1334</v>
      </c>
      <c r="D4351" s="34">
        <v>0</v>
      </c>
      <c r="E4351" s="34">
        <v>31903359</v>
      </c>
      <c r="F4351" s="34">
        <v>31903359</v>
      </c>
    </row>
    <row r="4352" spans="1:6" ht="13.5" hidden="1" thickBot="1">
      <c r="A4352" s="27">
        <f t="shared" si="77"/>
        <v>9</v>
      </c>
      <c r="B4352" s="30" t="s">
        <v>6580</v>
      </c>
      <c r="C4352" s="30" t="s">
        <v>4785</v>
      </c>
      <c r="D4352" s="34">
        <v>0</v>
      </c>
      <c r="E4352" s="34">
        <v>276433079</v>
      </c>
      <c r="F4352" s="34">
        <v>276433079</v>
      </c>
    </row>
    <row r="4353" spans="1:6" ht="13.5" hidden="1" thickBot="1">
      <c r="A4353" s="27">
        <f t="shared" si="77"/>
        <v>9</v>
      </c>
      <c r="B4353" s="30" t="s">
        <v>6581</v>
      </c>
      <c r="C4353" s="30" t="s">
        <v>4802</v>
      </c>
      <c r="D4353" s="34">
        <v>0</v>
      </c>
      <c r="E4353" s="34">
        <v>12914817</v>
      </c>
      <c r="F4353" s="34">
        <v>12914817</v>
      </c>
    </row>
    <row r="4354" spans="1:6" ht="13.5" hidden="1" thickBot="1">
      <c r="A4354" s="27">
        <f t="shared" si="77"/>
        <v>9</v>
      </c>
      <c r="B4354" s="30" t="s">
        <v>6582</v>
      </c>
      <c r="C4354" s="30" t="s">
        <v>6080</v>
      </c>
      <c r="D4354" s="34">
        <v>0</v>
      </c>
      <c r="E4354" s="33">
        <v>24434905989.25</v>
      </c>
      <c r="F4354" s="33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0" t="s">
        <v>4029</v>
      </c>
      <c r="D4355" s="34">
        <v>0</v>
      </c>
      <c r="E4355" s="34">
        <v>0</v>
      </c>
      <c r="F4355" s="34">
        <v>0</v>
      </c>
    </row>
    <row r="4356" spans="1:6" ht="13.5" hidden="1" thickBot="1">
      <c r="A4356" s="27">
        <f t="shared" si="77"/>
        <v>9</v>
      </c>
      <c r="B4356" s="30" t="s">
        <v>6584</v>
      </c>
      <c r="C4356" s="30" t="s">
        <v>199</v>
      </c>
      <c r="D4356" s="34">
        <v>0</v>
      </c>
      <c r="E4356" s="33">
        <v>235679336578.48001</v>
      </c>
      <c r="F4356" s="33">
        <v>235679336578.48001</v>
      </c>
    </row>
    <row r="4357" spans="1:6" ht="13.5" hidden="1" thickBot="1">
      <c r="A4357" s="27">
        <f t="shared" si="77"/>
        <v>9</v>
      </c>
      <c r="B4357" s="30" t="s">
        <v>6585</v>
      </c>
      <c r="C4357" s="30" t="s">
        <v>4823</v>
      </c>
      <c r="D4357" s="34">
        <v>0</v>
      </c>
      <c r="E4357" s="33">
        <v>198791823698.48999</v>
      </c>
      <c r="F4357" s="33">
        <v>198791823698.48999</v>
      </c>
    </row>
    <row r="4358" spans="1:6" ht="13.5" hidden="1" thickBot="1">
      <c r="A4358" s="27">
        <f t="shared" si="77"/>
        <v>9</v>
      </c>
      <c r="B4358" s="30" t="s">
        <v>6586</v>
      </c>
      <c r="C4358" s="30" t="s">
        <v>2212</v>
      </c>
      <c r="D4358" s="34">
        <v>0</v>
      </c>
      <c r="E4358" s="33">
        <v>274044207956.82999</v>
      </c>
      <c r="F4358" s="33">
        <v>274044207956.82999</v>
      </c>
    </row>
    <row r="4359" spans="1:6" ht="13.5" hidden="1" thickBot="1">
      <c r="A4359" s="27">
        <f t="shared" si="77"/>
        <v>9</v>
      </c>
      <c r="B4359" s="30" t="s">
        <v>6587</v>
      </c>
      <c r="C4359" s="30" t="s">
        <v>4744</v>
      </c>
      <c r="D4359" s="34">
        <v>0</v>
      </c>
      <c r="E4359" s="33">
        <v>871046926.44000006</v>
      </c>
      <c r="F4359" s="33">
        <v>871046926.44000006</v>
      </c>
    </row>
    <row r="4360" spans="1:6" ht="13.5" hidden="1" thickBot="1">
      <c r="A4360" s="27">
        <f t="shared" si="77"/>
        <v>9</v>
      </c>
      <c r="B4360" s="30" t="s">
        <v>6588</v>
      </c>
      <c r="C4360" s="30" t="s">
        <v>2214</v>
      </c>
      <c r="D4360" s="34">
        <v>0</v>
      </c>
      <c r="E4360" s="33">
        <v>14736846895.27</v>
      </c>
      <c r="F4360" s="33">
        <v>14736846895.27</v>
      </c>
    </row>
    <row r="4361" spans="1:6" ht="13.5" hidden="1" thickBot="1">
      <c r="A4361" s="27">
        <f t="shared" si="77"/>
        <v>9</v>
      </c>
      <c r="B4361" s="30" t="s">
        <v>6589</v>
      </c>
      <c r="C4361" s="30" t="s">
        <v>133</v>
      </c>
      <c r="D4361" s="34">
        <v>0</v>
      </c>
      <c r="E4361" s="33">
        <v>3116788025.48</v>
      </c>
      <c r="F4361" s="33">
        <v>3116788025.48</v>
      </c>
    </row>
    <row r="4362" spans="1:6" ht="13.5" hidden="1" thickBot="1">
      <c r="A4362" s="27">
        <f t="shared" si="77"/>
        <v>9</v>
      </c>
      <c r="B4362" s="30" t="s">
        <v>6590</v>
      </c>
      <c r="C4362" s="30" t="s">
        <v>6077</v>
      </c>
      <c r="D4362" s="34">
        <v>0</v>
      </c>
      <c r="E4362" s="33">
        <v>23389687054.32</v>
      </c>
      <c r="F4362" s="33">
        <v>23389687054.32</v>
      </c>
    </row>
    <row r="4363" spans="1:6" ht="13.5" hidden="1" thickBot="1">
      <c r="A4363" s="27">
        <f t="shared" si="77"/>
        <v>9</v>
      </c>
      <c r="B4363" s="30" t="s">
        <v>6591</v>
      </c>
      <c r="C4363" s="30" t="s">
        <v>1334</v>
      </c>
      <c r="D4363" s="34">
        <v>0</v>
      </c>
      <c r="E4363" s="33">
        <v>244408210.5</v>
      </c>
      <c r="F4363" s="33">
        <v>244408210.5</v>
      </c>
    </row>
    <row r="4364" spans="1:6" ht="13.5" hidden="1" thickBot="1">
      <c r="A4364" s="27">
        <f t="shared" si="77"/>
        <v>9</v>
      </c>
      <c r="B4364" s="30" t="s">
        <v>6592</v>
      </c>
      <c r="C4364" s="30" t="s">
        <v>4785</v>
      </c>
      <c r="D4364" s="34">
        <v>0</v>
      </c>
      <c r="E4364" s="33">
        <v>2299925967.7199998</v>
      </c>
      <c r="F4364" s="33">
        <v>2299925967.7199998</v>
      </c>
    </row>
    <row r="4365" spans="1:6" ht="13.5" hidden="1" thickBot="1">
      <c r="A4365" s="27">
        <f t="shared" si="77"/>
        <v>9</v>
      </c>
      <c r="B4365" s="30" t="s">
        <v>6593</v>
      </c>
      <c r="C4365" s="30" t="s">
        <v>4802</v>
      </c>
      <c r="D4365" s="34">
        <v>0</v>
      </c>
      <c r="E4365" s="33">
        <v>20530517082.310001</v>
      </c>
      <c r="F4365" s="33">
        <v>20530517082.310001</v>
      </c>
    </row>
    <row r="4366" spans="1:6" ht="13.5" hidden="1" thickBot="1">
      <c r="A4366" s="27">
        <f t="shared" si="77"/>
        <v>9</v>
      </c>
      <c r="B4366" s="30" t="s">
        <v>6594</v>
      </c>
      <c r="C4366" s="30" t="s">
        <v>6080</v>
      </c>
      <c r="D4366" s="34">
        <v>0</v>
      </c>
      <c r="E4366" s="33">
        <v>773704588395.83997</v>
      </c>
      <c r="F4366" s="33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0" t="s">
        <v>4031</v>
      </c>
      <c r="D4367" s="34">
        <v>0</v>
      </c>
      <c r="E4367" s="34">
        <v>0</v>
      </c>
      <c r="F4367" s="34">
        <v>0</v>
      </c>
    </row>
    <row r="4368" spans="1:6" ht="13.5" hidden="1" thickBot="1">
      <c r="A4368" s="27">
        <f t="shared" si="77"/>
        <v>9</v>
      </c>
      <c r="B4368" s="30" t="s">
        <v>6596</v>
      </c>
      <c r="C4368" s="30" t="s">
        <v>199</v>
      </c>
      <c r="D4368" s="34">
        <v>0</v>
      </c>
      <c r="E4368" s="33">
        <v>16205194413.75</v>
      </c>
      <c r="F4368" s="33">
        <v>16205194413.75</v>
      </c>
    </row>
    <row r="4369" spans="1:6" ht="13.5" hidden="1" thickBot="1">
      <c r="A4369" s="27">
        <f t="shared" si="77"/>
        <v>9</v>
      </c>
      <c r="B4369" s="30" t="s">
        <v>6597</v>
      </c>
      <c r="C4369" s="30" t="s">
        <v>4823</v>
      </c>
      <c r="D4369" s="34">
        <v>0</v>
      </c>
      <c r="E4369" s="33">
        <v>37064822922.059998</v>
      </c>
      <c r="F4369" s="33">
        <v>37064822922.059998</v>
      </c>
    </row>
    <row r="4370" spans="1:6" ht="13.5" hidden="1" thickBot="1">
      <c r="A4370" s="27">
        <f t="shared" si="77"/>
        <v>9</v>
      </c>
      <c r="B4370" s="30" t="s">
        <v>6598</v>
      </c>
      <c r="C4370" s="30" t="s">
        <v>2212</v>
      </c>
      <c r="D4370" s="34">
        <v>0</v>
      </c>
      <c r="E4370" s="33">
        <v>69287704334.369995</v>
      </c>
      <c r="F4370" s="33">
        <v>69287704334.369995</v>
      </c>
    </row>
    <row r="4371" spans="1:6" ht="13.5" hidden="1" thickBot="1">
      <c r="A4371" s="27">
        <f t="shared" si="77"/>
        <v>9</v>
      </c>
      <c r="B4371" s="30" t="s">
        <v>6599</v>
      </c>
      <c r="C4371" s="30" t="s">
        <v>4744</v>
      </c>
      <c r="D4371" s="34">
        <v>0</v>
      </c>
      <c r="E4371" s="33">
        <v>371638329.11000001</v>
      </c>
      <c r="F4371" s="33">
        <v>371638329.11000001</v>
      </c>
    </row>
    <row r="4372" spans="1:6" ht="13.5" hidden="1" thickBot="1">
      <c r="A4372" s="27">
        <f t="shared" si="77"/>
        <v>9</v>
      </c>
      <c r="B4372" s="30" t="s">
        <v>6600</v>
      </c>
      <c r="C4372" s="30" t="s">
        <v>2214</v>
      </c>
      <c r="D4372" s="34">
        <v>0</v>
      </c>
      <c r="E4372" s="33">
        <v>5782353442.3999996</v>
      </c>
      <c r="F4372" s="33">
        <v>5782353442.3999996</v>
      </c>
    </row>
    <row r="4373" spans="1:6" ht="13.5" hidden="1" thickBot="1">
      <c r="A4373" s="27">
        <f t="shared" si="77"/>
        <v>9</v>
      </c>
      <c r="B4373" s="30" t="s">
        <v>6601</v>
      </c>
      <c r="C4373" s="30" t="s">
        <v>133</v>
      </c>
      <c r="D4373" s="34">
        <v>0</v>
      </c>
      <c r="E4373" s="33">
        <v>1306511061.97</v>
      </c>
      <c r="F4373" s="33">
        <v>1306511061.97</v>
      </c>
    </row>
    <row r="4374" spans="1:6" ht="13.5" hidden="1" thickBot="1">
      <c r="A4374" s="27">
        <f t="shared" si="77"/>
        <v>9</v>
      </c>
      <c r="B4374" s="30" t="s">
        <v>6602</v>
      </c>
      <c r="C4374" s="30" t="s">
        <v>6077</v>
      </c>
      <c r="D4374" s="34">
        <v>0</v>
      </c>
      <c r="E4374" s="33">
        <v>5987451179.29</v>
      </c>
      <c r="F4374" s="33">
        <v>5987451179.29</v>
      </c>
    </row>
    <row r="4375" spans="1:6" ht="13.5" hidden="1" thickBot="1">
      <c r="A4375" s="27">
        <f t="shared" si="77"/>
        <v>9</v>
      </c>
      <c r="B4375" s="30" t="s">
        <v>6603</v>
      </c>
      <c r="C4375" s="30" t="s">
        <v>1334</v>
      </c>
      <c r="D4375" s="34">
        <v>0</v>
      </c>
      <c r="E4375" s="33">
        <v>267315310.80000001</v>
      </c>
      <c r="F4375" s="33">
        <v>267315310.80000001</v>
      </c>
    </row>
    <row r="4376" spans="1:6" ht="13.5" hidden="1" thickBot="1">
      <c r="A4376" s="27">
        <f t="shared" si="77"/>
        <v>9</v>
      </c>
      <c r="B4376" s="30" t="s">
        <v>6604</v>
      </c>
      <c r="C4376" s="30" t="s">
        <v>4785</v>
      </c>
      <c r="D4376" s="34">
        <v>0</v>
      </c>
      <c r="E4376" s="34">
        <v>1826931979</v>
      </c>
      <c r="F4376" s="34">
        <v>1826931979</v>
      </c>
    </row>
    <row r="4377" spans="1:6" ht="13.5" hidden="1" thickBot="1">
      <c r="A4377" s="27">
        <f t="shared" si="77"/>
        <v>9</v>
      </c>
      <c r="B4377" s="30" t="s">
        <v>6605</v>
      </c>
      <c r="C4377" s="30" t="s">
        <v>4802</v>
      </c>
      <c r="D4377" s="34">
        <v>0</v>
      </c>
      <c r="E4377" s="33">
        <v>7459221602.1899996</v>
      </c>
      <c r="F4377" s="33">
        <v>7459221602.1899996</v>
      </c>
    </row>
    <row r="4378" spans="1:6" ht="13.5" hidden="1" thickBot="1">
      <c r="A4378" s="27">
        <f t="shared" si="77"/>
        <v>9</v>
      </c>
      <c r="B4378" s="30" t="s">
        <v>6606</v>
      </c>
      <c r="C4378" s="30" t="s">
        <v>6080</v>
      </c>
      <c r="D4378" s="34">
        <v>0</v>
      </c>
      <c r="E4378" s="33">
        <v>145559144574.94</v>
      </c>
      <c r="F4378" s="33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0" t="s">
        <v>4033</v>
      </c>
      <c r="D4379" s="34">
        <v>0</v>
      </c>
      <c r="E4379" s="34">
        <v>0</v>
      </c>
      <c r="F4379" s="34">
        <v>0</v>
      </c>
    </row>
    <row r="4380" spans="1:6" ht="13.5" hidden="1" thickBot="1">
      <c r="A4380" s="27">
        <f t="shared" si="77"/>
        <v>9</v>
      </c>
      <c r="B4380" s="30" t="s">
        <v>6608</v>
      </c>
      <c r="C4380" s="30" t="s">
        <v>199</v>
      </c>
      <c r="D4380" s="34">
        <v>0</v>
      </c>
      <c r="E4380" s="33">
        <v>166326850792.72</v>
      </c>
      <c r="F4380" s="33">
        <v>166326850792.72</v>
      </c>
    </row>
    <row r="4381" spans="1:6" ht="13.5" hidden="1" thickBot="1">
      <c r="A4381" s="27">
        <f t="shared" si="77"/>
        <v>9</v>
      </c>
      <c r="B4381" s="30" t="s">
        <v>6609</v>
      </c>
      <c r="C4381" s="30" t="s">
        <v>4823</v>
      </c>
      <c r="D4381" s="34">
        <v>0</v>
      </c>
      <c r="E4381" s="33">
        <v>102001975432.03</v>
      </c>
      <c r="F4381" s="33">
        <v>102001975432.03</v>
      </c>
    </row>
    <row r="4382" spans="1:6" ht="13.5" hidden="1" thickBot="1">
      <c r="A4382" s="27">
        <f t="shared" si="77"/>
        <v>9</v>
      </c>
      <c r="B4382" s="30" t="s">
        <v>6610</v>
      </c>
      <c r="C4382" s="30" t="s">
        <v>2212</v>
      </c>
      <c r="D4382" s="34">
        <v>0</v>
      </c>
      <c r="E4382" s="33">
        <v>103740406130.89999</v>
      </c>
      <c r="F4382" s="33">
        <v>103740406130.89999</v>
      </c>
    </row>
    <row r="4383" spans="1:6" ht="13.5" hidden="1" thickBot="1">
      <c r="A4383" s="27">
        <f t="shared" si="77"/>
        <v>9</v>
      </c>
      <c r="B4383" s="30" t="s">
        <v>6611</v>
      </c>
      <c r="C4383" s="30" t="s">
        <v>4744</v>
      </c>
      <c r="D4383" s="34">
        <v>0</v>
      </c>
      <c r="E4383" s="33">
        <v>573407827.19000006</v>
      </c>
      <c r="F4383" s="33">
        <v>573407827.19000006</v>
      </c>
    </row>
    <row r="4384" spans="1:6" ht="13.5" hidden="1" thickBot="1">
      <c r="A4384" s="27">
        <f t="shared" si="77"/>
        <v>9</v>
      </c>
      <c r="B4384" s="30" t="s">
        <v>6612</v>
      </c>
      <c r="C4384" s="30" t="s">
        <v>2214</v>
      </c>
      <c r="D4384" s="34">
        <v>0</v>
      </c>
      <c r="E4384" s="33">
        <v>9596966726.3999996</v>
      </c>
      <c r="F4384" s="33">
        <v>9596966726.3999996</v>
      </c>
    </row>
    <row r="4385" spans="1:6" ht="13.5" hidden="1" thickBot="1">
      <c r="A4385" s="27">
        <f t="shared" si="77"/>
        <v>9</v>
      </c>
      <c r="B4385" s="30" t="s">
        <v>6613</v>
      </c>
      <c r="C4385" s="30" t="s">
        <v>133</v>
      </c>
      <c r="D4385" s="34">
        <v>0</v>
      </c>
      <c r="E4385" s="33">
        <v>2176785368.7199998</v>
      </c>
      <c r="F4385" s="33">
        <v>2176785368.7199998</v>
      </c>
    </row>
    <row r="4386" spans="1:6" ht="13.5" hidden="1" thickBot="1">
      <c r="A4386" s="27">
        <f t="shared" ref="A4386:A4449" si="78">LEN(B4386)</f>
        <v>9</v>
      </c>
      <c r="B4386" s="30" t="s">
        <v>6614</v>
      </c>
      <c r="C4386" s="30" t="s">
        <v>6077</v>
      </c>
      <c r="D4386" s="34">
        <v>0</v>
      </c>
      <c r="E4386" s="33">
        <v>7000978386.1800003</v>
      </c>
      <c r="F4386" s="33">
        <v>7000978386.1800003</v>
      </c>
    </row>
    <row r="4387" spans="1:6" ht="13.5" hidden="1" thickBot="1">
      <c r="A4387" s="27">
        <f t="shared" si="78"/>
        <v>9</v>
      </c>
      <c r="B4387" s="30" t="s">
        <v>6615</v>
      </c>
      <c r="C4387" s="30" t="s">
        <v>1334</v>
      </c>
      <c r="D4387" s="34">
        <v>0</v>
      </c>
      <c r="E4387" s="33">
        <v>62396217.450000003</v>
      </c>
      <c r="F4387" s="33">
        <v>62396217.450000003</v>
      </c>
    </row>
    <row r="4388" spans="1:6" ht="13.5" hidden="1" thickBot="1">
      <c r="A4388" s="27">
        <f t="shared" si="78"/>
        <v>9</v>
      </c>
      <c r="B4388" s="30" t="s">
        <v>6616</v>
      </c>
      <c r="C4388" s="30" t="s">
        <v>4785</v>
      </c>
      <c r="D4388" s="34">
        <v>0</v>
      </c>
      <c r="E4388" s="33">
        <v>2761716350.0300002</v>
      </c>
      <c r="F4388" s="33">
        <v>2761716350.0300002</v>
      </c>
    </row>
    <row r="4389" spans="1:6" ht="13.5" hidden="1" thickBot="1">
      <c r="A4389" s="27">
        <f t="shared" si="78"/>
        <v>9</v>
      </c>
      <c r="B4389" s="30" t="s">
        <v>6617</v>
      </c>
      <c r="C4389" s="30" t="s">
        <v>4802</v>
      </c>
      <c r="D4389" s="34">
        <v>0</v>
      </c>
      <c r="E4389" s="33">
        <v>7810379401.2200003</v>
      </c>
      <c r="F4389" s="33">
        <v>7810379401.2200003</v>
      </c>
    </row>
    <row r="4390" spans="1:6" ht="13.5" hidden="1" thickBot="1">
      <c r="A4390" s="27">
        <f t="shared" si="78"/>
        <v>9</v>
      </c>
      <c r="B4390" s="30" t="s">
        <v>6618</v>
      </c>
      <c r="C4390" s="30" t="s">
        <v>6080</v>
      </c>
      <c r="D4390" s="34">
        <v>0</v>
      </c>
      <c r="E4390" s="33">
        <v>402051862632.84003</v>
      </c>
      <c r="F4390" s="33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0" t="s">
        <v>4035</v>
      </c>
      <c r="D4391" s="34">
        <v>0</v>
      </c>
      <c r="E4391" s="34">
        <v>0</v>
      </c>
      <c r="F4391" s="34">
        <v>0</v>
      </c>
    </row>
    <row r="4392" spans="1:6" ht="13.5" hidden="1" thickBot="1">
      <c r="A4392" s="27">
        <f t="shared" si="78"/>
        <v>9</v>
      </c>
      <c r="B4392" s="30" t="s">
        <v>6620</v>
      </c>
      <c r="C4392" s="30" t="s">
        <v>199</v>
      </c>
      <c r="D4392" s="34">
        <v>0</v>
      </c>
      <c r="E4392" s="33">
        <v>25174456382.540001</v>
      </c>
      <c r="F4392" s="33">
        <v>25174456382.540001</v>
      </c>
    </row>
    <row r="4393" spans="1:6" ht="13.5" hidden="1" thickBot="1">
      <c r="A4393" s="27">
        <f t="shared" si="78"/>
        <v>9</v>
      </c>
      <c r="B4393" s="30" t="s">
        <v>6621</v>
      </c>
      <c r="C4393" s="30" t="s">
        <v>4823</v>
      </c>
      <c r="D4393" s="34">
        <v>0</v>
      </c>
      <c r="E4393" s="33">
        <v>135147073010.8</v>
      </c>
      <c r="F4393" s="33">
        <v>135147073010.8</v>
      </c>
    </row>
    <row r="4394" spans="1:6" ht="13.5" hidden="1" thickBot="1">
      <c r="A4394" s="27">
        <f t="shared" si="78"/>
        <v>9</v>
      </c>
      <c r="B4394" s="30" t="s">
        <v>6622</v>
      </c>
      <c r="C4394" s="30" t="s">
        <v>2212</v>
      </c>
      <c r="D4394" s="34">
        <v>0</v>
      </c>
      <c r="E4394" s="33">
        <v>94574413142.089996</v>
      </c>
      <c r="F4394" s="33">
        <v>94574413142.089996</v>
      </c>
    </row>
    <row r="4395" spans="1:6" ht="13.5" hidden="1" thickBot="1">
      <c r="A4395" s="27">
        <f t="shared" si="78"/>
        <v>9</v>
      </c>
      <c r="B4395" s="30" t="s">
        <v>6623</v>
      </c>
      <c r="C4395" s="30" t="s">
        <v>4744</v>
      </c>
      <c r="D4395" s="34">
        <v>0</v>
      </c>
      <c r="E4395" s="33">
        <v>495841880.17000002</v>
      </c>
      <c r="F4395" s="33">
        <v>495841880.17000002</v>
      </c>
    </row>
    <row r="4396" spans="1:6" ht="13.5" hidden="1" thickBot="1">
      <c r="A4396" s="27">
        <f t="shared" si="78"/>
        <v>9</v>
      </c>
      <c r="B4396" s="30" t="s">
        <v>6624</v>
      </c>
      <c r="C4396" s="30" t="s">
        <v>2214</v>
      </c>
      <c r="D4396" s="34">
        <v>0</v>
      </c>
      <c r="E4396" s="33">
        <v>3570046077.6199999</v>
      </c>
      <c r="F4396" s="33">
        <v>3570046077.6199999</v>
      </c>
    </row>
    <row r="4397" spans="1:6" ht="13.5" hidden="1" thickBot="1">
      <c r="A4397" s="27">
        <f t="shared" si="78"/>
        <v>9</v>
      </c>
      <c r="B4397" s="30" t="s">
        <v>6625</v>
      </c>
      <c r="C4397" s="30" t="s">
        <v>133</v>
      </c>
      <c r="D4397" s="34">
        <v>0</v>
      </c>
      <c r="E4397" s="33">
        <v>619633820.75999999</v>
      </c>
      <c r="F4397" s="33">
        <v>619633820.75999999</v>
      </c>
    </row>
    <row r="4398" spans="1:6" ht="13.5" hidden="1" thickBot="1">
      <c r="A4398" s="27">
        <f t="shared" si="78"/>
        <v>9</v>
      </c>
      <c r="B4398" s="30" t="s">
        <v>6626</v>
      </c>
      <c r="C4398" s="30" t="s">
        <v>6077</v>
      </c>
      <c r="D4398" s="34">
        <v>0</v>
      </c>
      <c r="E4398" s="33">
        <v>15174327272.629999</v>
      </c>
      <c r="F4398" s="33">
        <v>15174327272.629999</v>
      </c>
    </row>
    <row r="4399" spans="1:6" ht="13.5" hidden="1" thickBot="1">
      <c r="A4399" s="27">
        <f t="shared" si="78"/>
        <v>9</v>
      </c>
      <c r="B4399" s="30" t="s">
        <v>6627</v>
      </c>
      <c r="C4399" s="30" t="s">
        <v>1334</v>
      </c>
      <c r="D4399" s="34">
        <v>0</v>
      </c>
      <c r="E4399" s="33">
        <v>165043936.08000001</v>
      </c>
      <c r="F4399" s="33">
        <v>165043936.08000001</v>
      </c>
    </row>
    <row r="4400" spans="1:6" ht="13.5" hidden="1" thickBot="1">
      <c r="A4400" s="27">
        <f t="shared" si="78"/>
        <v>9</v>
      </c>
      <c r="B4400" s="30" t="s">
        <v>6628</v>
      </c>
      <c r="C4400" s="30" t="s">
        <v>4785</v>
      </c>
      <c r="D4400" s="34">
        <v>0</v>
      </c>
      <c r="E4400" s="34">
        <v>997092380</v>
      </c>
      <c r="F4400" s="34">
        <v>997092380</v>
      </c>
    </row>
    <row r="4401" spans="1:6" ht="13.5" hidden="1" thickBot="1">
      <c r="A4401" s="27">
        <f t="shared" si="78"/>
        <v>9</v>
      </c>
      <c r="B4401" s="30" t="s">
        <v>6629</v>
      </c>
      <c r="C4401" s="30" t="s">
        <v>4802</v>
      </c>
      <c r="D4401" s="34">
        <v>0</v>
      </c>
      <c r="E4401" s="33">
        <v>16196829426.09</v>
      </c>
      <c r="F4401" s="33">
        <v>16196829426.09</v>
      </c>
    </row>
    <row r="4402" spans="1:6" ht="13.5" hidden="1" thickBot="1">
      <c r="A4402" s="27">
        <f t="shared" si="78"/>
        <v>9</v>
      </c>
      <c r="B4402" s="30" t="s">
        <v>6630</v>
      </c>
      <c r="C4402" s="30" t="s">
        <v>6080</v>
      </c>
      <c r="D4402" s="34">
        <v>0</v>
      </c>
      <c r="E4402" s="33">
        <v>292114757328.78003</v>
      </c>
      <c r="F4402" s="33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0" t="s">
        <v>4037</v>
      </c>
      <c r="D4403" s="34">
        <v>0</v>
      </c>
      <c r="E4403" s="34">
        <v>0</v>
      </c>
      <c r="F4403" s="34">
        <v>0</v>
      </c>
    </row>
    <row r="4404" spans="1:6" ht="13.5" hidden="1" thickBot="1">
      <c r="A4404" s="27">
        <f t="shared" si="78"/>
        <v>9</v>
      </c>
      <c r="B4404" s="30" t="s">
        <v>6632</v>
      </c>
      <c r="C4404" s="30" t="s">
        <v>199</v>
      </c>
      <c r="D4404" s="34">
        <v>0</v>
      </c>
      <c r="E4404" s="33">
        <v>2644768295.0799999</v>
      </c>
      <c r="F4404" s="33">
        <v>2644768295.0799999</v>
      </c>
    </row>
    <row r="4405" spans="1:6" ht="13.5" hidden="1" thickBot="1">
      <c r="A4405" s="27">
        <f t="shared" si="78"/>
        <v>9</v>
      </c>
      <c r="B4405" s="30" t="s">
        <v>6633</v>
      </c>
      <c r="C4405" s="30" t="s">
        <v>4823</v>
      </c>
      <c r="D4405" s="34">
        <v>0</v>
      </c>
      <c r="E4405" s="33">
        <v>10276728401.77</v>
      </c>
      <c r="F4405" s="33">
        <v>10276728401.77</v>
      </c>
    </row>
    <row r="4406" spans="1:6" ht="13.5" hidden="1" thickBot="1">
      <c r="A4406" s="27">
        <f t="shared" si="78"/>
        <v>9</v>
      </c>
      <c r="B4406" s="30" t="s">
        <v>6634</v>
      </c>
      <c r="C4406" s="30" t="s">
        <v>2212</v>
      </c>
      <c r="D4406" s="34">
        <v>0</v>
      </c>
      <c r="E4406" s="33">
        <v>12940669793.76</v>
      </c>
      <c r="F4406" s="33">
        <v>12940669793.76</v>
      </c>
    </row>
    <row r="4407" spans="1:6" ht="13.5" hidden="1" thickBot="1">
      <c r="A4407" s="27">
        <f t="shared" si="78"/>
        <v>9</v>
      </c>
      <c r="B4407" s="30" t="s">
        <v>6635</v>
      </c>
      <c r="C4407" s="30" t="s">
        <v>4744</v>
      </c>
      <c r="D4407" s="34">
        <v>0</v>
      </c>
      <c r="E4407" s="33">
        <v>106977894.52</v>
      </c>
      <c r="F4407" s="33">
        <v>106977894.52</v>
      </c>
    </row>
    <row r="4408" spans="1:6" ht="13.5" hidden="1" thickBot="1">
      <c r="A4408" s="27">
        <f t="shared" si="78"/>
        <v>9</v>
      </c>
      <c r="B4408" s="30" t="s">
        <v>6636</v>
      </c>
      <c r="C4408" s="30" t="s">
        <v>2214</v>
      </c>
      <c r="D4408" s="34">
        <v>0</v>
      </c>
      <c r="E4408" s="33">
        <v>1375909051.77</v>
      </c>
      <c r="F4408" s="33">
        <v>1375909051.77</v>
      </c>
    </row>
    <row r="4409" spans="1:6" ht="13.5" hidden="1" thickBot="1">
      <c r="A4409" s="27">
        <f t="shared" si="78"/>
        <v>9</v>
      </c>
      <c r="B4409" s="30" t="s">
        <v>6637</v>
      </c>
      <c r="C4409" s="30" t="s">
        <v>133</v>
      </c>
      <c r="D4409" s="34">
        <v>0</v>
      </c>
      <c r="E4409" s="33">
        <v>239623631.90000001</v>
      </c>
      <c r="F4409" s="33">
        <v>239623631.90000001</v>
      </c>
    </row>
    <row r="4410" spans="1:6" ht="13.5" hidden="1" thickBot="1">
      <c r="A4410" s="27">
        <f t="shared" si="78"/>
        <v>9</v>
      </c>
      <c r="B4410" s="30" t="s">
        <v>6638</v>
      </c>
      <c r="C4410" s="30" t="s">
        <v>6077</v>
      </c>
      <c r="D4410" s="34">
        <v>0</v>
      </c>
      <c r="E4410" s="33">
        <v>1066799296.9400001</v>
      </c>
      <c r="F4410" s="33">
        <v>1066799296.9400001</v>
      </c>
    </row>
    <row r="4411" spans="1:6" ht="13.5" hidden="1" thickBot="1">
      <c r="A4411" s="27">
        <f t="shared" si="78"/>
        <v>9</v>
      </c>
      <c r="B4411" s="30" t="s">
        <v>6639</v>
      </c>
      <c r="C4411" s="30" t="s">
        <v>1334</v>
      </c>
      <c r="D4411" s="34">
        <v>0</v>
      </c>
      <c r="E4411" s="34">
        <v>47611822</v>
      </c>
      <c r="F4411" s="34">
        <v>47611822</v>
      </c>
    </row>
    <row r="4412" spans="1:6" ht="13.5" hidden="1" thickBot="1">
      <c r="A4412" s="27">
        <f t="shared" si="78"/>
        <v>9</v>
      </c>
      <c r="B4412" s="30" t="s">
        <v>6640</v>
      </c>
      <c r="C4412" s="30" t="s">
        <v>4785</v>
      </c>
      <c r="D4412" s="34">
        <v>0</v>
      </c>
      <c r="E4412" s="34">
        <v>100185144</v>
      </c>
      <c r="F4412" s="34">
        <v>100185144</v>
      </c>
    </row>
    <row r="4413" spans="1:6" ht="13.5" hidden="1" thickBot="1">
      <c r="A4413" s="27">
        <f t="shared" si="78"/>
        <v>9</v>
      </c>
      <c r="B4413" s="30" t="s">
        <v>6641</v>
      </c>
      <c r="C4413" s="30" t="s">
        <v>4802</v>
      </c>
      <c r="D4413" s="34">
        <v>0</v>
      </c>
      <c r="E4413" s="34">
        <v>1260411053</v>
      </c>
      <c r="F4413" s="34">
        <v>1260411053</v>
      </c>
    </row>
    <row r="4414" spans="1:6" ht="13.5" hidden="1" thickBot="1">
      <c r="A4414" s="27">
        <f t="shared" si="78"/>
        <v>9</v>
      </c>
      <c r="B4414" s="30" t="s">
        <v>6642</v>
      </c>
      <c r="C4414" s="30" t="s">
        <v>6080</v>
      </c>
      <c r="D4414" s="34">
        <v>0</v>
      </c>
      <c r="E4414" s="33">
        <v>30059684384.740002</v>
      </c>
      <c r="F4414" s="33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0" t="s">
        <v>4039</v>
      </c>
      <c r="D4415" s="34">
        <v>0</v>
      </c>
      <c r="E4415" s="34">
        <v>0</v>
      </c>
      <c r="F4415" s="34">
        <v>0</v>
      </c>
    </row>
    <row r="4416" spans="1:6" ht="13.5" hidden="1" thickBot="1">
      <c r="A4416" s="27">
        <f t="shared" si="78"/>
        <v>9</v>
      </c>
      <c r="B4416" s="30" t="s">
        <v>6644</v>
      </c>
      <c r="C4416" s="30" t="s">
        <v>199</v>
      </c>
      <c r="D4416" s="34">
        <v>0</v>
      </c>
      <c r="E4416" s="33">
        <v>3539581306.3299999</v>
      </c>
      <c r="F4416" s="33">
        <v>3539581306.3299999</v>
      </c>
    </row>
    <row r="4417" spans="1:6" ht="13.5" hidden="1" thickBot="1">
      <c r="A4417" s="27">
        <f t="shared" si="78"/>
        <v>9</v>
      </c>
      <c r="B4417" s="30" t="s">
        <v>6645</v>
      </c>
      <c r="C4417" s="30" t="s">
        <v>4823</v>
      </c>
      <c r="D4417" s="34">
        <v>0</v>
      </c>
      <c r="E4417" s="33">
        <v>15884748464.98</v>
      </c>
      <c r="F4417" s="33">
        <v>15884748464.98</v>
      </c>
    </row>
    <row r="4418" spans="1:6" ht="13.5" hidden="1" thickBot="1">
      <c r="A4418" s="27">
        <f t="shared" si="78"/>
        <v>9</v>
      </c>
      <c r="B4418" s="30" t="s">
        <v>6646</v>
      </c>
      <c r="C4418" s="30" t="s">
        <v>2212</v>
      </c>
      <c r="D4418" s="34">
        <v>0</v>
      </c>
      <c r="E4418" s="33">
        <v>22485292218.389999</v>
      </c>
      <c r="F4418" s="33">
        <v>22485292218.389999</v>
      </c>
    </row>
    <row r="4419" spans="1:6" ht="13.5" hidden="1" thickBot="1">
      <c r="A4419" s="27">
        <f t="shared" si="78"/>
        <v>9</v>
      </c>
      <c r="B4419" s="30" t="s">
        <v>6647</v>
      </c>
      <c r="C4419" s="30" t="s">
        <v>4744</v>
      </c>
      <c r="D4419" s="34">
        <v>0</v>
      </c>
      <c r="E4419" s="34">
        <v>61503450</v>
      </c>
      <c r="F4419" s="34">
        <v>61503450</v>
      </c>
    </row>
    <row r="4420" spans="1:6" ht="13.5" hidden="1" thickBot="1">
      <c r="A4420" s="27">
        <f t="shared" si="78"/>
        <v>9</v>
      </c>
      <c r="B4420" s="30" t="s">
        <v>6648</v>
      </c>
      <c r="C4420" s="30" t="s">
        <v>2214</v>
      </c>
      <c r="D4420" s="34">
        <v>0</v>
      </c>
      <c r="E4420" s="34">
        <v>916363185</v>
      </c>
      <c r="F4420" s="34">
        <v>916363185</v>
      </c>
    </row>
    <row r="4421" spans="1:6" ht="13.5" hidden="1" thickBot="1">
      <c r="A4421" s="27">
        <f t="shared" si="78"/>
        <v>9</v>
      </c>
      <c r="B4421" s="30" t="s">
        <v>6649</v>
      </c>
      <c r="C4421" s="30" t="s">
        <v>133</v>
      </c>
      <c r="D4421" s="34">
        <v>0</v>
      </c>
      <c r="E4421" s="34">
        <v>180845245</v>
      </c>
      <c r="F4421" s="34">
        <v>180845245</v>
      </c>
    </row>
    <row r="4422" spans="1:6" ht="13.5" hidden="1" thickBot="1">
      <c r="A4422" s="27">
        <f t="shared" si="78"/>
        <v>9</v>
      </c>
      <c r="B4422" s="30" t="s">
        <v>6650</v>
      </c>
      <c r="C4422" s="30" t="s">
        <v>6077</v>
      </c>
      <c r="D4422" s="34">
        <v>0</v>
      </c>
      <c r="E4422" s="33">
        <v>1968719567.75</v>
      </c>
      <c r="F4422" s="33">
        <v>1968719567.75</v>
      </c>
    </row>
    <row r="4423" spans="1:6" ht="13.5" hidden="1" thickBot="1">
      <c r="A4423" s="27">
        <f t="shared" si="78"/>
        <v>9</v>
      </c>
      <c r="B4423" s="30" t="s">
        <v>6651</v>
      </c>
      <c r="C4423" s="30" t="s">
        <v>1334</v>
      </c>
      <c r="D4423" s="34">
        <v>0</v>
      </c>
      <c r="E4423" s="34">
        <v>11827843</v>
      </c>
      <c r="F4423" s="34">
        <v>11827843</v>
      </c>
    </row>
    <row r="4424" spans="1:6" ht="13.5" hidden="1" thickBot="1">
      <c r="A4424" s="27">
        <f t="shared" si="78"/>
        <v>9</v>
      </c>
      <c r="B4424" s="30" t="s">
        <v>6652</v>
      </c>
      <c r="C4424" s="30" t="s">
        <v>4785</v>
      </c>
      <c r="D4424" s="34">
        <v>0</v>
      </c>
      <c r="E4424" s="34">
        <v>101413001</v>
      </c>
      <c r="F4424" s="34">
        <v>101413001</v>
      </c>
    </row>
    <row r="4425" spans="1:6" ht="13.5" hidden="1" thickBot="1">
      <c r="A4425" s="27">
        <f t="shared" si="78"/>
        <v>9</v>
      </c>
      <c r="B4425" s="30" t="s">
        <v>6653</v>
      </c>
      <c r="C4425" s="30" t="s">
        <v>4802</v>
      </c>
      <c r="D4425" s="34">
        <v>0</v>
      </c>
      <c r="E4425" s="34">
        <v>5973436751</v>
      </c>
      <c r="F4425" s="34">
        <v>5973436751</v>
      </c>
    </row>
    <row r="4426" spans="1:6" ht="13.5" hidden="1" thickBot="1">
      <c r="A4426" s="27">
        <f t="shared" si="78"/>
        <v>9</v>
      </c>
      <c r="B4426" s="30" t="s">
        <v>6654</v>
      </c>
      <c r="C4426" s="30" t="s">
        <v>6080</v>
      </c>
      <c r="D4426" s="34">
        <v>0</v>
      </c>
      <c r="E4426" s="33">
        <v>51123731032.449997</v>
      </c>
      <c r="F4426" s="33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0" t="s">
        <v>4041</v>
      </c>
      <c r="D4427" s="34">
        <v>0</v>
      </c>
      <c r="E4427" s="34">
        <v>0</v>
      </c>
      <c r="F4427" s="34">
        <v>0</v>
      </c>
    </row>
    <row r="4428" spans="1:6" ht="13.5" hidden="1" thickBot="1">
      <c r="A4428" s="27">
        <f t="shared" si="78"/>
        <v>9</v>
      </c>
      <c r="B4428" s="30" t="s">
        <v>6656</v>
      </c>
      <c r="C4428" s="30" t="s">
        <v>199</v>
      </c>
      <c r="D4428" s="34">
        <v>0</v>
      </c>
      <c r="E4428" s="33">
        <v>16346621968.280001</v>
      </c>
      <c r="F4428" s="33">
        <v>16346621968.280001</v>
      </c>
    </row>
    <row r="4429" spans="1:6" ht="13.5" hidden="1" thickBot="1">
      <c r="A4429" s="27">
        <f t="shared" si="78"/>
        <v>9</v>
      </c>
      <c r="B4429" s="30" t="s">
        <v>6657</v>
      </c>
      <c r="C4429" s="30" t="s">
        <v>4823</v>
      </c>
      <c r="D4429" s="34">
        <v>0</v>
      </c>
      <c r="E4429" s="33">
        <v>24508422414.889999</v>
      </c>
      <c r="F4429" s="33">
        <v>24508422414.889999</v>
      </c>
    </row>
    <row r="4430" spans="1:6" ht="13.5" hidden="1" thickBot="1">
      <c r="A4430" s="27">
        <f t="shared" si="78"/>
        <v>9</v>
      </c>
      <c r="B4430" s="30" t="s">
        <v>6658</v>
      </c>
      <c r="C4430" s="30" t="s">
        <v>2212</v>
      </c>
      <c r="D4430" s="34">
        <v>0</v>
      </c>
      <c r="E4430" s="33">
        <v>38817271460.610001</v>
      </c>
      <c r="F4430" s="33">
        <v>38817271460.610001</v>
      </c>
    </row>
    <row r="4431" spans="1:6" ht="13.5" hidden="1" thickBot="1">
      <c r="A4431" s="27">
        <f t="shared" si="78"/>
        <v>9</v>
      </c>
      <c r="B4431" s="30" t="s">
        <v>6659</v>
      </c>
      <c r="C4431" s="30" t="s">
        <v>4744</v>
      </c>
      <c r="D4431" s="34">
        <v>0</v>
      </c>
      <c r="E4431" s="33">
        <v>552343878.72000003</v>
      </c>
      <c r="F4431" s="33">
        <v>552343878.72000003</v>
      </c>
    </row>
    <row r="4432" spans="1:6" ht="13.5" hidden="1" thickBot="1">
      <c r="A4432" s="27">
        <f t="shared" si="78"/>
        <v>9</v>
      </c>
      <c r="B4432" s="30" t="s">
        <v>6660</v>
      </c>
      <c r="C4432" s="30" t="s">
        <v>2214</v>
      </c>
      <c r="D4432" s="34">
        <v>0</v>
      </c>
      <c r="E4432" s="33">
        <v>2603305679.6300001</v>
      </c>
      <c r="F4432" s="33">
        <v>2603305679.6300001</v>
      </c>
    </row>
    <row r="4433" spans="1:6" ht="13.5" hidden="1" thickBot="1">
      <c r="A4433" s="27">
        <f t="shared" si="78"/>
        <v>9</v>
      </c>
      <c r="B4433" s="30" t="s">
        <v>6661</v>
      </c>
      <c r="C4433" s="30" t="s">
        <v>133</v>
      </c>
      <c r="D4433" s="34">
        <v>0</v>
      </c>
      <c r="E4433" s="33">
        <v>549504851.5</v>
      </c>
      <c r="F4433" s="33">
        <v>549504851.5</v>
      </c>
    </row>
    <row r="4434" spans="1:6" ht="13.5" hidden="1" thickBot="1">
      <c r="A4434" s="27">
        <f t="shared" si="78"/>
        <v>9</v>
      </c>
      <c r="B4434" s="30" t="s">
        <v>6662</v>
      </c>
      <c r="C4434" s="30" t="s">
        <v>6077</v>
      </c>
      <c r="D4434" s="34">
        <v>0</v>
      </c>
      <c r="E4434" s="33">
        <v>3457610429.1100001</v>
      </c>
      <c r="F4434" s="33">
        <v>3457610429.1100001</v>
      </c>
    </row>
    <row r="4435" spans="1:6" ht="13.5" hidden="1" thickBot="1">
      <c r="A4435" s="27">
        <f t="shared" si="78"/>
        <v>9</v>
      </c>
      <c r="B4435" s="30" t="s">
        <v>6663</v>
      </c>
      <c r="C4435" s="30" t="s">
        <v>1334</v>
      </c>
      <c r="D4435" s="34">
        <v>0</v>
      </c>
      <c r="E4435" s="34">
        <v>47891209</v>
      </c>
      <c r="F4435" s="34">
        <v>47891209</v>
      </c>
    </row>
    <row r="4436" spans="1:6" ht="13.5" hidden="1" thickBot="1">
      <c r="A4436" s="27">
        <f t="shared" si="78"/>
        <v>9</v>
      </c>
      <c r="B4436" s="30" t="s">
        <v>6664</v>
      </c>
      <c r="C4436" s="30" t="s">
        <v>4785</v>
      </c>
      <c r="D4436" s="34">
        <v>0</v>
      </c>
      <c r="E4436" s="34">
        <v>547339368</v>
      </c>
      <c r="F4436" s="34">
        <v>547339368</v>
      </c>
    </row>
    <row r="4437" spans="1:6" ht="13.5" hidden="1" thickBot="1">
      <c r="A4437" s="27">
        <f t="shared" si="78"/>
        <v>9</v>
      </c>
      <c r="B4437" s="30" t="s">
        <v>6665</v>
      </c>
      <c r="C4437" s="30" t="s">
        <v>4802</v>
      </c>
      <c r="D4437" s="34">
        <v>0</v>
      </c>
      <c r="E4437" s="33">
        <v>5403113562.1899996</v>
      </c>
      <c r="F4437" s="33">
        <v>5403113562.1899996</v>
      </c>
    </row>
    <row r="4438" spans="1:6" ht="13.5" hidden="1" thickBot="1">
      <c r="A4438" s="27">
        <f t="shared" si="78"/>
        <v>9</v>
      </c>
      <c r="B4438" s="30" t="s">
        <v>6666</v>
      </c>
      <c r="C4438" s="30" t="s">
        <v>6080</v>
      </c>
      <c r="D4438" s="34">
        <v>0</v>
      </c>
      <c r="E4438" s="33">
        <v>92833424821.929993</v>
      </c>
      <c r="F4438" s="33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0" t="s">
        <v>4043</v>
      </c>
      <c r="D4439" s="34">
        <v>0</v>
      </c>
      <c r="E4439" s="34">
        <v>0</v>
      </c>
      <c r="F4439" s="34">
        <v>0</v>
      </c>
    </row>
    <row r="4440" spans="1:6" ht="13.5" hidden="1" thickBot="1">
      <c r="A4440" s="27">
        <f t="shared" si="78"/>
        <v>9</v>
      </c>
      <c r="B4440" s="30" t="s">
        <v>6668</v>
      </c>
      <c r="C4440" s="30" t="s">
        <v>199</v>
      </c>
      <c r="D4440" s="34">
        <v>0</v>
      </c>
      <c r="E4440" s="33">
        <v>290782380.76999998</v>
      </c>
      <c r="F4440" s="33">
        <v>290782380.76999998</v>
      </c>
    </row>
    <row r="4441" spans="1:6" ht="13.5" hidden="1" thickBot="1">
      <c r="A4441" s="27">
        <f t="shared" si="78"/>
        <v>9</v>
      </c>
      <c r="B4441" s="30" t="s">
        <v>6669</v>
      </c>
      <c r="C4441" s="30" t="s">
        <v>4823</v>
      </c>
      <c r="D4441" s="34">
        <v>0</v>
      </c>
      <c r="E4441" s="33">
        <v>612434036.07000005</v>
      </c>
      <c r="F4441" s="33">
        <v>612434036.07000005</v>
      </c>
    </row>
    <row r="4442" spans="1:6" ht="13.5" hidden="1" thickBot="1">
      <c r="A4442" s="27">
        <f t="shared" si="78"/>
        <v>9</v>
      </c>
      <c r="B4442" s="30" t="s">
        <v>6670</v>
      </c>
      <c r="C4442" s="30" t="s">
        <v>2212</v>
      </c>
      <c r="D4442" s="34">
        <v>0</v>
      </c>
      <c r="E4442" s="34">
        <v>1461992268</v>
      </c>
      <c r="F4442" s="34">
        <v>1461992268</v>
      </c>
    </row>
    <row r="4443" spans="1:6" ht="13.5" hidden="1" thickBot="1">
      <c r="A4443" s="27">
        <f t="shared" si="78"/>
        <v>9</v>
      </c>
      <c r="B4443" s="30" t="s">
        <v>6671</v>
      </c>
      <c r="C4443" s="30" t="s">
        <v>4744</v>
      </c>
      <c r="D4443" s="34">
        <v>0</v>
      </c>
      <c r="E4443" s="34">
        <v>69025548</v>
      </c>
      <c r="F4443" s="34">
        <v>69025548</v>
      </c>
    </row>
    <row r="4444" spans="1:6" ht="13.5" hidden="1" thickBot="1">
      <c r="A4444" s="27">
        <f t="shared" si="78"/>
        <v>9</v>
      </c>
      <c r="B4444" s="30" t="s">
        <v>6672</v>
      </c>
      <c r="C4444" s="30" t="s">
        <v>2214</v>
      </c>
      <c r="D4444" s="34">
        <v>0</v>
      </c>
      <c r="E4444" s="34">
        <v>21547297</v>
      </c>
      <c r="F4444" s="34">
        <v>21547297</v>
      </c>
    </row>
    <row r="4445" spans="1:6" ht="13.5" hidden="1" thickBot="1">
      <c r="A4445" s="27">
        <f t="shared" si="78"/>
        <v>9</v>
      </c>
      <c r="B4445" s="30" t="s">
        <v>6673</v>
      </c>
      <c r="C4445" s="30" t="s">
        <v>133</v>
      </c>
      <c r="D4445" s="34">
        <v>0</v>
      </c>
      <c r="E4445" s="34">
        <v>6451700</v>
      </c>
      <c r="F4445" s="34">
        <v>6451700</v>
      </c>
    </row>
    <row r="4446" spans="1:6" ht="13.5" hidden="1" thickBot="1">
      <c r="A4446" s="27">
        <f t="shared" si="78"/>
        <v>9</v>
      </c>
      <c r="B4446" s="30" t="s">
        <v>6674</v>
      </c>
      <c r="C4446" s="30" t="s">
        <v>6077</v>
      </c>
      <c r="D4446" s="34">
        <v>0</v>
      </c>
      <c r="E4446" s="33">
        <v>48071648.859999999</v>
      </c>
      <c r="F4446" s="33">
        <v>48071648.859999999</v>
      </c>
    </row>
    <row r="4447" spans="1:6" ht="13.5" hidden="1" thickBot="1">
      <c r="A4447" s="27">
        <f t="shared" si="78"/>
        <v>9</v>
      </c>
      <c r="B4447" s="30" t="s">
        <v>6675</v>
      </c>
      <c r="C4447" s="30" t="s">
        <v>6080</v>
      </c>
      <c r="D4447" s="34">
        <v>0</v>
      </c>
      <c r="E4447" s="33">
        <v>2510304878.6999998</v>
      </c>
      <c r="F4447" s="33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0" t="s">
        <v>4045</v>
      </c>
      <c r="D4448" s="34">
        <v>0</v>
      </c>
      <c r="E4448" s="34">
        <v>0</v>
      </c>
      <c r="F4448" s="34">
        <v>0</v>
      </c>
    </row>
    <row r="4449" spans="1:6" ht="13.5" hidden="1" thickBot="1">
      <c r="A4449" s="27">
        <f t="shared" si="78"/>
        <v>9</v>
      </c>
      <c r="B4449" s="30" t="s">
        <v>6677</v>
      </c>
      <c r="C4449" s="30" t="s">
        <v>199</v>
      </c>
      <c r="D4449" s="34">
        <v>0</v>
      </c>
      <c r="E4449" s="33">
        <v>22500486478.369999</v>
      </c>
      <c r="F4449" s="33">
        <v>22500486478.369999</v>
      </c>
    </row>
    <row r="4450" spans="1:6" ht="13.5" hidden="1" thickBot="1">
      <c r="A4450" s="27">
        <f t="shared" ref="A4450:A4513" si="79">LEN(B4450)</f>
        <v>9</v>
      </c>
      <c r="B4450" s="30" t="s">
        <v>6678</v>
      </c>
      <c r="C4450" s="30" t="s">
        <v>4823</v>
      </c>
      <c r="D4450" s="34">
        <v>0</v>
      </c>
      <c r="E4450" s="33">
        <v>11842505152.709999</v>
      </c>
      <c r="F4450" s="33">
        <v>11842505152.709999</v>
      </c>
    </row>
    <row r="4451" spans="1:6" ht="13.5" hidden="1" thickBot="1">
      <c r="A4451" s="27">
        <f t="shared" si="79"/>
        <v>9</v>
      </c>
      <c r="B4451" s="30" t="s">
        <v>6679</v>
      </c>
      <c r="C4451" s="30" t="s">
        <v>2212</v>
      </c>
      <c r="D4451" s="34">
        <v>0</v>
      </c>
      <c r="E4451" s="33">
        <v>14038308930.9</v>
      </c>
      <c r="F4451" s="33">
        <v>14038308930.9</v>
      </c>
    </row>
    <row r="4452" spans="1:6" ht="13.5" hidden="1" thickBot="1">
      <c r="A4452" s="27">
        <f t="shared" si="79"/>
        <v>9</v>
      </c>
      <c r="B4452" s="30" t="s">
        <v>6680</v>
      </c>
      <c r="C4452" s="30" t="s">
        <v>4744</v>
      </c>
      <c r="D4452" s="34">
        <v>0</v>
      </c>
      <c r="E4452" s="33">
        <v>205881713.72</v>
      </c>
      <c r="F4452" s="33">
        <v>205881713.72</v>
      </c>
    </row>
    <row r="4453" spans="1:6" ht="13.5" hidden="1" thickBot="1">
      <c r="A4453" s="27">
        <f t="shared" si="79"/>
        <v>9</v>
      </c>
      <c r="B4453" s="30" t="s">
        <v>6681</v>
      </c>
      <c r="C4453" s="30" t="s">
        <v>2214</v>
      </c>
      <c r="D4453" s="34">
        <v>0</v>
      </c>
      <c r="E4453" s="33">
        <v>1345926676.0899999</v>
      </c>
      <c r="F4453" s="33">
        <v>1345926676.0899999</v>
      </c>
    </row>
    <row r="4454" spans="1:6" ht="13.5" hidden="1" thickBot="1">
      <c r="A4454" s="27">
        <f t="shared" si="79"/>
        <v>9</v>
      </c>
      <c r="B4454" s="30" t="s">
        <v>6682</v>
      </c>
      <c r="C4454" s="30" t="s">
        <v>133</v>
      </c>
      <c r="D4454" s="34">
        <v>0</v>
      </c>
      <c r="E4454" s="33">
        <v>302081228.44</v>
      </c>
      <c r="F4454" s="33">
        <v>302081228.44</v>
      </c>
    </row>
    <row r="4455" spans="1:6" ht="13.5" hidden="1" thickBot="1">
      <c r="A4455" s="27">
        <f t="shared" si="79"/>
        <v>9</v>
      </c>
      <c r="B4455" s="30" t="s">
        <v>6683</v>
      </c>
      <c r="C4455" s="30" t="s">
        <v>6077</v>
      </c>
      <c r="D4455" s="34">
        <v>0</v>
      </c>
      <c r="E4455" s="33">
        <v>1407468411.79</v>
      </c>
      <c r="F4455" s="33">
        <v>1407468411.79</v>
      </c>
    </row>
    <row r="4456" spans="1:6" ht="13.5" hidden="1" thickBot="1">
      <c r="A4456" s="27">
        <f t="shared" si="79"/>
        <v>9</v>
      </c>
      <c r="B4456" s="30" t="s">
        <v>6684</v>
      </c>
      <c r="C4456" s="30" t="s">
        <v>1334</v>
      </c>
      <c r="D4456" s="34">
        <v>0</v>
      </c>
      <c r="E4456" s="34">
        <v>28911213</v>
      </c>
      <c r="F4456" s="34">
        <v>28911213</v>
      </c>
    </row>
    <row r="4457" spans="1:6" ht="13.5" hidden="1" thickBot="1">
      <c r="A4457" s="27">
        <f t="shared" si="79"/>
        <v>9</v>
      </c>
      <c r="B4457" s="30" t="s">
        <v>6685</v>
      </c>
      <c r="C4457" s="30" t="s">
        <v>4785</v>
      </c>
      <c r="D4457" s="34">
        <v>0</v>
      </c>
      <c r="E4457" s="33">
        <v>449817266.30000001</v>
      </c>
      <c r="F4457" s="33">
        <v>449817266.30000001</v>
      </c>
    </row>
    <row r="4458" spans="1:6" ht="13.5" hidden="1" thickBot="1">
      <c r="A4458" s="27">
        <f t="shared" si="79"/>
        <v>9</v>
      </c>
      <c r="B4458" s="30" t="s">
        <v>6686</v>
      </c>
      <c r="C4458" s="30" t="s">
        <v>4802</v>
      </c>
      <c r="D4458" s="34">
        <v>0</v>
      </c>
      <c r="E4458" s="33">
        <v>473695740.23000002</v>
      </c>
      <c r="F4458" s="33">
        <v>473695740.23000002</v>
      </c>
    </row>
    <row r="4459" spans="1:6" ht="13.5" hidden="1" thickBot="1">
      <c r="A4459" s="27">
        <f t="shared" si="79"/>
        <v>9</v>
      </c>
      <c r="B4459" s="30" t="s">
        <v>6687</v>
      </c>
      <c r="C4459" s="30" t="s">
        <v>6080</v>
      </c>
      <c r="D4459" s="34">
        <v>0</v>
      </c>
      <c r="E4459" s="33">
        <v>52595082811.550003</v>
      </c>
      <c r="F4459" s="33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0" t="s">
        <v>4047</v>
      </c>
      <c r="D4460" s="34">
        <v>0</v>
      </c>
      <c r="E4460" s="34">
        <v>0</v>
      </c>
      <c r="F4460" s="34">
        <v>0</v>
      </c>
    </row>
    <row r="4461" spans="1:6" ht="13.5" hidden="1" thickBot="1">
      <c r="A4461" s="27">
        <f t="shared" si="79"/>
        <v>9</v>
      </c>
      <c r="B4461" s="30" t="s">
        <v>6689</v>
      </c>
      <c r="C4461" s="30" t="s">
        <v>199</v>
      </c>
      <c r="D4461" s="34">
        <v>0</v>
      </c>
      <c r="E4461" s="33">
        <v>3868627119.1700001</v>
      </c>
      <c r="F4461" s="33">
        <v>3868627119.1700001</v>
      </c>
    </row>
    <row r="4462" spans="1:6" ht="13.5" hidden="1" thickBot="1">
      <c r="A4462" s="27">
        <f t="shared" si="79"/>
        <v>9</v>
      </c>
      <c r="B4462" s="30" t="s">
        <v>6690</v>
      </c>
      <c r="C4462" s="30" t="s">
        <v>4823</v>
      </c>
      <c r="D4462" s="34">
        <v>0</v>
      </c>
      <c r="E4462" s="33">
        <v>9542442984.8099995</v>
      </c>
      <c r="F4462" s="33">
        <v>9542442984.8099995</v>
      </c>
    </row>
    <row r="4463" spans="1:6" ht="13.5" hidden="1" thickBot="1">
      <c r="A4463" s="27">
        <f t="shared" si="79"/>
        <v>9</v>
      </c>
      <c r="B4463" s="30" t="s">
        <v>6691</v>
      </c>
      <c r="C4463" s="30" t="s">
        <v>2212</v>
      </c>
      <c r="D4463" s="34">
        <v>0</v>
      </c>
      <c r="E4463" s="33">
        <v>2256355534.5999999</v>
      </c>
      <c r="F4463" s="33">
        <v>2256355534.5999999</v>
      </c>
    </row>
    <row r="4464" spans="1:6" ht="13.5" hidden="1" thickBot="1">
      <c r="A4464" s="27">
        <f t="shared" si="79"/>
        <v>9</v>
      </c>
      <c r="B4464" s="30" t="s">
        <v>6692</v>
      </c>
      <c r="C4464" s="30" t="s">
        <v>4744</v>
      </c>
      <c r="D4464" s="34">
        <v>0</v>
      </c>
      <c r="E4464" s="33">
        <v>13419305.800000001</v>
      </c>
      <c r="F4464" s="33">
        <v>13419305.800000001</v>
      </c>
    </row>
    <row r="4465" spans="1:6" ht="13.5" hidden="1" thickBot="1">
      <c r="A4465" s="27">
        <f t="shared" si="79"/>
        <v>9</v>
      </c>
      <c r="B4465" s="30" t="s">
        <v>6693</v>
      </c>
      <c r="C4465" s="30" t="s">
        <v>2214</v>
      </c>
      <c r="D4465" s="34">
        <v>0</v>
      </c>
      <c r="E4465" s="34">
        <v>81549987</v>
      </c>
      <c r="F4465" s="34">
        <v>81549987</v>
      </c>
    </row>
    <row r="4466" spans="1:6" ht="13.5" hidden="1" thickBot="1">
      <c r="A4466" s="27">
        <f t="shared" si="79"/>
        <v>9</v>
      </c>
      <c r="B4466" s="30" t="s">
        <v>6694</v>
      </c>
      <c r="C4466" s="30" t="s">
        <v>133</v>
      </c>
      <c r="D4466" s="34">
        <v>0</v>
      </c>
      <c r="E4466" s="34">
        <v>18837837</v>
      </c>
      <c r="F4466" s="34">
        <v>18837837</v>
      </c>
    </row>
    <row r="4467" spans="1:6" ht="13.5" hidden="1" thickBot="1">
      <c r="A4467" s="27">
        <f t="shared" si="79"/>
        <v>9</v>
      </c>
      <c r="B4467" s="30" t="s">
        <v>6695</v>
      </c>
      <c r="C4467" s="30" t="s">
        <v>6077</v>
      </c>
      <c r="D4467" s="34">
        <v>0</v>
      </c>
      <c r="E4467" s="33">
        <v>285789183.25</v>
      </c>
      <c r="F4467" s="33">
        <v>285789183.25</v>
      </c>
    </row>
    <row r="4468" spans="1:6" ht="13.5" hidden="1" thickBot="1">
      <c r="A4468" s="27">
        <f t="shared" si="79"/>
        <v>9</v>
      </c>
      <c r="B4468" s="30" t="s">
        <v>6696</v>
      </c>
      <c r="C4468" s="30" t="s">
        <v>6080</v>
      </c>
      <c r="D4468" s="34">
        <v>0</v>
      </c>
      <c r="E4468" s="33">
        <v>16067021951.629999</v>
      </c>
      <c r="F4468" s="33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0" t="s">
        <v>4049</v>
      </c>
      <c r="D4469" s="34">
        <v>0</v>
      </c>
      <c r="E4469" s="34">
        <v>0</v>
      </c>
      <c r="F4469" s="34">
        <v>0</v>
      </c>
    </row>
    <row r="4470" spans="1:6" ht="13.5" hidden="1" thickBot="1">
      <c r="A4470" s="27">
        <f t="shared" si="79"/>
        <v>9</v>
      </c>
      <c r="B4470" s="30" t="s">
        <v>6698</v>
      </c>
      <c r="C4470" s="30" t="s">
        <v>199</v>
      </c>
      <c r="D4470" s="34">
        <v>0</v>
      </c>
      <c r="E4470" s="33">
        <v>7526738969.1499996</v>
      </c>
      <c r="F4470" s="33">
        <v>7526738969.1499996</v>
      </c>
    </row>
    <row r="4471" spans="1:6" ht="13.5" hidden="1" thickBot="1">
      <c r="A4471" s="27">
        <f t="shared" si="79"/>
        <v>9</v>
      </c>
      <c r="B4471" s="30" t="s">
        <v>6699</v>
      </c>
      <c r="C4471" s="30" t="s">
        <v>4823</v>
      </c>
      <c r="D4471" s="34">
        <v>0</v>
      </c>
      <c r="E4471" s="33">
        <v>18353370579.099998</v>
      </c>
      <c r="F4471" s="33">
        <v>18353370579.099998</v>
      </c>
    </row>
    <row r="4472" spans="1:6" ht="13.5" hidden="1" thickBot="1">
      <c r="A4472" s="27">
        <f t="shared" si="79"/>
        <v>9</v>
      </c>
      <c r="B4472" s="30" t="s">
        <v>6700</v>
      </c>
      <c r="C4472" s="30" t="s">
        <v>2212</v>
      </c>
      <c r="D4472" s="34">
        <v>0</v>
      </c>
      <c r="E4472" s="34">
        <v>2426698308</v>
      </c>
      <c r="F4472" s="34">
        <v>2426698308</v>
      </c>
    </row>
    <row r="4473" spans="1:6" ht="13.5" hidden="1" thickBot="1">
      <c r="A4473" s="27">
        <f t="shared" si="79"/>
        <v>9</v>
      </c>
      <c r="B4473" s="30" t="s">
        <v>6701</v>
      </c>
      <c r="C4473" s="30" t="s">
        <v>4744</v>
      </c>
      <c r="D4473" s="34">
        <v>0</v>
      </c>
      <c r="E4473" s="34">
        <v>2623249</v>
      </c>
      <c r="F4473" s="34">
        <v>2623249</v>
      </c>
    </row>
    <row r="4474" spans="1:6" ht="13.5" hidden="1" thickBot="1">
      <c r="A4474" s="27">
        <f t="shared" si="79"/>
        <v>9</v>
      </c>
      <c r="B4474" s="30" t="s">
        <v>6702</v>
      </c>
      <c r="C4474" s="30" t="s">
        <v>2214</v>
      </c>
      <c r="D4474" s="34">
        <v>0</v>
      </c>
      <c r="E4474" s="34">
        <v>95226628</v>
      </c>
      <c r="F4474" s="34">
        <v>95226628</v>
      </c>
    </row>
    <row r="4475" spans="1:6" ht="13.5" hidden="1" thickBot="1">
      <c r="A4475" s="27">
        <f t="shared" si="79"/>
        <v>9</v>
      </c>
      <c r="B4475" s="30" t="s">
        <v>6703</v>
      </c>
      <c r="C4475" s="30" t="s">
        <v>133</v>
      </c>
      <c r="D4475" s="34">
        <v>0</v>
      </c>
      <c r="E4475" s="34">
        <v>11851196</v>
      </c>
      <c r="F4475" s="34">
        <v>11851196</v>
      </c>
    </row>
    <row r="4476" spans="1:6" ht="13.5" hidden="1" thickBot="1">
      <c r="A4476" s="27">
        <f t="shared" si="79"/>
        <v>9</v>
      </c>
      <c r="B4476" s="30" t="s">
        <v>6704</v>
      </c>
      <c r="C4476" s="30" t="s">
        <v>6077</v>
      </c>
      <c r="D4476" s="34">
        <v>0</v>
      </c>
      <c r="E4476" s="33">
        <v>1296948858.5</v>
      </c>
      <c r="F4476" s="33">
        <v>1296948858.5</v>
      </c>
    </row>
    <row r="4477" spans="1:6" ht="13.5" hidden="1" thickBot="1">
      <c r="A4477" s="27">
        <f t="shared" si="79"/>
        <v>9</v>
      </c>
      <c r="B4477" s="30" t="s">
        <v>6705</v>
      </c>
      <c r="C4477" s="30" t="s">
        <v>6080</v>
      </c>
      <c r="D4477" s="34">
        <v>0</v>
      </c>
      <c r="E4477" s="33">
        <v>29713457787.75</v>
      </c>
      <c r="F4477" s="33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0" t="s">
        <v>4051</v>
      </c>
      <c r="D4478" s="34">
        <v>0</v>
      </c>
      <c r="E4478" s="34">
        <v>0</v>
      </c>
      <c r="F4478" s="34">
        <v>0</v>
      </c>
    </row>
    <row r="4479" spans="1:6" ht="13.5" hidden="1" thickBot="1">
      <c r="A4479" s="27">
        <f t="shared" si="79"/>
        <v>9</v>
      </c>
      <c r="B4479" s="30" t="s">
        <v>6707</v>
      </c>
      <c r="C4479" s="30" t="s">
        <v>199</v>
      </c>
      <c r="D4479" s="34">
        <v>0</v>
      </c>
      <c r="E4479" s="33">
        <v>54031902944.669998</v>
      </c>
      <c r="F4479" s="33">
        <v>54031902944.669998</v>
      </c>
    </row>
    <row r="4480" spans="1:6" ht="13.5" hidden="1" thickBot="1">
      <c r="A4480" s="27">
        <f t="shared" si="79"/>
        <v>9</v>
      </c>
      <c r="B4480" s="30" t="s">
        <v>6708</v>
      </c>
      <c r="C4480" s="30" t="s">
        <v>4823</v>
      </c>
      <c r="D4480" s="34">
        <v>0</v>
      </c>
      <c r="E4480" s="33">
        <v>16076047070.290001</v>
      </c>
      <c r="F4480" s="33">
        <v>16076047070.290001</v>
      </c>
    </row>
    <row r="4481" spans="1:6" ht="13.5" hidden="1" thickBot="1">
      <c r="A4481" s="27">
        <f t="shared" si="79"/>
        <v>9</v>
      </c>
      <c r="B4481" s="30" t="s">
        <v>6709</v>
      </c>
      <c r="C4481" s="30" t="s">
        <v>2212</v>
      </c>
      <c r="D4481" s="34">
        <v>0</v>
      </c>
      <c r="E4481" s="33">
        <v>13054784689.950001</v>
      </c>
      <c r="F4481" s="33">
        <v>13054784689.950001</v>
      </c>
    </row>
    <row r="4482" spans="1:6" ht="13.5" hidden="1" thickBot="1">
      <c r="A4482" s="27">
        <f t="shared" si="79"/>
        <v>9</v>
      </c>
      <c r="B4482" s="30" t="s">
        <v>6710</v>
      </c>
      <c r="C4482" s="30" t="s">
        <v>4744</v>
      </c>
      <c r="D4482" s="34">
        <v>0</v>
      </c>
      <c r="E4482" s="33">
        <v>36709412.340000004</v>
      </c>
      <c r="F4482" s="33">
        <v>36709412.340000004</v>
      </c>
    </row>
    <row r="4483" spans="1:6" ht="13.5" hidden="1" thickBot="1">
      <c r="A4483" s="27">
        <f t="shared" si="79"/>
        <v>9</v>
      </c>
      <c r="B4483" s="30" t="s">
        <v>6711</v>
      </c>
      <c r="C4483" s="30" t="s">
        <v>2214</v>
      </c>
      <c r="D4483" s="34">
        <v>0</v>
      </c>
      <c r="E4483" s="33">
        <v>703482255.62</v>
      </c>
      <c r="F4483" s="33">
        <v>703482255.62</v>
      </c>
    </row>
    <row r="4484" spans="1:6" ht="13.5" hidden="1" thickBot="1">
      <c r="A4484" s="27">
        <f t="shared" si="79"/>
        <v>9</v>
      </c>
      <c r="B4484" s="30" t="s">
        <v>6712</v>
      </c>
      <c r="C4484" s="30" t="s">
        <v>133</v>
      </c>
      <c r="D4484" s="34">
        <v>0</v>
      </c>
      <c r="E4484" s="33">
        <v>113844568.09999999</v>
      </c>
      <c r="F4484" s="33">
        <v>113844568.09999999</v>
      </c>
    </row>
    <row r="4485" spans="1:6" ht="13.5" hidden="1" thickBot="1">
      <c r="A4485" s="27">
        <f t="shared" si="79"/>
        <v>9</v>
      </c>
      <c r="B4485" s="30" t="s">
        <v>6713</v>
      </c>
      <c r="C4485" s="30" t="s">
        <v>6077</v>
      </c>
      <c r="D4485" s="34">
        <v>0</v>
      </c>
      <c r="E4485" s="33">
        <v>4093122873.5100002</v>
      </c>
      <c r="F4485" s="33">
        <v>4093122873.5100002</v>
      </c>
    </row>
    <row r="4486" spans="1:6" ht="13.5" hidden="1" thickBot="1">
      <c r="A4486" s="27">
        <f t="shared" si="79"/>
        <v>9</v>
      </c>
      <c r="B4486" s="30" t="s">
        <v>6714</v>
      </c>
      <c r="C4486" s="30" t="s">
        <v>1334</v>
      </c>
      <c r="D4486" s="34">
        <v>0</v>
      </c>
      <c r="E4486" s="34">
        <v>25576060</v>
      </c>
      <c r="F4486" s="34">
        <v>25576060</v>
      </c>
    </row>
    <row r="4487" spans="1:6" ht="13.5" hidden="1" thickBot="1">
      <c r="A4487" s="27">
        <f t="shared" si="79"/>
        <v>9</v>
      </c>
      <c r="B4487" s="30" t="s">
        <v>6715</v>
      </c>
      <c r="C4487" s="30" t="s">
        <v>6080</v>
      </c>
      <c r="D4487" s="34">
        <v>0</v>
      </c>
      <c r="E4487" s="33">
        <v>88135469874.479996</v>
      </c>
      <c r="F4487" s="33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0" t="s">
        <v>4053</v>
      </c>
      <c r="D4488" s="34">
        <v>0</v>
      </c>
      <c r="E4488" s="34">
        <v>0</v>
      </c>
      <c r="F4488" s="34">
        <v>0</v>
      </c>
    </row>
    <row r="4489" spans="1:6" ht="13.5" hidden="1" thickBot="1">
      <c r="A4489" s="27">
        <f t="shared" si="79"/>
        <v>9</v>
      </c>
      <c r="B4489" s="30" t="s">
        <v>6717</v>
      </c>
      <c r="C4489" s="30" t="s">
        <v>199</v>
      </c>
      <c r="D4489" s="34">
        <v>0</v>
      </c>
      <c r="E4489" s="33">
        <v>626110325971.06995</v>
      </c>
      <c r="F4489" s="33">
        <v>626110325971.06995</v>
      </c>
    </row>
    <row r="4490" spans="1:6" ht="13.5" hidden="1" thickBot="1">
      <c r="A4490" s="27">
        <f t="shared" si="79"/>
        <v>9</v>
      </c>
      <c r="B4490" s="30" t="s">
        <v>6718</v>
      </c>
      <c r="C4490" s="30" t="s">
        <v>4823</v>
      </c>
      <c r="D4490" s="34">
        <v>0</v>
      </c>
      <c r="E4490" s="33">
        <v>39841605738.120003</v>
      </c>
      <c r="F4490" s="33">
        <v>39841605738.120003</v>
      </c>
    </row>
    <row r="4491" spans="1:6" ht="13.5" hidden="1" thickBot="1">
      <c r="A4491" s="27">
        <f t="shared" si="79"/>
        <v>9</v>
      </c>
      <c r="B4491" s="30" t="s">
        <v>6719</v>
      </c>
      <c r="C4491" s="30" t="s">
        <v>2212</v>
      </c>
      <c r="D4491" s="34">
        <v>0</v>
      </c>
      <c r="E4491" s="33">
        <v>47498681766.709999</v>
      </c>
      <c r="F4491" s="33">
        <v>47498681766.709999</v>
      </c>
    </row>
    <row r="4492" spans="1:6" ht="13.5" hidden="1" thickBot="1">
      <c r="A4492" s="27">
        <f t="shared" si="79"/>
        <v>9</v>
      </c>
      <c r="B4492" s="30" t="s">
        <v>6720</v>
      </c>
      <c r="C4492" s="30" t="s">
        <v>4744</v>
      </c>
      <c r="D4492" s="34">
        <v>0</v>
      </c>
      <c r="E4492" s="33">
        <v>272253733.31999999</v>
      </c>
      <c r="F4492" s="33">
        <v>272253733.31999999</v>
      </c>
    </row>
    <row r="4493" spans="1:6" ht="13.5" hidden="1" thickBot="1">
      <c r="A4493" s="27">
        <f t="shared" si="79"/>
        <v>9</v>
      </c>
      <c r="B4493" s="30" t="s">
        <v>6721</v>
      </c>
      <c r="C4493" s="30" t="s">
        <v>2214</v>
      </c>
      <c r="D4493" s="34">
        <v>0</v>
      </c>
      <c r="E4493" s="33">
        <v>5238766372.1800003</v>
      </c>
      <c r="F4493" s="33">
        <v>5238766372.1800003</v>
      </c>
    </row>
    <row r="4494" spans="1:6" ht="13.5" hidden="1" thickBot="1">
      <c r="A4494" s="27">
        <f t="shared" si="79"/>
        <v>9</v>
      </c>
      <c r="B4494" s="30" t="s">
        <v>6722</v>
      </c>
      <c r="C4494" s="30" t="s">
        <v>133</v>
      </c>
      <c r="D4494" s="34">
        <v>0</v>
      </c>
      <c r="E4494" s="33">
        <v>994089663.63</v>
      </c>
      <c r="F4494" s="33">
        <v>994089663.63</v>
      </c>
    </row>
    <row r="4495" spans="1:6" ht="13.5" hidden="1" thickBot="1">
      <c r="A4495" s="27">
        <f t="shared" si="79"/>
        <v>9</v>
      </c>
      <c r="B4495" s="30" t="s">
        <v>6723</v>
      </c>
      <c r="C4495" s="30" t="s">
        <v>6077</v>
      </c>
      <c r="D4495" s="34">
        <v>0</v>
      </c>
      <c r="E4495" s="33">
        <v>3568188572.3099999</v>
      </c>
      <c r="F4495" s="33">
        <v>3568188572.3099999</v>
      </c>
    </row>
    <row r="4496" spans="1:6" ht="13.5" hidden="1" thickBot="1">
      <c r="A4496" s="27">
        <f t="shared" si="79"/>
        <v>9</v>
      </c>
      <c r="B4496" s="30" t="s">
        <v>6724</v>
      </c>
      <c r="C4496" s="30" t="s">
        <v>1334</v>
      </c>
      <c r="D4496" s="34">
        <v>0</v>
      </c>
      <c r="E4496" s="33">
        <v>78669353.700000003</v>
      </c>
      <c r="F4496" s="33">
        <v>78669353.700000003</v>
      </c>
    </row>
    <row r="4497" spans="1:6" ht="13.5" hidden="1" thickBot="1">
      <c r="A4497" s="27">
        <f t="shared" si="79"/>
        <v>9</v>
      </c>
      <c r="B4497" s="30" t="s">
        <v>6725</v>
      </c>
      <c r="C4497" s="30" t="s">
        <v>4785</v>
      </c>
      <c r="D4497" s="34">
        <v>0</v>
      </c>
      <c r="E4497" s="34">
        <v>2496246243</v>
      </c>
      <c r="F4497" s="34">
        <v>2496246243</v>
      </c>
    </row>
    <row r="4498" spans="1:6" ht="13.5" hidden="1" thickBot="1">
      <c r="A4498" s="27">
        <f t="shared" si="79"/>
        <v>9</v>
      </c>
      <c r="B4498" s="30" t="s">
        <v>6726</v>
      </c>
      <c r="C4498" s="30" t="s">
        <v>4802</v>
      </c>
      <c r="D4498" s="34">
        <v>0</v>
      </c>
      <c r="E4498" s="34">
        <v>3480969647</v>
      </c>
      <c r="F4498" s="34">
        <v>3480969647</v>
      </c>
    </row>
    <row r="4499" spans="1:6" ht="13.5" hidden="1" thickBot="1">
      <c r="A4499" s="27">
        <f t="shared" si="79"/>
        <v>9</v>
      </c>
      <c r="B4499" s="30" t="s">
        <v>6727</v>
      </c>
      <c r="C4499" s="30" t="s">
        <v>6080</v>
      </c>
      <c r="D4499" s="34">
        <v>0</v>
      </c>
      <c r="E4499" s="33">
        <v>729579797061.04004</v>
      </c>
      <c r="F4499" s="33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0" t="s">
        <v>4055</v>
      </c>
      <c r="D4500" s="34">
        <v>0</v>
      </c>
      <c r="E4500" s="33">
        <v>0.02</v>
      </c>
      <c r="F4500" s="33">
        <v>0.02</v>
      </c>
    </row>
    <row r="4501" spans="1:6" ht="13.5" hidden="1" thickBot="1">
      <c r="A4501" s="27">
        <f t="shared" si="79"/>
        <v>9</v>
      </c>
      <c r="B4501" s="30" t="s">
        <v>6729</v>
      </c>
      <c r="C4501" s="30" t="s">
        <v>199</v>
      </c>
      <c r="D4501" s="34">
        <v>0</v>
      </c>
      <c r="E4501" s="33">
        <v>2563649283.5999999</v>
      </c>
      <c r="F4501" s="33">
        <v>2563649283.5999999</v>
      </c>
    </row>
    <row r="4502" spans="1:6" ht="13.5" hidden="1" thickBot="1">
      <c r="A4502" s="27">
        <f t="shared" si="79"/>
        <v>9</v>
      </c>
      <c r="B4502" s="30" t="s">
        <v>6730</v>
      </c>
      <c r="C4502" s="30" t="s">
        <v>4823</v>
      </c>
      <c r="D4502" s="34">
        <v>0</v>
      </c>
      <c r="E4502" s="33">
        <v>4303764111.9499998</v>
      </c>
      <c r="F4502" s="33">
        <v>4303764111.9499998</v>
      </c>
    </row>
    <row r="4503" spans="1:6" ht="13.5" hidden="1" thickBot="1">
      <c r="A4503" s="27">
        <f t="shared" si="79"/>
        <v>9</v>
      </c>
      <c r="B4503" s="30" t="s">
        <v>6731</v>
      </c>
      <c r="C4503" s="30" t="s">
        <v>2212</v>
      </c>
      <c r="D4503" s="34">
        <v>0</v>
      </c>
      <c r="E4503" s="33">
        <v>5380690788.6999998</v>
      </c>
      <c r="F4503" s="33">
        <v>5380690788.6999998</v>
      </c>
    </row>
    <row r="4504" spans="1:6" ht="13.5" hidden="1" thickBot="1">
      <c r="A4504" s="27">
        <f t="shared" si="79"/>
        <v>9</v>
      </c>
      <c r="B4504" s="30" t="s">
        <v>6732</v>
      </c>
      <c r="C4504" s="30" t="s">
        <v>4744</v>
      </c>
      <c r="D4504" s="34">
        <v>0</v>
      </c>
      <c r="E4504" s="33">
        <v>33812137.009999998</v>
      </c>
      <c r="F4504" s="33">
        <v>33812137.009999998</v>
      </c>
    </row>
    <row r="4505" spans="1:6" ht="13.5" hidden="1" thickBot="1">
      <c r="A4505" s="27">
        <f t="shared" si="79"/>
        <v>9</v>
      </c>
      <c r="B4505" s="30" t="s">
        <v>6733</v>
      </c>
      <c r="C4505" s="30" t="s">
        <v>2214</v>
      </c>
      <c r="D4505" s="34">
        <v>0</v>
      </c>
      <c r="E4505" s="33">
        <v>393315937.38</v>
      </c>
      <c r="F4505" s="33">
        <v>393315937.38</v>
      </c>
    </row>
    <row r="4506" spans="1:6" ht="13.5" hidden="1" thickBot="1">
      <c r="A4506" s="27">
        <f t="shared" si="79"/>
        <v>9</v>
      </c>
      <c r="B4506" s="30" t="s">
        <v>6734</v>
      </c>
      <c r="C4506" s="30" t="s">
        <v>133</v>
      </c>
      <c r="D4506" s="34">
        <v>0</v>
      </c>
      <c r="E4506" s="33">
        <v>95052126.019999996</v>
      </c>
      <c r="F4506" s="33">
        <v>95052126.019999996</v>
      </c>
    </row>
    <row r="4507" spans="1:6" ht="13.5" hidden="1" thickBot="1">
      <c r="A4507" s="27">
        <f t="shared" si="79"/>
        <v>9</v>
      </c>
      <c r="B4507" s="30" t="s">
        <v>6735</v>
      </c>
      <c r="C4507" s="30" t="s">
        <v>6077</v>
      </c>
      <c r="D4507" s="34">
        <v>0</v>
      </c>
      <c r="E4507" s="33">
        <v>296498947.24000001</v>
      </c>
      <c r="F4507" s="33">
        <v>296498947.24000001</v>
      </c>
    </row>
    <row r="4508" spans="1:6" ht="13.5" hidden="1" thickBot="1">
      <c r="A4508" s="27">
        <f t="shared" si="79"/>
        <v>9</v>
      </c>
      <c r="B4508" s="30" t="s">
        <v>6736</v>
      </c>
      <c r="C4508" s="30" t="s">
        <v>1334</v>
      </c>
      <c r="D4508" s="34">
        <v>0</v>
      </c>
      <c r="E4508" s="34">
        <v>12512480</v>
      </c>
      <c r="F4508" s="34">
        <v>12512480</v>
      </c>
    </row>
    <row r="4509" spans="1:6" ht="13.5" hidden="1" thickBot="1">
      <c r="A4509" s="27">
        <f t="shared" si="79"/>
        <v>9</v>
      </c>
      <c r="B4509" s="30" t="s">
        <v>6737</v>
      </c>
      <c r="C4509" s="30" t="s">
        <v>4785</v>
      </c>
      <c r="D4509" s="34">
        <v>0</v>
      </c>
      <c r="E4509" s="34">
        <v>31878080</v>
      </c>
      <c r="F4509" s="34">
        <v>31878080</v>
      </c>
    </row>
    <row r="4510" spans="1:6" ht="13.5" hidden="1" thickBot="1">
      <c r="A4510" s="27">
        <f t="shared" si="79"/>
        <v>9</v>
      </c>
      <c r="B4510" s="30" t="s">
        <v>6738</v>
      </c>
      <c r="C4510" s="30" t="s">
        <v>4802</v>
      </c>
      <c r="D4510" s="34">
        <v>0</v>
      </c>
      <c r="E4510" s="34">
        <v>3682865</v>
      </c>
      <c r="F4510" s="34">
        <v>3682865</v>
      </c>
    </row>
    <row r="4511" spans="1:6" ht="13.5" hidden="1" thickBot="1">
      <c r="A4511" s="27">
        <f t="shared" si="79"/>
        <v>9</v>
      </c>
      <c r="B4511" s="30" t="s">
        <v>6739</v>
      </c>
      <c r="C4511" s="30" t="s">
        <v>6080</v>
      </c>
      <c r="D4511" s="34">
        <v>0</v>
      </c>
      <c r="E4511" s="33">
        <v>13114856756.879999</v>
      </c>
      <c r="F4511" s="33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0" t="s">
        <v>4057</v>
      </c>
      <c r="D4512" s="34">
        <v>0</v>
      </c>
      <c r="E4512" s="34">
        <v>0</v>
      </c>
      <c r="F4512" s="34">
        <v>0</v>
      </c>
    </row>
    <row r="4513" spans="1:6" ht="13.5" hidden="1" thickBot="1">
      <c r="A4513" s="27">
        <f t="shared" si="79"/>
        <v>9</v>
      </c>
      <c r="B4513" s="30" t="s">
        <v>6741</v>
      </c>
      <c r="C4513" s="30" t="s">
        <v>199</v>
      </c>
      <c r="D4513" s="34">
        <v>0</v>
      </c>
      <c r="E4513" s="33">
        <v>448475286.69999999</v>
      </c>
      <c r="F4513" s="33">
        <v>448475286.69999999</v>
      </c>
    </row>
    <row r="4514" spans="1:6" ht="13.5" hidden="1" thickBot="1">
      <c r="A4514" s="27">
        <f t="shared" ref="A4514:A4577" si="80">LEN(B4514)</f>
        <v>9</v>
      </c>
      <c r="B4514" s="30" t="s">
        <v>6742</v>
      </c>
      <c r="C4514" s="30" t="s">
        <v>4823</v>
      </c>
      <c r="D4514" s="34">
        <v>0</v>
      </c>
      <c r="E4514" s="33">
        <v>8480782082.9700003</v>
      </c>
      <c r="F4514" s="33">
        <v>8480782082.9700003</v>
      </c>
    </row>
    <row r="4515" spans="1:6" ht="13.5" hidden="1" thickBot="1">
      <c r="A4515" s="27">
        <f t="shared" si="80"/>
        <v>9</v>
      </c>
      <c r="B4515" s="30" t="s">
        <v>6743</v>
      </c>
      <c r="C4515" s="30" t="s">
        <v>2212</v>
      </c>
      <c r="D4515" s="34">
        <v>0</v>
      </c>
      <c r="E4515" s="33">
        <v>7639013428.96</v>
      </c>
      <c r="F4515" s="33">
        <v>7639013428.96</v>
      </c>
    </row>
    <row r="4516" spans="1:6" ht="13.5" hidden="1" thickBot="1">
      <c r="A4516" s="27">
        <f t="shared" si="80"/>
        <v>9</v>
      </c>
      <c r="B4516" s="30" t="s">
        <v>6744</v>
      </c>
      <c r="C4516" s="30" t="s">
        <v>4744</v>
      </c>
      <c r="D4516" s="34">
        <v>0</v>
      </c>
      <c r="E4516" s="34">
        <v>8377458</v>
      </c>
      <c r="F4516" s="34">
        <v>8377458</v>
      </c>
    </row>
    <row r="4517" spans="1:6" ht="13.5" hidden="1" thickBot="1">
      <c r="A4517" s="27">
        <f t="shared" si="80"/>
        <v>9</v>
      </c>
      <c r="B4517" s="30" t="s">
        <v>6745</v>
      </c>
      <c r="C4517" s="30" t="s">
        <v>2214</v>
      </c>
      <c r="D4517" s="34">
        <v>0</v>
      </c>
      <c r="E4517" s="34">
        <v>633487852</v>
      </c>
      <c r="F4517" s="34">
        <v>633487852</v>
      </c>
    </row>
    <row r="4518" spans="1:6" ht="13.5" hidden="1" thickBot="1">
      <c r="A4518" s="27">
        <f t="shared" si="80"/>
        <v>9</v>
      </c>
      <c r="B4518" s="30" t="s">
        <v>6746</v>
      </c>
      <c r="C4518" s="30" t="s">
        <v>133</v>
      </c>
      <c r="D4518" s="34">
        <v>0</v>
      </c>
      <c r="E4518" s="34">
        <v>168011086</v>
      </c>
      <c r="F4518" s="34">
        <v>168011086</v>
      </c>
    </row>
    <row r="4519" spans="1:6" ht="13.5" hidden="1" thickBot="1">
      <c r="A4519" s="27">
        <f t="shared" si="80"/>
        <v>9</v>
      </c>
      <c r="B4519" s="30" t="s">
        <v>6747</v>
      </c>
      <c r="C4519" s="30" t="s">
        <v>6077</v>
      </c>
      <c r="D4519" s="34">
        <v>0</v>
      </c>
      <c r="E4519" s="33">
        <v>398195761.38999999</v>
      </c>
      <c r="F4519" s="33">
        <v>398195761.38999999</v>
      </c>
    </row>
    <row r="4520" spans="1:6" ht="13.5" hidden="1" thickBot="1">
      <c r="A4520" s="27">
        <f t="shared" si="80"/>
        <v>9</v>
      </c>
      <c r="B4520" s="30" t="s">
        <v>6748</v>
      </c>
      <c r="C4520" s="30" t="s">
        <v>4785</v>
      </c>
      <c r="D4520" s="34">
        <v>0</v>
      </c>
      <c r="E4520" s="33">
        <v>102472472.09999999</v>
      </c>
      <c r="F4520" s="33">
        <v>102472472.09999999</v>
      </c>
    </row>
    <row r="4521" spans="1:6" ht="13.5" hidden="1" thickBot="1">
      <c r="A4521" s="27">
        <f t="shared" si="80"/>
        <v>9</v>
      </c>
      <c r="B4521" s="30" t="s">
        <v>6749</v>
      </c>
      <c r="C4521" s="30" t="s">
        <v>4802</v>
      </c>
      <c r="D4521" s="34">
        <v>0</v>
      </c>
      <c r="E4521" s="34">
        <v>297305224</v>
      </c>
      <c r="F4521" s="34">
        <v>297305224</v>
      </c>
    </row>
    <row r="4522" spans="1:6" ht="13.5" hidden="1" thickBot="1">
      <c r="A4522" s="27">
        <f t="shared" si="80"/>
        <v>9</v>
      </c>
      <c r="B4522" s="30" t="s">
        <v>6750</v>
      </c>
      <c r="C4522" s="30" t="s">
        <v>6080</v>
      </c>
      <c r="D4522" s="34">
        <v>0</v>
      </c>
      <c r="E4522" s="33">
        <v>18176120652.119999</v>
      </c>
      <c r="F4522" s="33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0" t="s">
        <v>4059</v>
      </c>
      <c r="D4523" s="34">
        <v>0</v>
      </c>
      <c r="E4523" s="34">
        <v>0</v>
      </c>
      <c r="F4523" s="34">
        <v>0</v>
      </c>
    </row>
    <row r="4524" spans="1:6" ht="13.5" hidden="1" thickBot="1">
      <c r="A4524" s="27">
        <f t="shared" si="80"/>
        <v>9</v>
      </c>
      <c r="B4524" s="30" t="s">
        <v>6752</v>
      </c>
      <c r="C4524" s="30" t="s">
        <v>199</v>
      </c>
      <c r="D4524" s="34">
        <v>0</v>
      </c>
      <c r="E4524" s="34">
        <v>32130</v>
      </c>
      <c r="F4524" s="34">
        <v>32130</v>
      </c>
    </row>
    <row r="4525" spans="1:6" ht="13.5" hidden="1" thickBot="1">
      <c r="A4525" s="27">
        <f t="shared" si="80"/>
        <v>9</v>
      </c>
      <c r="B4525" s="30" t="s">
        <v>6753</v>
      </c>
      <c r="C4525" s="30" t="s">
        <v>4823</v>
      </c>
      <c r="D4525" s="34">
        <v>0</v>
      </c>
      <c r="E4525" s="34">
        <v>4351745649</v>
      </c>
      <c r="F4525" s="34">
        <v>4351745649</v>
      </c>
    </row>
    <row r="4526" spans="1:6" ht="13.5" hidden="1" thickBot="1">
      <c r="A4526" s="27">
        <f t="shared" si="80"/>
        <v>9</v>
      </c>
      <c r="B4526" s="30" t="s">
        <v>6754</v>
      </c>
      <c r="C4526" s="30" t="s">
        <v>2212</v>
      </c>
      <c r="D4526" s="34">
        <v>0</v>
      </c>
      <c r="E4526" s="34">
        <v>1192744448</v>
      </c>
      <c r="F4526" s="34">
        <v>1192744448</v>
      </c>
    </row>
    <row r="4527" spans="1:6" ht="13.5" hidden="1" thickBot="1">
      <c r="A4527" s="27">
        <f t="shared" si="80"/>
        <v>9</v>
      </c>
      <c r="B4527" s="30" t="s">
        <v>6755</v>
      </c>
      <c r="C4527" s="30" t="s">
        <v>4744</v>
      </c>
      <c r="D4527" s="34">
        <v>0</v>
      </c>
      <c r="E4527" s="34">
        <v>473418</v>
      </c>
      <c r="F4527" s="34">
        <v>473418</v>
      </c>
    </row>
    <row r="4528" spans="1:6" ht="13.5" hidden="1" thickBot="1">
      <c r="A4528" s="27">
        <f t="shared" si="80"/>
        <v>9</v>
      </c>
      <c r="B4528" s="30" t="s">
        <v>6756</v>
      </c>
      <c r="C4528" s="30" t="s">
        <v>2214</v>
      </c>
      <c r="D4528" s="34">
        <v>0</v>
      </c>
      <c r="E4528" s="34">
        <v>153367184</v>
      </c>
      <c r="F4528" s="34">
        <v>153367184</v>
      </c>
    </row>
    <row r="4529" spans="1:6" ht="13.5" hidden="1" thickBot="1">
      <c r="A4529" s="27">
        <f t="shared" si="80"/>
        <v>9</v>
      </c>
      <c r="B4529" s="30" t="s">
        <v>6757</v>
      </c>
      <c r="C4529" s="30" t="s">
        <v>133</v>
      </c>
      <c r="D4529" s="34">
        <v>0</v>
      </c>
      <c r="E4529" s="34">
        <v>61517485</v>
      </c>
      <c r="F4529" s="34">
        <v>61517485</v>
      </c>
    </row>
    <row r="4530" spans="1:6" ht="13.5" hidden="1" thickBot="1">
      <c r="A4530" s="27">
        <f t="shared" si="80"/>
        <v>9</v>
      </c>
      <c r="B4530" s="30" t="s">
        <v>6758</v>
      </c>
      <c r="C4530" s="30" t="s">
        <v>6077</v>
      </c>
      <c r="D4530" s="34">
        <v>0</v>
      </c>
      <c r="E4530" s="34">
        <v>45969422</v>
      </c>
      <c r="F4530" s="34">
        <v>45969422</v>
      </c>
    </row>
    <row r="4531" spans="1:6" ht="13.5" hidden="1" thickBot="1">
      <c r="A4531" s="27">
        <f t="shared" si="80"/>
        <v>9</v>
      </c>
      <c r="B4531" s="30" t="s">
        <v>6759</v>
      </c>
      <c r="C4531" s="30" t="s">
        <v>6080</v>
      </c>
      <c r="D4531" s="34">
        <v>0</v>
      </c>
      <c r="E4531" s="34">
        <v>5805849736</v>
      </c>
      <c r="F4531" s="34">
        <v>5805849736</v>
      </c>
    </row>
    <row r="4532" spans="1:6" ht="13.5" thickBot="1">
      <c r="A4532" s="27">
        <f t="shared" si="80"/>
        <v>6</v>
      </c>
      <c r="B4532" s="27" t="s">
        <v>6760</v>
      </c>
      <c r="C4532" s="30" t="s">
        <v>4061</v>
      </c>
      <c r="D4532" s="34">
        <v>0</v>
      </c>
      <c r="E4532" s="34">
        <v>0</v>
      </c>
      <c r="F4532" s="34">
        <v>0</v>
      </c>
    </row>
    <row r="4533" spans="1:6" ht="13.5" hidden="1" thickBot="1">
      <c r="A4533" s="27">
        <f t="shared" si="80"/>
        <v>9</v>
      </c>
      <c r="B4533" s="30" t="s">
        <v>6761</v>
      </c>
      <c r="C4533" s="30" t="s">
        <v>199</v>
      </c>
      <c r="D4533" s="34">
        <v>0</v>
      </c>
      <c r="E4533" s="33">
        <v>9902713531.1599998</v>
      </c>
      <c r="F4533" s="33">
        <v>9902713531.1599998</v>
      </c>
    </row>
    <row r="4534" spans="1:6" ht="13.5" hidden="1" thickBot="1">
      <c r="A4534" s="27">
        <f t="shared" si="80"/>
        <v>9</v>
      </c>
      <c r="B4534" s="30" t="s">
        <v>6762</v>
      </c>
      <c r="C4534" s="30" t="s">
        <v>4823</v>
      </c>
      <c r="D4534" s="34">
        <v>0</v>
      </c>
      <c r="E4534" s="33">
        <v>45217166391.480003</v>
      </c>
      <c r="F4534" s="33">
        <v>45217166391.480003</v>
      </c>
    </row>
    <row r="4535" spans="1:6" ht="13.5" hidden="1" thickBot="1">
      <c r="A4535" s="27">
        <f t="shared" si="80"/>
        <v>9</v>
      </c>
      <c r="B4535" s="30" t="s">
        <v>6763</v>
      </c>
      <c r="C4535" s="30" t="s">
        <v>2212</v>
      </c>
      <c r="D4535" s="34">
        <v>0</v>
      </c>
      <c r="E4535" s="33">
        <v>95966667004.080002</v>
      </c>
      <c r="F4535" s="33">
        <v>95966667004.080002</v>
      </c>
    </row>
    <row r="4536" spans="1:6" ht="13.5" hidden="1" thickBot="1">
      <c r="A4536" s="27">
        <f t="shared" si="80"/>
        <v>9</v>
      </c>
      <c r="B4536" s="30" t="s">
        <v>6764</v>
      </c>
      <c r="C4536" s="30" t="s">
        <v>4744</v>
      </c>
      <c r="D4536" s="34">
        <v>0</v>
      </c>
      <c r="E4536" s="34">
        <v>851880878</v>
      </c>
      <c r="F4536" s="34">
        <v>851880878</v>
      </c>
    </row>
    <row r="4537" spans="1:6" ht="13.5" hidden="1" thickBot="1">
      <c r="A4537" s="27">
        <f t="shared" si="80"/>
        <v>9</v>
      </c>
      <c r="B4537" s="30" t="s">
        <v>6765</v>
      </c>
      <c r="C4537" s="30" t="s">
        <v>2214</v>
      </c>
      <c r="D4537" s="34">
        <v>0</v>
      </c>
      <c r="E4537" s="33">
        <v>10443691593.34</v>
      </c>
      <c r="F4537" s="33">
        <v>10443691593.34</v>
      </c>
    </row>
    <row r="4538" spans="1:6" ht="13.5" hidden="1" thickBot="1">
      <c r="A4538" s="27">
        <f t="shared" si="80"/>
        <v>9</v>
      </c>
      <c r="B4538" s="30" t="s">
        <v>6766</v>
      </c>
      <c r="C4538" s="30" t="s">
        <v>133</v>
      </c>
      <c r="D4538" s="34">
        <v>0</v>
      </c>
      <c r="E4538" s="34">
        <v>2197238619</v>
      </c>
      <c r="F4538" s="34">
        <v>2197238619</v>
      </c>
    </row>
    <row r="4539" spans="1:6" ht="13.5" hidden="1" thickBot="1">
      <c r="A4539" s="27">
        <f t="shared" si="80"/>
        <v>9</v>
      </c>
      <c r="B4539" s="30" t="s">
        <v>6767</v>
      </c>
      <c r="C4539" s="30" t="s">
        <v>6077</v>
      </c>
      <c r="D4539" s="34">
        <v>0</v>
      </c>
      <c r="E4539" s="33">
        <v>5875240418.8699999</v>
      </c>
      <c r="F4539" s="33">
        <v>5875240418.8699999</v>
      </c>
    </row>
    <row r="4540" spans="1:6" ht="13.5" hidden="1" thickBot="1">
      <c r="A4540" s="27">
        <f t="shared" si="80"/>
        <v>9</v>
      </c>
      <c r="B4540" s="30" t="s">
        <v>6768</v>
      </c>
      <c r="C4540" s="30" t="s">
        <v>1334</v>
      </c>
      <c r="D4540" s="34">
        <v>0</v>
      </c>
      <c r="E4540" s="34">
        <v>76826645</v>
      </c>
      <c r="F4540" s="34">
        <v>76826645</v>
      </c>
    </row>
    <row r="4541" spans="1:6" ht="13.5" hidden="1" thickBot="1">
      <c r="A4541" s="27">
        <f t="shared" si="80"/>
        <v>9</v>
      </c>
      <c r="B4541" s="30" t="s">
        <v>6769</v>
      </c>
      <c r="C4541" s="30" t="s">
        <v>4785</v>
      </c>
      <c r="D4541" s="34">
        <v>0</v>
      </c>
      <c r="E4541" s="33">
        <v>2223217633.4499998</v>
      </c>
      <c r="F4541" s="33">
        <v>2223217633.4499998</v>
      </c>
    </row>
    <row r="4542" spans="1:6" ht="13.5" hidden="1" thickBot="1">
      <c r="A4542" s="27">
        <f t="shared" si="80"/>
        <v>9</v>
      </c>
      <c r="B4542" s="30" t="s">
        <v>6770</v>
      </c>
      <c r="C4542" s="30" t="s">
        <v>4802</v>
      </c>
      <c r="D4542" s="34">
        <v>0</v>
      </c>
      <c r="E4542" s="34">
        <v>1830381137</v>
      </c>
      <c r="F4542" s="34">
        <v>1830381137</v>
      </c>
    </row>
    <row r="4543" spans="1:6" ht="13.5" hidden="1" thickBot="1">
      <c r="A4543" s="27">
        <f t="shared" si="80"/>
        <v>9</v>
      </c>
      <c r="B4543" s="30" t="s">
        <v>6771</v>
      </c>
      <c r="C4543" s="30" t="s">
        <v>6080</v>
      </c>
      <c r="D4543" s="34">
        <v>0</v>
      </c>
      <c r="E4543" s="33">
        <v>174585023851.38</v>
      </c>
      <c r="F4543" s="33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0" t="s">
        <v>4063</v>
      </c>
      <c r="D4544" s="34">
        <v>0</v>
      </c>
      <c r="E4544" s="34">
        <v>0</v>
      </c>
      <c r="F4544" s="34">
        <v>0</v>
      </c>
    </row>
    <row r="4545" spans="1:6" ht="13.5" hidden="1" thickBot="1">
      <c r="A4545" s="27">
        <f t="shared" si="80"/>
        <v>9</v>
      </c>
      <c r="B4545" s="30" t="s">
        <v>6773</v>
      </c>
      <c r="C4545" s="30" t="s">
        <v>199</v>
      </c>
      <c r="D4545" s="34">
        <v>0</v>
      </c>
      <c r="E4545" s="33">
        <v>55333710.850000001</v>
      </c>
      <c r="F4545" s="33">
        <v>55333710.850000001</v>
      </c>
    </row>
    <row r="4546" spans="1:6" ht="13.5" hidden="1" thickBot="1">
      <c r="A4546" s="27">
        <f t="shared" si="80"/>
        <v>9</v>
      </c>
      <c r="B4546" s="30" t="s">
        <v>6774</v>
      </c>
      <c r="C4546" s="30" t="s">
        <v>4823</v>
      </c>
      <c r="D4546" s="34">
        <v>0</v>
      </c>
      <c r="E4546" s="33">
        <v>5441421672.7600002</v>
      </c>
      <c r="F4546" s="33">
        <v>5441421672.7600002</v>
      </c>
    </row>
    <row r="4547" spans="1:6" ht="13.5" hidden="1" thickBot="1">
      <c r="A4547" s="27">
        <f t="shared" si="80"/>
        <v>9</v>
      </c>
      <c r="B4547" s="30" t="s">
        <v>6775</v>
      </c>
      <c r="C4547" s="30" t="s">
        <v>2212</v>
      </c>
      <c r="D4547" s="34">
        <v>0</v>
      </c>
      <c r="E4547" s="34">
        <v>2953593040</v>
      </c>
      <c r="F4547" s="34">
        <v>2953593040</v>
      </c>
    </row>
    <row r="4548" spans="1:6" ht="13.5" hidden="1" thickBot="1">
      <c r="A4548" s="27">
        <f t="shared" si="80"/>
        <v>9</v>
      </c>
      <c r="B4548" s="30" t="s">
        <v>6776</v>
      </c>
      <c r="C4548" s="30" t="s">
        <v>4744</v>
      </c>
      <c r="D4548" s="34">
        <v>0</v>
      </c>
      <c r="E4548" s="34">
        <v>22797755</v>
      </c>
      <c r="F4548" s="34">
        <v>22797755</v>
      </c>
    </row>
    <row r="4549" spans="1:6" ht="13.5" hidden="1" thickBot="1">
      <c r="A4549" s="27">
        <f t="shared" si="80"/>
        <v>9</v>
      </c>
      <c r="B4549" s="30" t="s">
        <v>6777</v>
      </c>
      <c r="C4549" s="30" t="s">
        <v>2214</v>
      </c>
      <c r="D4549" s="34">
        <v>0</v>
      </c>
      <c r="E4549" s="34">
        <v>236783748</v>
      </c>
      <c r="F4549" s="34">
        <v>236783748</v>
      </c>
    </row>
    <row r="4550" spans="1:6" ht="13.5" hidden="1" thickBot="1">
      <c r="A4550" s="27">
        <f t="shared" si="80"/>
        <v>9</v>
      </c>
      <c r="B4550" s="30" t="s">
        <v>6778</v>
      </c>
      <c r="C4550" s="30" t="s">
        <v>133</v>
      </c>
      <c r="D4550" s="34">
        <v>0</v>
      </c>
      <c r="E4550" s="34">
        <v>58928474</v>
      </c>
      <c r="F4550" s="34">
        <v>58928474</v>
      </c>
    </row>
    <row r="4551" spans="1:6" ht="13.5" hidden="1" thickBot="1">
      <c r="A4551" s="27">
        <f t="shared" si="80"/>
        <v>9</v>
      </c>
      <c r="B4551" s="30" t="s">
        <v>6779</v>
      </c>
      <c r="C4551" s="30" t="s">
        <v>6077</v>
      </c>
      <c r="D4551" s="34">
        <v>0</v>
      </c>
      <c r="E4551" s="33">
        <v>356199030.95999998</v>
      </c>
      <c r="F4551" s="33">
        <v>356199030.95999998</v>
      </c>
    </row>
    <row r="4552" spans="1:6" ht="13.5" hidden="1" thickBot="1">
      <c r="A4552" s="27">
        <f t="shared" si="80"/>
        <v>9</v>
      </c>
      <c r="B4552" s="30" t="s">
        <v>6780</v>
      </c>
      <c r="C4552" s="30" t="s">
        <v>1334</v>
      </c>
      <c r="D4552" s="34">
        <v>0</v>
      </c>
      <c r="E4552" s="34">
        <v>12199927</v>
      </c>
      <c r="F4552" s="34">
        <v>12199927</v>
      </c>
    </row>
    <row r="4553" spans="1:6" ht="13.5" hidden="1" thickBot="1">
      <c r="A4553" s="27">
        <f t="shared" si="80"/>
        <v>9</v>
      </c>
      <c r="B4553" s="30" t="s">
        <v>6781</v>
      </c>
      <c r="C4553" s="30" t="s">
        <v>4802</v>
      </c>
      <c r="D4553" s="34">
        <v>0</v>
      </c>
      <c r="E4553" s="34">
        <v>101468943</v>
      </c>
      <c r="F4553" s="34">
        <v>101468943</v>
      </c>
    </row>
    <row r="4554" spans="1:6" ht="13.5" hidden="1" thickBot="1">
      <c r="A4554" s="27">
        <f t="shared" si="80"/>
        <v>9</v>
      </c>
      <c r="B4554" s="30" t="s">
        <v>6782</v>
      </c>
      <c r="C4554" s="30" t="s">
        <v>6080</v>
      </c>
      <c r="D4554" s="34">
        <v>0</v>
      </c>
      <c r="E4554" s="33">
        <v>9238726301.5699997</v>
      </c>
      <c r="F4554" s="33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0" t="s">
        <v>4065</v>
      </c>
      <c r="D4555" s="34">
        <v>0</v>
      </c>
      <c r="E4555" s="34">
        <v>0</v>
      </c>
      <c r="F4555" s="34">
        <v>0</v>
      </c>
    </row>
    <row r="4556" spans="1:6" ht="13.5" hidden="1" thickBot="1">
      <c r="A4556" s="27">
        <f t="shared" si="80"/>
        <v>9</v>
      </c>
      <c r="B4556" s="30" t="s">
        <v>6784</v>
      </c>
      <c r="C4556" s="30" t="s">
        <v>199</v>
      </c>
      <c r="D4556" s="34">
        <v>0</v>
      </c>
      <c r="E4556" s="34">
        <v>84910982</v>
      </c>
      <c r="F4556" s="34">
        <v>84910982</v>
      </c>
    </row>
    <row r="4557" spans="1:6" ht="13.5" hidden="1" thickBot="1">
      <c r="A4557" s="27">
        <f t="shared" si="80"/>
        <v>9</v>
      </c>
      <c r="B4557" s="30" t="s">
        <v>6785</v>
      </c>
      <c r="C4557" s="30" t="s">
        <v>4823</v>
      </c>
      <c r="D4557" s="34">
        <v>0</v>
      </c>
      <c r="E4557" s="34">
        <v>3202009938</v>
      </c>
      <c r="F4557" s="34">
        <v>3202009938</v>
      </c>
    </row>
    <row r="4558" spans="1:6" ht="13.5" hidden="1" thickBot="1">
      <c r="A4558" s="27">
        <f t="shared" si="80"/>
        <v>9</v>
      </c>
      <c r="B4558" s="30" t="s">
        <v>6786</v>
      </c>
      <c r="C4558" s="30" t="s">
        <v>2212</v>
      </c>
      <c r="D4558" s="34">
        <v>0</v>
      </c>
      <c r="E4558" s="34">
        <v>10170991894</v>
      </c>
      <c r="F4558" s="34">
        <v>10170991894</v>
      </c>
    </row>
    <row r="4559" spans="1:6" ht="13.5" hidden="1" thickBot="1">
      <c r="A4559" s="27">
        <f t="shared" si="80"/>
        <v>9</v>
      </c>
      <c r="B4559" s="30" t="s">
        <v>6787</v>
      </c>
      <c r="C4559" s="30" t="s">
        <v>4744</v>
      </c>
      <c r="D4559" s="34">
        <v>0</v>
      </c>
      <c r="E4559" s="34">
        <v>19126064</v>
      </c>
      <c r="F4559" s="34">
        <v>19126064</v>
      </c>
    </row>
    <row r="4560" spans="1:6" ht="13.5" hidden="1" thickBot="1">
      <c r="A4560" s="27">
        <f t="shared" si="80"/>
        <v>9</v>
      </c>
      <c r="B4560" s="30" t="s">
        <v>6788</v>
      </c>
      <c r="C4560" s="30" t="s">
        <v>2214</v>
      </c>
      <c r="D4560" s="34">
        <v>0</v>
      </c>
      <c r="E4560" s="34">
        <v>374474507</v>
      </c>
      <c r="F4560" s="34">
        <v>374474507</v>
      </c>
    </row>
    <row r="4561" spans="1:6" ht="13.5" hidden="1" thickBot="1">
      <c r="A4561" s="27">
        <f t="shared" si="80"/>
        <v>9</v>
      </c>
      <c r="B4561" s="30" t="s">
        <v>6789</v>
      </c>
      <c r="C4561" s="30" t="s">
        <v>133</v>
      </c>
      <c r="D4561" s="34">
        <v>0</v>
      </c>
      <c r="E4561" s="34">
        <v>76474484</v>
      </c>
      <c r="F4561" s="34">
        <v>76474484</v>
      </c>
    </row>
    <row r="4562" spans="1:6" ht="13.5" hidden="1" thickBot="1">
      <c r="A4562" s="27">
        <f t="shared" si="80"/>
        <v>9</v>
      </c>
      <c r="B4562" s="30" t="s">
        <v>6790</v>
      </c>
      <c r="C4562" s="30" t="s">
        <v>6077</v>
      </c>
      <c r="D4562" s="34">
        <v>0</v>
      </c>
      <c r="E4562" s="34">
        <v>89115818</v>
      </c>
      <c r="F4562" s="34">
        <v>89115818</v>
      </c>
    </row>
    <row r="4563" spans="1:6" ht="13.5" hidden="1" thickBot="1">
      <c r="A4563" s="27">
        <f t="shared" si="80"/>
        <v>9</v>
      </c>
      <c r="B4563" s="30" t="s">
        <v>6791</v>
      </c>
      <c r="C4563" s="30" t="s">
        <v>1334</v>
      </c>
      <c r="D4563" s="34">
        <v>0</v>
      </c>
      <c r="E4563" s="34">
        <v>2743244</v>
      </c>
      <c r="F4563" s="34">
        <v>2743244</v>
      </c>
    </row>
    <row r="4564" spans="1:6" ht="13.5" hidden="1" thickBot="1">
      <c r="A4564" s="27">
        <f t="shared" si="80"/>
        <v>9</v>
      </c>
      <c r="B4564" s="30" t="s">
        <v>6792</v>
      </c>
      <c r="C4564" s="30" t="s">
        <v>4785</v>
      </c>
      <c r="D4564" s="34">
        <v>0</v>
      </c>
      <c r="E4564" s="34">
        <v>27688480</v>
      </c>
      <c r="F4564" s="34">
        <v>27688480</v>
      </c>
    </row>
    <row r="4565" spans="1:6" ht="13.5" hidden="1" thickBot="1">
      <c r="A4565" s="27">
        <f t="shared" si="80"/>
        <v>9</v>
      </c>
      <c r="B4565" s="30" t="s">
        <v>6793</v>
      </c>
      <c r="C4565" s="30" t="s">
        <v>6080</v>
      </c>
      <c r="D4565" s="34">
        <v>0</v>
      </c>
      <c r="E4565" s="34">
        <v>14047535411</v>
      </c>
      <c r="F4565" s="34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0" t="s">
        <v>4067</v>
      </c>
      <c r="D4566" s="34">
        <v>0</v>
      </c>
      <c r="E4566" s="34">
        <v>0</v>
      </c>
      <c r="F4566" s="34">
        <v>0</v>
      </c>
    </row>
    <row r="4567" spans="1:6" ht="13.5" hidden="1" thickBot="1">
      <c r="A4567" s="27">
        <f t="shared" si="80"/>
        <v>9</v>
      </c>
      <c r="B4567" s="30" t="s">
        <v>6795</v>
      </c>
      <c r="C4567" s="30" t="s">
        <v>199</v>
      </c>
      <c r="D4567" s="34">
        <v>0</v>
      </c>
      <c r="E4567" s="33">
        <v>27928057.969999999</v>
      </c>
      <c r="F4567" s="33">
        <v>27928057.969999999</v>
      </c>
    </row>
    <row r="4568" spans="1:6" ht="13.5" hidden="1" thickBot="1">
      <c r="A4568" s="27">
        <f t="shared" si="80"/>
        <v>9</v>
      </c>
      <c r="B4568" s="30" t="s">
        <v>6796</v>
      </c>
      <c r="C4568" s="30" t="s">
        <v>4823</v>
      </c>
      <c r="D4568" s="34">
        <v>0</v>
      </c>
      <c r="E4568" s="33">
        <v>507133225.31999999</v>
      </c>
      <c r="F4568" s="33">
        <v>507133225.31999999</v>
      </c>
    </row>
    <row r="4569" spans="1:6" ht="13.5" hidden="1" thickBot="1">
      <c r="A4569" s="27">
        <f t="shared" si="80"/>
        <v>9</v>
      </c>
      <c r="B4569" s="30" t="s">
        <v>6797</v>
      </c>
      <c r="C4569" s="30" t="s">
        <v>2212</v>
      </c>
      <c r="D4569" s="34">
        <v>0</v>
      </c>
      <c r="E4569" s="34">
        <v>410385527</v>
      </c>
      <c r="F4569" s="34">
        <v>410385527</v>
      </c>
    </row>
    <row r="4570" spans="1:6" ht="13.5" hidden="1" thickBot="1">
      <c r="A4570" s="27">
        <f t="shared" si="80"/>
        <v>9</v>
      </c>
      <c r="B4570" s="30" t="s">
        <v>6798</v>
      </c>
      <c r="C4570" s="30" t="s">
        <v>2214</v>
      </c>
      <c r="D4570" s="34">
        <v>0</v>
      </c>
      <c r="E4570" s="34">
        <v>4290527</v>
      </c>
      <c r="F4570" s="34">
        <v>4290527</v>
      </c>
    </row>
    <row r="4571" spans="1:6" ht="13.5" hidden="1" thickBot="1">
      <c r="A4571" s="27">
        <f t="shared" si="80"/>
        <v>9</v>
      </c>
      <c r="B4571" s="30" t="s">
        <v>6799</v>
      </c>
      <c r="C4571" s="30" t="s">
        <v>133</v>
      </c>
      <c r="D4571" s="34">
        <v>0</v>
      </c>
      <c r="E4571" s="34">
        <v>872704</v>
      </c>
      <c r="F4571" s="34">
        <v>872704</v>
      </c>
    </row>
    <row r="4572" spans="1:6" ht="13.5" hidden="1" thickBot="1">
      <c r="A4572" s="27">
        <f t="shared" si="80"/>
        <v>9</v>
      </c>
      <c r="B4572" s="30" t="s">
        <v>6800</v>
      </c>
      <c r="C4572" s="30" t="s">
        <v>6077</v>
      </c>
      <c r="D4572" s="34">
        <v>0</v>
      </c>
      <c r="E4572" s="33">
        <v>32238586.879999999</v>
      </c>
      <c r="F4572" s="33">
        <v>32238586.879999999</v>
      </c>
    </row>
    <row r="4573" spans="1:6" ht="13.5" hidden="1" thickBot="1">
      <c r="A4573" s="27">
        <f t="shared" si="80"/>
        <v>9</v>
      </c>
      <c r="B4573" s="30" t="s">
        <v>6801</v>
      </c>
      <c r="C4573" s="30" t="s">
        <v>6080</v>
      </c>
      <c r="D4573" s="34">
        <v>0</v>
      </c>
      <c r="E4573" s="33">
        <v>982848628.16999996</v>
      </c>
      <c r="F4573" s="33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0" t="s">
        <v>6803</v>
      </c>
      <c r="D4574" s="34">
        <v>0</v>
      </c>
      <c r="E4574" s="34">
        <v>0</v>
      </c>
      <c r="F4574" s="34">
        <v>0</v>
      </c>
    </row>
    <row r="4575" spans="1:6" ht="13.5" hidden="1" thickBot="1">
      <c r="A4575" s="27">
        <f t="shared" si="80"/>
        <v>9</v>
      </c>
      <c r="B4575" s="30" t="s">
        <v>6804</v>
      </c>
      <c r="C4575" s="30" t="s">
        <v>199</v>
      </c>
      <c r="D4575" s="34">
        <v>0</v>
      </c>
      <c r="E4575" s="33">
        <v>14713522430.040001</v>
      </c>
      <c r="F4575" s="33">
        <v>14713522430.040001</v>
      </c>
    </row>
    <row r="4576" spans="1:6" ht="13.5" hidden="1" thickBot="1">
      <c r="A4576" s="27">
        <f t="shared" si="80"/>
        <v>9</v>
      </c>
      <c r="B4576" s="30" t="s">
        <v>6805</v>
      </c>
      <c r="C4576" s="30" t="s">
        <v>4823</v>
      </c>
      <c r="D4576" s="34">
        <v>0</v>
      </c>
      <c r="E4576" s="33">
        <v>90221382339.339996</v>
      </c>
      <c r="F4576" s="33">
        <v>90221382339.339996</v>
      </c>
    </row>
    <row r="4577" spans="1:6" ht="13.5" hidden="1" thickBot="1">
      <c r="A4577" s="27">
        <f t="shared" si="80"/>
        <v>9</v>
      </c>
      <c r="B4577" s="30" t="s">
        <v>6806</v>
      </c>
      <c r="C4577" s="30" t="s">
        <v>2212</v>
      </c>
      <c r="D4577" s="34">
        <v>0</v>
      </c>
      <c r="E4577" s="33">
        <v>46698302414.080002</v>
      </c>
      <c r="F4577" s="33">
        <v>46698302414.080002</v>
      </c>
    </row>
    <row r="4578" spans="1:6" ht="13.5" hidden="1" thickBot="1">
      <c r="A4578" s="27">
        <f t="shared" ref="A4578:A4641" si="81">LEN(B4578)</f>
        <v>9</v>
      </c>
      <c r="B4578" s="30" t="s">
        <v>6807</v>
      </c>
      <c r="C4578" s="30" t="s">
        <v>4744</v>
      </c>
      <c r="D4578" s="34">
        <v>0</v>
      </c>
      <c r="E4578" s="34">
        <v>134271945</v>
      </c>
      <c r="F4578" s="34">
        <v>134271945</v>
      </c>
    </row>
    <row r="4579" spans="1:6" ht="13.5" hidden="1" thickBot="1">
      <c r="A4579" s="27">
        <f t="shared" si="81"/>
        <v>9</v>
      </c>
      <c r="B4579" s="30" t="s">
        <v>6808</v>
      </c>
      <c r="C4579" s="30" t="s">
        <v>2214</v>
      </c>
      <c r="D4579" s="34">
        <v>0</v>
      </c>
      <c r="E4579" s="33">
        <v>4139501983.3200002</v>
      </c>
      <c r="F4579" s="33">
        <v>4139501983.3200002</v>
      </c>
    </row>
    <row r="4580" spans="1:6" ht="13.5" hidden="1" thickBot="1">
      <c r="A4580" s="27">
        <f t="shared" si="81"/>
        <v>9</v>
      </c>
      <c r="B4580" s="30" t="s">
        <v>6809</v>
      </c>
      <c r="C4580" s="30" t="s">
        <v>133</v>
      </c>
      <c r="D4580" s="34">
        <v>0</v>
      </c>
      <c r="E4580" s="33">
        <v>835207750.97000003</v>
      </c>
      <c r="F4580" s="33">
        <v>835207750.97000003</v>
      </c>
    </row>
    <row r="4581" spans="1:6" ht="13.5" hidden="1" thickBot="1">
      <c r="A4581" s="27">
        <f t="shared" si="81"/>
        <v>9</v>
      </c>
      <c r="B4581" s="30" t="s">
        <v>6810</v>
      </c>
      <c r="C4581" s="30" t="s">
        <v>6077</v>
      </c>
      <c r="D4581" s="34">
        <v>0</v>
      </c>
      <c r="E4581" s="33">
        <v>9512224553.2399998</v>
      </c>
      <c r="F4581" s="33">
        <v>9512224553.2399998</v>
      </c>
    </row>
    <row r="4582" spans="1:6" ht="13.5" hidden="1" thickBot="1">
      <c r="A4582" s="27">
        <f t="shared" si="81"/>
        <v>9</v>
      </c>
      <c r="B4582" s="30" t="s">
        <v>6811</v>
      </c>
      <c r="C4582" s="30" t="s">
        <v>1334</v>
      </c>
      <c r="D4582" s="34">
        <v>0</v>
      </c>
      <c r="E4582" s="34">
        <v>98372000</v>
      </c>
      <c r="F4582" s="34">
        <v>98372000</v>
      </c>
    </row>
    <row r="4583" spans="1:6" ht="13.5" hidden="1" thickBot="1">
      <c r="A4583" s="27">
        <f t="shared" si="81"/>
        <v>9</v>
      </c>
      <c r="B4583" s="30" t="s">
        <v>6812</v>
      </c>
      <c r="C4583" s="30" t="s">
        <v>4785</v>
      </c>
      <c r="D4583" s="34">
        <v>0</v>
      </c>
      <c r="E4583" s="33">
        <v>1711628285.3399999</v>
      </c>
      <c r="F4583" s="33">
        <v>1711628285.3399999</v>
      </c>
    </row>
    <row r="4584" spans="1:6" ht="13.5" hidden="1" thickBot="1">
      <c r="A4584" s="27">
        <f t="shared" si="81"/>
        <v>9</v>
      </c>
      <c r="B4584" s="30" t="s">
        <v>6813</v>
      </c>
      <c r="C4584" s="30" t="s">
        <v>4802</v>
      </c>
      <c r="D4584" s="34">
        <v>0</v>
      </c>
      <c r="E4584" s="33">
        <v>3542199904.7399998</v>
      </c>
      <c r="F4584" s="33">
        <v>3542199904.7399998</v>
      </c>
    </row>
    <row r="4585" spans="1:6" ht="13.5" hidden="1" thickBot="1">
      <c r="A4585" s="27">
        <f t="shared" si="81"/>
        <v>9</v>
      </c>
      <c r="B4585" s="30" t="s">
        <v>6814</v>
      </c>
      <c r="C4585" s="30" t="s">
        <v>6080</v>
      </c>
      <c r="D4585" s="34">
        <v>0</v>
      </c>
      <c r="E4585" s="33">
        <v>171606613606.07001</v>
      </c>
      <c r="F4585" s="33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0" t="s">
        <v>4071</v>
      </c>
      <c r="D4586" s="34">
        <v>0</v>
      </c>
      <c r="E4586" s="34">
        <v>0</v>
      </c>
      <c r="F4586" s="34">
        <v>0</v>
      </c>
    </row>
    <row r="4587" spans="1:6" ht="13.5" hidden="1" thickBot="1">
      <c r="A4587" s="27">
        <f t="shared" si="81"/>
        <v>9</v>
      </c>
      <c r="B4587" s="30" t="s">
        <v>6816</v>
      </c>
      <c r="C4587" s="30" t="s">
        <v>199</v>
      </c>
      <c r="D4587" s="34">
        <v>0</v>
      </c>
      <c r="E4587" s="33">
        <v>65251095297.059998</v>
      </c>
      <c r="F4587" s="33">
        <v>65251095297.059998</v>
      </c>
    </row>
    <row r="4588" spans="1:6" ht="13.5" hidden="1" thickBot="1">
      <c r="A4588" s="27">
        <f t="shared" si="81"/>
        <v>9</v>
      </c>
      <c r="B4588" s="30" t="s">
        <v>6817</v>
      </c>
      <c r="C4588" s="30" t="s">
        <v>4823</v>
      </c>
      <c r="D4588" s="34">
        <v>0</v>
      </c>
      <c r="E4588" s="33">
        <v>308385288544.92999</v>
      </c>
      <c r="F4588" s="33">
        <v>308385288544.92999</v>
      </c>
    </row>
    <row r="4589" spans="1:6" ht="13.5" hidden="1" thickBot="1">
      <c r="A4589" s="27">
        <f t="shared" si="81"/>
        <v>9</v>
      </c>
      <c r="B4589" s="30" t="s">
        <v>6818</v>
      </c>
      <c r="C4589" s="30" t="s">
        <v>2212</v>
      </c>
      <c r="D4589" s="34">
        <v>0</v>
      </c>
      <c r="E4589" s="33">
        <v>86311696390.350006</v>
      </c>
      <c r="F4589" s="33">
        <v>86311696390.350006</v>
      </c>
    </row>
    <row r="4590" spans="1:6" ht="13.5" hidden="1" thickBot="1">
      <c r="A4590" s="27">
        <f t="shared" si="81"/>
        <v>9</v>
      </c>
      <c r="B4590" s="30" t="s">
        <v>6819</v>
      </c>
      <c r="C4590" s="30" t="s">
        <v>4744</v>
      </c>
      <c r="D4590" s="34">
        <v>0</v>
      </c>
      <c r="E4590" s="33">
        <v>3789599812.3499999</v>
      </c>
      <c r="F4590" s="33">
        <v>3789599812.3499999</v>
      </c>
    </row>
    <row r="4591" spans="1:6" ht="13.5" hidden="1" thickBot="1">
      <c r="A4591" s="27">
        <f t="shared" si="81"/>
        <v>9</v>
      </c>
      <c r="B4591" s="30" t="s">
        <v>6820</v>
      </c>
      <c r="C4591" s="30" t="s">
        <v>2214</v>
      </c>
      <c r="D4591" s="34">
        <v>0</v>
      </c>
      <c r="E4591" s="33">
        <v>4695088359.0900002</v>
      </c>
      <c r="F4591" s="33">
        <v>4695088359.0900002</v>
      </c>
    </row>
    <row r="4592" spans="1:6" ht="13.5" hidden="1" thickBot="1">
      <c r="A4592" s="27">
        <f t="shared" si="81"/>
        <v>9</v>
      </c>
      <c r="B4592" s="30" t="s">
        <v>6821</v>
      </c>
      <c r="C4592" s="30" t="s">
        <v>133</v>
      </c>
      <c r="D4592" s="34">
        <v>0</v>
      </c>
      <c r="E4592" s="33">
        <v>1354756343.79</v>
      </c>
      <c r="F4592" s="33">
        <v>1354756343.79</v>
      </c>
    </row>
    <row r="4593" spans="1:6" ht="13.5" hidden="1" thickBot="1">
      <c r="A4593" s="27">
        <f t="shared" si="81"/>
        <v>9</v>
      </c>
      <c r="B4593" s="30" t="s">
        <v>6822</v>
      </c>
      <c r="C4593" s="30" t="s">
        <v>6077</v>
      </c>
      <c r="D4593" s="34">
        <v>0</v>
      </c>
      <c r="E4593" s="33">
        <v>8918078787.5499992</v>
      </c>
      <c r="F4593" s="33">
        <v>8918078787.5499992</v>
      </c>
    </row>
    <row r="4594" spans="1:6" ht="13.5" hidden="1" thickBot="1">
      <c r="A4594" s="27">
        <f t="shared" si="81"/>
        <v>9</v>
      </c>
      <c r="B4594" s="30" t="s">
        <v>6823</v>
      </c>
      <c r="C4594" s="30" t="s">
        <v>1334</v>
      </c>
      <c r="D4594" s="34">
        <v>0</v>
      </c>
      <c r="E4594" s="34">
        <v>85234349</v>
      </c>
      <c r="F4594" s="34">
        <v>85234349</v>
      </c>
    </row>
    <row r="4595" spans="1:6" ht="13.5" hidden="1" thickBot="1">
      <c r="A4595" s="27">
        <f t="shared" si="81"/>
        <v>9</v>
      </c>
      <c r="B4595" s="30" t="s">
        <v>6824</v>
      </c>
      <c r="C4595" s="30" t="s">
        <v>4785</v>
      </c>
      <c r="D4595" s="34">
        <v>0</v>
      </c>
      <c r="E4595" s="33">
        <v>1980996240.7</v>
      </c>
      <c r="F4595" s="33">
        <v>1980996240.7</v>
      </c>
    </row>
    <row r="4596" spans="1:6" ht="13.5" hidden="1" thickBot="1">
      <c r="A4596" s="27">
        <f t="shared" si="81"/>
        <v>9</v>
      </c>
      <c r="B4596" s="30" t="s">
        <v>6825</v>
      </c>
      <c r="C4596" s="30" t="s">
        <v>4802</v>
      </c>
      <c r="D4596" s="34">
        <v>0</v>
      </c>
      <c r="E4596" s="34">
        <v>558477378</v>
      </c>
      <c r="F4596" s="34">
        <v>558477378</v>
      </c>
    </row>
    <row r="4597" spans="1:6" ht="13.5" hidden="1" thickBot="1">
      <c r="A4597" s="27">
        <f t="shared" si="81"/>
        <v>9</v>
      </c>
      <c r="B4597" s="30" t="s">
        <v>6826</v>
      </c>
      <c r="C4597" s="30" t="s">
        <v>6080</v>
      </c>
      <c r="D4597" s="34">
        <v>0</v>
      </c>
      <c r="E4597" s="33">
        <v>481330311502.82001</v>
      </c>
      <c r="F4597" s="33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0" t="s">
        <v>966</v>
      </c>
      <c r="D4598" s="34">
        <v>0</v>
      </c>
      <c r="E4598" s="34">
        <v>0</v>
      </c>
      <c r="F4598" s="34">
        <v>0</v>
      </c>
    </row>
    <row r="4599" spans="1:6" ht="13.5" thickBot="1">
      <c r="A4599" s="27">
        <f t="shared" si="81"/>
        <v>6</v>
      </c>
      <c r="B4599" s="27" t="s">
        <v>6828</v>
      </c>
      <c r="C4599" s="30" t="s">
        <v>4132</v>
      </c>
      <c r="D4599" s="34">
        <v>0</v>
      </c>
      <c r="E4599" s="34">
        <v>0</v>
      </c>
      <c r="F4599" s="34">
        <v>0</v>
      </c>
    </row>
    <row r="4600" spans="1:6" ht="13.5" hidden="1" thickBot="1">
      <c r="A4600" s="27">
        <f t="shared" si="81"/>
        <v>9</v>
      </c>
      <c r="B4600" s="30" t="s">
        <v>6829</v>
      </c>
      <c r="C4600" s="30" t="s">
        <v>199</v>
      </c>
      <c r="D4600" s="34">
        <v>0</v>
      </c>
      <c r="E4600" s="34">
        <v>53689456869</v>
      </c>
      <c r="F4600" s="34">
        <v>53689456869</v>
      </c>
    </row>
    <row r="4601" spans="1:6" ht="13.5" hidden="1" thickBot="1">
      <c r="A4601" s="27">
        <f t="shared" si="81"/>
        <v>9</v>
      </c>
      <c r="B4601" s="30" t="s">
        <v>6830</v>
      </c>
      <c r="C4601" s="30" t="s">
        <v>4823</v>
      </c>
      <c r="D4601" s="34">
        <v>0</v>
      </c>
      <c r="E4601" s="34">
        <v>122165290642</v>
      </c>
      <c r="F4601" s="34">
        <v>122165290642</v>
      </c>
    </row>
    <row r="4602" spans="1:6" ht="13.5" hidden="1" thickBot="1">
      <c r="A4602" s="27">
        <f t="shared" si="81"/>
        <v>9</v>
      </c>
      <c r="B4602" s="30" t="s">
        <v>6831</v>
      </c>
      <c r="C4602" s="30" t="s">
        <v>2212</v>
      </c>
      <c r="D4602" s="34">
        <v>0</v>
      </c>
      <c r="E4602" s="34">
        <v>6942880908</v>
      </c>
      <c r="F4602" s="34">
        <v>6942880908</v>
      </c>
    </row>
    <row r="4603" spans="1:6" ht="13.5" hidden="1" thickBot="1">
      <c r="A4603" s="27">
        <f t="shared" si="81"/>
        <v>9</v>
      </c>
      <c r="B4603" s="30" t="s">
        <v>6832</v>
      </c>
      <c r="C4603" s="30" t="s">
        <v>4744</v>
      </c>
      <c r="D4603" s="34">
        <v>0</v>
      </c>
      <c r="E4603" s="34">
        <v>140046312</v>
      </c>
      <c r="F4603" s="34">
        <v>140046312</v>
      </c>
    </row>
    <row r="4604" spans="1:6" ht="13.5" hidden="1" thickBot="1">
      <c r="A4604" s="27">
        <f t="shared" si="81"/>
        <v>9</v>
      </c>
      <c r="B4604" s="30" t="s">
        <v>6833</v>
      </c>
      <c r="C4604" s="30" t="s">
        <v>2214</v>
      </c>
      <c r="D4604" s="34">
        <v>0</v>
      </c>
      <c r="E4604" s="34">
        <v>1639003880</v>
      </c>
      <c r="F4604" s="34">
        <v>1639003880</v>
      </c>
    </row>
    <row r="4605" spans="1:6" ht="13.5" hidden="1" thickBot="1">
      <c r="A4605" s="27">
        <f t="shared" si="81"/>
        <v>9</v>
      </c>
      <c r="B4605" s="30" t="s">
        <v>6834</v>
      </c>
      <c r="C4605" s="30" t="s">
        <v>133</v>
      </c>
      <c r="D4605" s="34">
        <v>0</v>
      </c>
      <c r="E4605" s="34">
        <v>44617300</v>
      </c>
      <c r="F4605" s="34">
        <v>44617300</v>
      </c>
    </row>
    <row r="4606" spans="1:6" ht="13.5" hidden="1" thickBot="1">
      <c r="A4606" s="27">
        <f t="shared" si="81"/>
        <v>9</v>
      </c>
      <c r="B4606" s="30" t="s">
        <v>6835</v>
      </c>
      <c r="C4606" s="30" t="s">
        <v>6077</v>
      </c>
      <c r="D4606" s="34">
        <v>0</v>
      </c>
      <c r="E4606" s="34">
        <v>18031396795</v>
      </c>
      <c r="F4606" s="34">
        <v>18031396795</v>
      </c>
    </row>
    <row r="4607" spans="1:6" ht="13.5" hidden="1" thickBot="1">
      <c r="A4607" s="27">
        <f t="shared" si="81"/>
        <v>9</v>
      </c>
      <c r="B4607" s="30" t="s">
        <v>6836</v>
      </c>
      <c r="C4607" s="30" t="s">
        <v>4785</v>
      </c>
      <c r="D4607" s="34">
        <v>0</v>
      </c>
      <c r="E4607" s="34">
        <v>4356142111</v>
      </c>
      <c r="F4607" s="34">
        <v>4356142111</v>
      </c>
    </row>
    <row r="4608" spans="1:6" ht="13.5" hidden="1" thickBot="1">
      <c r="A4608" s="27">
        <f t="shared" si="81"/>
        <v>9</v>
      </c>
      <c r="B4608" s="30" t="s">
        <v>6837</v>
      </c>
      <c r="C4608" s="30" t="s">
        <v>4802</v>
      </c>
      <c r="D4608" s="34">
        <v>0</v>
      </c>
      <c r="E4608" s="34">
        <v>128540351</v>
      </c>
      <c r="F4608" s="34">
        <v>128540351</v>
      </c>
    </row>
    <row r="4609" spans="1:6" ht="13.5" hidden="1" thickBot="1">
      <c r="A4609" s="27">
        <f t="shared" si="81"/>
        <v>9</v>
      </c>
      <c r="B4609" s="30" t="s">
        <v>6838</v>
      </c>
      <c r="C4609" s="30" t="s">
        <v>6080</v>
      </c>
      <c r="D4609" s="34">
        <v>0</v>
      </c>
      <c r="E4609" s="34">
        <v>207137375168</v>
      </c>
      <c r="F4609" s="34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0" t="s">
        <v>4130</v>
      </c>
      <c r="D4610" s="34">
        <v>0</v>
      </c>
      <c r="E4610" s="34">
        <v>0</v>
      </c>
      <c r="F4610" s="34">
        <v>0</v>
      </c>
    </row>
    <row r="4611" spans="1:6" ht="13.5" hidden="1" thickBot="1">
      <c r="A4611" s="27">
        <f t="shared" si="81"/>
        <v>9</v>
      </c>
      <c r="B4611" s="30" t="s">
        <v>6840</v>
      </c>
      <c r="C4611" s="30" t="s">
        <v>199</v>
      </c>
      <c r="D4611" s="34">
        <v>0</v>
      </c>
      <c r="E4611" s="34">
        <v>61750799</v>
      </c>
      <c r="F4611" s="34">
        <v>61750799</v>
      </c>
    </row>
    <row r="4612" spans="1:6" ht="13.5" hidden="1" thickBot="1">
      <c r="A4612" s="27">
        <f t="shared" si="81"/>
        <v>9</v>
      </c>
      <c r="B4612" s="30" t="s">
        <v>6841</v>
      </c>
      <c r="C4612" s="30" t="s">
        <v>4823</v>
      </c>
      <c r="D4612" s="34">
        <v>0</v>
      </c>
      <c r="E4612" s="34">
        <v>218571365671</v>
      </c>
      <c r="F4612" s="34">
        <v>218571365671</v>
      </c>
    </row>
    <row r="4613" spans="1:6" ht="13.5" hidden="1" thickBot="1">
      <c r="A4613" s="27">
        <f t="shared" si="81"/>
        <v>9</v>
      </c>
      <c r="B4613" s="30" t="s">
        <v>6842</v>
      </c>
      <c r="C4613" s="30" t="s">
        <v>2212</v>
      </c>
      <c r="D4613" s="34">
        <v>0</v>
      </c>
      <c r="E4613" s="34">
        <v>90456453135</v>
      </c>
      <c r="F4613" s="34">
        <v>90456453135</v>
      </c>
    </row>
    <row r="4614" spans="1:6" ht="13.5" hidden="1" thickBot="1">
      <c r="A4614" s="27">
        <f t="shared" si="81"/>
        <v>9</v>
      </c>
      <c r="B4614" s="30" t="s">
        <v>6843</v>
      </c>
      <c r="C4614" s="30" t="s">
        <v>4744</v>
      </c>
      <c r="D4614" s="34">
        <v>0</v>
      </c>
      <c r="E4614" s="34">
        <v>437208253</v>
      </c>
      <c r="F4614" s="34">
        <v>437208253</v>
      </c>
    </row>
    <row r="4615" spans="1:6" ht="13.5" hidden="1" thickBot="1">
      <c r="A4615" s="27">
        <f t="shared" si="81"/>
        <v>9</v>
      </c>
      <c r="B4615" s="30" t="s">
        <v>6844</v>
      </c>
      <c r="C4615" s="30" t="s">
        <v>2214</v>
      </c>
      <c r="D4615" s="34">
        <v>0</v>
      </c>
      <c r="E4615" s="34">
        <v>12497158137</v>
      </c>
      <c r="F4615" s="34">
        <v>12497158137</v>
      </c>
    </row>
    <row r="4616" spans="1:6" ht="13.5" hidden="1" thickBot="1">
      <c r="A4616" s="27">
        <f t="shared" si="81"/>
        <v>9</v>
      </c>
      <c r="B4616" s="30" t="s">
        <v>6845</v>
      </c>
      <c r="C4616" s="30" t="s">
        <v>133</v>
      </c>
      <c r="D4616" s="34">
        <v>0</v>
      </c>
      <c r="E4616" s="34">
        <v>628671400</v>
      </c>
      <c r="F4616" s="34">
        <v>628671400</v>
      </c>
    </row>
    <row r="4617" spans="1:6" ht="13.5" hidden="1" thickBot="1">
      <c r="A4617" s="27">
        <f t="shared" si="81"/>
        <v>9</v>
      </c>
      <c r="B4617" s="30" t="s">
        <v>6846</v>
      </c>
      <c r="C4617" s="30" t="s">
        <v>6077</v>
      </c>
      <c r="D4617" s="34">
        <v>0</v>
      </c>
      <c r="E4617" s="34">
        <v>142877308200</v>
      </c>
      <c r="F4617" s="34">
        <v>142877308200</v>
      </c>
    </row>
    <row r="4618" spans="1:6" ht="13.5" hidden="1" thickBot="1">
      <c r="A4618" s="27">
        <f t="shared" si="81"/>
        <v>9</v>
      </c>
      <c r="B4618" s="30" t="s">
        <v>6847</v>
      </c>
      <c r="C4618" s="30" t="s">
        <v>1334</v>
      </c>
      <c r="D4618" s="34">
        <v>0</v>
      </c>
      <c r="E4618" s="34">
        <v>3201651497</v>
      </c>
      <c r="F4618" s="34">
        <v>3201651497</v>
      </c>
    </row>
    <row r="4619" spans="1:6" ht="13.5" hidden="1" thickBot="1">
      <c r="A4619" s="27">
        <f t="shared" si="81"/>
        <v>9</v>
      </c>
      <c r="B4619" s="30" t="s">
        <v>6848</v>
      </c>
      <c r="C4619" s="30" t="s">
        <v>4802</v>
      </c>
      <c r="D4619" s="34">
        <v>0</v>
      </c>
      <c r="E4619" s="34">
        <v>77922665</v>
      </c>
      <c r="F4619" s="34">
        <v>77922665</v>
      </c>
    </row>
    <row r="4620" spans="1:6" ht="13.5" hidden="1" thickBot="1">
      <c r="A4620" s="27">
        <f t="shared" si="81"/>
        <v>9</v>
      </c>
      <c r="B4620" s="30" t="s">
        <v>6849</v>
      </c>
      <c r="C4620" s="30" t="s">
        <v>6080</v>
      </c>
      <c r="D4620" s="34">
        <v>0</v>
      </c>
      <c r="E4620" s="34">
        <v>468809489757</v>
      </c>
      <c r="F4620" s="34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0" t="s">
        <v>4136</v>
      </c>
      <c r="D4621" s="34">
        <v>0</v>
      </c>
      <c r="E4621" s="34">
        <v>0</v>
      </c>
      <c r="F4621" s="34">
        <v>0</v>
      </c>
    </row>
    <row r="4622" spans="1:6" ht="13.5" hidden="1" thickBot="1">
      <c r="A4622" s="27">
        <f t="shared" si="81"/>
        <v>9</v>
      </c>
      <c r="B4622" s="30" t="s">
        <v>6851</v>
      </c>
      <c r="C4622" s="30" t="s">
        <v>199</v>
      </c>
      <c r="D4622" s="34">
        <v>0</v>
      </c>
      <c r="E4622" s="34">
        <v>1785196613</v>
      </c>
      <c r="F4622" s="34">
        <v>1785196613</v>
      </c>
    </row>
    <row r="4623" spans="1:6" ht="13.5" hidden="1" thickBot="1">
      <c r="A4623" s="27">
        <f t="shared" si="81"/>
        <v>9</v>
      </c>
      <c r="B4623" s="30" t="s">
        <v>6852</v>
      </c>
      <c r="C4623" s="30" t="s">
        <v>4823</v>
      </c>
      <c r="D4623" s="34">
        <v>0</v>
      </c>
      <c r="E4623" s="34">
        <v>68923263736</v>
      </c>
      <c r="F4623" s="34">
        <v>68923263736</v>
      </c>
    </row>
    <row r="4624" spans="1:6" ht="13.5" hidden="1" thickBot="1">
      <c r="A4624" s="27">
        <f t="shared" si="81"/>
        <v>9</v>
      </c>
      <c r="B4624" s="30" t="s">
        <v>6853</v>
      </c>
      <c r="C4624" s="30" t="s">
        <v>2212</v>
      </c>
      <c r="D4624" s="34">
        <v>0</v>
      </c>
      <c r="E4624" s="34">
        <v>2333803592</v>
      </c>
      <c r="F4624" s="34">
        <v>2333803592</v>
      </c>
    </row>
    <row r="4625" spans="1:6" ht="13.5" hidden="1" thickBot="1">
      <c r="A4625" s="27">
        <f t="shared" si="81"/>
        <v>9</v>
      </c>
      <c r="B4625" s="30" t="s">
        <v>6854</v>
      </c>
      <c r="C4625" s="30" t="s">
        <v>2214</v>
      </c>
      <c r="D4625" s="34">
        <v>0</v>
      </c>
      <c r="E4625" s="34">
        <v>279247556</v>
      </c>
      <c r="F4625" s="34">
        <v>279247556</v>
      </c>
    </row>
    <row r="4626" spans="1:6" ht="13.5" hidden="1" thickBot="1">
      <c r="A4626" s="27">
        <f t="shared" si="81"/>
        <v>9</v>
      </c>
      <c r="B4626" s="30" t="s">
        <v>6855</v>
      </c>
      <c r="C4626" s="30" t="s">
        <v>133</v>
      </c>
      <c r="D4626" s="34">
        <v>0</v>
      </c>
      <c r="E4626" s="34">
        <v>2580700</v>
      </c>
      <c r="F4626" s="34">
        <v>2580700</v>
      </c>
    </row>
    <row r="4627" spans="1:6" ht="13.5" hidden="1" thickBot="1">
      <c r="A4627" s="27">
        <f t="shared" si="81"/>
        <v>9</v>
      </c>
      <c r="B4627" s="30" t="s">
        <v>6856</v>
      </c>
      <c r="C4627" s="30" t="s">
        <v>6077</v>
      </c>
      <c r="D4627" s="34">
        <v>0</v>
      </c>
      <c r="E4627" s="34">
        <v>5702908183</v>
      </c>
      <c r="F4627" s="34">
        <v>5702908183</v>
      </c>
    </row>
    <row r="4628" spans="1:6" ht="13.5" hidden="1" thickBot="1">
      <c r="A4628" s="27">
        <f t="shared" si="81"/>
        <v>9</v>
      </c>
      <c r="B4628" s="30" t="s">
        <v>6857</v>
      </c>
      <c r="C4628" s="30" t="s">
        <v>1334</v>
      </c>
      <c r="D4628" s="34">
        <v>0</v>
      </c>
      <c r="E4628" s="34">
        <v>138312890</v>
      </c>
      <c r="F4628" s="34">
        <v>138312890</v>
      </c>
    </row>
    <row r="4629" spans="1:6" ht="13.5" hidden="1" thickBot="1">
      <c r="A4629" s="27">
        <f t="shared" si="81"/>
        <v>9</v>
      </c>
      <c r="B4629" s="30" t="s">
        <v>6858</v>
      </c>
      <c r="C4629" s="30" t="s">
        <v>6080</v>
      </c>
      <c r="D4629" s="34">
        <v>0</v>
      </c>
      <c r="E4629" s="34">
        <v>79165313270</v>
      </c>
      <c r="F4629" s="34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0" t="s">
        <v>4134</v>
      </c>
      <c r="D4630" s="34">
        <v>0</v>
      </c>
      <c r="E4630" s="34">
        <v>0</v>
      </c>
      <c r="F4630" s="34">
        <v>0</v>
      </c>
    </row>
    <row r="4631" spans="1:6" ht="13.5" hidden="1" thickBot="1">
      <c r="A4631" s="27">
        <f t="shared" si="81"/>
        <v>9</v>
      </c>
      <c r="B4631" s="30" t="s">
        <v>6860</v>
      </c>
      <c r="C4631" s="30" t="s">
        <v>6077</v>
      </c>
      <c r="D4631" s="34">
        <v>0</v>
      </c>
      <c r="E4631" s="34">
        <v>25083904287</v>
      </c>
      <c r="F4631" s="34">
        <v>25083904287</v>
      </c>
    </row>
    <row r="4632" spans="1:6" ht="13.5" hidden="1" thickBot="1">
      <c r="A4632" s="27">
        <f t="shared" si="81"/>
        <v>9</v>
      </c>
      <c r="B4632" s="30" t="s">
        <v>6861</v>
      </c>
      <c r="C4632" s="30" t="s">
        <v>6080</v>
      </c>
      <c r="D4632" s="34">
        <v>0</v>
      </c>
      <c r="E4632" s="34">
        <v>25083904287</v>
      </c>
      <c r="F4632" s="34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0" t="s">
        <v>4138</v>
      </c>
      <c r="D4633" s="34">
        <v>0</v>
      </c>
      <c r="E4633" s="34">
        <v>0</v>
      </c>
      <c r="F4633" s="34">
        <v>0</v>
      </c>
    </row>
    <row r="4634" spans="1:6" ht="13.5" hidden="1" thickBot="1">
      <c r="A4634" s="27">
        <f t="shared" si="81"/>
        <v>9</v>
      </c>
      <c r="B4634" s="30" t="s">
        <v>6863</v>
      </c>
      <c r="C4634" s="30" t="s">
        <v>199</v>
      </c>
      <c r="D4634" s="34">
        <v>0</v>
      </c>
      <c r="E4634" s="34">
        <v>418804972</v>
      </c>
      <c r="F4634" s="34">
        <v>418804972</v>
      </c>
    </row>
    <row r="4635" spans="1:6" ht="13.5" hidden="1" thickBot="1">
      <c r="A4635" s="27">
        <f t="shared" si="81"/>
        <v>9</v>
      </c>
      <c r="B4635" s="30" t="s">
        <v>6864</v>
      </c>
      <c r="C4635" s="30" t="s">
        <v>4823</v>
      </c>
      <c r="D4635" s="34">
        <v>0</v>
      </c>
      <c r="E4635" s="34">
        <v>28410934252</v>
      </c>
      <c r="F4635" s="34">
        <v>28410934252</v>
      </c>
    </row>
    <row r="4636" spans="1:6" ht="13.5" hidden="1" thickBot="1">
      <c r="A4636" s="27">
        <f t="shared" si="81"/>
        <v>9</v>
      </c>
      <c r="B4636" s="30" t="s">
        <v>6865</v>
      </c>
      <c r="C4636" s="30" t="s">
        <v>2212</v>
      </c>
      <c r="D4636" s="34">
        <v>0</v>
      </c>
      <c r="E4636" s="34">
        <v>11176105703</v>
      </c>
      <c r="F4636" s="34">
        <v>11176105703</v>
      </c>
    </row>
    <row r="4637" spans="1:6" ht="13.5" hidden="1" thickBot="1">
      <c r="A4637" s="27">
        <f t="shared" si="81"/>
        <v>9</v>
      </c>
      <c r="B4637" s="30" t="s">
        <v>6866</v>
      </c>
      <c r="C4637" s="30" t="s">
        <v>4744</v>
      </c>
      <c r="D4637" s="34">
        <v>0</v>
      </c>
      <c r="E4637" s="34">
        <v>238738148</v>
      </c>
      <c r="F4637" s="34">
        <v>238738148</v>
      </c>
    </row>
    <row r="4638" spans="1:6" ht="13.5" hidden="1" thickBot="1">
      <c r="A4638" s="27">
        <f t="shared" si="81"/>
        <v>9</v>
      </c>
      <c r="B4638" s="30" t="s">
        <v>6867</v>
      </c>
      <c r="C4638" s="30" t="s">
        <v>2214</v>
      </c>
      <c r="D4638" s="34">
        <v>0</v>
      </c>
      <c r="E4638" s="34">
        <v>1418941283</v>
      </c>
      <c r="F4638" s="34">
        <v>1418941283</v>
      </c>
    </row>
    <row r="4639" spans="1:6" ht="13.5" hidden="1" thickBot="1">
      <c r="A4639" s="27">
        <f t="shared" si="81"/>
        <v>9</v>
      </c>
      <c r="B4639" s="30" t="s">
        <v>6868</v>
      </c>
      <c r="C4639" s="30" t="s">
        <v>133</v>
      </c>
      <c r="D4639" s="34">
        <v>0</v>
      </c>
      <c r="E4639" s="34">
        <v>22910166</v>
      </c>
      <c r="F4639" s="34">
        <v>22910166</v>
      </c>
    </row>
    <row r="4640" spans="1:6" ht="13.5" hidden="1" thickBot="1">
      <c r="A4640" s="27">
        <f t="shared" si="81"/>
        <v>9</v>
      </c>
      <c r="B4640" s="30" t="s">
        <v>6869</v>
      </c>
      <c r="C4640" s="30" t="s">
        <v>6077</v>
      </c>
      <c r="D4640" s="34">
        <v>0</v>
      </c>
      <c r="E4640" s="34">
        <v>4517985937</v>
      </c>
      <c r="F4640" s="34">
        <v>4517985937</v>
      </c>
    </row>
    <row r="4641" spans="1:6" ht="13.5" hidden="1" thickBot="1">
      <c r="A4641" s="27">
        <f t="shared" si="81"/>
        <v>9</v>
      </c>
      <c r="B4641" s="30" t="s">
        <v>6870</v>
      </c>
      <c r="C4641" s="30" t="s">
        <v>1334</v>
      </c>
      <c r="D4641" s="34">
        <v>0</v>
      </c>
      <c r="E4641" s="34">
        <v>2641095495</v>
      </c>
      <c r="F4641" s="34">
        <v>2641095495</v>
      </c>
    </row>
    <row r="4642" spans="1:6" ht="13.5" hidden="1" thickBot="1">
      <c r="A4642" s="27">
        <f t="shared" ref="A4642:A4705" si="82">LEN(B4642)</f>
        <v>9</v>
      </c>
      <c r="B4642" s="30" t="s">
        <v>6871</v>
      </c>
      <c r="C4642" s="30" t="s">
        <v>6080</v>
      </c>
      <c r="D4642" s="34">
        <v>0</v>
      </c>
      <c r="E4642" s="34">
        <v>48845515956</v>
      </c>
      <c r="F4642" s="34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0" t="s">
        <v>4140</v>
      </c>
      <c r="D4643" s="34">
        <v>0</v>
      </c>
      <c r="E4643" s="34">
        <v>0</v>
      </c>
      <c r="F4643" s="34">
        <v>0</v>
      </c>
    </row>
    <row r="4644" spans="1:6" ht="13.5" hidden="1" thickBot="1">
      <c r="A4644" s="27">
        <f t="shared" si="82"/>
        <v>9</v>
      </c>
      <c r="B4644" s="30" t="s">
        <v>6873</v>
      </c>
      <c r="C4644" s="30" t="s">
        <v>199</v>
      </c>
      <c r="D4644" s="34">
        <v>0</v>
      </c>
      <c r="E4644" s="34">
        <v>372732859962</v>
      </c>
      <c r="F4644" s="34">
        <v>372732859962</v>
      </c>
    </row>
    <row r="4645" spans="1:6" ht="13.5" hidden="1" thickBot="1">
      <c r="A4645" s="27">
        <f t="shared" si="82"/>
        <v>9</v>
      </c>
      <c r="B4645" s="30" t="s">
        <v>6874</v>
      </c>
      <c r="C4645" s="30" t="s">
        <v>4823</v>
      </c>
      <c r="D4645" s="34">
        <v>0</v>
      </c>
      <c r="E4645" s="34">
        <v>1486128631481</v>
      </c>
      <c r="F4645" s="34">
        <v>1486128631481</v>
      </c>
    </row>
    <row r="4646" spans="1:6" ht="13.5" hidden="1" thickBot="1">
      <c r="A4646" s="27">
        <f t="shared" si="82"/>
        <v>9</v>
      </c>
      <c r="B4646" s="30" t="s">
        <v>6875</v>
      </c>
      <c r="C4646" s="30" t="s">
        <v>2212</v>
      </c>
      <c r="D4646" s="34">
        <v>0</v>
      </c>
      <c r="E4646" s="34">
        <v>85503326535</v>
      </c>
      <c r="F4646" s="34">
        <v>85503326535</v>
      </c>
    </row>
    <row r="4647" spans="1:6" ht="13.5" hidden="1" thickBot="1">
      <c r="A4647" s="27">
        <f t="shared" si="82"/>
        <v>9</v>
      </c>
      <c r="B4647" s="30" t="s">
        <v>6876</v>
      </c>
      <c r="C4647" s="30" t="s">
        <v>4744</v>
      </c>
      <c r="D4647" s="34">
        <v>0</v>
      </c>
      <c r="E4647" s="34">
        <v>9912334399</v>
      </c>
      <c r="F4647" s="34">
        <v>9912334399</v>
      </c>
    </row>
    <row r="4648" spans="1:6" ht="13.5" hidden="1" thickBot="1">
      <c r="A4648" s="27">
        <f t="shared" si="82"/>
        <v>9</v>
      </c>
      <c r="B4648" s="30" t="s">
        <v>6877</v>
      </c>
      <c r="C4648" s="30" t="s">
        <v>2214</v>
      </c>
      <c r="D4648" s="34">
        <v>0</v>
      </c>
      <c r="E4648" s="34">
        <v>14589576027</v>
      </c>
      <c r="F4648" s="34">
        <v>14589576027</v>
      </c>
    </row>
    <row r="4649" spans="1:6" ht="13.5" hidden="1" thickBot="1">
      <c r="A4649" s="27">
        <f t="shared" si="82"/>
        <v>9</v>
      </c>
      <c r="B4649" s="30" t="s">
        <v>6878</v>
      </c>
      <c r="C4649" s="30" t="s">
        <v>133</v>
      </c>
      <c r="D4649" s="34">
        <v>0</v>
      </c>
      <c r="E4649" s="34">
        <v>863357592</v>
      </c>
      <c r="F4649" s="34">
        <v>863357592</v>
      </c>
    </row>
    <row r="4650" spans="1:6" ht="13.5" hidden="1" thickBot="1">
      <c r="A4650" s="27">
        <f t="shared" si="82"/>
        <v>9</v>
      </c>
      <c r="B4650" s="30" t="s">
        <v>6879</v>
      </c>
      <c r="C4650" s="30" t="s">
        <v>6077</v>
      </c>
      <c r="D4650" s="34">
        <v>0</v>
      </c>
      <c r="E4650" s="34">
        <v>753570327516</v>
      </c>
      <c r="F4650" s="34">
        <v>753570327516</v>
      </c>
    </row>
    <row r="4651" spans="1:6" ht="13.5" hidden="1" thickBot="1">
      <c r="A4651" s="27">
        <f t="shared" si="82"/>
        <v>9</v>
      </c>
      <c r="B4651" s="30" t="s">
        <v>6880</v>
      </c>
      <c r="C4651" s="30" t="s">
        <v>1334</v>
      </c>
      <c r="D4651" s="34">
        <v>0</v>
      </c>
      <c r="E4651" s="34">
        <v>26172649624</v>
      </c>
      <c r="F4651" s="34">
        <v>26172649624</v>
      </c>
    </row>
    <row r="4652" spans="1:6" ht="13.5" hidden="1" thickBot="1">
      <c r="A4652" s="27">
        <f t="shared" si="82"/>
        <v>9</v>
      </c>
      <c r="B4652" s="30" t="s">
        <v>6881</v>
      </c>
      <c r="C4652" s="30" t="s">
        <v>6080</v>
      </c>
      <c r="D4652" s="34">
        <v>0</v>
      </c>
      <c r="E4652" s="34">
        <v>2749473063136</v>
      </c>
      <c r="F4652" s="34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0" t="s">
        <v>4142</v>
      </c>
      <c r="D4653" s="34">
        <v>0</v>
      </c>
      <c r="E4653" s="34">
        <v>0</v>
      </c>
      <c r="F4653" s="34">
        <v>0</v>
      </c>
    </row>
    <row r="4654" spans="1:6" ht="13.5" hidden="1" thickBot="1">
      <c r="A4654" s="27">
        <f t="shared" si="82"/>
        <v>9</v>
      </c>
      <c r="B4654" s="30" t="s">
        <v>6883</v>
      </c>
      <c r="C4654" s="30" t="s">
        <v>199</v>
      </c>
      <c r="D4654" s="34">
        <v>0</v>
      </c>
      <c r="E4654" s="34">
        <v>139320550</v>
      </c>
      <c r="F4654" s="34">
        <v>139320550</v>
      </c>
    </row>
    <row r="4655" spans="1:6" ht="13.5" hidden="1" thickBot="1">
      <c r="A4655" s="27">
        <f t="shared" si="82"/>
        <v>9</v>
      </c>
      <c r="B4655" s="30" t="s">
        <v>6884</v>
      </c>
      <c r="C4655" s="30" t="s">
        <v>4823</v>
      </c>
      <c r="D4655" s="34">
        <v>0</v>
      </c>
      <c r="E4655" s="34">
        <v>8521162565</v>
      </c>
      <c r="F4655" s="34">
        <v>8521162565</v>
      </c>
    </row>
    <row r="4656" spans="1:6" ht="13.5" hidden="1" thickBot="1">
      <c r="A4656" s="27">
        <f t="shared" si="82"/>
        <v>9</v>
      </c>
      <c r="B4656" s="30" t="s">
        <v>6885</v>
      </c>
      <c r="C4656" s="30" t="s">
        <v>2212</v>
      </c>
      <c r="D4656" s="34">
        <v>0</v>
      </c>
      <c r="E4656" s="34">
        <v>2441426191</v>
      </c>
      <c r="F4656" s="34">
        <v>2441426191</v>
      </c>
    </row>
    <row r="4657" spans="1:6" ht="13.5" hidden="1" thickBot="1">
      <c r="A4657" s="27">
        <f t="shared" si="82"/>
        <v>9</v>
      </c>
      <c r="B4657" s="30" t="s">
        <v>6886</v>
      </c>
      <c r="C4657" s="30" t="s">
        <v>4744</v>
      </c>
      <c r="D4657" s="34">
        <v>0</v>
      </c>
      <c r="E4657" s="34">
        <v>16005653</v>
      </c>
      <c r="F4657" s="34">
        <v>16005653</v>
      </c>
    </row>
    <row r="4658" spans="1:6" ht="13.5" hidden="1" thickBot="1">
      <c r="A4658" s="27">
        <f t="shared" si="82"/>
        <v>9</v>
      </c>
      <c r="B4658" s="30" t="s">
        <v>6887</v>
      </c>
      <c r="C4658" s="30" t="s">
        <v>2214</v>
      </c>
      <c r="D4658" s="34">
        <v>0</v>
      </c>
      <c r="E4658" s="34">
        <v>259620840</v>
      </c>
      <c r="F4658" s="34">
        <v>259620840</v>
      </c>
    </row>
    <row r="4659" spans="1:6" ht="13.5" hidden="1" thickBot="1">
      <c r="A4659" s="27">
        <f t="shared" si="82"/>
        <v>9</v>
      </c>
      <c r="B4659" s="30" t="s">
        <v>6888</v>
      </c>
      <c r="C4659" s="30" t="s">
        <v>133</v>
      </c>
      <c r="D4659" s="34">
        <v>0</v>
      </c>
      <c r="E4659" s="34">
        <v>53889612</v>
      </c>
      <c r="F4659" s="34">
        <v>53889612</v>
      </c>
    </row>
    <row r="4660" spans="1:6" ht="13.5" hidden="1" thickBot="1">
      <c r="A4660" s="27">
        <f t="shared" si="82"/>
        <v>9</v>
      </c>
      <c r="B4660" s="30" t="s">
        <v>6889</v>
      </c>
      <c r="C4660" s="30" t="s">
        <v>6077</v>
      </c>
      <c r="D4660" s="34">
        <v>0</v>
      </c>
      <c r="E4660" s="34">
        <v>244235938</v>
      </c>
      <c r="F4660" s="34">
        <v>244235938</v>
      </c>
    </row>
    <row r="4661" spans="1:6" ht="13.5" hidden="1" thickBot="1">
      <c r="A4661" s="27">
        <f t="shared" si="82"/>
        <v>9</v>
      </c>
      <c r="B4661" s="30" t="s">
        <v>6890</v>
      </c>
      <c r="C4661" s="30" t="s">
        <v>4785</v>
      </c>
      <c r="D4661" s="34">
        <v>0</v>
      </c>
      <c r="E4661" s="34">
        <v>595669707</v>
      </c>
      <c r="F4661" s="34">
        <v>595669707</v>
      </c>
    </row>
    <row r="4662" spans="1:6" ht="13.5" hidden="1" thickBot="1">
      <c r="A4662" s="27">
        <f t="shared" si="82"/>
        <v>9</v>
      </c>
      <c r="B4662" s="30" t="s">
        <v>6891</v>
      </c>
      <c r="C4662" s="30" t="s">
        <v>4802</v>
      </c>
      <c r="D4662" s="34">
        <v>0</v>
      </c>
      <c r="E4662" s="34">
        <v>25930390</v>
      </c>
      <c r="F4662" s="34">
        <v>25930390</v>
      </c>
    </row>
    <row r="4663" spans="1:6" ht="13.5" hidden="1" thickBot="1">
      <c r="A4663" s="27">
        <f t="shared" si="82"/>
        <v>9</v>
      </c>
      <c r="B4663" s="30" t="s">
        <v>6892</v>
      </c>
      <c r="C4663" s="30" t="s">
        <v>6080</v>
      </c>
      <c r="D4663" s="34">
        <v>0</v>
      </c>
      <c r="E4663" s="34">
        <v>12297261446</v>
      </c>
      <c r="F4663" s="34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0" t="s">
        <v>130</v>
      </c>
      <c r="D4664" s="34">
        <v>0</v>
      </c>
      <c r="E4664" s="34">
        <v>0</v>
      </c>
      <c r="F4664" s="34">
        <v>0</v>
      </c>
    </row>
    <row r="4665" spans="1:6" ht="13.5" thickBot="1">
      <c r="A4665" s="27">
        <f t="shared" si="82"/>
        <v>6</v>
      </c>
      <c r="B4665" s="27" t="s">
        <v>6894</v>
      </c>
      <c r="C4665" s="30" t="s">
        <v>6043</v>
      </c>
      <c r="D4665" s="34">
        <v>0</v>
      </c>
      <c r="E4665" s="34">
        <v>0</v>
      </c>
      <c r="F4665" s="34">
        <v>0</v>
      </c>
    </row>
    <row r="4666" spans="1:6" ht="13.5" hidden="1" thickBot="1">
      <c r="A4666" s="27">
        <f t="shared" si="82"/>
        <v>9</v>
      </c>
      <c r="B4666" s="30" t="s">
        <v>6895</v>
      </c>
      <c r="C4666" s="30" t="s">
        <v>199</v>
      </c>
      <c r="D4666" s="34">
        <v>0</v>
      </c>
      <c r="E4666" s="33">
        <v>5501793541574.8301</v>
      </c>
      <c r="F4666" s="33">
        <v>5501793541574.8301</v>
      </c>
    </row>
    <row r="4667" spans="1:6" ht="13.5" hidden="1" thickBot="1">
      <c r="A4667" s="27">
        <f t="shared" si="82"/>
        <v>9</v>
      </c>
      <c r="B4667" s="30" t="s">
        <v>6896</v>
      </c>
      <c r="C4667" s="30" t="s">
        <v>4823</v>
      </c>
      <c r="D4667" s="34">
        <v>0</v>
      </c>
      <c r="E4667" s="33">
        <v>3707092152589.6299</v>
      </c>
      <c r="F4667" s="33">
        <v>3707092152589.6299</v>
      </c>
    </row>
    <row r="4668" spans="1:6" ht="13.5" hidden="1" thickBot="1">
      <c r="A4668" s="27">
        <f t="shared" si="82"/>
        <v>9</v>
      </c>
      <c r="B4668" s="30" t="s">
        <v>6897</v>
      </c>
      <c r="C4668" s="30" t="s">
        <v>2212</v>
      </c>
      <c r="D4668" s="34">
        <v>0</v>
      </c>
      <c r="E4668" s="33">
        <v>685135537216.65002</v>
      </c>
      <c r="F4668" s="33">
        <v>685135537216.65002</v>
      </c>
    </row>
    <row r="4669" spans="1:6" ht="13.5" hidden="1" thickBot="1">
      <c r="A4669" s="27">
        <f t="shared" si="82"/>
        <v>9</v>
      </c>
      <c r="B4669" s="30" t="s">
        <v>6898</v>
      </c>
      <c r="C4669" s="30" t="s">
        <v>4744</v>
      </c>
      <c r="D4669" s="34">
        <v>0</v>
      </c>
      <c r="E4669" s="33">
        <v>26807437980.98</v>
      </c>
      <c r="F4669" s="33">
        <v>26807437980.98</v>
      </c>
    </row>
    <row r="4670" spans="1:6" ht="13.5" hidden="1" thickBot="1">
      <c r="A4670" s="27">
        <f t="shared" si="82"/>
        <v>9</v>
      </c>
      <c r="B4670" s="30" t="s">
        <v>6899</v>
      </c>
      <c r="C4670" s="30" t="s">
        <v>2214</v>
      </c>
      <c r="D4670" s="34">
        <v>0</v>
      </c>
      <c r="E4670" s="33">
        <v>96981390683.039993</v>
      </c>
      <c r="F4670" s="33">
        <v>96981390683.039993</v>
      </c>
    </row>
    <row r="4671" spans="1:6" ht="13.5" hidden="1" thickBot="1">
      <c r="A4671" s="27">
        <f t="shared" si="82"/>
        <v>9</v>
      </c>
      <c r="B4671" s="30" t="s">
        <v>6900</v>
      </c>
      <c r="C4671" s="30" t="s">
        <v>133</v>
      </c>
      <c r="D4671" s="34">
        <v>0</v>
      </c>
      <c r="E4671" s="33">
        <v>8635048669.9500008</v>
      </c>
      <c r="F4671" s="33">
        <v>8635048669.9500008</v>
      </c>
    </row>
    <row r="4672" spans="1:6" ht="13.5" hidden="1" thickBot="1">
      <c r="A4672" s="27">
        <f t="shared" si="82"/>
        <v>9</v>
      </c>
      <c r="B4672" s="30" t="s">
        <v>6901</v>
      </c>
      <c r="C4672" s="30" t="s">
        <v>6077</v>
      </c>
      <c r="D4672" s="34">
        <v>0</v>
      </c>
      <c r="E4672" s="33">
        <v>823193697523.06006</v>
      </c>
      <c r="F4672" s="33">
        <v>823193697523.06006</v>
      </c>
    </row>
    <row r="4673" spans="1:6" ht="13.5" hidden="1" thickBot="1">
      <c r="A4673" s="27">
        <f t="shared" si="82"/>
        <v>9</v>
      </c>
      <c r="B4673" s="30" t="s">
        <v>6902</v>
      </c>
      <c r="C4673" s="30" t="s">
        <v>1334</v>
      </c>
      <c r="D4673" s="34">
        <v>0</v>
      </c>
      <c r="E4673" s="33">
        <v>280201181679.79999</v>
      </c>
      <c r="F4673" s="33">
        <v>280201181679.79999</v>
      </c>
    </row>
    <row r="4674" spans="1:6" ht="13.5" hidden="1" thickBot="1">
      <c r="A4674" s="27">
        <f t="shared" si="82"/>
        <v>9</v>
      </c>
      <c r="B4674" s="30" t="s">
        <v>6903</v>
      </c>
      <c r="C4674" s="30" t="s">
        <v>4785</v>
      </c>
      <c r="D4674" s="34">
        <v>0</v>
      </c>
      <c r="E4674" s="34">
        <v>24269510271</v>
      </c>
      <c r="F4674" s="34">
        <v>24269510271</v>
      </c>
    </row>
    <row r="4675" spans="1:6" ht="13.5" hidden="1" thickBot="1">
      <c r="A4675" s="27">
        <f t="shared" si="82"/>
        <v>9</v>
      </c>
      <c r="B4675" s="30" t="s">
        <v>6904</v>
      </c>
      <c r="C4675" s="30" t="s">
        <v>4802</v>
      </c>
      <c r="D4675" s="34">
        <v>0</v>
      </c>
      <c r="E4675" s="33">
        <v>8111976811.3999996</v>
      </c>
      <c r="F4675" s="33">
        <v>8111976811.3999996</v>
      </c>
    </row>
    <row r="4676" spans="1:6" ht="13.5" hidden="1" thickBot="1">
      <c r="A4676" s="27">
        <f t="shared" si="82"/>
        <v>9</v>
      </c>
      <c r="B4676" s="30" t="s">
        <v>6905</v>
      </c>
      <c r="C4676" s="30" t="s">
        <v>6080</v>
      </c>
      <c r="D4676" s="34">
        <v>0</v>
      </c>
      <c r="E4676" s="33">
        <v>11162221475000.301</v>
      </c>
      <c r="F4676" s="33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0" t="s">
        <v>6037</v>
      </c>
      <c r="D4677" s="34">
        <v>0</v>
      </c>
      <c r="E4677" s="34">
        <v>0</v>
      </c>
      <c r="F4677" s="34">
        <v>0</v>
      </c>
    </row>
    <row r="4678" spans="1:6" ht="13.5" hidden="1" thickBot="1">
      <c r="A4678" s="27">
        <f t="shared" si="82"/>
        <v>9</v>
      </c>
      <c r="B4678" s="30" t="s">
        <v>6907</v>
      </c>
      <c r="C4678" s="30" t="s">
        <v>199</v>
      </c>
      <c r="D4678" s="34">
        <v>0</v>
      </c>
      <c r="E4678" s="33">
        <v>220259663422.07999</v>
      </c>
      <c r="F4678" s="33">
        <v>220259663422.07999</v>
      </c>
    </row>
    <row r="4679" spans="1:6" ht="13.5" hidden="1" thickBot="1">
      <c r="A4679" s="27">
        <f t="shared" si="82"/>
        <v>9</v>
      </c>
      <c r="B4679" s="30" t="s">
        <v>6908</v>
      </c>
      <c r="C4679" s="30" t="s">
        <v>4823</v>
      </c>
      <c r="D4679" s="34">
        <v>0</v>
      </c>
      <c r="E4679" s="33">
        <v>626999952707.07996</v>
      </c>
      <c r="F4679" s="33">
        <v>626999952707.07996</v>
      </c>
    </row>
    <row r="4680" spans="1:6" ht="13.5" hidden="1" thickBot="1">
      <c r="A4680" s="27">
        <f t="shared" si="82"/>
        <v>9</v>
      </c>
      <c r="B4680" s="30" t="s">
        <v>6909</v>
      </c>
      <c r="C4680" s="30" t="s">
        <v>2212</v>
      </c>
      <c r="D4680" s="34">
        <v>0</v>
      </c>
      <c r="E4680" s="33">
        <v>366423092823.90997</v>
      </c>
      <c r="F4680" s="33">
        <v>366423092823.90997</v>
      </c>
    </row>
    <row r="4681" spans="1:6" ht="13.5" hidden="1" thickBot="1">
      <c r="A4681" s="27">
        <f t="shared" si="82"/>
        <v>9</v>
      </c>
      <c r="B4681" s="30" t="s">
        <v>6910</v>
      </c>
      <c r="C4681" s="30" t="s">
        <v>4744</v>
      </c>
      <c r="D4681" s="34">
        <v>0</v>
      </c>
      <c r="E4681" s="33">
        <v>19432173922.68</v>
      </c>
      <c r="F4681" s="33">
        <v>19432173922.68</v>
      </c>
    </row>
    <row r="4682" spans="1:6" ht="13.5" hidden="1" thickBot="1">
      <c r="A4682" s="27">
        <f t="shared" si="82"/>
        <v>9</v>
      </c>
      <c r="B4682" s="30" t="s">
        <v>6911</v>
      </c>
      <c r="C4682" s="30" t="s">
        <v>2214</v>
      </c>
      <c r="D4682" s="34">
        <v>0</v>
      </c>
      <c r="E4682" s="33">
        <v>57587238434.620003</v>
      </c>
      <c r="F4682" s="33">
        <v>57587238434.620003</v>
      </c>
    </row>
    <row r="4683" spans="1:6" ht="13.5" hidden="1" thickBot="1">
      <c r="A4683" s="27">
        <f t="shared" si="82"/>
        <v>9</v>
      </c>
      <c r="B4683" s="30" t="s">
        <v>6912</v>
      </c>
      <c r="C4683" s="30" t="s">
        <v>133</v>
      </c>
      <c r="D4683" s="34">
        <v>0</v>
      </c>
      <c r="E4683" s="33">
        <v>5881743435.71</v>
      </c>
      <c r="F4683" s="33">
        <v>5881743435.71</v>
      </c>
    </row>
    <row r="4684" spans="1:6" ht="13.5" hidden="1" thickBot="1">
      <c r="A4684" s="27">
        <f t="shared" si="82"/>
        <v>9</v>
      </c>
      <c r="B4684" s="30" t="s">
        <v>6913</v>
      </c>
      <c r="C4684" s="30" t="s">
        <v>6077</v>
      </c>
      <c r="D4684" s="34">
        <v>0</v>
      </c>
      <c r="E4684" s="33">
        <v>293977634489.67999</v>
      </c>
      <c r="F4684" s="33">
        <v>293977634489.67999</v>
      </c>
    </row>
    <row r="4685" spans="1:6" ht="13.5" hidden="1" thickBot="1">
      <c r="A4685" s="27">
        <f t="shared" si="82"/>
        <v>9</v>
      </c>
      <c r="B4685" s="30" t="s">
        <v>6914</v>
      </c>
      <c r="C4685" s="30" t="s">
        <v>1334</v>
      </c>
      <c r="D4685" s="34">
        <v>0</v>
      </c>
      <c r="E4685" s="33">
        <v>29324901965.860001</v>
      </c>
      <c r="F4685" s="33">
        <v>29324901965.860001</v>
      </c>
    </row>
    <row r="4686" spans="1:6" ht="13.5" hidden="1" thickBot="1">
      <c r="A4686" s="27">
        <f t="shared" si="82"/>
        <v>9</v>
      </c>
      <c r="B4686" s="30" t="s">
        <v>6915</v>
      </c>
      <c r="C4686" s="30" t="s">
        <v>4785</v>
      </c>
      <c r="D4686" s="34">
        <v>0</v>
      </c>
      <c r="E4686" s="33">
        <v>84260422297.960007</v>
      </c>
      <c r="F4686" s="33">
        <v>84260422297.960007</v>
      </c>
    </row>
    <row r="4687" spans="1:6" ht="13.5" hidden="1" thickBot="1">
      <c r="A4687" s="27">
        <f t="shared" si="82"/>
        <v>9</v>
      </c>
      <c r="B4687" s="30" t="s">
        <v>6916</v>
      </c>
      <c r="C4687" s="30" t="s">
        <v>4802</v>
      </c>
      <c r="D4687" s="34">
        <v>0</v>
      </c>
      <c r="E4687" s="33">
        <v>15420004679.17</v>
      </c>
      <c r="F4687" s="33">
        <v>15420004679.17</v>
      </c>
    </row>
    <row r="4688" spans="1:6" ht="13.5" hidden="1" thickBot="1">
      <c r="A4688" s="27">
        <f t="shared" si="82"/>
        <v>9</v>
      </c>
      <c r="B4688" s="30" t="s">
        <v>6917</v>
      </c>
      <c r="C4688" s="30" t="s">
        <v>6080</v>
      </c>
      <c r="D4688" s="34">
        <v>0</v>
      </c>
      <c r="E4688" s="33">
        <v>1719566828178.75</v>
      </c>
      <c r="F4688" s="33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0" t="s">
        <v>6039</v>
      </c>
      <c r="D4689" s="34">
        <v>0</v>
      </c>
      <c r="E4689" s="34">
        <v>0</v>
      </c>
      <c r="F4689" s="34">
        <v>0</v>
      </c>
    </row>
    <row r="4690" spans="1:6" ht="13.5" hidden="1" thickBot="1">
      <c r="A4690" s="27">
        <f t="shared" si="82"/>
        <v>9</v>
      </c>
      <c r="B4690" s="30" t="s">
        <v>6919</v>
      </c>
      <c r="C4690" s="30" t="s">
        <v>199</v>
      </c>
      <c r="D4690" s="34">
        <v>0</v>
      </c>
      <c r="E4690" s="33">
        <v>62144354619.989998</v>
      </c>
      <c r="F4690" s="33">
        <v>62144354619.989998</v>
      </c>
    </row>
    <row r="4691" spans="1:6" ht="13.5" hidden="1" thickBot="1">
      <c r="A4691" s="27">
        <f t="shared" si="82"/>
        <v>9</v>
      </c>
      <c r="B4691" s="30" t="s">
        <v>6920</v>
      </c>
      <c r="C4691" s="30" t="s">
        <v>4823</v>
      </c>
      <c r="D4691" s="34">
        <v>0</v>
      </c>
      <c r="E4691" s="33">
        <v>323583743253.98999</v>
      </c>
      <c r="F4691" s="33">
        <v>323583743253.98999</v>
      </c>
    </row>
    <row r="4692" spans="1:6" ht="13.5" hidden="1" thickBot="1">
      <c r="A4692" s="27">
        <f t="shared" si="82"/>
        <v>9</v>
      </c>
      <c r="B4692" s="30" t="s">
        <v>6921</v>
      </c>
      <c r="C4692" s="30" t="s">
        <v>2212</v>
      </c>
      <c r="D4692" s="34">
        <v>0</v>
      </c>
      <c r="E4692" s="33">
        <v>147992883697.79999</v>
      </c>
      <c r="F4692" s="33">
        <v>147992883697.79999</v>
      </c>
    </row>
    <row r="4693" spans="1:6" ht="13.5" hidden="1" thickBot="1">
      <c r="A4693" s="27">
        <f t="shared" si="82"/>
        <v>9</v>
      </c>
      <c r="B4693" s="30" t="s">
        <v>6922</v>
      </c>
      <c r="C4693" s="30" t="s">
        <v>4744</v>
      </c>
      <c r="D4693" s="34">
        <v>0</v>
      </c>
      <c r="E4693" s="33">
        <v>8937086761.4200001</v>
      </c>
      <c r="F4693" s="33">
        <v>8937086761.4200001</v>
      </c>
    </row>
    <row r="4694" spans="1:6" ht="13.5" hidden="1" thickBot="1">
      <c r="A4694" s="27">
        <f t="shared" si="82"/>
        <v>9</v>
      </c>
      <c r="B4694" s="30" t="s">
        <v>6923</v>
      </c>
      <c r="C4694" s="30" t="s">
        <v>2214</v>
      </c>
      <c r="D4694" s="34">
        <v>0</v>
      </c>
      <c r="E4694" s="33">
        <v>24174874781.599998</v>
      </c>
      <c r="F4694" s="33">
        <v>24174874781.599998</v>
      </c>
    </row>
    <row r="4695" spans="1:6" ht="13.5" hidden="1" thickBot="1">
      <c r="A4695" s="27">
        <f t="shared" si="82"/>
        <v>9</v>
      </c>
      <c r="B4695" s="30" t="s">
        <v>6924</v>
      </c>
      <c r="C4695" s="30" t="s">
        <v>133</v>
      </c>
      <c r="D4695" s="34">
        <v>0</v>
      </c>
      <c r="E4695" s="33">
        <v>2554253793.3600001</v>
      </c>
      <c r="F4695" s="33">
        <v>2554253793.3600001</v>
      </c>
    </row>
    <row r="4696" spans="1:6" ht="13.5" hidden="1" thickBot="1">
      <c r="A4696" s="27">
        <f t="shared" si="82"/>
        <v>9</v>
      </c>
      <c r="B4696" s="30" t="s">
        <v>6925</v>
      </c>
      <c r="C4696" s="30" t="s">
        <v>6077</v>
      </c>
      <c r="D4696" s="34">
        <v>0</v>
      </c>
      <c r="E4696" s="33">
        <v>274387732421.81</v>
      </c>
      <c r="F4696" s="33">
        <v>274387732421.81</v>
      </c>
    </row>
    <row r="4697" spans="1:6" ht="13.5" hidden="1" thickBot="1">
      <c r="A4697" s="27">
        <f t="shared" si="82"/>
        <v>9</v>
      </c>
      <c r="B4697" s="30" t="s">
        <v>6926</v>
      </c>
      <c r="C4697" s="30" t="s">
        <v>1334</v>
      </c>
      <c r="D4697" s="34">
        <v>0</v>
      </c>
      <c r="E4697" s="33">
        <v>76053599731.759995</v>
      </c>
      <c r="F4697" s="33">
        <v>76053599731.759995</v>
      </c>
    </row>
    <row r="4698" spans="1:6" ht="13.5" hidden="1" thickBot="1">
      <c r="A4698" s="27">
        <f t="shared" si="82"/>
        <v>9</v>
      </c>
      <c r="B4698" s="30" t="s">
        <v>6927</v>
      </c>
      <c r="C4698" s="30" t="s">
        <v>4785</v>
      </c>
      <c r="D4698" s="34">
        <v>0</v>
      </c>
      <c r="E4698" s="33">
        <v>40600654563.699997</v>
      </c>
      <c r="F4698" s="33">
        <v>40600654563.699997</v>
      </c>
    </row>
    <row r="4699" spans="1:6" ht="13.5" hidden="1" thickBot="1">
      <c r="A4699" s="27">
        <f t="shared" si="82"/>
        <v>9</v>
      </c>
      <c r="B4699" s="30" t="s">
        <v>6928</v>
      </c>
      <c r="C4699" s="30" t="s">
        <v>4802</v>
      </c>
      <c r="D4699" s="34">
        <v>0</v>
      </c>
      <c r="E4699" s="33">
        <v>6841401216.1800003</v>
      </c>
      <c r="F4699" s="33">
        <v>6841401216.1800003</v>
      </c>
    </row>
    <row r="4700" spans="1:6" ht="13.5" hidden="1" thickBot="1">
      <c r="A4700" s="27">
        <f t="shared" si="82"/>
        <v>9</v>
      </c>
      <c r="B4700" s="30" t="s">
        <v>6929</v>
      </c>
      <c r="C4700" s="30" t="s">
        <v>6080</v>
      </c>
      <c r="D4700" s="34">
        <v>0</v>
      </c>
      <c r="E4700" s="33">
        <v>967270584841.60999</v>
      </c>
      <c r="F4700" s="33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0" t="s">
        <v>6041</v>
      </c>
      <c r="D4701" s="34">
        <v>0</v>
      </c>
      <c r="E4701" s="34">
        <v>0</v>
      </c>
      <c r="F4701" s="34">
        <v>0</v>
      </c>
    </row>
    <row r="4702" spans="1:6" ht="13.5" hidden="1" thickBot="1">
      <c r="A4702" s="27">
        <f t="shared" si="82"/>
        <v>9</v>
      </c>
      <c r="B4702" s="30" t="s">
        <v>6931</v>
      </c>
      <c r="C4702" s="30" t="s">
        <v>199</v>
      </c>
      <c r="D4702" s="34">
        <v>0</v>
      </c>
      <c r="E4702" s="33">
        <v>45700469110.610001</v>
      </c>
      <c r="F4702" s="33">
        <v>45700469110.610001</v>
      </c>
    </row>
    <row r="4703" spans="1:6" ht="13.5" hidden="1" thickBot="1">
      <c r="A4703" s="27">
        <f t="shared" si="82"/>
        <v>9</v>
      </c>
      <c r="B4703" s="30" t="s">
        <v>6932</v>
      </c>
      <c r="C4703" s="30" t="s">
        <v>4823</v>
      </c>
      <c r="D4703" s="34">
        <v>0</v>
      </c>
      <c r="E4703" s="33">
        <v>299871827518.53998</v>
      </c>
      <c r="F4703" s="33">
        <v>299871827518.53998</v>
      </c>
    </row>
    <row r="4704" spans="1:6" ht="13.5" hidden="1" thickBot="1">
      <c r="A4704" s="27">
        <f t="shared" si="82"/>
        <v>9</v>
      </c>
      <c r="B4704" s="30" t="s">
        <v>6933</v>
      </c>
      <c r="C4704" s="30" t="s">
        <v>2212</v>
      </c>
      <c r="D4704" s="34">
        <v>0</v>
      </c>
      <c r="E4704" s="33">
        <v>103454630422.53</v>
      </c>
      <c r="F4704" s="33">
        <v>103454630422.53</v>
      </c>
    </row>
    <row r="4705" spans="1:6" ht="13.5" hidden="1" thickBot="1">
      <c r="A4705" s="27">
        <f t="shared" si="82"/>
        <v>9</v>
      </c>
      <c r="B4705" s="30" t="s">
        <v>6934</v>
      </c>
      <c r="C4705" s="30" t="s">
        <v>4744</v>
      </c>
      <c r="D4705" s="34">
        <v>0</v>
      </c>
      <c r="E4705" s="33">
        <v>8902370448.5</v>
      </c>
      <c r="F4705" s="33">
        <v>8902370448.5</v>
      </c>
    </row>
    <row r="4706" spans="1:6" ht="13.5" hidden="1" thickBot="1">
      <c r="A4706" s="27">
        <f t="shared" ref="A4706:A4769" si="83">LEN(B4706)</f>
        <v>9</v>
      </c>
      <c r="B4706" s="30" t="s">
        <v>6935</v>
      </c>
      <c r="C4706" s="30" t="s">
        <v>2214</v>
      </c>
      <c r="D4706" s="34">
        <v>0</v>
      </c>
      <c r="E4706" s="33">
        <v>11034342751.4</v>
      </c>
      <c r="F4706" s="33">
        <v>11034342751.4</v>
      </c>
    </row>
    <row r="4707" spans="1:6" ht="13.5" hidden="1" thickBot="1">
      <c r="A4707" s="27">
        <f t="shared" si="83"/>
        <v>9</v>
      </c>
      <c r="B4707" s="30" t="s">
        <v>6936</v>
      </c>
      <c r="C4707" s="30" t="s">
        <v>133</v>
      </c>
      <c r="D4707" s="34">
        <v>0</v>
      </c>
      <c r="E4707" s="33">
        <v>1669880327.6900001</v>
      </c>
      <c r="F4707" s="33">
        <v>1669880327.6900001</v>
      </c>
    </row>
    <row r="4708" spans="1:6" ht="13.5" hidden="1" thickBot="1">
      <c r="A4708" s="27">
        <f t="shared" si="83"/>
        <v>9</v>
      </c>
      <c r="B4708" s="30" t="s">
        <v>6937</v>
      </c>
      <c r="C4708" s="30" t="s">
        <v>6077</v>
      </c>
      <c r="D4708" s="34">
        <v>0</v>
      </c>
      <c r="E4708" s="33">
        <v>23873164851.419998</v>
      </c>
      <c r="F4708" s="33">
        <v>23873164851.419998</v>
      </c>
    </row>
    <row r="4709" spans="1:6" ht="13.5" hidden="1" thickBot="1">
      <c r="A4709" s="27">
        <f t="shared" si="83"/>
        <v>9</v>
      </c>
      <c r="B4709" s="30" t="s">
        <v>6938</v>
      </c>
      <c r="C4709" s="30" t="s">
        <v>1334</v>
      </c>
      <c r="D4709" s="34">
        <v>0</v>
      </c>
      <c r="E4709" s="33">
        <v>10073935024.16</v>
      </c>
      <c r="F4709" s="33">
        <v>10073935024.16</v>
      </c>
    </row>
    <row r="4710" spans="1:6" ht="13.5" hidden="1" thickBot="1">
      <c r="A4710" s="27">
        <f t="shared" si="83"/>
        <v>9</v>
      </c>
      <c r="B4710" s="30" t="s">
        <v>6939</v>
      </c>
      <c r="C4710" s="30" t="s">
        <v>4785</v>
      </c>
      <c r="D4710" s="34">
        <v>0</v>
      </c>
      <c r="E4710" s="33">
        <v>4900150648.6199999</v>
      </c>
      <c r="F4710" s="33">
        <v>4900150648.6199999</v>
      </c>
    </row>
    <row r="4711" spans="1:6" ht="13.5" hidden="1" thickBot="1">
      <c r="A4711" s="27">
        <f t="shared" si="83"/>
        <v>9</v>
      </c>
      <c r="B4711" s="30" t="s">
        <v>6940</v>
      </c>
      <c r="C4711" s="30" t="s">
        <v>4802</v>
      </c>
      <c r="D4711" s="34">
        <v>0</v>
      </c>
      <c r="E4711" s="33">
        <v>2316608373.7800002</v>
      </c>
      <c r="F4711" s="33">
        <v>2316608373.7800002</v>
      </c>
    </row>
    <row r="4712" spans="1:6" ht="13.5" hidden="1" thickBot="1">
      <c r="A4712" s="27">
        <f t="shared" si="83"/>
        <v>9</v>
      </c>
      <c r="B4712" s="30" t="s">
        <v>6941</v>
      </c>
      <c r="C4712" s="30" t="s">
        <v>6080</v>
      </c>
      <c r="D4712" s="34">
        <v>0</v>
      </c>
      <c r="E4712" s="33">
        <v>511797379477.25</v>
      </c>
      <c r="F4712" s="33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0" t="s">
        <v>6045</v>
      </c>
      <c r="D4713" s="34">
        <v>0</v>
      </c>
      <c r="E4713" s="34">
        <v>0</v>
      </c>
      <c r="F4713" s="34">
        <v>0</v>
      </c>
    </row>
    <row r="4714" spans="1:6" ht="13.5" hidden="1" thickBot="1">
      <c r="A4714" s="27">
        <f t="shared" si="83"/>
        <v>9</v>
      </c>
      <c r="B4714" s="30" t="s">
        <v>6943</v>
      </c>
      <c r="C4714" s="30" t="s">
        <v>199</v>
      </c>
      <c r="D4714" s="34">
        <v>0</v>
      </c>
      <c r="E4714" s="33">
        <v>543271380545.25</v>
      </c>
      <c r="F4714" s="33">
        <v>543271380545.25</v>
      </c>
    </row>
    <row r="4715" spans="1:6" ht="13.5" hidden="1" thickBot="1">
      <c r="A4715" s="27">
        <f t="shared" si="83"/>
        <v>9</v>
      </c>
      <c r="B4715" s="30" t="s">
        <v>6944</v>
      </c>
      <c r="C4715" s="30" t="s">
        <v>4823</v>
      </c>
      <c r="D4715" s="34">
        <v>0</v>
      </c>
      <c r="E4715" s="33">
        <v>298649755824.19</v>
      </c>
      <c r="F4715" s="33">
        <v>298649755824.19</v>
      </c>
    </row>
    <row r="4716" spans="1:6" ht="13.5" hidden="1" thickBot="1">
      <c r="A4716" s="27">
        <f t="shared" si="83"/>
        <v>9</v>
      </c>
      <c r="B4716" s="30" t="s">
        <v>6945</v>
      </c>
      <c r="C4716" s="30" t="s">
        <v>2212</v>
      </c>
      <c r="D4716" s="34">
        <v>0</v>
      </c>
      <c r="E4716" s="33">
        <v>74407424308.360001</v>
      </c>
      <c r="F4716" s="33">
        <v>74407424308.360001</v>
      </c>
    </row>
    <row r="4717" spans="1:6" ht="13.5" hidden="1" thickBot="1">
      <c r="A4717" s="27">
        <f t="shared" si="83"/>
        <v>9</v>
      </c>
      <c r="B4717" s="30" t="s">
        <v>6946</v>
      </c>
      <c r="C4717" s="30" t="s">
        <v>4744</v>
      </c>
      <c r="D4717" s="34">
        <v>0</v>
      </c>
      <c r="E4717" s="33">
        <v>569567695.98000002</v>
      </c>
      <c r="F4717" s="33">
        <v>569567695.98000002</v>
      </c>
    </row>
    <row r="4718" spans="1:6" ht="13.5" hidden="1" thickBot="1">
      <c r="A4718" s="27">
        <f t="shared" si="83"/>
        <v>9</v>
      </c>
      <c r="B4718" s="30" t="s">
        <v>6947</v>
      </c>
      <c r="C4718" s="30" t="s">
        <v>2214</v>
      </c>
      <c r="D4718" s="34">
        <v>0</v>
      </c>
      <c r="E4718" s="33">
        <v>13774475903.73</v>
      </c>
      <c r="F4718" s="33">
        <v>13774475903.73</v>
      </c>
    </row>
    <row r="4719" spans="1:6" ht="13.5" hidden="1" thickBot="1">
      <c r="A4719" s="27">
        <f t="shared" si="83"/>
        <v>9</v>
      </c>
      <c r="B4719" s="30" t="s">
        <v>6948</v>
      </c>
      <c r="C4719" s="30" t="s">
        <v>133</v>
      </c>
      <c r="D4719" s="34">
        <v>0</v>
      </c>
      <c r="E4719" s="33">
        <v>1666697356.5</v>
      </c>
      <c r="F4719" s="33">
        <v>1666697356.5</v>
      </c>
    </row>
    <row r="4720" spans="1:6" ht="13.5" hidden="1" thickBot="1">
      <c r="A4720" s="27">
        <f t="shared" si="83"/>
        <v>9</v>
      </c>
      <c r="B4720" s="30" t="s">
        <v>6949</v>
      </c>
      <c r="C4720" s="30" t="s">
        <v>6077</v>
      </c>
      <c r="D4720" s="34">
        <v>0</v>
      </c>
      <c r="E4720" s="33">
        <v>253594062820.34</v>
      </c>
      <c r="F4720" s="33">
        <v>253594062820.34</v>
      </c>
    </row>
    <row r="4721" spans="1:6" ht="13.5" hidden="1" thickBot="1">
      <c r="A4721" s="27">
        <f t="shared" si="83"/>
        <v>9</v>
      </c>
      <c r="B4721" s="30" t="s">
        <v>6950</v>
      </c>
      <c r="C4721" s="30" t="s">
        <v>1334</v>
      </c>
      <c r="D4721" s="34">
        <v>0</v>
      </c>
      <c r="E4721" s="33">
        <v>11705622576.02</v>
      </c>
      <c r="F4721" s="33">
        <v>11705622576.02</v>
      </c>
    </row>
    <row r="4722" spans="1:6" ht="13.5" hidden="1" thickBot="1">
      <c r="A4722" s="27">
        <f t="shared" si="83"/>
        <v>9</v>
      </c>
      <c r="B4722" s="30" t="s">
        <v>6951</v>
      </c>
      <c r="C4722" s="30" t="s">
        <v>4785</v>
      </c>
      <c r="D4722" s="34">
        <v>0</v>
      </c>
      <c r="E4722" s="34">
        <v>8801027</v>
      </c>
      <c r="F4722" s="34">
        <v>8801027</v>
      </c>
    </row>
    <row r="4723" spans="1:6" ht="13.5" hidden="1" thickBot="1">
      <c r="A4723" s="27">
        <f t="shared" si="83"/>
        <v>9</v>
      </c>
      <c r="B4723" s="30" t="s">
        <v>6952</v>
      </c>
      <c r="C4723" s="30" t="s">
        <v>4802</v>
      </c>
      <c r="D4723" s="34">
        <v>0</v>
      </c>
      <c r="E4723" s="34">
        <v>2772654</v>
      </c>
      <c r="F4723" s="34">
        <v>2772654</v>
      </c>
    </row>
    <row r="4724" spans="1:6" ht="13.5" hidden="1" thickBot="1">
      <c r="A4724" s="27">
        <f t="shared" si="83"/>
        <v>9</v>
      </c>
      <c r="B4724" s="30" t="s">
        <v>6953</v>
      </c>
      <c r="C4724" s="30" t="s">
        <v>6080</v>
      </c>
      <c r="D4724" s="34">
        <v>0</v>
      </c>
      <c r="E4724" s="33">
        <v>1197650560711.3701</v>
      </c>
      <c r="F4724" s="33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0" t="s">
        <v>6047</v>
      </c>
      <c r="D4725" s="34">
        <v>0</v>
      </c>
      <c r="E4725" s="34">
        <v>0</v>
      </c>
      <c r="F4725" s="34">
        <v>0</v>
      </c>
    </row>
    <row r="4726" spans="1:6" ht="13.5" hidden="1" thickBot="1">
      <c r="A4726" s="27">
        <f t="shared" si="83"/>
        <v>9</v>
      </c>
      <c r="B4726" s="30" t="s">
        <v>6955</v>
      </c>
      <c r="C4726" s="30" t="s">
        <v>199</v>
      </c>
      <c r="D4726" s="34">
        <v>0</v>
      </c>
      <c r="E4726" s="34">
        <v>55597650859</v>
      </c>
      <c r="F4726" s="34">
        <v>55597650859</v>
      </c>
    </row>
    <row r="4727" spans="1:6" ht="13.5" hidden="1" thickBot="1">
      <c r="A4727" s="27">
        <f t="shared" si="83"/>
        <v>9</v>
      </c>
      <c r="B4727" s="30" t="s">
        <v>6956</v>
      </c>
      <c r="C4727" s="30" t="s">
        <v>4823</v>
      </c>
      <c r="D4727" s="34">
        <v>0</v>
      </c>
      <c r="E4727" s="34">
        <v>2585572182125</v>
      </c>
      <c r="F4727" s="34">
        <v>2585572182125</v>
      </c>
    </row>
    <row r="4728" spans="1:6" ht="13.5" hidden="1" thickBot="1">
      <c r="A4728" s="27">
        <f t="shared" si="83"/>
        <v>9</v>
      </c>
      <c r="B4728" s="30" t="s">
        <v>6957</v>
      </c>
      <c r="C4728" s="30" t="s">
        <v>2212</v>
      </c>
      <c r="D4728" s="34">
        <v>0</v>
      </c>
      <c r="E4728" s="34">
        <v>541533049313</v>
      </c>
      <c r="F4728" s="34">
        <v>541533049313</v>
      </c>
    </row>
    <row r="4729" spans="1:6" ht="13.5" hidden="1" thickBot="1">
      <c r="A4729" s="27">
        <f t="shared" si="83"/>
        <v>9</v>
      </c>
      <c r="B4729" s="30" t="s">
        <v>6958</v>
      </c>
      <c r="C4729" s="30" t="s">
        <v>4744</v>
      </c>
      <c r="D4729" s="34">
        <v>0</v>
      </c>
      <c r="E4729" s="34">
        <v>15380007878</v>
      </c>
      <c r="F4729" s="34">
        <v>15380007878</v>
      </c>
    </row>
    <row r="4730" spans="1:6" ht="13.5" hidden="1" thickBot="1">
      <c r="A4730" s="27">
        <f t="shared" si="83"/>
        <v>9</v>
      </c>
      <c r="B4730" s="30" t="s">
        <v>6959</v>
      </c>
      <c r="C4730" s="30" t="s">
        <v>2214</v>
      </c>
      <c r="D4730" s="34">
        <v>0</v>
      </c>
      <c r="E4730" s="34">
        <v>62144751087</v>
      </c>
      <c r="F4730" s="34">
        <v>62144751087</v>
      </c>
    </row>
    <row r="4731" spans="1:6" ht="13.5" hidden="1" thickBot="1">
      <c r="A4731" s="27">
        <f t="shared" si="83"/>
        <v>9</v>
      </c>
      <c r="B4731" s="30" t="s">
        <v>6960</v>
      </c>
      <c r="C4731" s="30" t="s">
        <v>133</v>
      </c>
      <c r="D4731" s="34">
        <v>0</v>
      </c>
      <c r="E4731" s="34">
        <v>31656653583</v>
      </c>
      <c r="F4731" s="34">
        <v>31656653583</v>
      </c>
    </row>
    <row r="4732" spans="1:6" ht="13.5" hidden="1" thickBot="1">
      <c r="A4732" s="27">
        <f t="shared" si="83"/>
        <v>9</v>
      </c>
      <c r="B4732" s="30" t="s">
        <v>6961</v>
      </c>
      <c r="C4732" s="30" t="s">
        <v>6077</v>
      </c>
      <c r="D4732" s="34">
        <v>0</v>
      </c>
      <c r="E4732" s="34">
        <v>1261001643639</v>
      </c>
      <c r="F4732" s="34">
        <v>1261001643639</v>
      </c>
    </row>
    <row r="4733" spans="1:6" ht="13.5" hidden="1" thickBot="1">
      <c r="A4733" s="27">
        <f t="shared" si="83"/>
        <v>9</v>
      </c>
      <c r="B4733" s="30" t="s">
        <v>6962</v>
      </c>
      <c r="C4733" s="30" t="s">
        <v>1334</v>
      </c>
      <c r="D4733" s="34">
        <v>0</v>
      </c>
      <c r="E4733" s="34">
        <v>49215149873</v>
      </c>
      <c r="F4733" s="34">
        <v>49215149873</v>
      </c>
    </row>
    <row r="4734" spans="1:6" ht="13.5" hidden="1" thickBot="1">
      <c r="A4734" s="27">
        <f t="shared" si="83"/>
        <v>9</v>
      </c>
      <c r="B4734" s="30" t="s">
        <v>6963</v>
      </c>
      <c r="C4734" s="30" t="s">
        <v>4785</v>
      </c>
      <c r="D4734" s="34">
        <v>0</v>
      </c>
      <c r="E4734" s="34">
        <v>50279076207</v>
      </c>
      <c r="F4734" s="34">
        <v>50279076207</v>
      </c>
    </row>
    <row r="4735" spans="1:6" ht="13.5" hidden="1" thickBot="1">
      <c r="A4735" s="27">
        <f t="shared" si="83"/>
        <v>9</v>
      </c>
      <c r="B4735" s="30" t="s">
        <v>6964</v>
      </c>
      <c r="C4735" s="30" t="s">
        <v>4802</v>
      </c>
      <c r="D4735" s="34">
        <v>0</v>
      </c>
      <c r="E4735" s="34">
        <v>26562119236</v>
      </c>
      <c r="F4735" s="34">
        <v>26562119236</v>
      </c>
    </row>
    <row r="4736" spans="1:6" ht="13.5" hidden="1" thickBot="1">
      <c r="A4736" s="27">
        <f t="shared" si="83"/>
        <v>9</v>
      </c>
      <c r="B4736" s="30" t="s">
        <v>6965</v>
      </c>
      <c r="C4736" s="30" t="s">
        <v>6080</v>
      </c>
      <c r="D4736" s="34">
        <v>0</v>
      </c>
      <c r="E4736" s="34">
        <v>4678942283800</v>
      </c>
      <c r="F4736" s="34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0" t="s">
        <v>970</v>
      </c>
      <c r="D4737" s="34">
        <v>0</v>
      </c>
      <c r="E4737" s="34">
        <v>0</v>
      </c>
      <c r="F4737" s="34">
        <v>0</v>
      </c>
    </row>
    <row r="4738" spans="1:6" ht="13.5" thickBot="1">
      <c r="A4738" s="27">
        <f t="shared" si="83"/>
        <v>6</v>
      </c>
      <c r="B4738" s="27" t="s">
        <v>6967</v>
      </c>
      <c r="C4738" s="30" t="s">
        <v>4197</v>
      </c>
      <c r="D4738" s="34">
        <v>0</v>
      </c>
      <c r="E4738" s="34">
        <v>0</v>
      </c>
      <c r="F4738" s="34">
        <v>0</v>
      </c>
    </row>
    <row r="4739" spans="1:6" ht="13.5" hidden="1" thickBot="1">
      <c r="A4739" s="27">
        <f t="shared" si="83"/>
        <v>9</v>
      </c>
      <c r="B4739" s="30" t="s">
        <v>6968</v>
      </c>
      <c r="C4739" s="30" t="s">
        <v>4823</v>
      </c>
      <c r="D4739" s="34">
        <v>0</v>
      </c>
      <c r="E4739" s="33">
        <v>8973915080.9200001</v>
      </c>
      <c r="F4739" s="33">
        <v>8973915080.9200001</v>
      </c>
    </row>
    <row r="4740" spans="1:6" ht="13.5" hidden="1" thickBot="1">
      <c r="A4740" s="27">
        <f t="shared" si="83"/>
        <v>9</v>
      </c>
      <c r="B4740" s="30" t="s">
        <v>6969</v>
      </c>
      <c r="C4740" s="30" t="s">
        <v>2212</v>
      </c>
      <c r="D4740" s="34">
        <v>0</v>
      </c>
      <c r="E4740" s="34">
        <v>3095720635</v>
      </c>
      <c r="F4740" s="34">
        <v>3095720635</v>
      </c>
    </row>
    <row r="4741" spans="1:6" ht="13.5" hidden="1" thickBot="1">
      <c r="A4741" s="27">
        <f t="shared" si="83"/>
        <v>9</v>
      </c>
      <c r="B4741" s="30" t="s">
        <v>6970</v>
      </c>
      <c r="C4741" s="30" t="s">
        <v>4744</v>
      </c>
      <c r="D4741" s="34">
        <v>0</v>
      </c>
      <c r="E4741" s="34">
        <v>51301099</v>
      </c>
      <c r="F4741" s="34">
        <v>51301099</v>
      </c>
    </row>
    <row r="4742" spans="1:6" ht="13.5" hidden="1" thickBot="1">
      <c r="A4742" s="27">
        <f t="shared" si="83"/>
        <v>9</v>
      </c>
      <c r="B4742" s="30" t="s">
        <v>6971</v>
      </c>
      <c r="C4742" s="30" t="s">
        <v>2214</v>
      </c>
      <c r="D4742" s="34">
        <v>0</v>
      </c>
      <c r="E4742" s="34">
        <v>465004777</v>
      </c>
      <c r="F4742" s="34">
        <v>465004777</v>
      </c>
    </row>
    <row r="4743" spans="1:6" ht="13.5" hidden="1" thickBot="1">
      <c r="A4743" s="27">
        <f t="shared" si="83"/>
        <v>9</v>
      </c>
      <c r="B4743" s="30" t="s">
        <v>6972</v>
      </c>
      <c r="C4743" s="30" t="s">
        <v>133</v>
      </c>
      <c r="D4743" s="34">
        <v>0</v>
      </c>
      <c r="E4743" s="34">
        <v>29001866</v>
      </c>
      <c r="F4743" s="34">
        <v>29001866</v>
      </c>
    </row>
    <row r="4744" spans="1:6" ht="13.5" hidden="1" thickBot="1">
      <c r="A4744" s="27">
        <f t="shared" si="83"/>
        <v>9</v>
      </c>
      <c r="B4744" s="30" t="s">
        <v>6973</v>
      </c>
      <c r="C4744" s="30" t="s">
        <v>6077</v>
      </c>
      <c r="D4744" s="34">
        <v>0</v>
      </c>
      <c r="E4744" s="34">
        <v>4006781</v>
      </c>
      <c r="F4744" s="34">
        <v>4006781</v>
      </c>
    </row>
    <row r="4745" spans="1:6" ht="13.5" hidden="1" thickBot="1">
      <c r="A4745" s="27">
        <f t="shared" si="83"/>
        <v>9</v>
      </c>
      <c r="B4745" s="30" t="s">
        <v>6974</v>
      </c>
      <c r="C4745" s="30" t="s">
        <v>1334</v>
      </c>
      <c r="D4745" s="34">
        <v>0</v>
      </c>
      <c r="E4745" s="34">
        <v>211901297</v>
      </c>
      <c r="F4745" s="34">
        <v>211901297</v>
      </c>
    </row>
    <row r="4746" spans="1:6" ht="13.5" hidden="1" thickBot="1">
      <c r="A4746" s="27">
        <f t="shared" si="83"/>
        <v>9</v>
      </c>
      <c r="B4746" s="30" t="s">
        <v>6975</v>
      </c>
      <c r="C4746" s="30" t="s">
        <v>4785</v>
      </c>
      <c r="D4746" s="34">
        <v>0</v>
      </c>
      <c r="E4746" s="34">
        <v>26477972</v>
      </c>
      <c r="F4746" s="34">
        <v>26477972</v>
      </c>
    </row>
    <row r="4747" spans="1:6" ht="13.5" hidden="1" thickBot="1">
      <c r="A4747" s="27">
        <f t="shared" si="83"/>
        <v>9</v>
      </c>
      <c r="B4747" s="30" t="s">
        <v>6976</v>
      </c>
      <c r="C4747" s="30" t="s">
        <v>6080</v>
      </c>
      <c r="D4747" s="34">
        <v>0</v>
      </c>
      <c r="E4747" s="33">
        <v>12857329507.92</v>
      </c>
      <c r="F4747" s="33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0" t="s">
        <v>6032</v>
      </c>
      <c r="D4748" s="34">
        <v>0</v>
      </c>
      <c r="E4748" s="34">
        <v>0</v>
      </c>
      <c r="F4748" s="34">
        <v>0</v>
      </c>
    </row>
    <row r="4749" spans="1:6" ht="13.5" hidden="1" thickBot="1">
      <c r="A4749" s="27">
        <f t="shared" si="83"/>
        <v>9</v>
      </c>
      <c r="B4749" s="30" t="s">
        <v>6978</v>
      </c>
      <c r="C4749" s="30" t="s">
        <v>6094</v>
      </c>
      <c r="D4749" s="34">
        <v>0</v>
      </c>
      <c r="E4749" s="34">
        <v>7900437781</v>
      </c>
      <c r="F4749" s="34">
        <v>7900437781</v>
      </c>
    </row>
    <row r="4750" spans="1:6" ht="13.5" hidden="1" thickBot="1">
      <c r="A4750" s="27">
        <f t="shared" si="83"/>
        <v>9</v>
      </c>
      <c r="B4750" s="30" t="s">
        <v>6979</v>
      </c>
      <c r="C4750" s="30" t="s">
        <v>4823</v>
      </c>
      <c r="D4750" s="34">
        <v>0</v>
      </c>
      <c r="E4750" s="33">
        <v>9030962279.3600006</v>
      </c>
      <c r="F4750" s="33">
        <v>9030962279.3600006</v>
      </c>
    </row>
    <row r="4751" spans="1:6" ht="13.5" hidden="1" thickBot="1">
      <c r="A4751" s="27">
        <f t="shared" si="83"/>
        <v>9</v>
      </c>
      <c r="B4751" s="30" t="s">
        <v>6980</v>
      </c>
      <c r="C4751" s="30" t="s">
        <v>2212</v>
      </c>
      <c r="D4751" s="34">
        <v>0</v>
      </c>
      <c r="E4751" s="34">
        <v>3763107418</v>
      </c>
      <c r="F4751" s="34">
        <v>3763107418</v>
      </c>
    </row>
    <row r="4752" spans="1:6" ht="13.5" hidden="1" thickBot="1">
      <c r="A4752" s="27">
        <f t="shared" si="83"/>
        <v>9</v>
      </c>
      <c r="B4752" s="30" t="s">
        <v>6981</v>
      </c>
      <c r="C4752" s="30" t="s">
        <v>4744</v>
      </c>
      <c r="D4752" s="34">
        <v>0</v>
      </c>
      <c r="E4752" s="34">
        <v>106563942</v>
      </c>
      <c r="F4752" s="34">
        <v>106563942</v>
      </c>
    </row>
    <row r="4753" spans="1:6" ht="13.5" hidden="1" thickBot="1">
      <c r="A4753" s="27">
        <f t="shared" si="83"/>
        <v>9</v>
      </c>
      <c r="B4753" s="30" t="s">
        <v>6982</v>
      </c>
      <c r="C4753" s="30" t="s">
        <v>2214</v>
      </c>
      <c r="D4753" s="34">
        <v>0</v>
      </c>
      <c r="E4753" s="34">
        <v>596100135</v>
      </c>
      <c r="F4753" s="34">
        <v>596100135</v>
      </c>
    </row>
    <row r="4754" spans="1:6" ht="13.5" hidden="1" thickBot="1">
      <c r="A4754" s="27">
        <f t="shared" si="83"/>
        <v>9</v>
      </c>
      <c r="B4754" s="30" t="s">
        <v>6983</v>
      </c>
      <c r="C4754" s="30" t="s">
        <v>133</v>
      </c>
      <c r="D4754" s="34">
        <v>0</v>
      </c>
      <c r="E4754" s="34">
        <v>69215798</v>
      </c>
      <c r="F4754" s="34">
        <v>69215798</v>
      </c>
    </row>
    <row r="4755" spans="1:6" ht="13.5" hidden="1" thickBot="1">
      <c r="A4755" s="27">
        <f t="shared" si="83"/>
        <v>9</v>
      </c>
      <c r="B4755" s="30" t="s">
        <v>6984</v>
      </c>
      <c r="C4755" s="30" t="s">
        <v>1334</v>
      </c>
      <c r="D4755" s="34">
        <v>0</v>
      </c>
      <c r="E4755" s="34">
        <v>95123096</v>
      </c>
      <c r="F4755" s="34">
        <v>95123096</v>
      </c>
    </row>
    <row r="4756" spans="1:6" ht="13.5" hidden="1" thickBot="1">
      <c r="A4756" s="27">
        <f t="shared" si="83"/>
        <v>9</v>
      </c>
      <c r="B4756" s="30" t="s">
        <v>6985</v>
      </c>
      <c r="C4756" s="30" t="s">
        <v>6080</v>
      </c>
      <c r="D4756" s="34">
        <v>0</v>
      </c>
      <c r="E4756" s="33">
        <v>21561510449.360001</v>
      </c>
      <c r="F4756" s="33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0" t="s">
        <v>6034</v>
      </c>
      <c r="D4757" s="34">
        <v>0</v>
      </c>
      <c r="E4757" s="34">
        <v>0</v>
      </c>
      <c r="F4757" s="34">
        <v>0</v>
      </c>
    </row>
    <row r="4758" spans="1:6" ht="13.5" hidden="1" thickBot="1">
      <c r="A4758" s="27">
        <f t="shared" si="83"/>
        <v>9</v>
      </c>
      <c r="B4758" s="30" t="s">
        <v>6987</v>
      </c>
      <c r="C4758" s="30" t="s">
        <v>199</v>
      </c>
      <c r="D4758" s="34">
        <v>0</v>
      </c>
      <c r="E4758" s="34">
        <v>98818577</v>
      </c>
      <c r="F4758" s="34">
        <v>98818577</v>
      </c>
    </row>
    <row r="4759" spans="1:6" ht="13.5" hidden="1" thickBot="1">
      <c r="A4759" s="27">
        <f t="shared" si="83"/>
        <v>9</v>
      </c>
      <c r="B4759" s="30" t="s">
        <v>6988</v>
      </c>
      <c r="C4759" s="30" t="s">
        <v>4823</v>
      </c>
      <c r="D4759" s="34">
        <v>0</v>
      </c>
      <c r="E4759" s="33">
        <v>51072507153.68</v>
      </c>
      <c r="F4759" s="33">
        <v>51072507153.68</v>
      </c>
    </row>
    <row r="4760" spans="1:6" ht="13.5" hidden="1" thickBot="1">
      <c r="A4760" s="27">
        <f t="shared" si="83"/>
        <v>9</v>
      </c>
      <c r="B4760" s="30" t="s">
        <v>6989</v>
      </c>
      <c r="C4760" s="30" t="s">
        <v>2212</v>
      </c>
      <c r="D4760" s="34">
        <v>0</v>
      </c>
      <c r="E4760" s="34">
        <v>1051046267</v>
      </c>
      <c r="F4760" s="34">
        <v>1051046267</v>
      </c>
    </row>
    <row r="4761" spans="1:6" ht="13.5" hidden="1" thickBot="1">
      <c r="A4761" s="27">
        <f t="shared" si="83"/>
        <v>9</v>
      </c>
      <c r="B4761" s="30" t="s">
        <v>6990</v>
      </c>
      <c r="C4761" s="30" t="s">
        <v>4744</v>
      </c>
      <c r="D4761" s="34">
        <v>0</v>
      </c>
      <c r="E4761" s="34">
        <v>6085320</v>
      </c>
      <c r="F4761" s="34">
        <v>6085320</v>
      </c>
    </row>
    <row r="4762" spans="1:6" ht="13.5" hidden="1" thickBot="1">
      <c r="A4762" s="27">
        <f t="shared" si="83"/>
        <v>9</v>
      </c>
      <c r="B4762" s="30" t="s">
        <v>6991</v>
      </c>
      <c r="C4762" s="30" t="s">
        <v>2214</v>
      </c>
      <c r="D4762" s="34">
        <v>0</v>
      </c>
      <c r="E4762" s="34">
        <v>89867348</v>
      </c>
      <c r="F4762" s="34">
        <v>89867348</v>
      </c>
    </row>
    <row r="4763" spans="1:6" ht="13.5" hidden="1" thickBot="1">
      <c r="A4763" s="27">
        <f t="shared" si="83"/>
        <v>9</v>
      </c>
      <c r="B4763" s="30" t="s">
        <v>6992</v>
      </c>
      <c r="C4763" s="30" t="s">
        <v>133</v>
      </c>
      <c r="D4763" s="34">
        <v>0</v>
      </c>
      <c r="E4763" s="34">
        <v>3523199</v>
      </c>
      <c r="F4763" s="34">
        <v>3523199</v>
      </c>
    </row>
    <row r="4764" spans="1:6" ht="13.5" hidden="1" thickBot="1">
      <c r="A4764" s="27">
        <f t="shared" si="83"/>
        <v>9</v>
      </c>
      <c r="B4764" s="30" t="s">
        <v>6993</v>
      </c>
      <c r="C4764" s="30" t="s">
        <v>1334</v>
      </c>
      <c r="D4764" s="34">
        <v>0</v>
      </c>
      <c r="E4764" s="34">
        <v>31407481</v>
      </c>
      <c r="F4764" s="34">
        <v>31407481</v>
      </c>
    </row>
    <row r="4765" spans="1:6" ht="13.5" hidden="1" thickBot="1">
      <c r="A4765" s="27">
        <f t="shared" si="83"/>
        <v>9</v>
      </c>
      <c r="B4765" s="30" t="s">
        <v>6994</v>
      </c>
      <c r="C4765" s="30" t="s">
        <v>4785</v>
      </c>
      <c r="D4765" s="34">
        <v>0</v>
      </c>
      <c r="E4765" s="34">
        <v>1117650</v>
      </c>
      <c r="F4765" s="34">
        <v>1117650</v>
      </c>
    </row>
    <row r="4766" spans="1:6" ht="13.5" hidden="1" thickBot="1">
      <c r="A4766" s="27">
        <f t="shared" si="83"/>
        <v>9</v>
      </c>
      <c r="B4766" s="30" t="s">
        <v>6995</v>
      </c>
      <c r="C4766" s="30" t="s">
        <v>4802</v>
      </c>
      <c r="D4766" s="34">
        <v>0</v>
      </c>
      <c r="E4766" s="34">
        <v>21630600</v>
      </c>
      <c r="F4766" s="34">
        <v>21630600</v>
      </c>
    </row>
    <row r="4767" spans="1:6" ht="13.5" hidden="1" thickBot="1">
      <c r="A4767" s="27">
        <f t="shared" si="83"/>
        <v>9</v>
      </c>
      <c r="B4767" s="30" t="s">
        <v>6996</v>
      </c>
      <c r="C4767" s="30" t="s">
        <v>6080</v>
      </c>
      <c r="D4767" s="34">
        <v>0</v>
      </c>
      <c r="E4767" s="33">
        <v>52376003595.68</v>
      </c>
      <c r="F4767" s="33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0" t="s">
        <v>1020</v>
      </c>
      <c r="D4768" s="34">
        <v>0</v>
      </c>
      <c r="E4768" s="34">
        <v>0</v>
      </c>
      <c r="F4768" s="34">
        <v>0</v>
      </c>
    </row>
    <row r="4769" spans="1:6" ht="13.5" thickBot="1">
      <c r="A4769" s="27">
        <f t="shared" si="83"/>
        <v>6</v>
      </c>
      <c r="B4769" s="27" t="s">
        <v>6998</v>
      </c>
      <c r="C4769" s="30" t="s">
        <v>978</v>
      </c>
      <c r="D4769" s="34">
        <v>0</v>
      </c>
      <c r="E4769" s="34">
        <v>0</v>
      </c>
      <c r="F4769" s="34">
        <v>0</v>
      </c>
    </row>
    <row r="4770" spans="1:6" ht="13.5" hidden="1" thickBot="1">
      <c r="A4770" s="27">
        <f t="shared" ref="A4770:A4833" si="84">LEN(B4770)</f>
        <v>9</v>
      </c>
      <c r="B4770" s="30" t="s">
        <v>6999</v>
      </c>
      <c r="C4770" s="30" t="s">
        <v>199</v>
      </c>
      <c r="D4770" s="34">
        <v>0</v>
      </c>
      <c r="E4770" s="33">
        <v>7068417989.5699997</v>
      </c>
      <c r="F4770" s="33">
        <v>7068417989.5699997</v>
      </c>
    </row>
    <row r="4771" spans="1:6" ht="13.5" hidden="1" thickBot="1">
      <c r="A4771" s="27">
        <f t="shared" si="84"/>
        <v>9</v>
      </c>
      <c r="B4771" s="30" t="s">
        <v>7000</v>
      </c>
      <c r="C4771" s="30" t="s">
        <v>4823</v>
      </c>
      <c r="D4771" s="34">
        <v>0</v>
      </c>
      <c r="E4771" s="34">
        <v>67277416</v>
      </c>
      <c r="F4771" s="34">
        <v>67277416</v>
      </c>
    </row>
    <row r="4772" spans="1:6" ht="13.5" hidden="1" thickBot="1">
      <c r="A4772" s="27">
        <f t="shared" si="84"/>
        <v>9</v>
      </c>
      <c r="B4772" s="30" t="s">
        <v>7001</v>
      </c>
      <c r="C4772" s="30" t="s">
        <v>2212</v>
      </c>
      <c r="D4772" s="34">
        <v>0</v>
      </c>
      <c r="E4772" s="34">
        <v>2602125134</v>
      </c>
      <c r="F4772" s="34">
        <v>2602125134</v>
      </c>
    </row>
    <row r="4773" spans="1:6" ht="13.5" hidden="1" thickBot="1">
      <c r="A4773" s="27">
        <f t="shared" si="84"/>
        <v>9</v>
      </c>
      <c r="B4773" s="30" t="s">
        <v>7002</v>
      </c>
      <c r="C4773" s="30" t="s">
        <v>4744</v>
      </c>
      <c r="D4773" s="34">
        <v>0</v>
      </c>
      <c r="E4773" s="34">
        <v>277655557</v>
      </c>
      <c r="F4773" s="34">
        <v>277655557</v>
      </c>
    </row>
    <row r="4774" spans="1:6" ht="13.5" hidden="1" thickBot="1">
      <c r="A4774" s="27">
        <f t="shared" si="84"/>
        <v>9</v>
      </c>
      <c r="B4774" s="30" t="s">
        <v>7003</v>
      </c>
      <c r="C4774" s="30" t="s">
        <v>2214</v>
      </c>
      <c r="D4774" s="34">
        <v>0</v>
      </c>
      <c r="E4774" s="34">
        <v>115227117</v>
      </c>
      <c r="F4774" s="34">
        <v>115227117</v>
      </c>
    </row>
    <row r="4775" spans="1:6" ht="13.5" hidden="1" thickBot="1">
      <c r="A4775" s="27">
        <f t="shared" si="84"/>
        <v>9</v>
      </c>
      <c r="B4775" s="30" t="s">
        <v>7004</v>
      </c>
      <c r="C4775" s="30" t="s">
        <v>1334</v>
      </c>
      <c r="D4775" s="34">
        <v>0</v>
      </c>
      <c r="E4775" s="34">
        <v>66928597</v>
      </c>
      <c r="F4775" s="34">
        <v>66928597</v>
      </c>
    </row>
    <row r="4776" spans="1:6" ht="13.5" hidden="1" thickBot="1">
      <c r="A4776" s="27">
        <f t="shared" si="84"/>
        <v>9</v>
      </c>
      <c r="B4776" s="30" t="s">
        <v>7005</v>
      </c>
      <c r="C4776" s="30" t="s">
        <v>4785</v>
      </c>
      <c r="D4776" s="34">
        <v>0</v>
      </c>
      <c r="E4776" s="34">
        <v>70610439</v>
      </c>
      <c r="F4776" s="34">
        <v>70610439</v>
      </c>
    </row>
    <row r="4777" spans="1:6" ht="13.5" hidden="1" thickBot="1">
      <c r="A4777" s="27">
        <f t="shared" si="84"/>
        <v>9</v>
      </c>
      <c r="B4777" s="30" t="s">
        <v>7006</v>
      </c>
      <c r="C4777" s="30" t="s">
        <v>4802</v>
      </c>
      <c r="D4777" s="34">
        <v>0</v>
      </c>
      <c r="E4777" s="33">
        <v>372128930.41000003</v>
      </c>
      <c r="F4777" s="33">
        <v>372128930.41000003</v>
      </c>
    </row>
    <row r="4778" spans="1:6" ht="13.5" hidden="1" thickBot="1">
      <c r="A4778" s="27">
        <f t="shared" si="84"/>
        <v>9</v>
      </c>
      <c r="B4778" s="30" t="s">
        <v>7007</v>
      </c>
      <c r="C4778" s="30" t="s">
        <v>6080</v>
      </c>
      <c r="D4778" s="34">
        <v>0</v>
      </c>
      <c r="E4778" s="33">
        <v>10640371179.98</v>
      </c>
      <c r="F4778" s="33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0" t="s">
        <v>986</v>
      </c>
      <c r="D4779" s="34">
        <v>0</v>
      </c>
      <c r="E4779" s="34">
        <v>0</v>
      </c>
      <c r="F4779" s="34">
        <v>0</v>
      </c>
    </row>
    <row r="4780" spans="1:6" ht="13.5" hidden="1" thickBot="1">
      <c r="A4780" s="27">
        <f t="shared" si="84"/>
        <v>9</v>
      </c>
      <c r="B4780" s="30" t="s">
        <v>7009</v>
      </c>
      <c r="C4780" s="30" t="s">
        <v>199</v>
      </c>
      <c r="D4780" s="34">
        <v>0</v>
      </c>
      <c r="E4780" s="34">
        <v>83583474233</v>
      </c>
      <c r="F4780" s="34">
        <v>83583474233</v>
      </c>
    </row>
    <row r="4781" spans="1:6" ht="13.5" hidden="1" thickBot="1">
      <c r="A4781" s="27">
        <f t="shared" si="84"/>
        <v>9</v>
      </c>
      <c r="B4781" s="30" t="s">
        <v>7010</v>
      </c>
      <c r="C4781" s="30" t="s">
        <v>4823</v>
      </c>
      <c r="D4781" s="34">
        <v>0</v>
      </c>
      <c r="E4781" s="34">
        <v>903266561096</v>
      </c>
      <c r="F4781" s="34">
        <v>903266561096</v>
      </c>
    </row>
    <row r="4782" spans="1:6" ht="13.5" hidden="1" thickBot="1">
      <c r="A4782" s="27">
        <f t="shared" si="84"/>
        <v>9</v>
      </c>
      <c r="B4782" s="30" t="s">
        <v>7011</v>
      </c>
      <c r="C4782" s="30" t="s">
        <v>2212</v>
      </c>
      <c r="D4782" s="34">
        <v>0</v>
      </c>
      <c r="E4782" s="34">
        <v>435149740706</v>
      </c>
      <c r="F4782" s="34">
        <v>435149740706</v>
      </c>
    </row>
    <row r="4783" spans="1:6" ht="13.5" hidden="1" thickBot="1">
      <c r="A4783" s="27">
        <f t="shared" si="84"/>
        <v>9</v>
      </c>
      <c r="B4783" s="30" t="s">
        <v>7012</v>
      </c>
      <c r="C4783" s="30" t="s">
        <v>4744</v>
      </c>
      <c r="D4783" s="34">
        <v>0</v>
      </c>
      <c r="E4783" s="34">
        <v>264285063947</v>
      </c>
      <c r="F4783" s="34">
        <v>264285063947</v>
      </c>
    </row>
    <row r="4784" spans="1:6" ht="13.5" hidden="1" thickBot="1">
      <c r="A4784" s="27">
        <f t="shared" si="84"/>
        <v>9</v>
      </c>
      <c r="B4784" s="30" t="s">
        <v>7013</v>
      </c>
      <c r="C4784" s="30" t="s">
        <v>2214</v>
      </c>
      <c r="D4784" s="34">
        <v>0</v>
      </c>
      <c r="E4784" s="34">
        <v>46396082679</v>
      </c>
      <c r="F4784" s="34">
        <v>46396082679</v>
      </c>
    </row>
    <row r="4785" spans="1:6" ht="13.5" hidden="1" thickBot="1">
      <c r="A4785" s="27">
        <f t="shared" si="84"/>
        <v>9</v>
      </c>
      <c r="B4785" s="30" t="s">
        <v>7014</v>
      </c>
      <c r="C4785" s="30" t="s">
        <v>133</v>
      </c>
      <c r="D4785" s="34">
        <v>0</v>
      </c>
      <c r="E4785" s="34">
        <v>11397494449</v>
      </c>
      <c r="F4785" s="34">
        <v>11397494449</v>
      </c>
    </row>
    <row r="4786" spans="1:6" ht="13.5" hidden="1" thickBot="1">
      <c r="A4786" s="27">
        <f t="shared" si="84"/>
        <v>9</v>
      </c>
      <c r="B4786" s="30" t="s">
        <v>7015</v>
      </c>
      <c r="C4786" s="30" t="s">
        <v>6077</v>
      </c>
      <c r="D4786" s="34">
        <v>0</v>
      </c>
      <c r="E4786" s="34">
        <v>137645179040</v>
      </c>
      <c r="F4786" s="34">
        <v>137645179040</v>
      </c>
    </row>
    <row r="4787" spans="1:6" ht="13.5" hidden="1" thickBot="1">
      <c r="A4787" s="27">
        <f t="shared" si="84"/>
        <v>9</v>
      </c>
      <c r="B4787" s="30" t="s">
        <v>7016</v>
      </c>
      <c r="C4787" s="30" t="s">
        <v>1334</v>
      </c>
      <c r="D4787" s="34">
        <v>0</v>
      </c>
      <c r="E4787" s="34">
        <v>29293279090</v>
      </c>
      <c r="F4787" s="34">
        <v>29293279090</v>
      </c>
    </row>
    <row r="4788" spans="1:6" ht="13.5" hidden="1" thickBot="1">
      <c r="A4788" s="27">
        <f t="shared" si="84"/>
        <v>9</v>
      </c>
      <c r="B4788" s="30" t="s">
        <v>7017</v>
      </c>
      <c r="C4788" s="30" t="s">
        <v>4785</v>
      </c>
      <c r="D4788" s="34">
        <v>0</v>
      </c>
      <c r="E4788" s="34">
        <v>38016799</v>
      </c>
      <c r="F4788" s="34">
        <v>38016799</v>
      </c>
    </row>
    <row r="4789" spans="1:6" ht="13.5" hidden="1" thickBot="1">
      <c r="A4789" s="27">
        <f t="shared" si="84"/>
        <v>9</v>
      </c>
      <c r="B4789" s="30" t="s">
        <v>7018</v>
      </c>
      <c r="C4789" s="30" t="s">
        <v>4802</v>
      </c>
      <c r="D4789" s="34">
        <v>0</v>
      </c>
      <c r="E4789" s="34">
        <v>2506160</v>
      </c>
      <c r="F4789" s="34">
        <v>2506160</v>
      </c>
    </row>
    <row r="4790" spans="1:6" ht="13.5" hidden="1" thickBot="1">
      <c r="A4790" s="27">
        <f t="shared" si="84"/>
        <v>9</v>
      </c>
      <c r="B4790" s="30" t="s">
        <v>7019</v>
      </c>
      <c r="C4790" s="30" t="s">
        <v>6080</v>
      </c>
      <c r="D4790" s="34">
        <v>0</v>
      </c>
      <c r="E4790" s="34">
        <v>1911057398199</v>
      </c>
      <c r="F4790" s="34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0" t="s">
        <v>980</v>
      </c>
      <c r="D4791" s="34">
        <v>0</v>
      </c>
      <c r="E4791" s="34">
        <v>0</v>
      </c>
      <c r="F4791" s="34">
        <v>0</v>
      </c>
    </row>
    <row r="4792" spans="1:6" ht="13.5" hidden="1" thickBot="1">
      <c r="A4792" s="27">
        <f t="shared" si="84"/>
        <v>9</v>
      </c>
      <c r="B4792" s="30" t="s">
        <v>7021</v>
      </c>
      <c r="C4792" s="30" t="s">
        <v>199</v>
      </c>
      <c r="D4792" s="34">
        <v>0</v>
      </c>
      <c r="E4792" s="33">
        <v>14354878397.870001</v>
      </c>
      <c r="F4792" s="33">
        <v>14354878397.870001</v>
      </c>
    </row>
    <row r="4793" spans="1:6" ht="13.5" hidden="1" thickBot="1">
      <c r="A4793" s="27">
        <f t="shared" si="84"/>
        <v>9</v>
      </c>
      <c r="B4793" s="30" t="s">
        <v>7022</v>
      </c>
      <c r="C4793" s="30" t="s">
        <v>4823</v>
      </c>
      <c r="D4793" s="34">
        <v>0</v>
      </c>
      <c r="E4793" s="33">
        <v>221471053041.51999</v>
      </c>
      <c r="F4793" s="33">
        <v>221471053041.51999</v>
      </c>
    </row>
    <row r="4794" spans="1:6" ht="13.5" hidden="1" thickBot="1">
      <c r="A4794" s="27">
        <f t="shared" si="84"/>
        <v>9</v>
      </c>
      <c r="B4794" s="30" t="s">
        <v>7023</v>
      </c>
      <c r="C4794" s="30" t="s">
        <v>2212</v>
      </c>
      <c r="D4794" s="34">
        <v>0</v>
      </c>
      <c r="E4794" s="33">
        <v>98887276454.139999</v>
      </c>
      <c r="F4794" s="33">
        <v>98887276454.139999</v>
      </c>
    </row>
    <row r="4795" spans="1:6" ht="13.5" hidden="1" thickBot="1">
      <c r="A4795" s="27">
        <f t="shared" si="84"/>
        <v>9</v>
      </c>
      <c r="B4795" s="30" t="s">
        <v>7024</v>
      </c>
      <c r="C4795" s="30" t="s">
        <v>4744</v>
      </c>
      <c r="D4795" s="34">
        <v>0</v>
      </c>
      <c r="E4795" s="34">
        <v>224757337</v>
      </c>
      <c r="F4795" s="34">
        <v>224757337</v>
      </c>
    </row>
    <row r="4796" spans="1:6" ht="13.5" hidden="1" thickBot="1">
      <c r="A4796" s="27">
        <f t="shared" si="84"/>
        <v>9</v>
      </c>
      <c r="B4796" s="30" t="s">
        <v>7025</v>
      </c>
      <c r="C4796" s="30" t="s">
        <v>2214</v>
      </c>
      <c r="D4796" s="34">
        <v>0</v>
      </c>
      <c r="E4796" s="33">
        <v>8594727544.2600002</v>
      </c>
      <c r="F4796" s="33">
        <v>8594727544.2600002</v>
      </c>
    </row>
    <row r="4797" spans="1:6" ht="13.5" hidden="1" thickBot="1">
      <c r="A4797" s="27">
        <f t="shared" si="84"/>
        <v>9</v>
      </c>
      <c r="B4797" s="30" t="s">
        <v>7026</v>
      </c>
      <c r="C4797" s="30" t="s">
        <v>133</v>
      </c>
      <c r="D4797" s="34">
        <v>0</v>
      </c>
      <c r="E4797" s="33">
        <v>117111125.02</v>
      </c>
      <c r="F4797" s="33">
        <v>117111125.02</v>
      </c>
    </row>
    <row r="4798" spans="1:6" ht="13.5" hidden="1" thickBot="1">
      <c r="A4798" s="27">
        <f t="shared" si="84"/>
        <v>9</v>
      </c>
      <c r="B4798" s="30" t="s">
        <v>7027</v>
      </c>
      <c r="C4798" s="30" t="s">
        <v>6077</v>
      </c>
      <c r="D4798" s="34">
        <v>0</v>
      </c>
      <c r="E4798" s="33">
        <v>35750368130.989998</v>
      </c>
      <c r="F4798" s="33">
        <v>35750368130.989998</v>
      </c>
    </row>
    <row r="4799" spans="1:6" ht="13.5" hidden="1" thickBot="1">
      <c r="A4799" s="27">
        <f t="shared" si="84"/>
        <v>9</v>
      </c>
      <c r="B4799" s="30" t="s">
        <v>7028</v>
      </c>
      <c r="C4799" s="30" t="s">
        <v>1334</v>
      </c>
      <c r="D4799" s="34">
        <v>0</v>
      </c>
      <c r="E4799" s="33">
        <v>14321336626.469999</v>
      </c>
      <c r="F4799" s="33">
        <v>14321336626.469999</v>
      </c>
    </row>
    <row r="4800" spans="1:6" ht="13.5" hidden="1" thickBot="1">
      <c r="A4800" s="27">
        <f t="shared" si="84"/>
        <v>9</v>
      </c>
      <c r="B4800" s="30" t="s">
        <v>7029</v>
      </c>
      <c r="C4800" s="30" t="s">
        <v>6080</v>
      </c>
      <c r="D4800" s="34">
        <v>0</v>
      </c>
      <c r="E4800" s="33">
        <v>393721508657.27002</v>
      </c>
      <c r="F4800" s="33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0" t="s">
        <v>1000</v>
      </c>
      <c r="D4801" s="34">
        <v>0</v>
      </c>
      <c r="E4801" s="34">
        <v>0</v>
      </c>
      <c r="F4801" s="34">
        <v>0</v>
      </c>
    </row>
    <row r="4802" spans="1:6" ht="13.5" hidden="1" thickBot="1">
      <c r="A4802" s="27">
        <f t="shared" si="84"/>
        <v>9</v>
      </c>
      <c r="B4802" s="30" t="s">
        <v>7031</v>
      </c>
      <c r="C4802" s="30" t="s">
        <v>199</v>
      </c>
      <c r="D4802" s="34">
        <v>0</v>
      </c>
      <c r="E4802" s="33">
        <v>4872553055.1300001</v>
      </c>
      <c r="F4802" s="33">
        <v>4872553055.1300001</v>
      </c>
    </row>
    <row r="4803" spans="1:6" ht="13.5" hidden="1" thickBot="1">
      <c r="A4803" s="27">
        <f t="shared" si="84"/>
        <v>9</v>
      </c>
      <c r="B4803" s="30" t="s">
        <v>7032</v>
      </c>
      <c r="C4803" s="30" t="s">
        <v>4823</v>
      </c>
      <c r="D4803" s="34">
        <v>0</v>
      </c>
      <c r="E4803" s="33">
        <v>18984310616.799999</v>
      </c>
      <c r="F4803" s="33">
        <v>18984310616.799999</v>
      </c>
    </row>
    <row r="4804" spans="1:6" ht="13.5" hidden="1" thickBot="1">
      <c r="A4804" s="27">
        <f t="shared" si="84"/>
        <v>9</v>
      </c>
      <c r="B4804" s="30" t="s">
        <v>7033</v>
      </c>
      <c r="C4804" s="30" t="s">
        <v>2212</v>
      </c>
      <c r="D4804" s="34">
        <v>0</v>
      </c>
      <c r="E4804" s="33">
        <v>61510134933.260002</v>
      </c>
      <c r="F4804" s="33">
        <v>61510134933.260002</v>
      </c>
    </row>
    <row r="4805" spans="1:6" ht="13.5" hidden="1" thickBot="1">
      <c r="A4805" s="27">
        <f t="shared" si="84"/>
        <v>9</v>
      </c>
      <c r="B4805" s="30" t="s">
        <v>7034</v>
      </c>
      <c r="C4805" s="30" t="s">
        <v>4744</v>
      </c>
      <c r="D4805" s="34">
        <v>0</v>
      </c>
      <c r="E4805" s="34">
        <v>4990451838</v>
      </c>
      <c r="F4805" s="34">
        <v>4990451838</v>
      </c>
    </row>
    <row r="4806" spans="1:6" ht="13.5" hidden="1" thickBot="1">
      <c r="A4806" s="27">
        <f t="shared" si="84"/>
        <v>9</v>
      </c>
      <c r="B4806" s="30" t="s">
        <v>7035</v>
      </c>
      <c r="C4806" s="30" t="s">
        <v>2214</v>
      </c>
      <c r="D4806" s="34">
        <v>0</v>
      </c>
      <c r="E4806" s="33">
        <v>6878866014.9399996</v>
      </c>
      <c r="F4806" s="33">
        <v>6878866014.9399996</v>
      </c>
    </row>
    <row r="4807" spans="1:6" ht="13.5" hidden="1" thickBot="1">
      <c r="A4807" s="27">
        <f t="shared" si="84"/>
        <v>9</v>
      </c>
      <c r="B4807" s="30" t="s">
        <v>7036</v>
      </c>
      <c r="C4807" s="30" t="s">
        <v>133</v>
      </c>
      <c r="D4807" s="34">
        <v>0</v>
      </c>
      <c r="E4807" s="34">
        <v>1878010985</v>
      </c>
      <c r="F4807" s="34">
        <v>1878010985</v>
      </c>
    </row>
    <row r="4808" spans="1:6" ht="13.5" hidden="1" thickBot="1">
      <c r="A4808" s="27">
        <f t="shared" si="84"/>
        <v>9</v>
      </c>
      <c r="B4808" s="30" t="s">
        <v>7037</v>
      </c>
      <c r="C4808" s="30" t="s">
        <v>6077</v>
      </c>
      <c r="D4808" s="34">
        <v>0</v>
      </c>
      <c r="E4808" s="34">
        <v>15381622428</v>
      </c>
      <c r="F4808" s="34">
        <v>15381622428</v>
      </c>
    </row>
    <row r="4809" spans="1:6" ht="13.5" hidden="1" thickBot="1">
      <c r="A4809" s="27">
        <f t="shared" si="84"/>
        <v>9</v>
      </c>
      <c r="B4809" s="30" t="s">
        <v>7038</v>
      </c>
      <c r="C4809" s="30" t="s">
        <v>1334</v>
      </c>
      <c r="D4809" s="34">
        <v>0</v>
      </c>
      <c r="E4809" s="34">
        <v>445752414</v>
      </c>
      <c r="F4809" s="34">
        <v>445752414</v>
      </c>
    </row>
    <row r="4810" spans="1:6" ht="13.5" hidden="1" thickBot="1">
      <c r="A4810" s="27">
        <f t="shared" si="84"/>
        <v>9</v>
      </c>
      <c r="B4810" s="30" t="s">
        <v>7039</v>
      </c>
      <c r="C4810" s="30" t="s">
        <v>4785</v>
      </c>
      <c r="D4810" s="34">
        <v>0</v>
      </c>
      <c r="E4810" s="34">
        <v>170687648</v>
      </c>
      <c r="F4810" s="34">
        <v>170687648</v>
      </c>
    </row>
    <row r="4811" spans="1:6" ht="13.5" hidden="1" thickBot="1">
      <c r="A4811" s="27">
        <f t="shared" si="84"/>
        <v>9</v>
      </c>
      <c r="B4811" s="30" t="s">
        <v>7040</v>
      </c>
      <c r="C4811" s="30" t="s">
        <v>4802</v>
      </c>
      <c r="D4811" s="34">
        <v>0</v>
      </c>
      <c r="E4811" s="34">
        <v>111681008</v>
      </c>
      <c r="F4811" s="34">
        <v>111681008</v>
      </c>
    </row>
    <row r="4812" spans="1:6" ht="13.5" hidden="1" thickBot="1">
      <c r="A4812" s="27">
        <f t="shared" si="84"/>
        <v>9</v>
      </c>
      <c r="B4812" s="30" t="s">
        <v>7041</v>
      </c>
      <c r="C4812" s="30" t="s">
        <v>6080</v>
      </c>
      <c r="D4812" s="34">
        <v>0</v>
      </c>
      <c r="E4812" s="33">
        <v>115224070941.13</v>
      </c>
      <c r="F4812" s="33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0" t="s">
        <v>7043</v>
      </c>
      <c r="D4813" s="34">
        <v>0</v>
      </c>
      <c r="E4813" s="34">
        <v>0</v>
      </c>
      <c r="F4813" s="34">
        <v>0</v>
      </c>
    </row>
    <row r="4814" spans="1:6" ht="13.5" hidden="1" thickBot="1">
      <c r="A4814" s="27">
        <f t="shared" si="84"/>
        <v>9</v>
      </c>
      <c r="B4814" s="30" t="s">
        <v>7044</v>
      </c>
      <c r="C4814" s="30" t="s">
        <v>199</v>
      </c>
      <c r="D4814" s="34">
        <v>0</v>
      </c>
      <c r="E4814" s="34">
        <v>101762528</v>
      </c>
      <c r="F4814" s="34">
        <v>101762528</v>
      </c>
    </row>
    <row r="4815" spans="1:6" ht="13.5" hidden="1" thickBot="1">
      <c r="A4815" s="27">
        <f t="shared" si="84"/>
        <v>9</v>
      </c>
      <c r="B4815" s="30" t="s">
        <v>7045</v>
      </c>
      <c r="C4815" s="30" t="s">
        <v>4823</v>
      </c>
      <c r="D4815" s="34">
        <v>0</v>
      </c>
      <c r="E4815" s="34">
        <v>1399674612</v>
      </c>
      <c r="F4815" s="34">
        <v>1399674612</v>
      </c>
    </row>
    <row r="4816" spans="1:6" ht="13.5" hidden="1" thickBot="1">
      <c r="A4816" s="27">
        <f t="shared" si="84"/>
        <v>9</v>
      </c>
      <c r="B4816" s="30" t="s">
        <v>7046</v>
      </c>
      <c r="C4816" s="30" t="s">
        <v>2212</v>
      </c>
      <c r="D4816" s="34">
        <v>0</v>
      </c>
      <c r="E4816" s="34">
        <v>471119363</v>
      </c>
      <c r="F4816" s="34">
        <v>471119363</v>
      </c>
    </row>
    <row r="4817" spans="1:6" ht="13.5" hidden="1" thickBot="1">
      <c r="A4817" s="27">
        <f t="shared" si="84"/>
        <v>9</v>
      </c>
      <c r="B4817" s="30" t="s">
        <v>7047</v>
      </c>
      <c r="C4817" s="30" t="s">
        <v>2214</v>
      </c>
      <c r="D4817" s="34">
        <v>0</v>
      </c>
      <c r="E4817" s="34">
        <v>18995421</v>
      </c>
      <c r="F4817" s="34">
        <v>18995421</v>
      </c>
    </row>
    <row r="4818" spans="1:6" ht="13.5" hidden="1" thickBot="1">
      <c r="A4818" s="27">
        <f t="shared" si="84"/>
        <v>9</v>
      </c>
      <c r="B4818" s="30" t="s">
        <v>7048</v>
      </c>
      <c r="C4818" s="30" t="s">
        <v>133</v>
      </c>
      <c r="D4818" s="34">
        <v>0</v>
      </c>
      <c r="E4818" s="34">
        <v>4122716</v>
      </c>
      <c r="F4818" s="34">
        <v>4122716</v>
      </c>
    </row>
    <row r="4819" spans="1:6" ht="13.5" hidden="1" thickBot="1">
      <c r="A4819" s="27">
        <f t="shared" si="84"/>
        <v>9</v>
      </c>
      <c r="B4819" s="30" t="s">
        <v>7049</v>
      </c>
      <c r="C4819" s="30" t="s">
        <v>6077</v>
      </c>
      <c r="D4819" s="34">
        <v>0</v>
      </c>
      <c r="E4819" s="34">
        <v>497604</v>
      </c>
      <c r="F4819" s="34">
        <v>497604</v>
      </c>
    </row>
    <row r="4820" spans="1:6" ht="13.5" hidden="1" thickBot="1">
      <c r="A4820" s="27">
        <f t="shared" si="84"/>
        <v>9</v>
      </c>
      <c r="B4820" s="30" t="s">
        <v>7050</v>
      </c>
      <c r="C4820" s="30" t="s">
        <v>4802</v>
      </c>
      <c r="D4820" s="34">
        <v>0</v>
      </c>
      <c r="E4820" s="34">
        <v>106491960</v>
      </c>
      <c r="F4820" s="34">
        <v>106491960</v>
      </c>
    </row>
    <row r="4821" spans="1:6" ht="13.5" hidden="1" thickBot="1">
      <c r="A4821" s="27">
        <f t="shared" si="84"/>
        <v>9</v>
      </c>
      <c r="B4821" s="30" t="s">
        <v>7051</v>
      </c>
      <c r="C4821" s="30" t="s">
        <v>6080</v>
      </c>
      <c r="D4821" s="34">
        <v>0</v>
      </c>
      <c r="E4821" s="34">
        <v>2102664204</v>
      </c>
      <c r="F4821" s="34">
        <v>2102664204</v>
      </c>
    </row>
    <row r="4822" spans="1:6" ht="13.5" thickBot="1">
      <c r="A4822" s="27">
        <f t="shared" si="84"/>
        <v>6</v>
      </c>
      <c r="B4822" s="27" t="s">
        <v>7052</v>
      </c>
      <c r="C4822" s="30" t="s">
        <v>1006</v>
      </c>
      <c r="D4822" s="34">
        <v>0</v>
      </c>
      <c r="E4822" s="34">
        <v>0</v>
      </c>
      <c r="F4822" s="34">
        <v>0</v>
      </c>
    </row>
    <row r="4823" spans="1:6" ht="13.5" hidden="1" thickBot="1">
      <c r="A4823" s="27">
        <f t="shared" si="84"/>
        <v>9</v>
      </c>
      <c r="B4823" s="30" t="s">
        <v>7053</v>
      </c>
      <c r="C4823" s="30" t="s">
        <v>199</v>
      </c>
      <c r="D4823" s="34">
        <v>0</v>
      </c>
      <c r="E4823" s="34">
        <v>17298134</v>
      </c>
      <c r="F4823" s="34">
        <v>17298134</v>
      </c>
    </row>
    <row r="4824" spans="1:6" ht="13.5" hidden="1" thickBot="1">
      <c r="A4824" s="27">
        <f t="shared" si="84"/>
        <v>9</v>
      </c>
      <c r="B4824" s="30" t="s">
        <v>7054</v>
      </c>
      <c r="C4824" s="30" t="s">
        <v>4823</v>
      </c>
      <c r="D4824" s="34">
        <v>0</v>
      </c>
      <c r="E4824" s="34">
        <v>802079223</v>
      </c>
      <c r="F4824" s="34">
        <v>802079223</v>
      </c>
    </row>
    <row r="4825" spans="1:6" ht="13.5" hidden="1" thickBot="1">
      <c r="A4825" s="27">
        <f t="shared" si="84"/>
        <v>9</v>
      </c>
      <c r="B4825" s="30" t="s">
        <v>7055</v>
      </c>
      <c r="C4825" s="30" t="s">
        <v>2212</v>
      </c>
      <c r="D4825" s="34">
        <v>0</v>
      </c>
      <c r="E4825" s="34">
        <v>169815842</v>
      </c>
      <c r="F4825" s="34">
        <v>169815842</v>
      </c>
    </row>
    <row r="4826" spans="1:6" ht="13.5" hidden="1" thickBot="1">
      <c r="A4826" s="27">
        <f t="shared" si="84"/>
        <v>9</v>
      </c>
      <c r="B4826" s="30" t="s">
        <v>7056</v>
      </c>
      <c r="C4826" s="30" t="s">
        <v>4744</v>
      </c>
      <c r="D4826" s="34">
        <v>0</v>
      </c>
      <c r="E4826" s="34">
        <v>1392919</v>
      </c>
      <c r="F4826" s="34">
        <v>1392919</v>
      </c>
    </row>
    <row r="4827" spans="1:6" ht="13.5" hidden="1" thickBot="1">
      <c r="A4827" s="27">
        <f t="shared" si="84"/>
        <v>9</v>
      </c>
      <c r="B4827" s="30" t="s">
        <v>7057</v>
      </c>
      <c r="C4827" s="30" t="s">
        <v>2214</v>
      </c>
      <c r="D4827" s="34">
        <v>0</v>
      </c>
      <c r="E4827" s="34">
        <v>28535314</v>
      </c>
      <c r="F4827" s="34">
        <v>28535314</v>
      </c>
    </row>
    <row r="4828" spans="1:6" ht="13.5" hidden="1" thickBot="1">
      <c r="A4828" s="27">
        <f t="shared" si="84"/>
        <v>9</v>
      </c>
      <c r="B4828" s="30" t="s">
        <v>7058</v>
      </c>
      <c r="C4828" s="30" t="s">
        <v>133</v>
      </c>
      <c r="D4828" s="34">
        <v>0</v>
      </c>
      <c r="E4828" s="34">
        <v>34706310</v>
      </c>
      <c r="F4828" s="34">
        <v>34706310</v>
      </c>
    </row>
    <row r="4829" spans="1:6" ht="13.5" hidden="1" thickBot="1">
      <c r="A4829" s="27">
        <f t="shared" si="84"/>
        <v>9</v>
      </c>
      <c r="B4829" s="30" t="s">
        <v>7059</v>
      </c>
      <c r="C4829" s="30" t="s">
        <v>6080</v>
      </c>
      <c r="D4829" s="34">
        <v>0</v>
      </c>
      <c r="E4829" s="34">
        <v>1053827742</v>
      </c>
      <c r="F4829" s="34">
        <v>1053827742</v>
      </c>
    </row>
    <row r="4830" spans="1:6" ht="13.5" thickBot="1">
      <c r="A4830" s="27">
        <f t="shared" si="84"/>
        <v>6</v>
      </c>
      <c r="B4830" s="27" t="s">
        <v>7060</v>
      </c>
      <c r="C4830" s="30" t="s">
        <v>7061</v>
      </c>
      <c r="D4830" s="34">
        <v>0</v>
      </c>
      <c r="E4830" s="34">
        <v>0</v>
      </c>
      <c r="F4830" s="34">
        <v>0</v>
      </c>
    </row>
    <row r="4831" spans="1:6" ht="13.5" hidden="1" thickBot="1">
      <c r="A4831" s="27">
        <f t="shared" si="84"/>
        <v>9</v>
      </c>
      <c r="B4831" s="30" t="s">
        <v>7062</v>
      </c>
      <c r="C4831" s="30" t="s">
        <v>199</v>
      </c>
      <c r="D4831" s="34">
        <v>0</v>
      </c>
      <c r="E4831" s="34">
        <v>158715148</v>
      </c>
      <c r="F4831" s="34">
        <v>158715148</v>
      </c>
    </row>
    <row r="4832" spans="1:6" ht="13.5" hidden="1" thickBot="1">
      <c r="A4832" s="27">
        <f t="shared" si="84"/>
        <v>9</v>
      </c>
      <c r="B4832" s="30" t="s">
        <v>7063</v>
      </c>
      <c r="C4832" s="30" t="s">
        <v>4823</v>
      </c>
      <c r="D4832" s="34">
        <v>0</v>
      </c>
      <c r="E4832" s="34">
        <v>33953772723</v>
      </c>
      <c r="F4832" s="34">
        <v>33953772723</v>
      </c>
    </row>
    <row r="4833" spans="1:6" ht="13.5" hidden="1" thickBot="1">
      <c r="A4833" s="27">
        <f t="shared" si="84"/>
        <v>9</v>
      </c>
      <c r="B4833" s="30" t="s">
        <v>7064</v>
      </c>
      <c r="C4833" s="30" t="s">
        <v>2212</v>
      </c>
      <c r="D4833" s="34">
        <v>0</v>
      </c>
      <c r="E4833" s="34">
        <v>10798186626</v>
      </c>
      <c r="F4833" s="34">
        <v>10798186626</v>
      </c>
    </row>
    <row r="4834" spans="1:6" ht="13.5" hidden="1" thickBot="1">
      <c r="A4834" s="27">
        <f t="shared" ref="A4834:A4897" si="85">LEN(B4834)</f>
        <v>9</v>
      </c>
      <c r="B4834" s="30" t="s">
        <v>7065</v>
      </c>
      <c r="C4834" s="30" t="s">
        <v>4744</v>
      </c>
      <c r="D4834" s="34">
        <v>0</v>
      </c>
      <c r="E4834" s="34">
        <v>104069567</v>
      </c>
      <c r="F4834" s="34">
        <v>104069567</v>
      </c>
    </row>
    <row r="4835" spans="1:6" ht="13.5" hidden="1" thickBot="1">
      <c r="A4835" s="27">
        <f t="shared" si="85"/>
        <v>9</v>
      </c>
      <c r="B4835" s="30" t="s">
        <v>7066</v>
      </c>
      <c r="C4835" s="30" t="s">
        <v>2214</v>
      </c>
      <c r="D4835" s="34">
        <v>0</v>
      </c>
      <c r="E4835" s="34">
        <v>1171789017</v>
      </c>
      <c r="F4835" s="34">
        <v>1171789017</v>
      </c>
    </row>
    <row r="4836" spans="1:6" ht="13.5" hidden="1" thickBot="1">
      <c r="A4836" s="27">
        <f t="shared" si="85"/>
        <v>9</v>
      </c>
      <c r="B4836" s="30" t="s">
        <v>7067</v>
      </c>
      <c r="C4836" s="30" t="s">
        <v>133</v>
      </c>
      <c r="D4836" s="34">
        <v>0</v>
      </c>
      <c r="E4836" s="34">
        <v>102993500</v>
      </c>
      <c r="F4836" s="34">
        <v>102993500</v>
      </c>
    </row>
    <row r="4837" spans="1:6" ht="13.5" hidden="1" thickBot="1">
      <c r="A4837" s="27">
        <f t="shared" si="85"/>
        <v>9</v>
      </c>
      <c r="B4837" s="30" t="s">
        <v>7068</v>
      </c>
      <c r="C4837" s="30" t="s">
        <v>6077</v>
      </c>
      <c r="D4837" s="34">
        <v>0</v>
      </c>
      <c r="E4837" s="34">
        <v>6486381075</v>
      </c>
      <c r="F4837" s="34">
        <v>6486381075</v>
      </c>
    </row>
    <row r="4838" spans="1:6" ht="13.5" hidden="1" thickBot="1">
      <c r="A4838" s="27">
        <f t="shared" si="85"/>
        <v>9</v>
      </c>
      <c r="B4838" s="30" t="s">
        <v>7069</v>
      </c>
      <c r="C4838" s="30" t="s">
        <v>1334</v>
      </c>
      <c r="D4838" s="34">
        <v>0</v>
      </c>
      <c r="E4838" s="34">
        <v>223217659</v>
      </c>
      <c r="F4838" s="34">
        <v>223217659</v>
      </c>
    </row>
    <row r="4839" spans="1:6" ht="13.5" hidden="1" thickBot="1">
      <c r="A4839" s="27">
        <f t="shared" si="85"/>
        <v>9</v>
      </c>
      <c r="B4839" s="30" t="s">
        <v>7070</v>
      </c>
      <c r="C4839" s="30" t="s">
        <v>4785</v>
      </c>
      <c r="D4839" s="34">
        <v>0</v>
      </c>
      <c r="E4839" s="34">
        <v>437854712</v>
      </c>
      <c r="F4839" s="34">
        <v>437854712</v>
      </c>
    </row>
    <row r="4840" spans="1:6" ht="13.5" hidden="1" thickBot="1">
      <c r="A4840" s="27">
        <f t="shared" si="85"/>
        <v>9</v>
      </c>
      <c r="B4840" s="30" t="s">
        <v>7071</v>
      </c>
      <c r="C4840" s="30" t="s">
        <v>4802</v>
      </c>
      <c r="D4840" s="34">
        <v>0</v>
      </c>
      <c r="E4840" s="34">
        <v>9058398804</v>
      </c>
      <c r="F4840" s="34">
        <v>9058398804</v>
      </c>
    </row>
    <row r="4841" spans="1:6" ht="13.5" hidden="1" thickBot="1">
      <c r="A4841" s="27">
        <f t="shared" si="85"/>
        <v>9</v>
      </c>
      <c r="B4841" s="30" t="s">
        <v>7072</v>
      </c>
      <c r="C4841" s="30" t="s">
        <v>6080</v>
      </c>
      <c r="D4841" s="34">
        <v>0</v>
      </c>
      <c r="E4841" s="34">
        <v>62495378831</v>
      </c>
      <c r="F4841" s="34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0" t="s">
        <v>1520</v>
      </c>
      <c r="D4842" s="34">
        <v>0</v>
      </c>
      <c r="E4842" s="34">
        <v>0</v>
      </c>
      <c r="F4842" s="34">
        <v>0</v>
      </c>
    </row>
    <row r="4843" spans="1:6" ht="13.5" hidden="1" thickBot="1">
      <c r="A4843" s="27">
        <f t="shared" si="85"/>
        <v>9</v>
      </c>
      <c r="B4843" s="30" t="s">
        <v>7074</v>
      </c>
      <c r="C4843" s="30" t="s">
        <v>4823</v>
      </c>
      <c r="D4843" s="34">
        <v>0</v>
      </c>
      <c r="E4843" s="34">
        <v>5366672599</v>
      </c>
      <c r="F4843" s="34">
        <v>5366672599</v>
      </c>
    </row>
    <row r="4844" spans="1:6" ht="13.5" hidden="1" thickBot="1">
      <c r="A4844" s="27">
        <f t="shared" si="85"/>
        <v>9</v>
      </c>
      <c r="B4844" s="30" t="s">
        <v>7075</v>
      </c>
      <c r="C4844" s="30" t="s">
        <v>4802</v>
      </c>
      <c r="D4844" s="34">
        <v>0</v>
      </c>
      <c r="E4844" s="34">
        <v>1800000</v>
      </c>
      <c r="F4844" s="34">
        <v>1800000</v>
      </c>
    </row>
    <row r="4845" spans="1:6" ht="13.5" hidden="1" thickBot="1">
      <c r="A4845" s="27">
        <f t="shared" si="85"/>
        <v>9</v>
      </c>
      <c r="B4845" s="30" t="s">
        <v>7076</v>
      </c>
      <c r="C4845" s="30" t="s">
        <v>6080</v>
      </c>
      <c r="D4845" s="34">
        <v>0</v>
      </c>
      <c r="E4845" s="34">
        <v>5368472599</v>
      </c>
      <c r="F4845" s="34">
        <v>5368472599</v>
      </c>
    </row>
    <row r="4846" spans="1:6" ht="13.5" thickBot="1">
      <c r="A4846" s="27">
        <f t="shared" si="85"/>
        <v>6</v>
      </c>
      <c r="B4846" s="27" t="s">
        <v>7077</v>
      </c>
      <c r="C4846" s="30" t="s">
        <v>1522</v>
      </c>
      <c r="D4846" s="34">
        <v>0</v>
      </c>
      <c r="E4846" s="34">
        <v>0</v>
      </c>
      <c r="F4846" s="34">
        <v>0</v>
      </c>
    </row>
    <row r="4847" spans="1:6" ht="13.5" hidden="1" thickBot="1">
      <c r="A4847" s="27">
        <f t="shared" si="85"/>
        <v>9</v>
      </c>
      <c r="B4847" s="30" t="s">
        <v>7078</v>
      </c>
      <c r="C4847" s="30" t="s">
        <v>199</v>
      </c>
      <c r="D4847" s="34">
        <v>0</v>
      </c>
      <c r="E4847" s="34">
        <v>686893440</v>
      </c>
      <c r="F4847" s="34">
        <v>686893440</v>
      </c>
    </row>
    <row r="4848" spans="1:6" ht="13.5" hidden="1" thickBot="1">
      <c r="A4848" s="27">
        <f t="shared" si="85"/>
        <v>9</v>
      </c>
      <c r="B4848" s="30" t="s">
        <v>7079</v>
      </c>
      <c r="C4848" s="30" t="s">
        <v>4823</v>
      </c>
      <c r="D4848" s="34">
        <v>0</v>
      </c>
      <c r="E4848" s="34">
        <v>366710505</v>
      </c>
      <c r="F4848" s="34">
        <v>366710505</v>
      </c>
    </row>
    <row r="4849" spans="1:6" ht="13.5" hidden="1" thickBot="1">
      <c r="A4849" s="27">
        <f t="shared" si="85"/>
        <v>9</v>
      </c>
      <c r="B4849" s="30" t="s">
        <v>7080</v>
      </c>
      <c r="C4849" s="30" t="s">
        <v>2212</v>
      </c>
      <c r="D4849" s="34">
        <v>0</v>
      </c>
      <c r="E4849" s="34">
        <v>184930202</v>
      </c>
      <c r="F4849" s="34">
        <v>184930202</v>
      </c>
    </row>
    <row r="4850" spans="1:6" ht="13.5" hidden="1" thickBot="1">
      <c r="A4850" s="27">
        <f t="shared" si="85"/>
        <v>9</v>
      </c>
      <c r="B4850" s="30" t="s">
        <v>7081</v>
      </c>
      <c r="C4850" s="30" t="s">
        <v>4744</v>
      </c>
      <c r="D4850" s="34">
        <v>0</v>
      </c>
      <c r="E4850" s="34">
        <v>4660480</v>
      </c>
      <c r="F4850" s="34">
        <v>4660480</v>
      </c>
    </row>
    <row r="4851" spans="1:6" ht="13.5" hidden="1" thickBot="1">
      <c r="A4851" s="27">
        <f t="shared" si="85"/>
        <v>9</v>
      </c>
      <c r="B4851" s="30" t="s">
        <v>7082</v>
      </c>
      <c r="C4851" s="30" t="s">
        <v>2214</v>
      </c>
      <c r="D4851" s="34">
        <v>0</v>
      </c>
      <c r="E4851" s="34">
        <v>37522165</v>
      </c>
      <c r="F4851" s="34">
        <v>37522165</v>
      </c>
    </row>
    <row r="4852" spans="1:6" ht="13.5" hidden="1" thickBot="1">
      <c r="A4852" s="27">
        <f t="shared" si="85"/>
        <v>9</v>
      </c>
      <c r="B4852" s="30" t="s">
        <v>7083</v>
      </c>
      <c r="C4852" s="30" t="s">
        <v>133</v>
      </c>
      <c r="D4852" s="34">
        <v>0</v>
      </c>
      <c r="E4852" s="34">
        <v>1792600</v>
      </c>
      <c r="F4852" s="34">
        <v>1792600</v>
      </c>
    </row>
    <row r="4853" spans="1:6" ht="13.5" hidden="1" thickBot="1">
      <c r="A4853" s="27">
        <f t="shared" si="85"/>
        <v>9</v>
      </c>
      <c r="B4853" s="30" t="s">
        <v>7084</v>
      </c>
      <c r="C4853" s="30" t="s">
        <v>6077</v>
      </c>
      <c r="D4853" s="34">
        <v>0</v>
      </c>
      <c r="E4853" s="34">
        <v>3287927</v>
      </c>
      <c r="F4853" s="34">
        <v>3287927</v>
      </c>
    </row>
    <row r="4854" spans="1:6" ht="13.5" hidden="1" thickBot="1">
      <c r="A4854" s="27">
        <f t="shared" si="85"/>
        <v>9</v>
      </c>
      <c r="B4854" s="30" t="s">
        <v>7085</v>
      </c>
      <c r="C4854" s="30" t="s">
        <v>1334</v>
      </c>
      <c r="D4854" s="34">
        <v>0</v>
      </c>
      <c r="E4854" s="34">
        <v>1320537</v>
      </c>
      <c r="F4854" s="34">
        <v>1320537</v>
      </c>
    </row>
    <row r="4855" spans="1:6" ht="13.5" hidden="1" thickBot="1">
      <c r="A4855" s="27">
        <f t="shared" si="85"/>
        <v>9</v>
      </c>
      <c r="B4855" s="30" t="s">
        <v>7086</v>
      </c>
      <c r="C4855" s="30" t="s">
        <v>4785</v>
      </c>
      <c r="D4855" s="34">
        <v>0</v>
      </c>
      <c r="E4855" s="34">
        <v>96979749</v>
      </c>
      <c r="F4855" s="34">
        <v>96979749</v>
      </c>
    </row>
    <row r="4856" spans="1:6" ht="13.5" hidden="1" thickBot="1">
      <c r="A4856" s="27">
        <f t="shared" si="85"/>
        <v>9</v>
      </c>
      <c r="B4856" s="30" t="s">
        <v>7087</v>
      </c>
      <c r="C4856" s="30" t="s">
        <v>4802</v>
      </c>
      <c r="D4856" s="34">
        <v>0</v>
      </c>
      <c r="E4856" s="34">
        <v>50722237</v>
      </c>
      <c r="F4856" s="34">
        <v>50722237</v>
      </c>
    </row>
    <row r="4857" spans="1:6" ht="13.5" hidden="1" thickBot="1">
      <c r="A4857" s="27">
        <f t="shared" si="85"/>
        <v>9</v>
      </c>
      <c r="B4857" s="30" t="s">
        <v>7088</v>
      </c>
      <c r="C4857" s="30" t="s">
        <v>6080</v>
      </c>
      <c r="D4857" s="34">
        <v>0</v>
      </c>
      <c r="E4857" s="34">
        <v>1434819842</v>
      </c>
      <c r="F4857" s="34">
        <v>1434819842</v>
      </c>
    </row>
    <row r="4858" spans="1:6" ht="13.5" thickBot="1">
      <c r="A4858" s="27">
        <f t="shared" si="85"/>
        <v>6</v>
      </c>
      <c r="B4858" s="27" t="s">
        <v>7089</v>
      </c>
      <c r="C4858" s="30" t="s">
        <v>1016</v>
      </c>
      <c r="D4858" s="34">
        <v>0</v>
      </c>
      <c r="E4858" s="34">
        <v>0</v>
      </c>
      <c r="F4858" s="34">
        <v>0</v>
      </c>
    </row>
    <row r="4859" spans="1:6" ht="13.5" hidden="1" thickBot="1">
      <c r="A4859" s="27">
        <f t="shared" si="85"/>
        <v>9</v>
      </c>
      <c r="B4859" s="30" t="s">
        <v>7090</v>
      </c>
      <c r="C4859" s="30" t="s">
        <v>199</v>
      </c>
      <c r="D4859" s="34">
        <v>0</v>
      </c>
      <c r="E4859" s="34">
        <v>39637425</v>
      </c>
      <c r="F4859" s="34">
        <v>39637425</v>
      </c>
    </row>
    <row r="4860" spans="1:6" ht="13.5" hidden="1" thickBot="1">
      <c r="A4860" s="27">
        <f t="shared" si="85"/>
        <v>9</v>
      </c>
      <c r="B4860" s="30" t="s">
        <v>7091</v>
      </c>
      <c r="C4860" s="30" t="s">
        <v>4823</v>
      </c>
      <c r="D4860" s="34">
        <v>0</v>
      </c>
      <c r="E4860" s="34">
        <v>300080372</v>
      </c>
      <c r="F4860" s="34">
        <v>300080372</v>
      </c>
    </row>
    <row r="4861" spans="1:6" ht="13.5" hidden="1" thickBot="1">
      <c r="A4861" s="27">
        <f t="shared" si="85"/>
        <v>9</v>
      </c>
      <c r="B4861" s="30" t="s">
        <v>7092</v>
      </c>
      <c r="C4861" s="30" t="s">
        <v>2212</v>
      </c>
      <c r="D4861" s="34">
        <v>0</v>
      </c>
      <c r="E4861" s="34">
        <v>217114528</v>
      </c>
      <c r="F4861" s="34">
        <v>217114528</v>
      </c>
    </row>
    <row r="4862" spans="1:6" ht="13.5" hidden="1" thickBot="1">
      <c r="A4862" s="27">
        <f t="shared" si="85"/>
        <v>9</v>
      </c>
      <c r="B4862" s="30" t="s">
        <v>7093</v>
      </c>
      <c r="C4862" s="30" t="s">
        <v>2214</v>
      </c>
      <c r="D4862" s="34">
        <v>0</v>
      </c>
      <c r="E4862" s="34">
        <v>66113500</v>
      </c>
      <c r="F4862" s="34">
        <v>66113500</v>
      </c>
    </row>
    <row r="4863" spans="1:6" ht="13.5" hidden="1" thickBot="1">
      <c r="A4863" s="27">
        <f t="shared" si="85"/>
        <v>9</v>
      </c>
      <c r="B4863" s="30" t="s">
        <v>7094</v>
      </c>
      <c r="C4863" s="30" t="s">
        <v>6077</v>
      </c>
      <c r="D4863" s="34">
        <v>0</v>
      </c>
      <c r="E4863" s="34">
        <v>319500</v>
      </c>
      <c r="F4863" s="34">
        <v>319500</v>
      </c>
    </row>
    <row r="4864" spans="1:6" ht="13.5" hidden="1" thickBot="1">
      <c r="A4864" s="27">
        <f t="shared" si="85"/>
        <v>9</v>
      </c>
      <c r="B4864" s="30" t="s">
        <v>7095</v>
      </c>
      <c r="C4864" s="30" t="s">
        <v>4785</v>
      </c>
      <c r="D4864" s="34">
        <v>0</v>
      </c>
      <c r="E4864" s="34">
        <v>68362162</v>
      </c>
      <c r="F4864" s="34">
        <v>68362162</v>
      </c>
    </row>
    <row r="4865" spans="1:6" ht="13.5" hidden="1" thickBot="1">
      <c r="A4865" s="27">
        <f t="shared" si="85"/>
        <v>9</v>
      </c>
      <c r="B4865" s="30" t="s">
        <v>7096</v>
      </c>
      <c r="C4865" s="30" t="s">
        <v>4802</v>
      </c>
      <c r="D4865" s="34">
        <v>0</v>
      </c>
      <c r="E4865" s="34">
        <v>20538600</v>
      </c>
      <c r="F4865" s="34">
        <v>20538600</v>
      </c>
    </row>
    <row r="4866" spans="1:6" ht="13.5" hidden="1" thickBot="1">
      <c r="A4866" s="27">
        <f t="shared" si="85"/>
        <v>9</v>
      </c>
      <c r="B4866" s="30" t="s">
        <v>7097</v>
      </c>
      <c r="C4866" s="30" t="s">
        <v>6080</v>
      </c>
      <c r="D4866" s="34">
        <v>0</v>
      </c>
      <c r="E4866" s="34">
        <v>712166087</v>
      </c>
      <c r="F4866" s="34">
        <v>712166087</v>
      </c>
    </row>
    <row r="4867" spans="1:6" ht="13.5" thickBot="1">
      <c r="A4867" s="27">
        <f t="shared" si="85"/>
        <v>6</v>
      </c>
      <c r="B4867" s="27" t="s">
        <v>7098</v>
      </c>
      <c r="C4867" s="30" t="s">
        <v>1020</v>
      </c>
      <c r="D4867" s="34">
        <v>0</v>
      </c>
      <c r="E4867" s="34">
        <v>0</v>
      </c>
      <c r="F4867" s="34">
        <v>0</v>
      </c>
    </row>
    <row r="4868" spans="1:6" ht="13.5" hidden="1" thickBot="1">
      <c r="A4868" s="27">
        <f t="shared" si="85"/>
        <v>9</v>
      </c>
      <c r="B4868" s="30" t="s">
        <v>7099</v>
      </c>
      <c r="C4868" s="30" t="s">
        <v>199</v>
      </c>
      <c r="D4868" s="34">
        <v>0</v>
      </c>
      <c r="E4868" s="34">
        <v>85246117</v>
      </c>
      <c r="F4868" s="34">
        <v>85246117</v>
      </c>
    </row>
    <row r="4869" spans="1:6" ht="13.5" hidden="1" thickBot="1">
      <c r="A4869" s="27">
        <f t="shared" si="85"/>
        <v>9</v>
      </c>
      <c r="B4869" s="30" t="s">
        <v>7100</v>
      </c>
      <c r="C4869" s="30" t="s">
        <v>4823</v>
      </c>
      <c r="D4869" s="34">
        <v>0</v>
      </c>
      <c r="E4869" s="33">
        <v>9940327257.2299995</v>
      </c>
      <c r="F4869" s="33">
        <v>9940327257.2299995</v>
      </c>
    </row>
    <row r="4870" spans="1:6" ht="13.5" hidden="1" thickBot="1">
      <c r="A4870" s="27">
        <f t="shared" si="85"/>
        <v>9</v>
      </c>
      <c r="B4870" s="30" t="s">
        <v>7101</v>
      </c>
      <c r="C4870" s="30" t="s">
        <v>2212</v>
      </c>
      <c r="D4870" s="34">
        <v>0</v>
      </c>
      <c r="E4870" s="34">
        <v>1969420040</v>
      </c>
      <c r="F4870" s="34">
        <v>1969420040</v>
      </c>
    </row>
    <row r="4871" spans="1:6" ht="13.5" hidden="1" thickBot="1">
      <c r="A4871" s="27">
        <f t="shared" si="85"/>
        <v>9</v>
      </c>
      <c r="B4871" s="30" t="s">
        <v>7102</v>
      </c>
      <c r="C4871" s="30" t="s">
        <v>2214</v>
      </c>
      <c r="D4871" s="34">
        <v>0</v>
      </c>
      <c r="E4871" s="34">
        <v>483973671</v>
      </c>
      <c r="F4871" s="34">
        <v>483973671</v>
      </c>
    </row>
    <row r="4872" spans="1:6" ht="13.5" hidden="1" thickBot="1">
      <c r="A4872" s="27">
        <f t="shared" si="85"/>
        <v>9</v>
      </c>
      <c r="B4872" s="30" t="s">
        <v>7103</v>
      </c>
      <c r="C4872" s="30" t="s">
        <v>133</v>
      </c>
      <c r="D4872" s="34">
        <v>0</v>
      </c>
      <c r="E4872" s="34">
        <v>103438068</v>
      </c>
      <c r="F4872" s="34">
        <v>103438068</v>
      </c>
    </row>
    <row r="4873" spans="1:6" ht="13.5" hidden="1" thickBot="1">
      <c r="A4873" s="27">
        <f t="shared" si="85"/>
        <v>9</v>
      </c>
      <c r="B4873" s="30" t="s">
        <v>7104</v>
      </c>
      <c r="C4873" s="30" t="s">
        <v>1334</v>
      </c>
      <c r="D4873" s="34">
        <v>0</v>
      </c>
      <c r="E4873" s="34">
        <v>163129033</v>
      </c>
      <c r="F4873" s="34">
        <v>163129033</v>
      </c>
    </row>
    <row r="4874" spans="1:6" ht="13.5" hidden="1" thickBot="1">
      <c r="A4874" s="27">
        <f t="shared" si="85"/>
        <v>9</v>
      </c>
      <c r="B4874" s="30" t="s">
        <v>7105</v>
      </c>
      <c r="C4874" s="30" t="s">
        <v>4785</v>
      </c>
      <c r="D4874" s="34">
        <v>0</v>
      </c>
      <c r="E4874" s="34">
        <v>729072221</v>
      </c>
      <c r="F4874" s="34">
        <v>729072221</v>
      </c>
    </row>
    <row r="4875" spans="1:6" ht="13.5" hidden="1" thickBot="1">
      <c r="A4875" s="27">
        <f t="shared" si="85"/>
        <v>9</v>
      </c>
      <c r="B4875" s="30" t="s">
        <v>7106</v>
      </c>
      <c r="C4875" s="30" t="s">
        <v>4802</v>
      </c>
      <c r="D4875" s="34">
        <v>0</v>
      </c>
      <c r="E4875" s="34">
        <v>2041950592</v>
      </c>
      <c r="F4875" s="34">
        <v>2041950592</v>
      </c>
    </row>
    <row r="4876" spans="1:6" ht="13.5" hidden="1" thickBot="1">
      <c r="A4876" s="27">
        <f t="shared" si="85"/>
        <v>9</v>
      </c>
      <c r="B4876" s="30" t="s">
        <v>7107</v>
      </c>
      <c r="C4876" s="30" t="s">
        <v>6080</v>
      </c>
      <c r="D4876" s="34">
        <v>0</v>
      </c>
      <c r="E4876" s="33">
        <v>15516556999.23</v>
      </c>
      <c r="F4876" s="33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0" t="s">
        <v>7109</v>
      </c>
      <c r="D4877" s="34">
        <v>0</v>
      </c>
      <c r="E4877" s="34">
        <v>0</v>
      </c>
      <c r="F4877" s="34">
        <v>0</v>
      </c>
    </row>
    <row r="4878" spans="1:6" ht="13.5" thickBot="1">
      <c r="A4878" s="27">
        <f t="shared" si="85"/>
        <v>3</v>
      </c>
      <c r="B4878" s="27" t="s">
        <v>7110</v>
      </c>
      <c r="C4878" s="30" t="s">
        <v>7111</v>
      </c>
      <c r="D4878" s="34">
        <v>0</v>
      </c>
      <c r="E4878" s="33">
        <v>938096621236406</v>
      </c>
      <c r="F4878" s="33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0" t="s">
        <v>7113</v>
      </c>
      <c r="D4879" s="34">
        <v>0</v>
      </c>
      <c r="E4879" s="33">
        <v>38143071619194.398</v>
      </c>
      <c r="F4879" s="33">
        <v>38143071619194.398</v>
      </c>
    </row>
    <row r="4880" spans="1:6" ht="13.5" hidden="1" thickBot="1">
      <c r="A4880" s="27">
        <f t="shared" si="85"/>
        <v>9</v>
      </c>
      <c r="B4880" s="30" t="s">
        <v>7114</v>
      </c>
      <c r="C4880" s="30" t="s">
        <v>5262</v>
      </c>
      <c r="D4880" s="34">
        <v>0</v>
      </c>
      <c r="E4880" s="33">
        <v>1024228120239.62</v>
      </c>
      <c r="F4880" s="33">
        <v>1024228120239.62</v>
      </c>
    </row>
    <row r="4881" spans="1:6" ht="13.5" hidden="1" thickBot="1">
      <c r="A4881" s="27">
        <f t="shared" si="85"/>
        <v>9</v>
      </c>
      <c r="B4881" s="30" t="s">
        <v>7115</v>
      </c>
      <c r="C4881" s="30" t="s">
        <v>3188</v>
      </c>
      <c r="D4881" s="34">
        <v>0</v>
      </c>
      <c r="E4881" s="33">
        <v>349679390223.09003</v>
      </c>
      <c r="F4881" s="33">
        <v>349679390223.09003</v>
      </c>
    </row>
    <row r="4882" spans="1:6" ht="13.5" hidden="1" thickBot="1">
      <c r="A4882" s="27">
        <f t="shared" si="85"/>
        <v>9</v>
      </c>
      <c r="B4882" s="30" t="s">
        <v>7116</v>
      </c>
      <c r="C4882" s="30" t="s">
        <v>5264</v>
      </c>
      <c r="D4882" s="34">
        <v>0</v>
      </c>
      <c r="E4882" s="33">
        <v>2122825232739.6101</v>
      </c>
      <c r="F4882" s="33">
        <v>2122825232739.6101</v>
      </c>
    </row>
    <row r="4883" spans="1:6" ht="13.5" hidden="1" thickBot="1">
      <c r="A4883" s="27">
        <f t="shared" si="85"/>
        <v>9</v>
      </c>
      <c r="B4883" s="30" t="s">
        <v>7117</v>
      </c>
      <c r="C4883" s="30" t="s">
        <v>3184</v>
      </c>
      <c r="D4883" s="34">
        <v>0</v>
      </c>
      <c r="E4883" s="33">
        <v>13281317396369.301</v>
      </c>
      <c r="F4883" s="33">
        <v>13281317396369.301</v>
      </c>
    </row>
    <row r="4884" spans="1:6" ht="13.5" hidden="1" thickBot="1">
      <c r="A4884" s="27">
        <f t="shared" si="85"/>
        <v>9</v>
      </c>
      <c r="B4884" s="30" t="s">
        <v>7118</v>
      </c>
      <c r="C4884" s="30" t="s">
        <v>7119</v>
      </c>
      <c r="D4884" s="34">
        <v>0</v>
      </c>
      <c r="E4884" s="33">
        <v>18847432293371.301</v>
      </c>
      <c r="F4884" s="33">
        <v>18847432293371.301</v>
      </c>
    </row>
    <row r="4885" spans="1:6" ht="13.5" hidden="1" thickBot="1">
      <c r="A4885" s="27">
        <f t="shared" si="85"/>
        <v>9</v>
      </c>
      <c r="B4885" s="30" t="s">
        <v>7120</v>
      </c>
      <c r="C4885" s="30" t="s">
        <v>7121</v>
      </c>
      <c r="D4885" s="34">
        <v>0</v>
      </c>
      <c r="E4885" s="33">
        <v>2517589186251.5698</v>
      </c>
      <c r="F4885" s="33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0" t="s">
        <v>7123</v>
      </c>
      <c r="D4886" s="34">
        <v>0</v>
      </c>
      <c r="E4886" s="33">
        <v>6836778849979.7402</v>
      </c>
      <c r="F4886" s="33">
        <v>6836778849979.7402</v>
      </c>
    </row>
    <row r="4887" spans="1:6" ht="13.5" hidden="1" thickBot="1">
      <c r="A4887" s="27">
        <f t="shared" si="85"/>
        <v>9</v>
      </c>
      <c r="B4887" s="30" t="s">
        <v>7124</v>
      </c>
      <c r="C4887" s="30" t="s">
        <v>7125</v>
      </c>
      <c r="D4887" s="34">
        <v>0</v>
      </c>
      <c r="E4887" s="33">
        <v>775407177522.43005</v>
      </c>
      <c r="F4887" s="33">
        <v>775407177522.43005</v>
      </c>
    </row>
    <row r="4888" spans="1:6" ht="13.5" hidden="1" thickBot="1">
      <c r="A4888" s="27">
        <f t="shared" si="85"/>
        <v>9</v>
      </c>
      <c r="B4888" s="30" t="s">
        <v>7126</v>
      </c>
      <c r="C4888" s="30" t="s">
        <v>7127</v>
      </c>
      <c r="D4888" s="34">
        <v>0</v>
      </c>
      <c r="E4888" s="33">
        <v>6061371672457.3096</v>
      </c>
      <c r="F4888" s="33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0" t="s">
        <v>7129</v>
      </c>
      <c r="D4889" s="34">
        <v>0</v>
      </c>
      <c r="E4889" s="34">
        <v>824675433380708</v>
      </c>
      <c r="F4889" s="34">
        <v>824675433380708</v>
      </c>
    </row>
    <row r="4890" spans="1:6" ht="13.5" hidden="1" thickBot="1">
      <c r="A4890" s="27">
        <f t="shared" si="85"/>
        <v>9</v>
      </c>
      <c r="B4890" s="30" t="s">
        <v>7130</v>
      </c>
      <c r="C4890" s="30" t="s">
        <v>7131</v>
      </c>
      <c r="D4890" s="34">
        <v>0</v>
      </c>
      <c r="E4890" s="34">
        <v>823849080264524</v>
      </c>
      <c r="F4890" s="34">
        <v>823849080264524</v>
      </c>
    </row>
    <row r="4891" spans="1:6" ht="13.5" hidden="1" thickBot="1">
      <c r="A4891" s="27">
        <f t="shared" si="85"/>
        <v>9</v>
      </c>
      <c r="B4891" s="30" t="s">
        <v>7132</v>
      </c>
      <c r="C4891" s="30" t="s">
        <v>7133</v>
      </c>
      <c r="D4891" s="34">
        <v>0</v>
      </c>
      <c r="E4891" s="34">
        <v>826353116184</v>
      </c>
      <c r="F4891" s="34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0" t="s">
        <v>3194</v>
      </c>
      <c r="D4892" s="34">
        <v>0</v>
      </c>
      <c r="E4892" s="33">
        <v>16998514972969.6</v>
      </c>
      <c r="F4892" s="33">
        <v>16998514972969.6</v>
      </c>
    </row>
    <row r="4893" spans="1:6" ht="13.5" hidden="1" thickBot="1">
      <c r="A4893" s="27">
        <f t="shared" si="85"/>
        <v>9</v>
      </c>
      <c r="B4893" s="30" t="s">
        <v>7135</v>
      </c>
      <c r="C4893" s="30" t="s">
        <v>4608</v>
      </c>
      <c r="D4893" s="34">
        <v>0</v>
      </c>
      <c r="E4893" s="34">
        <v>2477532405636</v>
      </c>
      <c r="F4893" s="34">
        <v>2477532405636</v>
      </c>
    </row>
    <row r="4894" spans="1:6" ht="13.5" hidden="1" thickBot="1">
      <c r="A4894" s="27">
        <f t="shared" si="85"/>
        <v>9</v>
      </c>
      <c r="B4894" s="30" t="s">
        <v>7136</v>
      </c>
      <c r="C4894" s="30" t="s">
        <v>7137</v>
      </c>
      <c r="D4894" s="34">
        <v>0</v>
      </c>
      <c r="E4894" s="34">
        <v>1207141716279</v>
      </c>
      <c r="F4894" s="34">
        <v>1207141716279</v>
      </c>
    </row>
    <row r="4895" spans="1:6" ht="13.5" hidden="1" thickBot="1">
      <c r="A4895" s="27">
        <f t="shared" si="85"/>
        <v>9</v>
      </c>
      <c r="B4895" s="30" t="s">
        <v>7138</v>
      </c>
      <c r="C4895" s="30" t="s">
        <v>7139</v>
      </c>
      <c r="D4895" s="34">
        <v>0</v>
      </c>
      <c r="E4895" s="34">
        <v>207750914688</v>
      </c>
      <c r="F4895" s="34">
        <v>207750914688</v>
      </c>
    </row>
    <row r="4896" spans="1:6" ht="13.5" hidden="1" thickBot="1">
      <c r="A4896" s="27">
        <f t="shared" si="85"/>
        <v>9</v>
      </c>
      <c r="B4896" s="30" t="s">
        <v>7140</v>
      </c>
      <c r="C4896" s="30" t="s">
        <v>7141</v>
      </c>
      <c r="D4896" s="34">
        <v>0</v>
      </c>
      <c r="E4896" s="34">
        <v>664636861236</v>
      </c>
      <c r="F4896" s="34">
        <v>664636861236</v>
      </c>
    </row>
    <row r="4897" spans="1:6" ht="13.5" hidden="1" thickBot="1">
      <c r="A4897" s="27">
        <f t="shared" si="85"/>
        <v>9</v>
      </c>
      <c r="B4897" s="30" t="s">
        <v>7142</v>
      </c>
      <c r="C4897" s="30" t="s">
        <v>7143</v>
      </c>
      <c r="D4897" s="34">
        <v>0</v>
      </c>
      <c r="E4897" s="34">
        <v>2673092549</v>
      </c>
      <c r="F4897" s="34">
        <v>2673092549</v>
      </c>
    </row>
    <row r="4898" spans="1:6" ht="13.5" hidden="1" thickBot="1">
      <c r="A4898" s="27">
        <f t="shared" ref="A4898:A4961" si="86">LEN(B4898)</f>
        <v>9</v>
      </c>
      <c r="B4898" s="30" t="s">
        <v>7144</v>
      </c>
      <c r="C4898" s="30" t="s">
        <v>7145</v>
      </c>
      <c r="D4898" s="34">
        <v>0</v>
      </c>
      <c r="E4898" s="34">
        <v>830145408</v>
      </c>
      <c r="F4898" s="34">
        <v>830145408</v>
      </c>
    </row>
    <row r="4899" spans="1:6" ht="13.5" hidden="1" thickBot="1">
      <c r="A4899" s="27">
        <f t="shared" si="86"/>
        <v>9</v>
      </c>
      <c r="B4899" s="30" t="s">
        <v>7146</v>
      </c>
      <c r="C4899" s="30" t="s">
        <v>7147</v>
      </c>
      <c r="D4899" s="34">
        <v>0</v>
      </c>
      <c r="E4899" s="33">
        <v>12437949837173.6</v>
      </c>
      <c r="F4899" s="33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0" t="s">
        <v>7149</v>
      </c>
      <c r="D4900" s="34">
        <v>0</v>
      </c>
      <c r="E4900" s="34">
        <v>204848773</v>
      </c>
      <c r="F4900" s="34">
        <v>204848773</v>
      </c>
    </row>
    <row r="4901" spans="1:6" ht="13.5" hidden="1" thickBot="1">
      <c r="A4901" s="27">
        <f t="shared" si="86"/>
        <v>9</v>
      </c>
      <c r="B4901" s="30" t="s">
        <v>7150</v>
      </c>
      <c r="C4901" s="30" t="s">
        <v>7151</v>
      </c>
      <c r="D4901" s="34">
        <v>0</v>
      </c>
      <c r="E4901" s="34">
        <v>184273773</v>
      </c>
      <c r="F4901" s="34">
        <v>184273773</v>
      </c>
    </row>
    <row r="4902" spans="1:6" ht="13.5" hidden="1" thickBot="1">
      <c r="A4902" s="27">
        <f t="shared" si="86"/>
        <v>9</v>
      </c>
      <c r="B4902" s="30" t="s">
        <v>7152</v>
      </c>
      <c r="C4902" s="30" t="s">
        <v>7153</v>
      </c>
      <c r="D4902" s="34">
        <v>0</v>
      </c>
      <c r="E4902" s="34">
        <v>20575000</v>
      </c>
      <c r="F4902" s="34">
        <v>20575000</v>
      </c>
    </row>
    <row r="4903" spans="1:6" ht="13.5" thickBot="1">
      <c r="A4903" s="27">
        <f t="shared" si="86"/>
        <v>6</v>
      </c>
      <c r="B4903" s="27" t="s">
        <v>7154</v>
      </c>
      <c r="C4903" s="30" t="s">
        <v>5767</v>
      </c>
      <c r="D4903" s="34">
        <v>0</v>
      </c>
      <c r="E4903" s="33">
        <v>6384748057175.2002</v>
      </c>
      <c r="F4903" s="33">
        <v>6384748057175.2002</v>
      </c>
    </row>
    <row r="4904" spans="1:6" ht="13.5" hidden="1" thickBot="1">
      <c r="A4904" s="27">
        <f t="shared" si="86"/>
        <v>9</v>
      </c>
      <c r="B4904" s="30" t="s">
        <v>7155</v>
      </c>
      <c r="C4904" s="30" t="s">
        <v>153</v>
      </c>
      <c r="D4904" s="34">
        <v>0</v>
      </c>
      <c r="E4904" s="33">
        <v>39086510466.900002</v>
      </c>
      <c r="F4904" s="33">
        <v>39086510466.900002</v>
      </c>
    </row>
    <row r="4905" spans="1:6" ht="13.5" hidden="1" thickBot="1">
      <c r="A4905" s="27">
        <f t="shared" si="86"/>
        <v>9</v>
      </c>
      <c r="B4905" s="30" t="s">
        <v>7156</v>
      </c>
      <c r="C4905" s="30" t="s">
        <v>116</v>
      </c>
      <c r="D4905" s="34">
        <v>0</v>
      </c>
      <c r="E4905" s="34">
        <v>5941065154129</v>
      </c>
      <c r="F4905" s="34">
        <v>5941065154129</v>
      </c>
    </row>
    <row r="4906" spans="1:6" ht="13.5" hidden="1" thickBot="1">
      <c r="A4906" s="27">
        <f t="shared" si="86"/>
        <v>9</v>
      </c>
      <c r="B4906" s="30" t="s">
        <v>7157</v>
      </c>
      <c r="C4906" s="30" t="s">
        <v>193</v>
      </c>
      <c r="D4906" s="34">
        <v>0</v>
      </c>
      <c r="E4906" s="33">
        <v>401621747638.31</v>
      </c>
      <c r="F4906" s="33">
        <v>401621747638.31</v>
      </c>
    </row>
    <row r="4907" spans="1:6" ht="13.5" hidden="1" thickBot="1">
      <c r="A4907" s="27">
        <f t="shared" si="86"/>
        <v>9</v>
      </c>
      <c r="B4907" s="30" t="s">
        <v>7158</v>
      </c>
      <c r="C4907" s="30" t="s">
        <v>82</v>
      </c>
      <c r="D4907" s="34">
        <v>0</v>
      </c>
      <c r="E4907" s="34">
        <v>144803300</v>
      </c>
      <c r="F4907" s="34">
        <v>144803300</v>
      </c>
    </row>
    <row r="4908" spans="1:6" ht="13.5" hidden="1" thickBot="1">
      <c r="A4908" s="27">
        <f t="shared" si="86"/>
        <v>9</v>
      </c>
      <c r="B4908" s="30" t="s">
        <v>7159</v>
      </c>
      <c r="C4908" s="30" t="s">
        <v>7160</v>
      </c>
      <c r="D4908" s="34">
        <v>0</v>
      </c>
      <c r="E4908" s="33">
        <v>50593158.359999999</v>
      </c>
      <c r="F4908" s="33">
        <v>50593158.359999999</v>
      </c>
    </row>
    <row r="4909" spans="1:6" ht="13.5" hidden="1" thickBot="1">
      <c r="A4909" s="27">
        <f t="shared" si="86"/>
        <v>9</v>
      </c>
      <c r="B4909" s="30" t="s">
        <v>7161</v>
      </c>
      <c r="C4909" s="30" t="s">
        <v>1965</v>
      </c>
      <c r="D4909" s="34">
        <v>0</v>
      </c>
      <c r="E4909" s="34">
        <v>3840000</v>
      </c>
      <c r="F4909" s="34">
        <v>3840000</v>
      </c>
    </row>
    <row r="4910" spans="1:6" ht="13.5" hidden="1" thickBot="1">
      <c r="A4910" s="27">
        <f t="shared" si="86"/>
        <v>9</v>
      </c>
      <c r="B4910" s="30" t="s">
        <v>7162</v>
      </c>
      <c r="C4910" s="30" t="s">
        <v>7163</v>
      </c>
      <c r="D4910" s="34">
        <v>0</v>
      </c>
      <c r="E4910" s="33">
        <v>1338323256.73</v>
      </c>
      <c r="F4910" s="33">
        <v>1338323256.73</v>
      </c>
    </row>
    <row r="4911" spans="1:6" ht="13.5" hidden="1" thickBot="1">
      <c r="A4911" s="27">
        <f t="shared" si="86"/>
        <v>9</v>
      </c>
      <c r="B4911" s="30" t="s">
        <v>7164</v>
      </c>
      <c r="C4911" s="30" t="s">
        <v>7165</v>
      </c>
      <c r="D4911" s="34">
        <v>0</v>
      </c>
      <c r="E4911" s="33">
        <v>1437085225.9000001</v>
      </c>
      <c r="F4911" s="33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0" t="s">
        <v>7167</v>
      </c>
      <c r="D4912" s="34">
        <v>0</v>
      </c>
      <c r="E4912" s="33">
        <v>45057869507606.398</v>
      </c>
      <c r="F4912" s="33">
        <v>45057869507606.398</v>
      </c>
    </row>
    <row r="4913" spans="1:6" ht="13.5" hidden="1" thickBot="1">
      <c r="A4913" s="27">
        <f t="shared" si="86"/>
        <v>9</v>
      </c>
      <c r="B4913" s="30" t="s">
        <v>7168</v>
      </c>
      <c r="C4913" s="30" t="s">
        <v>3192</v>
      </c>
      <c r="D4913" s="34">
        <v>0</v>
      </c>
      <c r="E4913" s="33">
        <v>8188036575275.1797</v>
      </c>
      <c r="F4913" s="33">
        <v>8188036575275.1797</v>
      </c>
    </row>
    <row r="4914" spans="1:6" ht="13.5" hidden="1" thickBot="1">
      <c r="A4914" s="27">
        <f t="shared" si="86"/>
        <v>9</v>
      </c>
      <c r="B4914" s="30" t="s">
        <v>7169</v>
      </c>
      <c r="C4914" s="30" t="s">
        <v>1120</v>
      </c>
      <c r="D4914" s="34">
        <v>0</v>
      </c>
      <c r="E4914" s="33">
        <v>4912610217252.1602</v>
      </c>
      <c r="F4914" s="33">
        <v>4912610217252.1602</v>
      </c>
    </row>
    <row r="4915" spans="1:6" ht="13.5" hidden="1" thickBot="1">
      <c r="A4915" s="27">
        <f t="shared" si="86"/>
        <v>9</v>
      </c>
      <c r="B4915" s="30" t="s">
        <v>7170</v>
      </c>
      <c r="C4915" s="30" t="s">
        <v>7167</v>
      </c>
      <c r="D4915" s="34">
        <v>0</v>
      </c>
      <c r="E4915" s="33">
        <v>31957222715079</v>
      </c>
      <c r="F4915" s="33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0" t="s">
        <v>7172</v>
      </c>
      <c r="D4916" s="34">
        <v>0</v>
      </c>
      <c r="E4916" s="33">
        <v>54999455527787.297</v>
      </c>
      <c r="F4916" s="33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0" t="s">
        <v>7174</v>
      </c>
      <c r="D4917" s="34">
        <v>0</v>
      </c>
      <c r="E4917" s="33">
        <v>652721768748329</v>
      </c>
      <c r="F4917" s="33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0" t="s">
        <v>7176</v>
      </c>
      <c r="D4918" s="34">
        <v>0</v>
      </c>
      <c r="E4918" s="33">
        <v>685467254481.21997</v>
      </c>
      <c r="F4918" s="33">
        <v>685467254481.21997</v>
      </c>
    </row>
    <row r="4919" spans="1:6" ht="13.5" hidden="1" thickBot="1">
      <c r="A4919" s="27">
        <f t="shared" si="86"/>
        <v>9</v>
      </c>
      <c r="B4919" s="30" t="s">
        <v>7177</v>
      </c>
      <c r="C4919" s="30" t="s">
        <v>7178</v>
      </c>
      <c r="D4919" s="34">
        <v>0</v>
      </c>
      <c r="E4919" s="33">
        <v>332224779764.54999</v>
      </c>
      <c r="F4919" s="33">
        <v>332224779764.54999</v>
      </c>
    </row>
    <row r="4920" spans="1:6" ht="13.5" hidden="1" thickBot="1">
      <c r="A4920" s="27">
        <f t="shared" si="86"/>
        <v>9</v>
      </c>
      <c r="B4920" s="30" t="s">
        <v>7179</v>
      </c>
      <c r="C4920" s="30" t="s">
        <v>2339</v>
      </c>
      <c r="D4920" s="34">
        <v>0</v>
      </c>
      <c r="E4920" s="33">
        <v>353242474716.66998</v>
      </c>
      <c r="F4920" s="33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0" t="s">
        <v>7181</v>
      </c>
      <c r="D4921" s="34">
        <v>0</v>
      </c>
      <c r="E4921" s="33">
        <v>177400053988170</v>
      </c>
      <c r="F4921" s="33">
        <v>177400053988170</v>
      </c>
    </row>
    <row r="4922" spans="1:6" ht="13.5" hidden="1" thickBot="1">
      <c r="A4922" s="27">
        <f t="shared" si="86"/>
        <v>9</v>
      </c>
      <c r="B4922" s="30" t="s">
        <v>7182</v>
      </c>
      <c r="C4922" s="30" t="s">
        <v>2171</v>
      </c>
      <c r="D4922" s="34">
        <v>0</v>
      </c>
      <c r="E4922" s="33">
        <v>165668702623277</v>
      </c>
      <c r="F4922" s="33">
        <v>165668702623277</v>
      </c>
    </row>
    <row r="4923" spans="1:6" ht="13.5" hidden="1" thickBot="1">
      <c r="A4923" s="27">
        <f t="shared" si="86"/>
        <v>9</v>
      </c>
      <c r="B4923" s="30" t="s">
        <v>7183</v>
      </c>
      <c r="C4923" s="30" t="s">
        <v>116</v>
      </c>
      <c r="D4923" s="34">
        <v>0</v>
      </c>
      <c r="E4923" s="33">
        <v>280257582406.98999</v>
      </c>
      <c r="F4923" s="33">
        <v>280257582406.98999</v>
      </c>
    </row>
    <row r="4924" spans="1:6" ht="13.5" hidden="1" thickBot="1">
      <c r="A4924" s="27">
        <f t="shared" si="86"/>
        <v>9</v>
      </c>
      <c r="B4924" s="30" t="s">
        <v>7184</v>
      </c>
      <c r="C4924" s="30" t="s">
        <v>7185</v>
      </c>
      <c r="D4924" s="34">
        <v>0</v>
      </c>
      <c r="E4924" s="34">
        <v>8589034070895</v>
      </c>
      <c r="F4924" s="34">
        <v>8589034070895</v>
      </c>
    </row>
    <row r="4925" spans="1:6" ht="13.5" hidden="1" thickBot="1">
      <c r="A4925" s="27">
        <f t="shared" si="86"/>
        <v>9</v>
      </c>
      <c r="B4925" s="30" t="s">
        <v>7186</v>
      </c>
      <c r="C4925" s="30" t="s">
        <v>193</v>
      </c>
      <c r="D4925" s="34">
        <v>0</v>
      </c>
      <c r="E4925" s="33">
        <v>376005283204.75</v>
      </c>
      <c r="F4925" s="33">
        <v>376005283204.75</v>
      </c>
    </row>
    <row r="4926" spans="1:6" ht="13.5" hidden="1" thickBot="1">
      <c r="A4926" s="27">
        <f t="shared" si="86"/>
        <v>9</v>
      </c>
      <c r="B4926" s="30" t="s">
        <v>7187</v>
      </c>
      <c r="C4926" s="30" t="s">
        <v>82</v>
      </c>
      <c r="D4926" s="34">
        <v>0</v>
      </c>
      <c r="E4926" s="33">
        <v>2483516166364.8599</v>
      </c>
      <c r="F4926" s="33">
        <v>2483516166364.8599</v>
      </c>
    </row>
    <row r="4927" spans="1:6" ht="13.5" hidden="1" thickBot="1">
      <c r="A4927" s="27">
        <f t="shared" si="86"/>
        <v>9</v>
      </c>
      <c r="B4927" s="30" t="s">
        <v>7188</v>
      </c>
      <c r="C4927" s="30" t="s">
        <v>7189</v>
      </c>
      <c r="D4927" s="34">
        <v>0</v>
      </c>
      <c r="E4927" s="33">
        <v>2538262020.8899999</v>
      </c>
      <c r="F4927" s="33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0" t="s">
        <v>7191</v>
      </c>
      <c r="D4928" s="34">
        <v>0</v>
      </c>
      <c r="E4928" s="33">
        <v>1393994202426.47</v>
      </c>
      <c r="F4928" s="33">
        <v>1393994202426.47</v>
      </c>
    </row>
    <row r="4929" spans="1:6" ht="13.5" hidden="1" thickBot="1">
      <c r="A4929" s="27">
        <f t="shared" si="86"/>
        <v>9</v>
      </c>
      <c r="B4929" s="30" t="s">
        <v>7192</v>
      </c>
      <c r="C4929" s="30" t="s">
        <v>571</v>
      </c>
      <c r="D4929" s="34">
        <v>0</v>
      </c>
      <c r="E4929" s="34">
        <v>786647881464</v>
      </c>
      <c r="F4929" s="34">
        <v>786647881464</v>
      </c>
    </row>
    <row r="4930" spans="1:6" ht="13.5" hidden="1" thickBot="1">
      <c r="A4930" s="27">
        <f t="shared" si="86"/>
        <v>9</v>
      </c>
      <c r="B4930" s="30" t="s">
        <v>7193</v>
      </c>
      <c r="C4930" s="30" t="s">
        <v>7194</v>
      </c>
      <c r="D4930" s="34">
        <v>0</v>
      </c>
      <c r="E4930" s="34">
        <v>405794219251</v>
      </c>
      <c r="F4930" s="34">
        <v>405794219251</v>
      </c>
    </row>
    <row r="4931" spans="1:6" ht="13.5" hidden="1" thickBot="1">
      <c r="A4931" s="27">
        <f t="shared" si="86"/>
        <v>9</v>
      </c>
      <c r="B4931" s="30" t="s">
        <v>7195</v>
      </c>
      <c r="C4931" s="30" t="s">
        <v>7196</v>
      </c>
      <c r="D4931" s="34">
        <v>0</v>
      </c>
      <c r="E4931" s="34">
        <v>1314450000</v>
      </c>
      <c r="F4931" s="34">
        <v>1314450000</v>
      </c>
    </row>
    <row r="4932" spans="1:6" ht="13.5" hidden="1" thickBot="1">
      <c r="A4932" s="27">
        <f t="shared" si="86"/>
        <v>9</v>
      </c>
      <c r="B4932" s="30" t="s">
        <v>7197</v>
      </c>
      <c r="C4932" s="30" t="s">
        <v>887</v>
      </c>
      <c r="D4932" s="34">
        <v>0</v>
      </c>
      <c r="E4932" s="33">
        <v>24911215438.18</v>
      </c>
      <c r="F4932" s="33">
        <v>24911215438.18</v>
      </c>
    </row>
    <row r="4933" spans="1:6" ht="13.5" hidden="1" thickBot="1">
      <c r="A4933" s="27">
        <f t="shared" si="86"/>
        <v>9</v>
      </c>
      <c r="B4933" s="30" t="s">
        <v>7198</v>
      </c>
      <c r="C4933" s="30" t="s">
        <v>7199</v>
      </c>
      <c r="D4933" s="34">
        <v>0</v>
      </c>
      <c r="E4933" s="33">
        <v>175326436273.29001</v>
      </c>
      <c r="F4933" s="33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0" t="s">
        <v>7201</v>
      </c>
      <c r="D4934" s="34">
        <v>0</v>
      </c>
      <c r="E4934" s="33">
        <v>4765584333027.2598</v>
      </c>
      <c r="F4934" s="33">
        <v>4765584333027.2598</v>
      </c>
    </row>
    <row r="4935" spans="1:6" ht="13.5" hidden="1" thickBot="1">
      <c r="A4935" s="27">
        <f t="shared" si="86"/>
        <v>9</v>
      </c>
      <c r="B4935" s="30" t="s">
        <v>7202</v>
      </c>
      <c r="C4935" s="30" t="s">
        <v>7203</v>
      </c>
      <c r="D4935" s="34">
        <v>0</v>
      </c>
      <c r="E4935" s="34">
        <v>4290502940793</v>
      </c>
      <c r="F4935" s="34">
        <v>4290502940793</v>
      </c>
    </row>
    <row r="4936" spans="1:6" ht="13.5" hidden="1" thickBot="1">
      <c r="A4936" s="27">
        <f t="shared" si="86"/>
        <v>9</v>
      </c>
      <c r="B4936" s="30" t="s">
        <v>7204</v>
      </c>
      <c r="C4936" s="30" t="s">
        <v>7205</v>
      </c>
      <c r="D4936" s="34">
        <v>0</v>
      </c>
      <c r="E4936" s="34">
        <v>13277942158</v>
      </c>
      <c r="F4936" s="34">
        <v>13277942158</v>
      </c>
    </row>
    <row r="4937" spans="1:6" ht="13.5" hidden="1" thickBot="1">
      <c r="A4937" s="27">
        <f t="shared" si="86"/>
        <v>9</v>
      </c>
      <c r="B4937" s="30" t="s">
        <v>7206</v>
      </c>
      <c r="C4937" s="30" t="s">
        <v>7207</v>
      </c>
      <c r="D4937" s="34">
        <v>0</v>
      </c>
      <c r="E4937" s="33">
        <v>49536098564.260002</v>
      </c>
      <c r="F4937" s="33">
        <v>49536098564.260002</v>
      </c>
    </row>
    <row r="4938" spans="1:6" ht="13.5" hidden="1" thickBot="1">
      <c r="A4938" s="27">
        <f t="shared" si="86"/>
        <v>9</v>
      </c>
      <c r="B4938" s="30" t="s">
        <v>7208</v>
      </c>
      <c r="C4938" s="30" t="s">
        <v>7209</v>
      </c>
      <c r="D4938" s="34">
        <v>0</v>
      </c>
      <c r="E4938" s="34">
        <v>412267351512</v>
      </c>
      <c r="F4938" s="34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0" t="s">
        <v>7211</v>
      </c>
      <c r="D4939" s="34">
        <v>0</v>
      </c>
      <c r="E4939" s="33">
        <v>1195190341.77</v>
      </c>
      <c r="F4939" s="33">
        <v>1195190341.77</v>
      </c>
    </row>
    <row r="4940" spans="1:6" ht="13.5" hidden="1" thickBot="1">
      <c r="A4940" s="27">
        <f t="shared" si="86"/>
        <v>9</v>
      </c>
      <c r="B4940" s="30" t="s">
        <v>7212</v>
      </c>
      <c r="C4940" s="30" t="s">
        <v>7211</v>
      </c>
      <c r="D4940" s="34">
        <v>0</v>
      </c>
      <c r="E4940" s="33">
        <v>1195190341.77</v>
      </c>
      <c r="F4940" s="33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0" t="s">
        <v>7214</v>
      </c>
      <c r="D4941" s="34">
        <v>0</v>
      </c>
      <c r="E4941" s="33">
        <v>34188463304795.102</v>
      </c>
      <c r="F4941" s="33">
        <v>34188463304795.102</v>
      </c>
    </row>
    <row r="4942" spans="1:6" ht="13.5" hidden="1" thickBot="1">
      <c r="A4942" s="27">
        <f t="shared" si="86"/>
        <v>9</v>
      </c>
      <c r="B4942" s="30" t="s">
        <v>7215</v>
      </c>
      <c r="C4942" s="30" t="s">
        <v>193</v>
      </c>
      <c r="D4942" s="34">
        <v>0</v>
      </c>
      <c r="E4942" s="33">
        <v>16503361023873.5</v>
      </c>
      <c r="F4942" s="33">
        <v>16503361023873.5</v>
      </c>
    </row>
    <row r="4943" spans="1:6" ht="13.5" hidden="1" thickBot="1">
      <c r="A4943" s="27">
        <f t="shared" si="86"/>
        <v>9</v>
      </c>
      <c r="B4943" s="30" t="s">
        <v>7216</v>
      </c>
      <c r="C4943" s="30" t="s">
        <v>2447</v>
      </c>
      <c r="D4943" s="34">
        <v>0</v>
      </c>
      <c r="E4943" s="34">
        <v>1825950932593</v>
      </c>
      <c r="F4943" s="34">
        <v>1825950932593</v>
      </c>
    </row>
    <row r="4944" spans="1:6" ht="13.5" hidden="1" thickBot="1">
      <c r="A4944" s="27">
        <f t="shared" si="86"/>
        <v>9</v>
      </c>
      <c r="B4944" s="30" t="s">
        <v>7217</v>
      </c>
      <c r="C4944" s="30" t="s">
        <v>2171</v>
      </c>
      <c r="D4944" s="34">
        <v>0</v>
      </c>
      <c r="E4944" s="34">
        <v>29031916196</v>
      </c>
      <c r="F4944" s="34">
        <v>29031916196</v>
      </c>
    </row>
    <row r="4945" spans="1:6" ht="13.5" hidden="1" thickBot="1">
      <c r="A4945" s="27">
        <f t="shared" si="86"/>
        <v>9</v>
      </c>
      <c r="B4945" s="30" t="s">
        <v>7218</v>
      </c>
      <c r="C4945" s="30" t="s">
        <v>760</v>
      </c>
      <c r="D4945" s="34">
        <v>0</v>
      </c>
      <c r="E4945" s="33">
        <v>14365764243289.801</v>
      </c>
      <c r="F4945" s="33">
        <v>14365764243289.801</v>
      </c>
    </row>
    <row r="4946" spans="1:6" ht="13.5" hidden="1" thickBot="1">
      <c r="A4946" s="27">
        <f t="shared" si="86"/>
        <v>9</v>
      </c>
      <c r="B4946" s="30" t="s">
        <v>7219</v>
      </c>
      <c r="C4946" s="30" t="s">
        <v>1383</v>
      </c>
      <c r="D4946" s="34">
        <v>0</v>
      </c>
      <c r="E4946" s="33">
        <v>911309451150.14001</v>
      </c>
      <c r="F4946" s="33">
        <v>911309451150.14001</v>
      </c>
    </row>
    <row r="4947" spans="1:6" ht="13.5" hidden="1" thickBot="1">
      <c r="A4947" s="27">
        <f t="shared" si="86"/>
        <v>9</v>
      </c>
      <c r="B4947" s="30" t="s">
        <v>7220</v>
      </c>
      <c r="C4947" s="30" t="s">
        <v>116</v>
      </c>
      <c r="D4947" s="34">
        <v>0</v>
      </c>
      <c r="E4947" s="33">
        <v>326971604668.21997</v>
      </c>
      <c r="F4947" s="33">
        <v>326971604668.21997</v>
      </c>
    </row>
    <row r="4948" spans="1:6" ht="13.5" hidden="1" thickBot="1">
      <c r="A4948" s="27">
        <f t="shared" si="86"/>
        <v>9</v>
      </c>
      <c r="B4948" s="30" t="s">
        <v>7221</v>
      </c>
      <c r="C4948" s="30" t="s">
        <v>7222</v>
      </c>
      <c r="D4948" s="34">
        <v>0</v>
      </c>
      <c r="E4948" s="33">
        <v>226074133024.48999</v>
      </c>
      <c r="F4948" s="33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0" t="s">
        <v>7224</v>
      </c>
      <c r="D4949" s="34">
        <v>0</v>
      </c>
      <c r="E4949" s="34">
        <v>2117249449222</v>
      </c>
      <c r="F4949" s="34">
        <v>2117249449222</v>
      </c>
    </row>
    <row r="4950" spans="1:6" ht="13.5" hidden="1" thickBot="1">
      <c r="A4950" s="27">
        <f t="shared" si="86"/>
        <v>9</v>
      </c>
      <c r="B4950" s="30" t="s">
        <v>7225</v>
      </c>
      <c r="C4950" s="30" t="s">
        <v>7224</v>
      </c>
      <c r="D4950" s="34">
        <v>0</v>
      </c>
      <c r="E4950" s="34">
        <v>2117249449222</v>
      </c>
      <c r="F4950" s="34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0" t="s">
        <v>7227</v>
      </c>
      <c r="D4951" s="34">
        <v>0</v>
      </c>
      <c r="E4951" s="33">
        <v>683469345112.71997</v>
      </c>
      <c r="F4951" s="33">
        <v>683469345112.71997</v>
      </c>
    </row>
    <row r="4952" spans="1:6" ht="13.5" hidden="1" thickBot="1">
      <c r="A4952" s="27">
        <f t="shared" si="86"/>
        <v>9</v>
      </c>
      <c r="B4952" s="30" t="s">
        <v>7228</v>
      </c>
      <c r="C4952" s="30" t="s">
        <v>7229</v>
      </c>
      <c r="D4952" s="34">
        <v>0</v>
      </c>
      <c r="E4952" s="33">
        <v>179771962088.92001</v>
      </c>
      <c r="F4952" s="33">
        <v>179771962088.92001</v>
      </c>
    </row>
    <row r="4953" spans="1:6" ht="13.5" hidden="1" thickBot="1">
      <c r="A4953" s="27">
        <f t="shared" si="86"/>
        <v>9</v>
      </c>
      <c r="B4953" s="30" t="s">
        <v>7230</v>
      </c>
      <c r="C4953" s="30" t="s">
        <v>7231</v>
      </c>
      <c r="D4953" s="34">
        <v>0</v>
      </c>
      <c r="E4953" s="34">
        <v>1175765341</v>
      </c>
      <c r="F4953" s="34">
        <v>1175765341</v>
      </c>
    </row>
    <row r="4954" spans="1:6" ht="13.5" hidden="1" thickBot="1">
      <c r="A4954" s="27">
        <f t="shared" si="86"/>
        <v>9</v>
      </c>
      <c r="B4954" s="30" t="s">
        <v>7232</v>
      </c>
      <c r="C4954" s="30" t="s">
        <v>7233</v>
      </c>
      <c r="D4954" s="34">
        <v>0</v>
      </c>
      <c r="E4954" s="33">
        <v>305763240822.64001</v>
      </c>
      <c r="F4954" s="33">
        <v>305763240822.64001</v>
      </c>
    </row>
    <row r="4955" spans="1:6" ht="13.5" hidden="1" thickBot="1">
      <c r="A4955" s="27">
        <f t="shared" si="86"/>
        <v>9</v>
      </c>
      <c r="B4955" s="30" t="s">
        <v>7234</v>
      </c>
      <c r="C4955" s="30" t="s">
        <v>7235</v>
      </c>
      <c r="D4955" s="34">
        <v>0</v>
      </c>
      <c r="E4955" s="33">
        <v>9487960143.1499996</v>
      </c>
      <c r="F4955" s="33">
        <v>9487960143.1499996</v>
      </c>
    </row>
    <row r="4956" spans="1:6" ht="13.5" hidden="1" thickBot="1">
      <c r="A4956" s="27">
        <f t="shared" si="86"/>
        <v>9</v>
      </c>
      <c r="B4956" s="30" t="s">
        <v>7236</v>
      </c>
      <c r="C4956" s="30" t="s">
        <v>7237</v>
      </c>
      <c r="D4956" s="34">
        <v>0</v>
      </c>
      <c r="E4956" s="34">
        <v>827548575</v>
      </c>
      <c r="F4956" s="34">
        <v>827548575</v>
      </c>
    </row>
    <row r="4957" spans="1:6" ht="13.5" hidden="1" thickBot="1">
      <c r="A4957" s="27">
        <f t="shared" si="86"/>
        <v>9</v>
      </c>
      <c r="B4957" s="30" t="s">
        <v>7238</v>
      </c>
      <c r="C4957" s="30" t="s">
        <v>7239</v>
      </c>
      <c r="D4957" s="34">
        <v>0</v>
      </c>
      <c r="E4957" s="34">
        <v>8246779475</v>
      </c>
      <c r="F4957" s="34">
        <v>8246779475</v>
      </c>
    </row>
    <row r="4958" spans="1:6" ht="13.5" hidden="1" thickBot="1">
      <c r="A4958" s="27">
        <f t="shared" si="86"/>
        <v>9</v>
      </c>
      <c r="B4958" s="30" t="s">
        <v>7240</v>
      </c>
      <c r="C4958" s="30" t="s">
        <v>7241</v>
      </c>
      <c r="D4958" s="34">
        <v>0</v>
      </c>
      <c r="E4958" s="33">
        <v>2244226822.8000002</v>
      </c>
      <c r="F4958" s="33">
        <v>2244226822.8000002</v>
      </c>
    </row>
    <row r="4959" spans="1:6" ht="13.5" hidden="1" thickBot="1">
      <c r="A4959" s="27">
        <f t="shared" si="86"/>
        <v>9</v>
      </c>
      <c r="B4959" s="30" t="s">
        <v>7242</v>
      </c>
      <c r="C4959" s="30" t="s">
        <v>7243</v>
      </c>
      <c r="D4959" s="34">
        <v>0</v>
      </c>
      <c r="E4959" s="33">
        <v>9043949014.7000008</v>
      </c>
      <c r="F4959" s="33">
        <v>9043949014.7000008</v>
      </c>
    </row>
    <row r="4960" spans="1:6" ht="13.5" hidden="1" thickBot="1">
      <c r="A4960" s="27">
        <f t="shared" si="86"/>
        <v>9</v>
      </c>
      <c r="B4960" s="30" t="s">
        <v>7244</v>
      </c>
      <c r="C4960" s="30" t="s">
        <v>7245</v>
      </c>
      <c r="D4960" s="34">
        <v>0</v>
      </c>
      <c r="E4960" s="34">
        <v>43068025098</v>
      </c>
      <c r="F4960" s="34">
        <v>43068025098</v>
      </c>
    </row>
    <row r="4961" spans="1:6" ht="13.5" hidden="1" thickBot="1">
      <c r="A4961" s="27">
        <f t="shared" si="86"/>
        <v>9</v>
      </c>
      <c r="B4961" s="30" t="s">
        <v>7246</v>
      </c>
      <c r="C4961" s="30" t="s">
        <v>7247</v>
      </c>
      <c r="D4961" s="34">
        <v>0</v>
      </c>
      <c r="E4961" s="33">
        <v>3258949771.6999998</v>
      </c>
      <c r="F4961" s="33">
        <v>3258949771.6999998</v>
      </c>
    </row>
    <row r="4962" spans="1:6" ht="13.5" hidden="1" thickBot="1">
      <c r="A4962" s="27">
        <f t="shared" ref="A4962:A5025" si="87">LEN(B4962)</f>
        <v>9</v>
      </c>
      <c r="B4962" s="30" t="s">
        <v>7248</v>
      </c>
      <c r="C4962" s="30" t="s">
        <v>7249</v>
      </c>
      <c r="D4962" s="34">
        <v>0</v>
      </c>
      <c r="E4962" s="33">
        <v>56865833455.620003</v>
      </c>
      <c r="F4962" s="33">
        <v>56865833455.620003</v>
      </c>
    </row>
    <row r="4963" spans="1:6" ht="13.5" hidden="1" thickBot="1">
      <c r="A4963" s="27">
        <f t="shared" si="87"/>
        <v>9</v>
      </c>
      <c r="B4963" s="30" t="s">
        <v>7250</v>
      </c>
      <c r="C4963" s="30" t="s">
        <v>7251</v>
      </c>
      <c r="D4963" s="34">
        <v>0</v>
      </c>
      <c r="E4963" s="33">
        <v>16835877539.66</v>
      </c>
      <c r="F4963" s="33">
        <v>16835877539.66</v>
      </c>
    </row>
    <row r="4964" spans="1:6" ht="13.5" hidden="1" thickBot="1">
      <c r="A4964" s="27">
        <f t="shared" si="87"/>
        <v>9</v>
      </c>
      <c r="B4964" s="30" t="s">
        <v>7252</v>
      </c>
      <c r="C4964" s="30" t="s">
        <v>7253</v>
      </c>
      <c r="D4964" s="34">
        <v>0</v>
      </c>
      <c r="E4964" s="34">
        <v>18525860</v>
      </c>
      <c r="F4964" s="34">
        <v>18525860</v>
      </c>
    </row>
    <row r="4965" spans="1:6" ht="13.5" hidden="1" thickBot="1">
      <c r="A4965" s="27">
        <f t="shared" si="87"/>
        <v>9</v>
      </c>
      <c r="B4965" s="30" t="s">
        <v>7254</v>
      </c>
      <c r="C4965" s="30" t="s">
        <v>1108</v>
      </c>
      <c r="D4965" s="34">
        <v>0</v>
      </c>
      <c r="E4965" s="34">
        <v>2420178286</v>
      </c>
      <c r="F4965" s="34">
        <v>2420178286</v>
      </c>
    </row>
    <row r="4966" spans="1:6" ht="13.5" hidden="1" thickBot="1">
      <c r="A4966" s="27">
        <f t="shared" si="87"/>
        <v>9</v>
      </c>
      <c r="B4966" s="30" t="s">
        <v>7255</v>
      </c>
      <c r="C4966" s="30" t="s">
        <v>7256</v>
      </c>
      <c r="D4966" s="34">
        <v>0</v>
      </c>
      <c r="E4966" s="33">
        <v>344260086.39999998</v>
      </c>
      <c r="F4966" s="33">
        <v>344260086.39999998</v>
      </c>
    </row>
    <row r="4967" spans="1:6" ht="13.5" hidden="1" thickBot="1">
      <c r="A4967" s="27">
        <f t="shared" si="87"/>
        <v>9</v>
      </c>
      <c r="B4967" s="30" t="s">
        <v>7257</v>
      </c>
      <c r="C4967" s="30" t="s">
        <v>1112</v>
      </c>
      <c r="D4967" s="34">
        <v>0</v>
      </c>
      <c r="E4967" s="33">
        <v>44096262732.129997</v>
      </c>
      <c r="F4967" s="33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0" t="s">
        <v>7259</v>
      </c>
      <c r="D4968" s="34">
        <v>0</v>
      </c>
      <c r="E4968" s="34">
        <v>187195490796</v>
      </c>
      <c r="F4968" s="34">
        <v>187195490796</v>
      </c>
    </row>
    <row r="4969" spans="1:6" ht="13.5" hidden="1" thickBot="1">
      <c r="A4969" s="27">
        <f t="shared" si="87"/>
        <v>9</v>
      </c>
      <c r="B4969" s="30" t="s">
        <v>7260</v>
      </c>
      <c r="C4969" s="30" t="s">
        <v>7194</v>
      </c>
      <c r="D4969" s="34">
        <v>0</v>
      </c>
      <c r="E4969" s="34">
        <v>128469104</v>
      </c>
      <c r="F4969" s="34">
        <v>128469104</v>
      </c>
    </row>
    <row r="4970" spans="1:6" ht="13.5" hidden="1" thickBot="1">
      <c r="A4970" s="27">
        <f t="shared" si="87"/>
        <v>9</v>
      </c>
      <c r="B4970" s="30" t="s">
        <v>7261</v>
      </c>
      <c r="C4970" s="30" t="s">
        <v>182</v>
      </c>
      <c r="D4970" s="34">
        <v>0</v>
      </c>
      <c r="E4970" s="34">
        <v>187066821692</v>
      </c>
      <c r="F4970" s="34">
        <v>187066821692</v>
      </c>
    </row>
    <row r="4971" spans="1:6" ht="13.5" hidden="1" thickBot="1">
      <c r="A4971" s="27">
        <f t="shared" si="87"/>
        <v>9</v>
      </c>
      <c r="B4971" s="30" t="s">
        <v>7262</v>
      </c>
      <c r="C4971" s="30" t="s">
        <v>7263</v>
      </c>
      <c r="D4971" s="34">
        <v>0</v>
      </c>
      <c r="E4971" s="34">
        <v>200000</v>
      </c>
      <c r="F4971" s="34">
        <v>200000</v>
      </c>
    </row>
    <row r="4972" spans="1:6" ht="13.5" thickBot="1">
      <c r="A4972" s="27">
        <f t="shared" si="87"/>
        <v>6</v>
      </c>
      <c r="B4972" s="27" t="s">
        <v>7264</v>
      </c>
      <c r="C4972" s="30" t="s">
        <v>77</v>
      </c>
      <c r="D4972" s="34">
        <v>0</v>
      </c>
      <c r="E4972" s="33">
        <v>112786097848418</v>
      </c>
      <c r="F4972" s="33">
        <v>112786097848418</v>
      </c>
    </row>
    <row r="4973" spans="1:6" ht="13.5" hidden="1" thickBot="1">
      <c r="A4973" s="27">
        <f t="shared" si="87"/>
        <v>9</v>
      </c>
      <c r="B4973" s="30" t="s">
        <v>7265</v>
      </c>
      <c r="C4973" s="30" t="s">
        <v>193</v>
      </c>
      <c r="D4973" s="34">
        <v>0</v>
      </c>
      <c r="E4973" s="33">
        <v>48019510212498.102</v>
      </c>
      <c r="F4973" s="33">
        <v>48019510212498.102</v>
      </c>
    </row>
    <row r="4974" spans="1:6" ht="13.5" hidden="1" thickBot="1">
      <c r="A4974" s="27">
        <f t="shared" si="87"/>
        <v>9</v>
      </c>
      <c r="B4974" s="30" t="s">
        <v>7266</v>
      </c>
      <c r="C4974" s="30" t="s">
        <v>86</v>
      </c>
      <c r="D4974" s="34">
        <v>0</v>
      </c>
      <c r="E4974" s="33">
        <v>55527868521913.602</v>
      </c>
      <c r="F4974" s="33">
        <v>55527868521913.602</v>
      </c>
    </row>
    <row r="4975" spans="1:6" ht="13.5" hidden="1" thickBot="1">
      <c r="A4975" s="27">
        <f t="shared" si="87"/>
        <v>9</v>
      </c>
      <c r="B4975" s="30" t="s">
        <v>7267</v>
      </c>
      <c r="C4975" s="30" t="s">
        <v>7268</v>
      </c>
      <c r="D4975" s="34">
        <v>0</v>
      </c>
      <c r="E4975" s="33">
        <v>9238719114006.4902</v>
      </c>
      <c r="F4975" s="33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0" t="s">
        <v>7270</v>
      </c>
      <c r="D4976" s="34">
        <v>0</v>
      </c>
      <c r="E4976" s="34">
        <v>496473663433</v>
      </c>
      <c r="F4976" s="34">
        <v>496473663433</v>
      </c>
    </row>
    <row r="4977" spans="1:6" ht="13.5" hidden="1" thickBot="1">
      <c r="A4977" s="27">
        <f t="shared" si="87"/>
        <v>9</v>
      </c>
      <c r="B4977" s="30" t="s">
        <v>7271</v>
      </c>
      <c r="C4977" s="30" t="s">
        <v>7272</v>
      </c>
      <c r="D4977" s="34">
        <v>0</v>
      </c>
      <c r="E4977" s="34">
        <v>315034688669</v>
      </c>
      <c r="F4977" s="34">
        <v>315034688669</v>
      </c>
    </row>
    <row r="4978" spans="1:6" ht="13.5" hidden="1" thickBot="1">
      <c r="A4978" s="27">
        <f t="shared" si="87"/>
        <v>9</v>
      </c>
      <c r="B4978" s="30" t="s">
        <v>7273</v>
      </c>
      <c r="C4978" s="30" t="s">
        <v>7274</v>
      </c>
      <c r="D4978" s="34">
        <v>0</v>
      </c>
      <c r="E4978" s="34">
        <v>181438974764</v>
      </c>
      <c r="F4978" s="34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0" t="s">
        <v>7276</v>
      </c>
      <c r="D4979" s="34">
        <v>0</v>
      </c>
      <c r="E4979" s="34">
        <v>1989962708911</v>
      </c>
      <c r="F4979" s="34">
        <v>1989962708911</v>
      </c>
    </row>
    <row r="4980" spans="1:6" ht="13.5" hidden="1" thickBot="1">
      <c r="A4980" s="27">
        <f t="shared" si="87"/>
        <v>9</v>
      </c>
      <c r="B4980" s="30" t="s">
        <v>7277</v>
      </c>
      <c r="C4980" s="30" t="s">
        <v>7278</v>
      </c>
      <c r="D4980" s="34">
        <v>0</v>
      </c>
      <c r="E4980" s="34">
        <v>1963030071402</v>
      </c>
      <c r="F4980" s="34">
        <v>1963030071402</v>
      </c>
    </row>
    <row r="4981" spans="1:6" ht="13.5" hidden="1" thickBot="1">
      <c r="A4981" s="27">
        <f t="shared" si="87"/>
        <v>9</v>
      </c>
      <c r="B4981" s="30" t="s">
        <v>7279</v>
      </c>
      <c r="C4981" s="30" t="s">
        <v>2303</v>
      </c>
      <c r="D4981" s="34">
        <v>0</v>
      </c>
      <c r="E4981" s="34">
        <v>24889685674</v>
      </c>
      <c r="F4981" s="34">
        <v>24889685674</v>
      </c>
    </row>
    <row r="4982" spans="1:6" ht="13.5" hidden="1" thickBot="1">
      <c r="A4982" s="27">
        <f t="shared" si="87"/>
        <v>9</v>
      </c>
      <c r="B4982" s="30" t="s">
        <v>7280</v>
      </c>
      <c r="C4982" s="30" t="s">
        <v>2301</v>
      </c>
      <c r="D4982" s="34">
        <v>0</v>
      </c>
      <c r="E4982" s="34">
        <v>2042951835</v>
      </c>
      <c r="F4982" s="34">
        <v>2042951835</v>
      </c>
    </row>
    <row r="4983" spans="1:6" ht="13.5" thickBot="1">
      <c r="A4983" s="27">
        <f t="shared" si="87"/>
        <v>6</v>
      </c>
      <c r="B4983" s="27" t="s">
        <v>7281</v>
      </c>
      <c r="C4983" s="30" t="s">
        <v>7282</v>
      </c>
      <c r="D4983" s="34">
        <v>0</v>
      </c>
      <c r="E4983" s="33">
        <v>17389010204627.6</v>
      </c>
      <c r="F4983" s="33">
        <v>17389010204627.6</v>
      </c>
    </row>
    <row r="4984" spans="1:6" ht="13.5" hidden="1" thickBot="1">
      <c r="A4984" s="27">
        <f t="shared" si="87"/>
        <v>9</v>
      </c>
      <c r="B4984" s="30" t="s">
        <v>7283</v>
      </c>
      <c r="C4984" s="30" t="s">
        <v>182</v>
      </c>
      <c r="D4984" s="34">
        <v>0</v>
      </c>
      <c r="E4984" s="33">
        <v>8440838633389.5</v>
      </c>
      <c r="F4984" s="33">
        <v>8440838633389.5</v>
      </c>
    </row>
    <row r="4985" spans="1:6" ht="13.5" hidden="1" thickBot="1">
      <c r="A4985" s="27">
        <f t="shared" si="87"/>
        <v>9</v>
      </c>
      <c r="B4985" s="30" t="s">
        <v>7284</v>
      </c>
      <c r="C4985" s="30" t="s">
        <v>4709</v>
      </c>
      <c r="D4985" s="34">
        <v>0</v>
      </c>
      <c r="E4985" s="33">
        <v>8948171571238.1094</v>
      </c>
      <c r="F4985" s="33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0" t="s">
        <v>7286</v>
      </c>
      <c r="D4986" s="34">
        <v>0</v>
      </c>
      <c r="E4986" s="33">
        <v>1965798603692.6299</v>
      </c>
      <c r="F4986" s="33">
        <v>1965798603692.6299</v>
      </c>
    </row>
    <row r="4987" spans="1:6" ht="13.5" hidden="1" thickBot="1">
      <c r="A4987" s="27">
        <f t="shared" si="87"/>
        <v>9</v>
      </c>
      <c r="B4987" s="30" t="s">
        <v>7287</v>
      </c>
      <c r="C4987" s="30" t="s">
        <v>7288</v>
      </c>
      <c r="D4987" s="34">
        <v>0</v>
      </c>
      <c r="E4987" s="33">
        <v>957802510668.65002</v>
      </c>
      <c r="F4987" s="33">
        <v>957802510668.65002</v>
      </c>
    </row>
    <row r="4988" spans="1:6" ht="13.5" hidden="1" thickBot="1">
      <c r="A4988" s="27">
        <f t="shared" si="87"/>
        <v>9</v>
      </c>
      <c r="B4988" s="30" t="s">
        <v>7289</v>
      </c>
      <c r="C4988" s="30" t="s">
        <v>7290</v>
      </c>
      <c r="D4988" s="34">
        <v>0</v>
      </c>
      <c r="E4988" s="33">
        <v>1007996093023.98</v>
      </c>
      <c r="F4988" s="33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0" t="s">
        <v>7292</v>
      </c>
      <c r="D4989" s="34">
        <v>0</v>
      </c>
      <c r="E4989" s="34">
        <v>81881350950001</v>
      </c>
      <c r="F4989" s="34">
        <v>81881350950001</v>
      </c>
    </row>
    <row r="4990" spans="1:6" ht="13.5" hidden="1" thickBot="1">
      <c r="A4990" s="27">
        <f t="shared" si="87"/>
        <v>9</v>
      </c>
      <c r="B4990" s="30" t="s">
        <v>7293</v>
      </c>
      <c r="C4990" s="30" t="s">
        <v>2156</v>
      </c>
      <c r="D4990" s="34">
        <v>0</v>
      </c>
      <c r="E4990" s="34">
        <v>81881350950001</v>
      </c>
      <c r="F4990" s="34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0" t="s">
        <v>7295</v>
      </c>
      <c r="D4991" s="34">
        <v>0</v>
      </c>
      <c r="E4991" s="33">
        <v>69057843060.589996</v>
      </c>
      <c r="F4991" s="33">
        <v>69057843060.589996</v>
      </c>
    </row>
    <row r="4992" spans="1:6" ht="13.5" hidden="1" thickBot="1">
      <c r="A4992" s="27">
        <f t="shared" si="87"/>
        <v>9</v>
      </c>
      <c r="B4992" s="30" t="s">
        <v>7296</v>
      </c>
      <c r="C4992" s="30" t="s">
        <v>948</v>
      </c>
      <c r="D4992" s="34">
        <v>0</v>
      </c>
      <c r="E4992" s="33">
        <v>69057843060.589996</v>
      </c>
      <c r="F4992" s="33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0" t="s">
        <v>7298</v>
      </c>
      <c r="D4993" s="34">
        <v>0</v>
      </c>
      <c r="E4993" s="34">
        <v>1524621641</v>
      </c>
      <c r="F4993" s="34">
        <v>1524621641</v>
      </c>
    </row>
    <row r="4994" spans="1:6" ht="13.5" hidden="1" thickBot="1">
      <c r="A4994" s="27">
        <f t="shared" si="87"/>
        <v>9</v>
      </c>
      <c r="B4994" s="30" t="s">
        <v>7299</v>
      </c>
      <c r="C4994" s="30" t="s">
        <v>7300</v>
      </c>
      <c r="D4994" s="34">
        <v>0</v>
      </c>
      <c r="E4994" s="34">
        <v>1524621641</v>
      </c>
      <c r="F4994" s="34">
        <v>1524621641</v>
      </c>
    </row>
    <row r="4995" spans="1:6" ht="13.5" thickBot="1">
      <c r="A4995" s="27">
        <f t="shared" si="87"/>
        <v>6</v>
      </c>
      <c r="B4995" s="27" t="s">
        <v>7301</v>
      </c>
      <c r="C4995" s="30" t="s">
        <v>2447</v>
      </c>
      <c r="D4995" s="34">
        <v>0</v>
      </c>
      <c r="E4995" s="33">
        <v>215493365782.22</v>
      </c>
      <c r="F4995" s="33">
        <v>215493365782.22</v>
      </c>
    </row>
    <row r="4996" spans="1:6" ht="13.5" hidden="1" thickBot="1">
      <c r="A4996" s="27">
        <f t="shared" si="87"/>
        <v>9</v>
      </c>
      <c r="B4996" s="30" t="s">
        <v>7302</v>
      </c>
      <c r="C4996" s="30" t="s">
        <v>7303</v>
      </c>
      <c r="D4996" s="34">
        <v>0</v>
      </c>
      <c r="E4996" s="34">
        <v>7743174198</v>
      </c>
      <c r="F4996" s="34">
        <v>7743174198</v>
      </c>
    </row>
    <row r="4997" spans="1:6" ht="13.5" hidden="1" thickBot="1">
      <c r="A4997" s="27">
        <f t="shared" si="87"/>
        <v>9</v>
      </c>
      <c r="B4997" s="30" t="s">
        <v>7304</v>
      </c>
      <c r="C4997" s="30" t="s">
        <v>2052</v>
      </c>
      <c r="D4997" s="34">
        <v>0</v>
      </c>
      <c r="E4997" s="34">
        <v>36087046964</v>
      </c>
      <c r="F4997" s="34">
        <v>36087046964</v>
      </c>
    </row>
    <row r="4998" spans="1:6" ht="13.5" hidden="1" thickBot="1">
      <c r="A4998" s="27">
        <f t="shared" si="87"/>
        <v>9</v>
      </c>
      <c r="B4998" s="30" t="s">
        <v>7305</v>
      </c>
      <c r="C4998" s="30" t="s">
        <v>2155</v>
      </c>
      <c r="D4998" s="34">
        <v>0</v>
      </c>
      <c r="E4998" s="33">
        <v>171663144620.22</v>
      </c>
      <c r="F4998" s="33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0" t="s">
        <v>87</v>
      </c>
      <c r="D4999" s="34">
        <v>0</v>
      </c>
      <c r="E4999" s="34">
        <v>8232373261</v>
      </c>
      <c r="F4999" s="34">
        <v>8232373261</v>
      </c>
    </row>
    <row r="5000" spans="1:6" ht="13.5" hidden="1" thickBot="1">
      <c r="A5000" s="27">
        <f t="shared" si="87"/>
        <v>9</v>
      </c>
      <c r="B5000" s="30" t="s">
        <v>7307</v>
      </c>
      <c r="C5000" s="30" t="s">
        <v>2088</v>
      </c>
      <c r="D5000" s="34">
        <v>0</v>
      </c>
      <c r="E5000" s="34">
        <v>37619</v>
      </c>
      <c r="F5000" s="34">
        <v>37619</v>
      </c>
    </row>
    <row r="5001" spans="1:6" ht="13.5" hidden="1" thickBot="1">
      <c r="A5001" s="27">
        <f t="shared" si="87"/>
        <v>9</v>
      </c>
      <c r="B5001" s="30" t="s">
        <v>7308</v>
      </c>
      <c r="C5001" s="30" t="s">
        <v>1965</v>
      </c>
      <c r="D5001" s="34">
        <v>0</v>
      </c>
      <c r="E5001" s="34">
        <v>37200000</v>
      </c>
      <c r="F5001" s="34">
        <v>37200000</v>
      </c>
    </row>
    <row r="5002" spans="1:6" ht="13.5" hidden="1" thickBot="1">
      <c r="A5002" s="27">
        <f t="shared" si="87"/>
        <v>9</v>
      </c>
      <c r="B5002" s="30" t="s">
        <v>7309</v>
      </c>
      <c r="C5002" s="30" t="s">
        <v>2106</v>
      </c>
      <c r="D5002" s="34">
        <v>0</v>
      </c>
      <c r="E5002" s="34">
        <v>6511487608</v>
      </c>
      <c r="F5002" s="34">
        <v>6511487608</v>
      </c>
    </row>
    <row r="5003" spans="1:6" ht="13.5" hidden="1" thickBot="1">
      <c r="A5003" s="27">
        <f t="shared" si="87"/>
        <v>9</v>
      </c>
      <c r="B5003" s="30" t="s">
        <v>7310</v>
      </c>
      <c r="C5003" s="30" t="s">
        <v>2109</v>
      </c>
      <c r="D5003" s="34">
        <v>0</v>
      </c>
      <c r="E5003" s="34">
        <v>37860</v>
      </c>
      <c r="F5003" s="34">
        <v>37860</v>
      </c>
    </row>
    <row r="5004" spans="1:6" ht="13.5" hidden="1" thickBot="1">
      <c r="A5004" s="27">
        <f t="shared" si="87"/>
        <v>9</v>
      </c>
      <c r="B5004" s="30" t="s">
        <v>7311</v>
      </c>
      <c r="C5004" s="30" t="s">
        <v>2111</v>
      </c>
      <c r="D5004" s="34">
        <v>0</v>
      </c>
      <c r="E5004" s="34">
        <v>1683610174</v>
      </c>
      <c r="F5004" s="34">
        <v>1683610174</v>
      </c>
    </row>
    <row r="5005" spans="1:6" ht="13.5" thickBot="1">
      <c r="A5005" s="27">
        <f t="shared" si="87"/>
        <v>6</v>
      </c>
      <c r="B5005" s="27" t="s">
        <v>7312</v>
      </c>
      <c r="C5005" s="30" t="s">
        <v>7313</v>
      </c>
      <c r="D5005" s="34">
        <v>0</v>
      </c>
      <c r="E5005" s="33">
        <v>28722789642.939999</v>
      </c>
      <c r="F5005" s="33">
        <v>28722789642.939999</v>
      </c>
    </row>
    <row r="5006" spans="1:6" ht="13.5" hidden="1" thickBot="1">
      <c r="A5006" s="27">
        <f t="shared" si="87"/>
        <v>9</v>
      </c>
      <c r="B5006" s="30" t="s">
        <v>7314</v>
      </c>
      <c r="C5006" s="30" t="s">
        <v>7315</v>
      </c>
      <c r="D5006" s="34">
        <v>0</v>
      </c>
      <c r="E5006" s="33">
        <v>5502174053.3599997</v>
      </c>
      <c r="F5006" s="33">
        <v>5502174053.3599997</v>
      </c>
    </row>
    <row r="5007" spans="1:6" ht="13.5" hidden="1" thickBot="1">
      <c r="A5007" s="27">
        <f t="shared" si="87"/>
        <v>9</v>
      </c>
      <c r="B5007" s="30" t="s">
        <v>7316</v>
      </c>
      <c r="C5007" s="30" t="s">
        <v>1269</v>
      </c>
      <c r="D5007" s="34">
        <v>0</v>
      </c>
      <c r="E5007" s="34">
        <v>295044102</v>
      </c>
      <c r="F5007" s="34">
        <v>295044102</v>
      </c>
    </row>
    <row r="5008" spans="1:6" ht="13.5" hidden="1" thickBot="1">
      <c r="A5008" s="27">
        <f t="shared" si="87"/>
        <v>9</v>
      </c>
      <c r="B5008" s="30" t="s">
        <v>7317</v>
      </c>
      <c r="C5008" s="30" t="s">
        <v>1334</v>
      </c>
      <c r="D5008" s="34">
        <v>0</v>
      </c>
      <c r="E5008" s="34">
        <v>396077</v>
      </c>
      <c r="F5008" s="34">
        <v>396077</v>
      </c>
    </row>
    <row r="5009" spans="1:6" ht="13.5" hidden="1" thickBot="1">
      <c r="A5009" s="27">
        <f t="shared" si="87"/>
        <v>9</v>
      </c>
      <c r="B5009" s="30" t="s">
        <v>7318</v>
      </c>
      <c r="C5009" s="30" t="s">
        <v>2788</v>
      </c>
      <c r="D5009" s="34">
        <v>0</v>
      </c>
      <c r="E5009" s="34">
        <v>19270000</v>
      </c>
      <c r="F5009" s="34">
        <v>19270000</v>
      </c>
    </row>
    <row r="5010" spans="1:6" ht="13.5" hidden="1" thickBot="1">
      <c r="A5010" s="27">
        <f t="shared" si="87"/>
        <v>9</v>
      </c>
      <c r="B5010" s="30" t="s">
        <v>7319</v>
      </c>
      <c r="C5010" s="30" t="s">
        <v>7320</v>
      </c>
      <c r="D5010" s="34">
        <v>0</v>
      </c>
      <c r="E5010" s="34">
        <v>2010690</v>
      </c>
      <c r="F5010" s="34">
        <v>2010690</v>
      </c>
    </row>
    <row r="5011" spans="1:6" ht="13.5" hidden="1" thickBot="1">
      <c r="A5011" s="27">
        <f t="shared" si="87"/>
        <v>9</v>
      </c>
      <c r="B5011" s="30" t="s">
        <v>7321</v>
      </c>
      <c r="C5011" s="30" t="s">
        <v>2198</v>
      </c>
      <c r="D5011" s="34">
        <v>0</v>
      </c>
      <c r="E5011" s="34">
        <v>14826000</v>
      </c>
      <c r="F5011" s="34">
        <v>14826000</v>
      </c>
    </row>
    <row r="5012" spans="1:6" ht="13.5" hidden="1" thickBot="1">
      <c r="A5012" s="27">
        <f t="shared" si="87"/>
        <v>9</v>
      </c>
      <c r="B5012" s="30" t="s">
        <v>7322</v>
      </c>
      <c r="C5012" s="30" t="s">
        <v>2786</v>
      </c>
      <c r="D5012" s="34">
        <v>0</v>
      </c>
      <c r="E5012" s="34">
        <v>318112270</v>
      </c>
      <c r="F5012" s="34">
        <v>318112270</v>
      </c>
    </row>
    <row r="5013" spans="1:6" ht="13.5" hidden="1" thickBot="1">
      <c r="A5013" s="27">
        <f t="shared" si="87"/>
        <v>9</v>
      </c>
      <c r="B5013" s="30" t="s">
        <v>7323</v>
      </c>
      <c r="C5013" s="30" t="s">
        <v>7324</v>
      </c>
      <c r="D5013" s="34">
        <v>0</v>
      </c>
      <c r="E5013" s="34">
        <v>16994000</v>
      </c>
      <c r="F5013" s="34">
        <v>16994000</v>
      </c>
    </row>
    <row r="5014" spans="1:6" ht="13.5" hidden="1" thickBot="1">
      <c r="A5014" s="27">
        <f t="shared" si="87"/>
        <v>9</v>
      </c>
      <c r="B5014" s="30" t="s">
        <v>7325</v>
      </c>
      <c r="C5014" s="30" t="s">
        <v>3095</v>
      </c>
      <c r="D5014" s="34">
        <v>0</v>
      </c>
      <c r="E5014" s="34">
        <v>823231365</v>
      </c>
      <c r="F5014" s="34">
        <v>823231365</v>
      </c>
    </row>
    <row r="5015" spans="1:6" ht="13.5" hidden="1" thickBot="1">
      <c r="A5015" s="27">
        <f t="shared" si="87"/>
        <v>9</v>
      </c>
      <c r="B5015" s="30" t="s">
        <v>7326</v>
      </c>
      <c r="C5015" s="30" t="s">
        <v>7327</v>
      </c>
      <c r="D5015" s="34">
        <v>0</v>
      </c>
      <c r="E5015" s="34">
        <v>19886668085</v>
      </c>
      <c r="F5015" s="34">
        <v>19886668085</v>
      </c>
    </row>
    <row r="5016" spans="1:6" ht="13.5" hidden="1" thickBot="1">
      <c r="A5016" s="27">
        <f t="shared" si="87"/>
        <v>9</v>
      </c>
      <c r="B5016" s="30" t="s">
        <v>7328</v>
      </c>
      <c r="C5016" s="30" t="s">
        <v>7329</v>
      </c>
      <c r="D5016" s="34">
        <v>0</v>
      </c>
      <c r="E5016" s="33">
        <v>1654947241.5799999</v>
      </c>
      <c r="F5016" s="33">
        <v>1654947241.5799999</v>
      </c>
    </row>
    <row r="5017" spans="1:6" ht="13.5" hidden="1" thickBot="1">
      <c r="A5017" s="27">
        <f t="shared" si="87"/>
        <v>9</v>
      </c>
      <c r="B5017" s="30" t="s">
        <v>7330</v>
      </c>
      <c r="C5017" s="30" t="s">
        <v>7331</v>
      </c>
      <c r="D5017" s="34">
        <v>0</v>
      </c>
      <c r="E5017" s="34">
        <v>189115759</v>
      </c>
      <c r="F5017" s="34">
        <v>189115759</v>
      </c>
    </row>
    <row r="5018" spans="1:6" ht="13.5" thickBot="1">
      <c r="A5018" s="27">
        <f t="shared" si="87"/>
        <v>6</v>
      </c>
      <c r="B5018" s="27" t="s">
        <v>7332</v>
      </c>
      <c r="C5018" s="30" t="s">
        <v>7333</v>
      </c>
      <c r="D5018" s="34">
        <v>0</v>
      </c>
      <c r="E5018" s="33">
        <v>2363107927.6100001</v>
      </c>
      <c r="F5018" s="33">
        <v>2363107927.6100001</v>
      </c>
    </row>
    <row r="5019" spans="1:6" ht="13.5" hidden="1" thickBot="1">
      <c r="A5019" s="27">
        <f t="shared" si="87"/>
        <v>9</v>
      </c>
      <c r="B5019" s="30" t="s">
        <v>7334</v>
      </c>
      <c r="C5019" s="30" t="s">
        <v>2212</v>
      </c>
      <c r="D5019" s="34">
        <v>0</v>
      </c>
      <c r="E5019" s="34">
        <v>738547248</v>
      </c>
      <c r="F5019" s="34">
        <v>738547248</v>
      </c>
    </row>
    <row r="5020" spans="1:6" ht="13.5" hidden="1" thickBot="1">
      <c r="A5020" s="27">
        <f t="shared" si="87"/>
        <v>9</v>
      </c>
      <c r="B5020" s="30" t="s">
        <v>7335</v>
      </c>
      <c r="C5020" s="30" t="s">
        <v>4785</v>
      </c>
      <c r="D5020" s="34">
        <v>0</v>
      </c>
      <c r="E5020" s="34">
        <v>162327250</v>
      </c>
      <c r="F5020" s="34">
        <v>162327250</v>
      </c>
    </row>
    <row r="5021" spans="1:6" ht="13.5" hidden="1" thickBot="1">
      <c r="A5021" s="27">
        <f t="shared" si="87"/>
        <v>9</v>
      </c>
      <c r="B5021" s="30" t="s">
        <v>7336</v>
      </c>
      <c r="C5021" s="30" t="s">
        <v>4802</v>
      </c>
      <c r="D5021" s="34">
        <v>0</v>
      </c>
      <c r="E5021" s="34">
        <v>103020850</v>
      </c>
      <c r="F5021" s="34">
        <v>103020850</v>
      </c>
    </row>
    <row r="5022" spans="1:6" ht="13.5" hidden="1" thickBot="1">
      <c r="A5022" s="27">
        <f t="shared" si="87"/>
        <v>9</v>
      </c>
      <c r="B5022" s="30" t="s">
        <v>7337</v>
      </c>
      <c r="C5022" s="30" t="s">
        <v>1269</v>
      </c>
      <c r="D5022" s="34">
        <v>0</v>
      </c>
      <c r="E5022" s="34">
        <v>151268619</v>
      </c>
      <c r="F5022" s="34">
        <v>151268619</v>
      </c>
    </row>
    <row r="5023" spans="1:6" ht="13.5" hidden="1" thickBot="1">
      <c r="A5023" s="27">
        <f t="shared" si="87"/>
        <v>9</v>
      </c>
      <c r="B5023" s="30" t="s">
        <v>7338</v>
      </c>
      <c r="C5023" s="30" t="s">
        <v>1334</v>
      </c>
      <c r="D5023" s="34">
        <v>0</v>
      </c>
      <c r="E5023" s="34">
        <v>921616</v>
      </c>
      <c r="F5023" s="34">
        <v>921616</v>
      </c>
    </row>
    <row r="5024" spans="1:6" ht="13.5" hidden="1" thickBot="1">
      <c r="A5024" s="27">
        <f t="shared" si="87"/>
        <v>9</v>
      </c>
      <c r="B5024" s="30" t="s">
        <v>7339</v>
      </c>
      <c r="C5024" s="30" t="s">
        <v>2788</v>
      </c>
      <c r="D5024" s="34">
        <v>0</v>
      </c>
      <c r="E5024" s="34">
        <v>700000</v>
      </c>
      <c r="F5024" s="34">
        <v>700000</v>
      </c>
    </row>
    <row r="5025" spans="1:6" ht="13.5" hidden="1" thickBot="1">
      <c r="A5025" s="27">
        <f t="shared" si="87"/>
        <v>9</v>
      </c>
      <c r="B5025" s="30" t="s">
        <v>7340</v>
      </c>
      <c r="C5025" s="30" t="s">
        <v>7320</v>
      </c>
      <c r="D5025" s="34">
        <v>0</v>
      </c>
      <c r="E5025" s="34">
        <v>12500000</v>
      </c>
      <c r="F5025" s="34">
        <v>12500000</v>
      </c>
    </row>
    <row r="5026" spans="1:6" ht="13.5" hidden="1" thickBot="1">
      <c r="A5026" s="27">
        <f t="shared" ref="A5026:A5089" si="88">LEN(B5026)</f>
        <v>9</v>
      </c>
      <c r="B5026" s="30" t="s">
        <v>7341</v>
      </c>
      <c r="C5026" s="30" t="s">
        <v>2198</v>
      </c>
      <c r="D5026" s="34">
        <v>0</v>
      </c>
      <c r="E5026" s="33">
        <v>1411912.98</v>
      </c>
      <c r="F5026" s="33">
        <v>1411912.98</v>
      </c>
    </row>
    <row r="5027" spans="1:6" ht="13.5" hidden="1" thickBot="1">
      <c r="A5027" s="27">
        <f t="shared" si="88"/>
        <v>9</v>
      </c>
      <c r="B5027" s="30" t="s">
        <v>7342</v>
      </c>
      <c r="C5027" s="30" t="s">
        <v>2786</v>
      </c>
      <c r="D5027" s="34">
        <v>0</v>
      </c>
      <c r="E5027" s="34">
        <v>336300940</v>
      </c>
      <c r="F5027" s="34">
        <v>336300940</v>
      </c>
    </row>
    <row r="5028" spans="1:6" ht="13.5" hidden="1" thickBot="1">
      <c r="A5028" s="27">
        <f t="shared" si="88"/>
        <v>9</v>
      </c>
      <c r="B5028" s="30" t="s">
        <v>7343</v>
      </c>
      <c r="C5028" s="30" t="s">
        <v>3095</v>
      </c>
      <c r="D5028" s="34">
        <v>0</v>
      </c>
      <c r="E5028" s="33">
        <v>82744500.5</v>
      </c>
      <c r="F5028" s="33">
        <v>82744500.5</v>
      </c>
    </row>
    <row r="5029" spans="1:6" ht="13.5" hidden="1" thickBot="1">
      <c r="A5029" s="27">
        <f t="shared" si="88"/>
        <v>9</v>
      </c>
      <c r="B5029" s="30" t="s">
        <v>7344</v>
      </c>
      <c r="C5029" s="30" t="s">
        <v>7345</v>
      </c>
      <c r="D5029" s="34">
        <v>0</v>
      </c>
      <c r="E5029" s="34">
        <v>6872712</v>
      </c>
      <c r="F5029" s="34">
        <v>6872712</v>
      </c>
    </row>
    <row r="5030" spans="1:6" ht="13.5" hidden="1" thickBot="1">
      <c r="A5030" s="27">
        <f t="shared" si="88"/>
        <v>9</v>
      </c>
      <c r="B5030" s="30" t="s">
        <v>7346</v>
      </c>
      <c r="C5030" s="30" t="s">
        <v>7329</v>
      </c>
      <c r="D5030" s="34">
        <v>0</v>
      </c>
      <c r="E5030" s="33">
        <v>34340048.130000003</v>
      </c>
      <c r="F5030" s="33">
        <v>34340048.130000003</v>
      </c>
    </row>
    <row r="5031" spans="1:6" ht="13.5" hidden="1" thickBot="1">
      <c r="A5031" s="27">
        <f t="shared" si="88"/>
        <v>9</v>
      </c>
      <c r="B5031" s="30" t="s">
        <v>7347</v>
      </c>
      <c r="C5031" s="30" t="s">
        <v>5760</v>
      </c>
      <c r="D5031" s="34">
        <v>0</v>
      </c>
      <c r="E5031" s="34">
        <v>732152231</v>
      </c>
      <c r="F5031" s="34">
        <v>732152231</v>
      </c>
    </row>
    <row r="5032" spans="1:6" ht="13.5" thickBot="1">
      <c r="A5032" s="27">
        <f t="shared" si="88"/>
        <v>6</v>
      </c>
      <c r="B5032" s="27" t="s">
        <v>7348</v>
      </c>
      <c r="C5032" s="30" t="s">
        <v>7349</v>
      </c>
      <c r="D5032" s="34">
        <v>0</v>
      </c>
      <c r="E5032" s="33">
        <v>66295234953369.102</v>
      </c>
      <c r="F5032" s="33">
        <v>66295234953369.102</v>
      </c>
    </row>
    <row r="5033" spans="1:6" ht="13.5" hidden="1" thickBot="1">
      <c r="A5033" s="27">
        <f t="shared" si="88"/>
        <v>9</v>
      </c>
      <c r="B5033" s="30" t="s">
        <v>7350</v>
      </c>
      <c r="C5033" s="30" t="s">
        <v>7351</v>
      </c>
      <c r="D5033" s="34">
        <v>0</v>
      </c>
      <c r="E5033" s="33">
        <v>8710054578414.71</v>
      </c>
      <c r="F5033" s="33">
        <v>8710054578414.71</v>
      </c>
    </row>
    <row r="5034" spans="1:6" ht="13.5" hidden="1" thickBot="1">
      <c r="A5034" s="27">
        <f t="shared" si="88"/>
        <v>9</v>
      </c>
      <c r="B5034" s="30" t="s">
        <v>7352</v>
      </c>
      <c r="C5034" s="30" t="s">
        <v>7353</v>
      </c>
      <c r="D5034" s="34">
        <v>0</v>
      </c>
      <c r="E5034" s="33">
        <v>4247522618470.2002</v>
      </c>
      <c r="F5034" s="33">
        <v>4247522618470.2002</v>
      </c>
    </row>
    <row r="5035" spans="1:6" ht="13.5" hidden="1" thickBot="1">
      <c r="A5035" s="27">
        <f t="shared" si="88"/>
        <v>9</v>
      </c>
      <c r="B5035" s="30" t="s">
        <v>7354</v>
      </c>
      <c r="C5035" s="30" t="s">
        <v>7355</v>
      </c>
      <c r="D5035" s="34">
        <v>0</v>
      </c>
      <c r="E5035" s="33">
        <v>53337657756484.203</v>
      </c>
      <c r="F5035" s="33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0" t="s">
        <v>7357</v>
      </c>
      <c r="D5036" s="34">
        <v>0</v>
      </c>
      <c r="E5036" s="33">
        <v>148169773156189</v>
      </c>
      <c r="F5036" s="33">
        <v>148169773156189</v>
      </c>
    </row>
    <row r="5037" spans="1:6" ht="13.5" hidden="1" thickBot="1">
      <c r="A5037" s="27">
        <f t="shared" si="88"/>
        <v>9</v>
      </c>
      <c r="B5037" s="30" t="s">
        <v>7358</v>
      </c>
      <c r="C5037" s="30" t="s">
        <v>7359</v>
      </c>
      <c r="D5037" s="34">
        <v>0</v>
      </c>
      <c r="E5037" s="34">
        <v>393809292785</v>
      </c>
      <c r="F5037" s="34">
        <v>393809292785</v>
      </c>
    </row>
    <row r="5038" spans="1:6" ht="13.5" hidden="1" thickBot="1">
      <c r="A5038" s="27">
        <f t="shared" si="88"/>
        <v>9</v>
      </c>
      <c r="B5038" s="30" t="s">
        <v>7360</v>
      </c>
      <c r="C5038" s="30" t="s">
        <v>7361</v>
      </c>
      <c r="D5038" s="34">
        <v>0</v>
      </c>
      <c r="E5038" s="34">
        <v>5796267133189</v>
      </c>
      <c r="F5038" s="34">
        <v>5796267133189</v>
      </c>
    </row>
    <row r="5039" spans="1:6" ht="13.5" hidden="1" thickBot="1">
      <c r="A5039" s="27">
        <f t="shared" si="88"/>
        <v>9</v>
      </c>
      <c r="B5039" s="30" t="s">
        <v>7362</v>
      </c>
      <c r="C5039" s="30" t="s">
        <v>1263</v>
      </c>
      <c r="D5039" s="34">
        <v>0</v>
      </c>
      <c r="E5039" s="33">
        <v>863695284398.51001</v>
      </c>
      <c r="F5039" s="33">
        <v>863695284398.51001</v>
      </c>
    </row>
    <row r="5040" spans="1:6" ht="13.5" hidden="1" thickBot="1">
      <c r="A5040" s="27">
        <f t="shared" si="88"/>
        <v>9</v>
      </c>
      <c r="B5040" s="30" t="s">
        <v>7363</v>
      </c>
      <c r="C5040" s="30" t="s">
        <v>7364</v>
      </c>
      <c r="D5040" s="34">
        <v>0</v>
      </c>
      <c r="E5040" s="34">
        <v>1450396594</v>
      </c>
      <c r="F5040" s="34">
        <v>1450396594</v>
      </c>
    </row>
    <row r="5041" spans="1:6" ht="13.5" hidden="1" thickBot="1">
      <c r="A5041" s="27">
        <f t="shared" si="88"/>
        <v>9</v>
      </c>
      <c r="B5041" s="30" t="s">
        <v>7365</v>
      </c>
      <c r="C5041" s="30" t="s">
        <v>7357</v>
      </c>
      <c r="D5041" s="34">
        <v>0</v>
      </c>
      <c r="E5041" s="33">
        <v>141114551049222</v>
      </c>
      <c r="F5041" s="33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0" t="s">
        <v>7367</v>
      </c>
      <c r="D5042" s="34">
        <v>0</v>
      </c>
      <c r="E5042" s="33">
        <v>1645817845512520</v>
      </c>
      <c r="F5042" s="33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0" t="s">
        <v>7369</v>
      </c>
      <c r="D5043" s="34">
        <v>0</v>
      </c>
      <c r="E5043" s="33">
        <v>937748873421901</v>
      </c>
      <c r="F5043" s="33">
        <v>937748873421901</v>
      </c>
    </row>
    <row r="5044" spans="1:6" ht="13.5" hidden="1" thickBot="1">
      <c r="A5044" s="27">
        <f t="shared" si="88"/>
        <v>9</v>
      </c>
      <c r="B5044" s="30" t="s">
        <v>7370</v>
      </c>
      <c r="C5044" s="30" t="s">
        <v>7129</v>
      </c>
      <c r="D5044" s="34">
        <v>0</v>
      </c>
      <c r="E5044" s="34">
        <v>824675433380708</v>
      </c>
      <c r="F5044" s="34">
        <v>824675433380708</v>
      </c>
    </row>
    <row r="5045" spans="1:6" ht="13.5" hidden="1" thickBot="1">
      <c r="A5045" s="27">
        <f t="shared" si="88"/>
        <v>9</v>
      </c>
      <c r="B5045" s="30" t="s">
        <v>7371</v>
      </c>
      <c r="C5045" s="30" t="s">
        <v>7113</v>
      </c>
      <c r="D5045" s="34">
        <v>0</v>
      </c>
      <c r="E5045" s="33">
        <v>37070250757688</v>
      </c>
      <c r="F5045" s="33">
        <v>37070250757688</v>
      </c>
    </row>
    <row r="5046" spans="1:6" ht="13.5" hidden="1" thickBot="1">
      <c r="A5046" s="27">
        <f t="shared" si="88"/>
        <v>9</v>
      </c>
      <c r="B5046" s="30" t="s">
        <v>7372</v>
      </c>
      <c r="C5046" s="30" t="s">
        <v>7123</v>
      </c>
      <c r="D5046" s="34">
        <v>0</v>
      </c>
      <c r="E5046" s="33">
        <v>6837713038760.7402</v>
      </c>
      <c r="F5046" s="33">
        <v>6837713038760.7402</v>
      </c>
    </row>
    <row r="5047" spans="1:6" ht="13.5" hidden="1" thickBot="1">
      <c r="A5047" s="27">
        <f t="shared" si="88"/>
        <v>9</v>
      </c>
      <c r="B5047" s="30" t="s">
        <v>7373</v>
      </c>
      <c r="C5047" s="30" t="s">
        <v>3194</v>
      </c>
      <c r="D5047" s="34">
        <v>0</v>
      </c>
      <c r="E5047" s="33">
        <v>15056682556927.9</v>
      </c>
      <c r="F5047" s="33">
        <v>15056682556927.9</v>
      </c>
    </row>
    <row r="5048" spans="1:6" ht="13.5" hidden="1" thickBot="1">
      <c r="A5048" s="27">
        <f t="shared" si="88"/>
        <v>9</v>
      </c>
      <c r="B5048" s="30" t="s">
        <v>7374</v>
      </c>
      <c r="C5048" s="30" t="s">
        <v>7149</v>
      </c>
      <c r="D5048" s="34">
        <v>0</v>
      </c>
      <c r="E5048" s="33">
        <v>28074045857.310001</v>
      </c>
      <c r="F5048" s="33">
        <v>28074045857.310001</v>
      </c>
    </row>
    <row r="5049" spans="1:6" ht="13.5" hidden="1" thickBot="1">
      <c r="A5049" s="27">
        <f t="shared" si="88"/>
        <v>9</v>
      </c>
      <c r="B5049" s="30" t="s">
        <v>7375</v>
      </c>
      <c r="C5049" s="30" t="s">
        <v>5767</v>
      </c>
      <c r="D5049" s="34">
        <v>0</v>
      </c>
      <c r="E5049" s="33">
        <v>6365618110875.2002</v>
      </c>
      <c r="F5049" s="33">
        <v>6365618110875.2002</v>
      </c>
    </row>
    <row r="5050" spans="1:6" ht="13.5" hidden="1" thickBot="1">
      <c r="A5050" s="27">
        <f t="shared" si="88"/>
        <v>9</v>
      </c>
      <c r="B5050" s="30" t="s">
        <v>7376</v>
      </c>
      <c r="C5050" s="30" t="s">
        <v>7377</v>
      </c>
      <c r="D5050" s="34">
        <v>0</v>
      </c>
      <c r="E5050" s="33">
        <v>47715101531083.703</v>
      </c>
      <c r="F5050" s="33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0" t="s">
        <v>7379</v>
      </c>
      <c r="D5051" s="34">
        <v>0</v>
      </c>
      <c r="E5051" s="33">
        <v>72172511722013.797</v>
      </c>
      <c r="F5051" s="33">
        <v>72172511722013.797</v>
      </c>
    </row>
    <row r="5052" spans="1:6" ht="13.5" hidden="1" thickBot="1">
      <c r="A5052" s="27">
        <f t="shared" si="88"/>
        <v>9</v>
      </c>
      <c r="B5052" s="30" t="s">
        <v>7380</v>
      </c>
      <c r="C5052" s="30" t="s">
        <v>7379</v>
      </c>
      <c r="D5052" s="34">
        <v>0</v>
      </c>
      <c r="E5052" s="33">
        <v>72172511722013.797</v>
      </c>
      <c r="F5052" s="33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0" t="s">
        <v>7382</v>
      </c>
      <c r="D5053" s="34">
        <v>0</v>
      </c>
      <c r="E5053" s="33">
        <v>635896460368608</v>
      </c>
      <c r="F5053" s="33">
        <v>635896460368608</v>
      </c>
    </row>
    <row r="5054" spans="1:6" ht="13.5" hidden="1" thickBot="1">
      <c r="A5054" s="27">
        <f t="shared" si="88"/>
        <v>9</v>
      </c>
      <c r="B5054" s="30" t="s">
        <v>7383</v>
      </c>
      <c r="C5054" s="30" t="s">
        <v>7181</v>
      </c>
      <c r="D5054" s="34">
        <v>0</v>
      </c>
      <c r="E5054" s="33">
        <v>167963329662767</v>
      </c>
      <c r="F5054" s="33">
        <v>167963329662767</v>
      </c>
    </row>
    <row r="5055" spans="1:6" ht="13.5" hidden="1" thickBot="1">
      <c r="A5055" s="27">
        <f t="shared" si="88"/>
        <v>9</v>
      </c>
      <c r="B5055" s="30" t="s">
        <v>7384</v>
      </c>
      <c r="C5055" s="30" t="s">
        <v>7191</v>
      </c>
      <c r="D5055" s="34">
        <v>0</v>
      </c>
      <c r="E5055" s="33">
        <v>989822182617.46997</v>
      </c>
      <c r="F5055" s="33">
        <v>989822182617.46997</v>
      </c>
    </row>
    <row r="5056" spans="1:6" ht="13.5" hidden="1" thickBot="1">
      <c r="A5056" s="27">
        <f t="shared" si="88"/>
        <v>9</v>
      </c>
      <c r="B5056" s="30" t="s">
        <v>7385</v>
      </c>
      <c r="C5056" s="30" t="s">
        <v>7201</v>
      </c>
      <c r="D5056" s="34">
        <v>0</v>
      </c>
      <c r="E5056" s="33">
        <v>4778514222346.2998</v>
      </c>
      <c r="F5056" s="33">
        <v>4778514222346.2998</v>
      </c>
    </row>
    <row r="5057" spans="1:6" ht="13.5" hidden="1" thickBot="1">
      <c r="A5057" s="27">
        <f t="shared" si="88"/>
        <v>9</v>
      </c>
      <c r="B5057" s="30" t="s">
        <v>7386</v>
      </c>
      <c r="C5057" s="30" t="s">
        <v>7211</v>
      </c>
      <c r="D5057" s="34">
        <v>0</v>
      </c>
      <c r="E5057" s="33">
        <v>11332106503.77</v>
      </c>
      <c r="F5057" s="33">
        <v>11332106503.77</v>
      </c>
    </row>
    <row r="5058" spans="1:6" ht="13.5" hidden="1" thickBot="1">
      <c r="A5058" s="27">
        <f t="shared" si="88"/>
        <v>9</v>
      </c>
      <c r="B5058" s="30" t="s">
        <v>7387</v>
      </c>
      <c r="C5058" s="30" t="s">
        <v>7214</v>
      </c>
      <c r="D5058" s="34">
        <v>0</v>
      </c>
      <c r="E5058" s="33">
        <v>17162115159167.801</v>
      </c>
      <c r="F5058" s="33">
        <v>17162115159167.801</v>
      </c>
    </row>
    <row r="5059" spans="1:6" ht="13.5" hidden="1" thickBot="1">
      <c r="A5059" s="27">
        <f t="shared" si="88"/>
        <v>9</v>
      </c>
      <c r="B5059" s="30" t="s">
        <v>7388</v>
      </c>
      <c r="C5059" s="30" t="s">
        <v>7389</v>
      </c>
      <c r="D5059" s="34">
        <v>0</v>
      </c>
      <c r="E5059" s="34">
        <v>55537050702944</v>
      </c>
      <c r="F5059" s="34">
        <v>55537050702944</v>
      </c>
    </row>
    <row r="5060" spans="1:6" ht="13.5" hidden="1" thickBot="1">
      <c r="A5060" s="27">
        <f t="shared" si="88"/>
        <v>9</v>
      </c>
      <c r="B5060" s="30" t="s">
        <v>7390</v>
      </c>
      <c r="C5060" s="30" t="s">
        <v>7224</v>
      </c>
      <c r="D5060" s="34">
        <v>0</v>
      </c>
      <c r="E5060" s="34">
        <v>2117249449222</v>
      </c>
      <c r="F5060" s="34">
        <v>2117249449222</v>
      </c>
    </row>
    <row r="5061" spans="1:6" ht="13.5" hidden="1" thickBot="1">
      <c r="A5061" s="27">
        <f t="shared" si="88"/>
        <v>9</v>
      </c>
      <c r="B5061" s="30" t="s">
        <v>7391</v>
      </c>
      <c r="C5061" s="30" t="s">
        <v>7259</v>
      </c>
      <c r="D5061" s="34">
        <v>0</v>
      </c>
      <c r="E5061" s="34">
        <v>201852128289</v>
      </c>
      <c r="F5061" s="34">
        <v>201852128289</v>
      </c>
    </row>
    <row r="5062" spans="1:6" ht="13.5" hidden="1" thickBot="1">
      <c r="A5062" s="27">
        <f t="shared" si="88"/>
        <v>9</v>
      </c>
      <c r="B5062" s="30" t="s">
        <v>7392</v>
      </c>
      <c r="C5062" s="30" t="s">
        <v>7270</v>
      </c>
      <c r="D5062" s="34">
        <v>0</v>
      </c>
      <c r="E5062" s="34">
        <v>496473663433</v>
      </c>
      <c r="F5062" s="34">
        <v>496473663433</v>
      </c>
    </row>
    <row r="5063" spans="1:6" ht="13.5" hidden="1" thickBot="1">
      <c r="A5063" s="27">
        <f t="shared" si="88"/>
        <v>9</v>
      </c>
      <c r="B5063" s="30" t="s">
        <v>7393</v>
      </c>
      <c r="C5063" s="30" t="s">
        <v>7282</v>
      </c>
      <c r="D5063" s="34">
        <v>0</v>
      </c>
      <c r="E5063" s="33">
        <v>17429004728173.801</v>
      </c>
      <c r="F5063" s="33">
        <v>17429004728173.801</v>
      </c>
    </row>
    <row r="5064" spans="1:6" ht="13.5" hidden="1" thickBot="1">
      <c r="A5064" s="27">
        <f t="shared" si="88"/>
        <v>9</v>
      </c>
      <c r="B5064" s="30" t="s">
        <v>7394</v>
      </c>
      <c r="C5064" s="30" t="s">
        <v>7227</v>
      </c>
      <c r="D5064" s="34">
        <v>0</v>
      </c>
      <c r="E5064" s="33">
        <v>669920997286.56995</v>
      </c>
      <c r="F5064" s="33">
        <v>669920997286.56995</v>
      </c>
    </row>
    <row r="5065" spans="1:6" ht="13.5" hidden="1" thickBot="1">
      <c r="A5065" s="27">
        <f t="shared" si="88"/>
        <v>9</v>
      </c>
      <c r="B5065" s="30" t="s">
        <v>7395</v>
      </c>
      <c r="C5065" s="30" t="s">
        <v>77</v>
      </c>
      <c r="D5065" s="34">
        <v>0</v>
      </c>
      <c r="E5065" s="33">
        <v>58849617447923</v>
      </c>
      <c r="F5065" s="33">
        <v>58849617447923</v>
      </c>
    </row>
    <row r="5066" spans="1:6" ht="13.5" hidden="1" thickBot="1">
      <c r="A5066" s="27">
        <f t="shared" si="88"/>
        <v>9</v>
      </c>
      <c r="B5066" s="30" t="s">
        <v>7396</v>
      </c>
      <c r="C5066" s="30" t="s">
        <v>7286</v>
      </c>
      <c r="D5066" s="34">
        <v>0</v>
      </c>
      <c r="E5066" s="33">
        <v>1947752786449.1201</v>
      </c>
      <c r="F5066" s="33">
        <v>1947752786449.1201</v>
      </c>
    </row>
    <row r="5067" spans="1:6" ht="13.5" hidden="1" thickBot="1">
      <c r="A5067" s="27">
        <f t="shared" si="88"/>
        <v>9</v>
      </c>
      <c r="B5067" s="30" t="s">
        <v>7397</v>
      </c>
      <c r="C5067" s="30" t="s">
        <v>7292</v>
      </c>
      <c r="D5067" s="34">
        <v>0</v>
      </c>
      <c r="E5067" s="34">
        <v>81881350950001</v>
      </c>
      <c r="F5067" s="34">
        <v>81881350950001</v>
      </c>
    </row>
    <row r="5068" spans="1:6" ht="13.5" hidden="1" thickBot="1">
      <c r="A5068" s="27">
        <f t="shared" si="88"/>
        <v>9</v>
      </c>
      <c r="B5068" s="30" t="s">
        <v>7398</v>
      </c>
      <c r="C5068" s="30" t="s">
        <v>7176</v>
      </c>
      <c r="D5068" s="34">
        <v>0</v>
      </c>
      <c r="E5068" s="34">
        <v>464322331016</v>
      </c>
      <c r="F5068" s="34">
        <v>464322331016</v>
      </c>
    </row>
    <row r="5069" spans="1:6" ht="13.5" hidden="1" thickBot="1">
      <c r="A5069" s="27">
        <f t="shared" si="88"/>
        <v>9</v>
      </c>
      <c r="B5069" s="30" t="s">
        <v>7399</v>
      </c>
      <c r="C5069" s="30" t="s">
        <v>7295</v>
      </c>
      <c r="D5069" s="34">
        <v>0</v>
      </c>
      <c r="E5069" s="33">
        <v>69067943060.589996</v>
      </c>
      <c r="F5069" s="33">
        <v>69067943060.589996</v>
      </c>
    </row>
    <row r="5070" spans="1:6" ht="13.5" hidden="1" thickBot="1">
      <c r="A5070" s="27">
        <f t="shared" si="88"/>
        <v>9</v>
      </c>
      <c r="B5070" s="30" t="s">
        <v>7400</v>
      </c>
      <c r="C5070" s="30" t="s">
        <v>7276</v>
      </c>
      <c r="D5070" s="34">
        <v>0</v>
      </c>
      <c r="E5070" s="33">
        <v>1990166363875.5</v>
      </c>
      <c r="F5070" s="33">
        <v>1990166363875.5</v>
      </c>
    </row>
    <row r="5071" spans="1:6" ht="13.5" hidden="1" thickBot="1">
      <c r="A5071" s="27">
        <f t="shared" si="88"/>
        <v>9</v>
      </c>
      <c r="B5071" s="30" t="s">
        <v>7401</v>
      </c>
      <c r="C5071" s="30" t="s">
        <v>7298</v>
      </c>
      <c r="D5071" s="34">
        <v>0</v>
      </c>
      <c r="E5071" s="34">
        <v>1582541726</v>
      </c>
      <c r="F5071" s="34">
        <v>1582541726</v>
      </c>
    </row>
    <row r="5072" spans="1:6" ht="13.5" hidden="1" thickBot="1">
      <c r="A5072" s="27">
        <f t="shared" si="88"/>
        <v>9</v>
      </c>
      <c r="B5072" s="30" t="s">
        <v>7402</v>
      </c>
      <c r="C5072" s="30" t="s">
        <v>2447</v>
      </c>
      <c r="D5072" s="34">
        <v>0</v>
      </c>
      <c r="E5072" s="33">
        <v>215493365782.22</v>
      </c>
      <c r="F5072" s="33">
        <v>215493365782.22</v>
      </c>
    </row>
    <row r="5073" spans="1:6" ht="13.5" hidden="1" thickBot="1">
      <c r="A5073" s="27">
        <f t="shared" si="88"/>
        <v>9</v>
      </c>
      <c r="B5073" s="30" t="s">
        <v>7403</v>
      </c>
      <c r="C5073" s="30" t="s">
        <v>87</v>
      </c>
      <c r="D5073" s="34">
        <v>0</v>
      </c>
      <c r="E5073" s="34">
        <v>8232297782</v>
      </c>
      <c r="F5073" s="34">
        <v>8232297782</v>
      </c>
    </row>
    <row r="5074" spans="1:6" ht="13.5" hidden="1" thickBot="1">
      <c r="A5074" s="27">
        <f t="shared" si="88"/>
        <v>9</v>
      </c>
      <c r="B5074" s="30" t="s">
        <v>7404</v>
      </c>
      <c r="C5074" s="30" t="s">
        <v>7313</v>
      </c>
      <c r="D5074" s="34">
        <v>0</v>
      </c>
      <c r="E5074" s="33">
        <v>10994894954.940001</v>
      </c>
      <c r="F5074" s="33">
        <v>10994894954.940001</v>
      </c>
    </row>
    <row r="5075" spans="1:6" ht="13.5" hidden="1" thickBot="1">
      <c r="A5075" s="27">
        <f t="shared" si="88"/>
        <v>9</v>
      </c>
      <c r="B5075" s="30" t="s">
        <v>7405</v>
      </c>
      <c r="C5075" s="30" t="s">
        <v>7333</v>
      </c>
      <c r="D5075" s="34">
        <v>0</v>
      </c>
      <c r="E5075" s="33">
        <v>2363386547.6100001</v>
      </c>
      <c r="F5075" s="33">
        <v>2363386547.6100001</v>
      </c>
    </row>
    <row r="5076" spans="1:6" ht="13.5" hidden="1" thickBot="1">
      <c r="A5076" s="27">
        <f t="shared" si="88"/>
        <v>9</v>
      </c>
      <c r="B5076" s="30" t="s">
        <v>7406</v>
      </c>
      <c r="C5076" s="30" t="s">
        <v>7349</v>
      </c>
      <c r="D5076" s="34">
        <v>0</v>
      </c>
      <c r="E5076" s="33">
        <v>65834346119070.703</v>
      </c>
      <c r="F5076" s="33">
        <v>65834346119070.703</v>
      </c>
    </row>
    <row r="5077" spans="1:6" ht="13.5" hidden="1" thickBot="1">
      <c r="A5077" s="27">
        <f t="shared" si="88"/>
        <v>9</v>
      </c>
      <c r="B5077" s="30" t="s">
        <v>7407</v>
      </c>
      <c r="C5077" s="30" t="s">
        <v>7408</v>
      </c>
      <c r="D5077" s="34">
        <v>0</v>
      </c>
      <c r="E5077" s="33">
        <v>157264504937668</v>
      </c>
      <c r="F5077" s="33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0" t="s">
        <v>7410</v>
      </c>
      <c r="D5078" s="34">
        <v>0</v>
      </c>
      <c r="E5078" s="33">
        <v>0.6</v>
      </c>
      <c r="F5078" s="33">
        <v>0.6</v>
      </c>
    </row>
    <row r="5079" spans="1:6" ht="13.5" thickBot="1">
      <c r="A5079" s="27">
        <f t="shared" si="88"/>
        <v>3</v>
      </c>
      <c r="B5079" s="27" t="s">
        <v>7411</v>
      </c>
      <c r="C5079" s="30" t="s">
        <v>7412</v>
      </c>
      <c r="D5079" s="34">
        <v>0</v>
      </c>
      <c r="E5079" s="34">
        <v>3890989321762300</v>
      </c>
      <c r="F5079" s="34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0" t="s">
        <v>7113</v>
      </c>
      <c r="D5080" s="34">
        <v>0</v>
      </c>
      <c r="E5080" s="33">
        <v>1104383025000930</v>
      </c>
      <c r="F5080" s="33">
        <v>1104383025000930</v>
      </c>
    </row>
    <row r="5081" spans="1:6" ht="13.5" hidden="1" thickBot="1">
      <c r="A5081" s="27">
        <f t="shared" si="88"/>
        <v>9</v>
      </c>
      <c r="B5081" s="30" t="s">
        <v>7414</v>
      </c>
      <c r="C5081" s="30" t="s">
        <v>3180</v>
      </c>
      <c r="D5081" s="34">
        <v>0</v>
      </c>
      <c r="E5081" s="33">
        <v>35324405326599.297</v>
      </c>
      <c r="F5081" s="33">
        <v>35324405326599.297</v>
      </c>
    </row>
    <row r="5082" spans="1:6" ht="13.5" hidden="1" thickBot="1">
      <c r="A5082" s="27">
        <f t="shared" si="88"/>
        <v>9</v>
      </c>
      <c r="B5082" s="30" t="s">
        <v>7415</v>
      </c>
      <c r="C5082" s="30" t="s">
        <v>3188</v>
      </c>
      <c r="D5082" s="34">
        <v>0</v>
      </c>
      <c r="E5082" s="33">
        <v>5562285977710.1201</v>
      </c>
      <c r="F5082" s="33">
        <v>5562285977710.1201</v>
      </c>
    </row>
    <row r="5083" spans="1:6" ht="13.5" hidden="1" thickBot="1">
      <c r="A5083" s="27">
        <f t="shared" si="88"/>
        <v>9</v>
      </c>
      <c r="B5083" s="30" t="s">
        <v>7416</v>
      </c>
      <c r="C5083" s="30" t="s">
        <v>7417</v>
      </c>
      <c r="D5083" s="34">
        <v>0</v>
      </c>
      <c r="E5083" s="33">
        <v>1032335833667780</v>
      </c>
      <c r="F5083" s="33">
        <v>1032335833667780</v>
      </c>
    </row>
    <row r="5084" spans="1:6" ht="13.5" hidden="1" thickBot="1">
      <c r="A5084" s="27">
        <f t="shared" si="88"/>
        <v>9</v>
      </c>
      <c r="B5084" s="30" t="s">
        <v>7418</v>
      </c>
      <c r="C5084" s="30" t="s">
        <v>3186</v>
      </c>
      <c r="D5084" s="34">
        <v>0</v>
      </c>
      <c r="E5084" s="33">
        <v>613782290567.54004</v>
      </c>
      <c r="F5084" s="33">
        <v>613782290567.54004</v>
      </c>
    </row>
    <row r="5085" spans="1:6" ht="13.5" hidden="1" thickBot="1">
      <c r="A5085" s="27">
        <f t="shared" si="88"/>
        <v>9</v>
      </c>
      <c r="B5085" s="30" t="s">
        <v>7419</v>
      </c>
      <c r="C5085" s="30" t="s">
        <v>7121</v>
      </c>
      <c r="D5085" s="34">
        <v>0</v>
      </c>
      <c r="E5085" s="33">
        <v>30546717738268.602</v>
      </c>
      <c r="F5085" s="33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0" t="s">
        <v>7421</v>
      </c>
      <c r="D5086" s="34">
        <v>0</v>
      </c>
      <c r="E5086" s="33">
        <v>6836740168870.1699</v>
      </c>
      <c r="F5086" s="33">
        <v>6836740168870.1699</v>
      </c>
    </row>
    <row r="5087" spans="1:6" ht="13.5" hidden="1" thickBot="1">
      <c r="A5087" s="27">
        <f t="shared" si="88"/>
        <v>9</v>
      </c>
      <c r="B5087" s="30" t="s">
        <v>7422</v>
      </c>
      <c r="C5087" s="30" t="s">
        <v>7423</v>
      </c>
      <c r="D5087" s="34">
        <v>0</v>
      </c>
      <c r="E5087" s="33">
        <v>775407177522.43005</v>
      </c>
      <c r="F5087" s="33">
        <v>775407177522.43005</v>
      </c>
    </row>
    <row r="5088" spans="1:6" ht="13.5" hidden="1" thickBot="1">
      <c r="A5088" s="27">
        <f t="shared" si="88"/>
        <v>9</v>
      </c>
      <c r="B5088" s="30" t="s">
        <v>7424</v>
      </c>
      <c r="C5088" s="30" t="s">
        <v>7425</v>
      </c>
      <c r="D5088" s="34">
        <v>0</v>
      </c>
      <c r="E5088" s="33">
        <v>6061332991347.7402</v>
      </c>
      <c r="F5088" s="33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0" t="s">
        <v>7129</v>
      </c>
      <c r="D5089" s="34">
        <v>0</v>
      </c>
      <c r="E5089" s="33">
        <v>823849826212790</v>
      </c>
      <c r="F5089" s="33">
        <v>823849826212790</v>
      </c>
    </row>
    <row r="5090" spans="1:6" ht="13.5" hidden="1" thickBot="1">
      <c r="A5090" s="27">
        <f t="shared" ref="A5090:A5153" si="89">LEN(B5090)</f>
        <v>9</v>
      </c>
      <c r="B5090" s="30" t="s">
        <v>7427</v>
      </c>
      <c r="C5090" s="30" t="s">
        <v>7131</v>
      </c>
      <c r="D5090" s="34">
        <v>0</v>
      </c>
      <c r="E5090" s="34">
        <v>823849080264524</v>
      </c>
      <c r="F5090" s="34">
        <v>823849080264524</v>
      </c>
    </row>
    <row r="5091" spans="1:6" ht="13.5" hidden="1" thickBot="1">
      <c r="A5091" s="27">
        <f t="shared" si="89"/>
        <v>9</v>
      </c>
      <c r="B5091" s="30" t="s">
        <v>7428</v>
      </c>
      <c r="C5091" s="30" t="s">
        <v>7429</v>
      </c>
      <c r="D5091" s="34">
        <v>0</v>
      </c>
      <c r="E5091" s="33">
        <v>745948266.00999999</v>
      </c>
      <c r="F5091" s="33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0" t="s">
        <v>3194</v>
      </c>
      <c r="D5092" s="34">
        <v>0</v>
      </c>
      <c r="E5092" s="33">
        <v>39269120907542.102</v>
      </c>
      <c r="F5092" s="33">
        <v>39269120907542.102</v>
      </c>
    </row>
    <row r="5093" spans="1:6" ht="13.5" hidden="1" thickBot="1">
      <c r="A5093" s="27">
        <f t="shared" si="89"/>
        <v>9</v>
      </c>
      <c r="B5093" s="30" t="s">
        <v>7431</v>
      </c>
      <c r="C5093" s="30" t="s">
        <v>4608</v>
      </c>
      <c r="D5093" s="34">
        <v>0</v>
      </c>
      <c r="E5093" s="34">
        <v>376497784962</v>
      </c>
      <c r="F5093" s="34">
        <v>376497784962</v>
      </c>
    </row>
    <row r="5094" spans="1:6" ht="13.5" hidden="1" thickBot="1">
      <c r="A5094" s="27">
        <f t="shared" si="89"/>
        <v>9</v>
      </c>
      <c r="B5094" s="30" t="s">
        <v>7432</v>
      </c>
      <c r="C5094" s="30" t="s">
        <v>7139</v>
      </c>
      <c r="D5094" s="34">
        <v>0</v>
      </c>
      <c r="E5094" s="33">
        <v>149581633129.92999</v>
      </c>
      <c r="F5094" s="33">
        <v>149581633129.92999</v>
      </c>
    </row>
    <row r="5095" spans="1:6" ht="13.5" hidden="1" thickBot="1">
      <c r="A5095" s="27">
        <f t="shared" si="89"/>
        <v>9</v>
      </c>
      <c r="B5095" s="30" t="s">
        <v>7433</v>
      </c>
      <c r="C5095" s="30" t="s">
        <v>7141</v>
      </c>
      <c r="D5095" s="34">
        <v>0</v>
      </c>
      <c r="E5095" s="33">
        <v>349739362132.15997</v>
      </c>
      <c r="F5095" s="33">
        <v>349739362132.15997</v>
      </c>
    </row>
    <row r="5096" spans="1:6" ht="13.5" hidden="1" thickBot="1">
      <c r="A5096" s="27">
        <f t="shared" si="89"/>
        <v>9</v>
      </c>
      <c r="B5096" s="30" t="s">
        <v>7434</v>
      </c>
      <c r="C5096" s="30" t="s">
        <v>7143</v>
      </c>
      <c r="D5096" s="34">
        <v>0</v>
      </c>
      <c r="E5096" s="34">
        <v>24982289121</v>
      </c>
      <c r="F5096" s="34">
        <v>24982289121</v>
      </c>
    </row>
    <row r="5097" spans="1:6" ht="13.5" hidden="1" thickBot="1">
      <c r="A5097" s="27">
        <f t="shared" si="89"/>
        <v>9</v>
      </c>
      <c r="B5097" s="30" t="s">
        <v>7435</v>
      </c>
      <c r="C5097" s="30" t="s">
        <v>7145</v>
      </c>
      <c r="D5097" s="34">
        <v>0</v>
      </c>
      <c r="E5097" s="33">
        <v>51035178206.699997</v>
      </c>
      <c r="F5097" s="33">
        <v>51035178206.699997</v>
      </c>
    </row>
    <row r="5098" spans="1:6" ht="13.5" hidden="1" thickBot="1">
      <c r="A5098" s="27">
        <f t="shared" si="89"/>
        <v>9</v>
      </c>
      <c r="B5098" s="30" t="s">
        <v>7436</v>
      </c>
      <c r="C5098" s="30" t="s">
        <v>7147</v>
      </c>
      <c r="D5098" s="34">
        <v>0</v>
      </c>
      <c r="E5098" s="33">
        <v>38317284659990.297</v>
      </c>
      <c r="F5098" s="33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0" t="s">
        <v>5767</v>
      </c>
      <c r="D5099" s="34">
        <v>0</v>
      </c>
      <c r="E5099" s="34">
        <v>19199822655</v>
      </c>
      <c r="F5099" s="34">
        <v>19199822655</v>
      </c>
    </row>
    <row r="5100" spans="1:6" ht="13.5" hidden="1" thickBot="1">
      <c r="A5100" s="27">
        <f t="shared" si="89"/>
        <v>9</v>
      </c>
      <c r="B5100" s="30" t="s">
        <v>7438</v>
      </c>
      <c r="C5100" s="30" t="s">
        <v>116</v>
      </c>
      <c r="D5100" s="34">
        <v>0</v>
      </c>
      <c r="E5100" s="34">
        <v>19091663468</v>
      </c>
      <c r="F5100" s="34">
        <v>19091663468</v>
      </c>
    </row>
    <row r="5101" spans="1:6" ht="13.5" hidden="1" thickBot="1">
      <c r="A5101" s="27">
        <f t="shared" si="89"/>
        <v>9</v>
      </c>
      <c r="B5101" s="30" t="s">
        <v>7439</v>
      </c>
      <c r="C5101" s="30" t="s">
        <v>193</v>
      </c>
      <c r="D5101" s="34">
        <v>0</v>
      </c>
      <c r="E5101" s="34">
        <v>6000000</v>
      </c>
      <c r="F5101" s="34">
        <v>6000000</v>
      </c>
    </row>
    <row r="5102" spans="1:6" ht="13.5" hidden="1" thickBot="1">
      <c r="A5102" s="27">
        <f t="shared" si="89"/>
        <v>9</v>
      </c>
      <c r="B5102" s="30" t="s">
        <v>7440</v>
      </c>
      <c r="C5102" s="30" t="s">
        <v>7441</v>
      </c>
      <c r="D5102" s="34">
        <v>0</v>
      </c>
      <c r="E5102" s="34">
        <v>54060820</v>
      </c>
      <c r="F5102" s="34">
        <v>54060820</v>
      </c>
    </row>
    <row r="5103" spans="1:6" ht="13.5" hidden="1" thickBot="1">
      <c r="A5103" s="27">
        <f t="shared" si="89"/>
        <v>9</v>
      </c>
      <c r="B5103" s="30" t="s">
        <v>7442</v>
      </c>
      <c r="C5103" s="30" t="s">
        <v>7165</v>
      </c>
      <c r="D5103" s="34">
        <v>0</v>
      </c>
      <c r="E5103" s="34">
        <v>48098367</v>
      </c>
      <c r="F5103" s="34">
        <v>48098367</v>
      </c>
    </row>
    <row r="5104" spans="1:6" ht="13.5" thickBot="1">
      <c r="A5104" s="27">
        <f t="shared" si="89"/>
        <v>6</v>
      </c>
      <c r="B5104" s="27" t="s">
        <v>7443</v>
      </c>
      <c r="C5104" s="30" t="s">
        <v>7444</v>
      </c>
      <c r="D5104" s="34">
        <v>0</v>
      </c>
      <c r="E5104" s="33">
        <v>1085848244879060</v>
      </c>
      <c r="F5104" s="33">
        <v>1085848244879060</v>
      </c>
    </row>
    <row r="5105" spans="1:6" ht="13.5" hidden="1" thickBot="1">
      <c r="A5105" s="27">
        <f t="shared" si="89"/>
        <v>9</v>
      </c>
      <c r="B5105" s="30" t="s">
        <v>7445</v>
      </c>
      <c r="C5105" s="30" t="s">
        <v>7446</v>
      </c>
      <c r="D5105" s="34">
        <v>0</v>
      </c>
      <c r="E5105" s="34">
        <v>273036707389798</v>
      </c>
      <c r="F5105" s="34">
        <v>273036707389798</v>
      </c>
    </row>
    <row r="5106" spans="1:6" ht="13.5" hidden="1" thickBot="1">
      <c r="A5106" s="27">
        <f t="shared" si="89"/>
        <v>9</v>
      </c>
      <c r="B5106" s="30" t="s">
        <v>7447</v>
      </c>
      <c r="C5106" s="30" t="s">
        <v>7448</v>
      </c>
      <c r="D5106" s="34">
        <v>0</v>
      </c>
      <c r="E5106" s="34">
        <v>343051250503092</v>
      </c>
      <c r="F5106" s="34">
        <v>343051250503092</v>
      </c>
    </row>
    <row r="5107" spans="1:6" ht="13.5" hidden="1" thickBot="1">
      <c r="A5107" s="27">
        <f t="shared" si="89"/>
        <v>9</v>
      </c>
      <c r="B5107" s="30" t="s">
        <v>7449</v>
      </c>
      <c r="C5107" s="30" t="s">
        <v>7450</v>
      </c>
      <c r="D5107" s="34">
        <v>0</v>
      </c>
      <c r="E5107" s="34">
        <v>257766182456707</v>
      </c>
      <c r="F5107" s="34">
        <v>257766182456707</v>
      </c>
    </row>
    <row r="5108" spans="1:6" ht="13.5" hidden="1" thickBot="1">
      <c r="A5108" s="27">
        <f t="shared" si="89"/>
        <v>9</v>
      </c>
      <c r="B5108" s="30" t="s">
        <v>7451</v>
      </c>
      <c r="C5108" s="30" t="s">
        <v>7452</v>
      </c>
      <c r="D5108" s="34">
        <v>0</v>
      </c>
      <c r="E5108" s="34">
        <v>200196583586423</v>
      </c>
      <c r="F5108" s="34">
        <v>200196583586423</v>
      </c>
    </row>
    <row r="5109" spans="1:6" ht="13.5" hidden="1" thickBot="1">
      <c r="A5109" s="27">
        <f t="shared" si="89"/>
        <v>9</v>
      </c>
      <c r="B5109" s="30" t="s">
        <v>7453</v>
      </c>
      <c r="C5109" s="30" t="s">
        <v>3144</v>
      </c>
      <c r="D5109" s="34">
        <v>0</v>
      </c>
      <c r="E5109" s="33">
        <v>11797520943043.4</v>
      </c>
      <c r="F5109" s="33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0" t="s">
        <v>7455</v>
      </c>
      <c r="D5110" s="34">
        <v>0</v>
      </c>
      <c r="E5110" s="34">
        <v>2660297148860</v>
      </c>
      <c r="F5110" s="34">
        <v>2660297148860</v>
      </c>
    </row>
    <row r="5111" spans="1:6" ht="13.5" hidden="1" thickBot="1">
      <c r="A5111" s="27">
        <f t="shared" si="89"/>
        <v>9</v>
      </c>
      <c r="B5111" s="30" t="s">
        <v>7456</v>
      </c>
      <c r="C5111" s="30" t="s">
        <v>7457</v>
      </c>
      <c r="D5111" s="34">
        <v>0</v>
      </c>
      <c r="E5111" s="34">
        <v>2660297148860</v>
      </c>
      <c r="F5111" s="34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0" t="s">
        <v>7459</v>
      </c>
      <c r="D5112" s="34">
        <v>0</v>
      </c>
      <c r="E5112" s="34">
        <v>828122867621587</v>
      </c>
      <c r="F5112" s="34">
        <v>828122867621587</v>
      </c>
    </row>
    <row r="5113" spans="1:6" ht="13.5" hidden="1" thickBot="1">
      <c r="A5113" s="27">
        <f t="shared" si="89"/>
        <v>9</v>
      </c>
      <c r="B5113" s="30" t="s">
        <v>7460</v>
      </c>
      <c r="C5113" s="30" t="s">
        <v>7461</v>
      </c>
      <c r="D5113" s="34">
        <v>0</v>
      </c>
      <c r="E5113" s="33">
        <v>4572367540610.6396</v>
      </c>
      <c r="F5113" s="33">
        <v>4572367540610.6396</v>
      </c>
    </row>
    <row r="5114" spans="1:6" ht="13.5" hidden="1" thickBot="1">
      <c r="A5114" s="27">
        <f t="shared" si="89"/>
        <v>9</v>
      </c>
      <c r="B5114" s="30" t="s">
        <v>7462</v>
      </c>
      <c r="C5114" s="30" t="s">
        <v>7463</v>
      </c>
      <c r="D5114" s="34">
        <v>0</v>
      </c>
      <c r="E5114" s="33">
        <v>17617898221677.602</v>
      </c>
      <c r="F5114" s="33">
        <v>17617898221677.602</v>
      </c>
    </row>
    <row r="5115" spans="1:6" ht="13.5" hidden="1" thickBot="1">
      <c r="A5115" s="27">
        <f t="shared" si="89"/>
        <v>9</v>
      </c>
      <c r="B5115" s="30" t="s">
        <v>7464</v>
      </c>
      <c r="C5115" s="30" t="s">
        <v>7465</v>
      </c>
      <c r="D5115" s="34">
        <v>0</v>
      </c>
      <c r="E5115" s="34">
        <v>160239581</v>
      </c>
      <c r="F5115" s="34">
        <v>160239581</v>
      </c>
    </row>
    <row r="5116" spans="1:6" ht="13.5" hidden="1" thickBot="1">
      <c r="A5116" s="27">
        <f t="shared" si="89"/>
        <v>9</v>
      </c>
      <c r="B5116" s="30" t="s">
        <v>7466</v>
      </c>
      <c r="C5116" s="30" t="s">
        <v>7459</v>
      </c>
      <c r="D5116" s="34">
        <v>0</v>
      </c>
      <c r="E5116" s="33">
        <v>805932441619718</v>
      </c>
      <c r="F5116" s="33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0" t="s">
        <v>7468</v>
      </c>
      <c r="D5117" s="34">
        <v>0</v>
      </c>
      <c r="E5117" s="33">
        <v>26788538730059</v>
      </c>
      <c r="F5117" s="33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0" t="s">
        <v>7470</v>
      </c>
      <c r="D5118" s="34">
        <v>0</v>
      </c>
      <c r="E5118" s="33">
        <v>487003547146172</v>
      </c>
      <c r="F5118" s="33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0" t="s">
        <v>7472</v>
      </c>
      <c r="D5119" s="34">
        <v>0</v>
      </c>
      <c r="E5119" s="33">
        <v>52685705304033.602</v>
      </c>
      <c r="F5119" s="33">
        <v>52685705304033.602</v>
      </c>
    </row>
    <row r="5120" spans="1:6" ht="13.5" hidden="1" thickBot="1">
      <c r="A5120" s="27">
        <f t="shared" si="89"/>
        <v>9</v>
      </c>
      <c r="B5120" s="30" t="s">
        <v>7473</v>
      </c>
      <c r="C5120" s="30" t="s">
        <v>6066</v>
      </c>
      <c r="D5120" s="34">
        <v>0</v>
      </c>
      <c r="E5120" s="33">
        <v>24095491596990</v>
      </c>
      <c r="F5120" s="33">
        <v>24095491596990</v>
      </c>
    </row>
    <row r="5121" spans="1:6" ht="13.5" hidden="1" thickBot="1">
      <c r="A5121" s="27">
        <f t="shared" si="89"/>
        <v>9</v>
      </c>
      <c r="B5121" s="30" t="s">
        <v>7474</v>
      </c>
      <c r="C5121" s="30" t="s">
        <v>2339</v>
      </c>
      <c r="D5121" s="34">
        <v>0</v>
      </c>
      <c r="E5121" s="33">
        <v>28590213707043.602</v>
      </c>
      <c r="F5121" s="33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0" t="s">
        <v>7476</v>
      </c>
      <c r="D5122" s="34">
        <v>0</v>
      </c>
      <c r="E5122" s="34">
        <v>39639385947</v>
      </c>
      <c r="F5122" s="34">
        <v>39639385947</v>
      </c>
    </row>
    <row r="5123" spans="1:6" ht="13.5" hidden="1" thickBot="1">
      <c r="A5123" s="27">
        <f t="shared" si="89"/>
        <v>9</v>
      </c>
      <c r="B5123" s="30" t="s">
        <v>7477</v>
      </c>
      <c r="C5123" s="30" t="s">
        <v>7478</v>
      </c>
      <c r="D5123" s="34">
        <v>0</v>
      </c>
      <c r="E5123" s="34">
        <v>3341024187</v>
      </c>
      <c r="F5123" s="34">
        <v>3341024187</v>
      </c>
    </row>
    <row r="5124" spans="1:6" ht="13.5" hidden="1" thickBot="1">
      <c r="A5124" s="27">
        <f t="shared" si="89"/>
        <v>9</v>
      </c>
      <c r="B5124" s="30" t="s">
        <v>7479</v>
      </c>
      <c r="C5124" s="30" t="s">
        <v>7480</v>
      </c>
      <c r="D5124" s="34">
        <v>0</v>
      </c>
      <c r="E5124" s="34">
        <v>36298361760</v>
      </c>
      <c r="F5124" s="34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0" t="s">
        <v>7482</v>
      </c>
      <c r="D5125" s="34">
        <v>0</v>
      </c>
      <c r="E5125" s="33">
        <v>50250493576498.5</v>
      </c>
      <c r="F5125" s="33">
        <v>50250493576498.5</v>
      </c>
    </row>
    <row r="5126" spans="1:6" ht="13.5" hidden="1" thickBot="1">
      <c r="A5126" s="27">
        <f t="shared" si="89"/>
        <v>9</v>
      </c>
      <c r="B5126" s="30" t="s">
        <v>7483</v>
      </c>
      <c r="C5126" s="30" t="s">
        <v>7484</v>
      </c>
      <c r="D5126" s="34">
        <v>0</v>
      </c>
      <c r="E5126" s="33">
        <v>1524599015636.6599</v>
      </c>
      <c r="F5126" s="33">
        <v>1524599015636.6599</v>
      </c>
    </row>
    <row r="5127" spans="1:6" ht="13.5" hidden="1" thickBot="1">
      <c r="A5127" s="27">
        <f t="shared" si="89"/>
        <v>9</v>
      </c>
      <c r="B5127" s="30" t="s">
        <v>7485</v>
      </c>
      <c r="C5127" s="30" t="s">
        <v>7486</v>
      </c>
      <c r="D5127" s="34">
        <v>0</v>
      </c>
      <c r="E5127" s="33">
        <v>48407905277861.898</v>
      </c>
      <c r="F5127" s="33">
        <v>48407905277861.898</v>
      </c>
    </row>
    <row r="5128" spans="1:6" ht="13.5" hidden="1" thickBot="1">
      <c r="A5128" s="27">
        <f t="shared" si="89"/>
        <v>9</v>
      </c>
      <c r="B5128" s="30" t="s">
        <v>7487</v>
      </c>
      <c r="C5128" s="30" t="s">
        <v>7488</v>
      </c>
      <c r="D5128" s="34">
        <v>0</v>
      </c>
      <c r="E5128" s="34">
        <v>317989283000</v>
      </c>
      <c r="F5128" s="34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0" t="s">
        <v>7490</v>
      </c>
      <c r="D5129" s="34">
        <v>0</v>
      </c>
      <c r="E5129" s="34">
        <v>55526051681652</v>
      </c>
      <c r="F5129" s="34">
        <v>55526051681652</v>
      </c>
    </row>
    <row r="5130" spans="1:6" ht="13.5" hidden="1" thickBot="1">
      <c r="A5130" s="27">
        <f t="shared" si="89"/>
        <v>9</v>
      </c>
      <c r="B5130" s="30" t="s">
        <v>7491</v>
      </c>
      <c r="C5130" s="30" t="s">
        <v>2171</v>
      </c>
      <c r="D5130" s="34">
        <v>0</v>
      </c>
      <c r="E5130" s="33">
        <v>33843908478974.398</v>
      </c>
      <c r="F5130" s="33">
        <v>33843908478974.398</v>
      </c>
    </row>
    <row r="5131" spans="1:6" ht="13.5" hidden="1" thickBot="1">
      <c r="A5131" s="27">
        <f t="shared" si="89"/>
        <v>9</v>
      </c>
      <c r="B5131" s="30" t="s">
        <v>7492</v>
      </c>
      <c r="C5131" s="30" t="s">
        <v>116</v>
      </c>
      <c r="D5131" s="34">
        <v>0</v>
      </c>
      <c r="E5131" s="33">
        <v>1474843112587.25</v>
      </c>
      <c r="F5131" s="33">
        <v>1474843112587.25</v>
      </c>
    </row>
    <row r="5132" spans="1:6" ht="13.5" hidden="1" thickBot="1">
      <c r="A5132" s="27">
        <f t="shared" si="89"/>
        <v>9</v>
      </c>
      <c r="B5132" s="30" t="s">
        <v>7493</v>
      </c>
      <c r="C5132" s="30" t="s">
        <v>7185</v>
      </c>
      <c r="D5132" s="34">
        <v>0</v>
      </c>
      <c r="E5132" s="33">
        <v>4891737010896.4297</v>
      </c>
      <c r="F5132" s="33">
        <v>4891737010896.4297</v>
      </c>
    </row>
    <row r="5133" spans="1:6" ht="13.5" hidden="1" thickBot="1">
      <c r="A5133" s="27">
        <f t="shared" si="89"/>
        <v>9</v>
      </c>
      <c r="B5133" s="30" t="s">
        <v>7494</v>
      </c>
      <c r="C5133" s="30" t="s">
        <v>193</v>
      </c>
      <c r="D5133" s="34">
        <v>0</v>
      </c>
      <c r="E5133" s="33">
        <v>10015348068913</v>
      </c>
      <c r="F5133" s="33">
        <v>10015348068913</v>
      </c>
    </row>
    <row r="5134" spans="1:6" ht="13.5" hidden="1" thickBot="1">
      <c r="A5134" s="27">
        <f t="shared" si="89"/>
        <v>9</v>
      </c>
      <c r="B5134" s="30" t="s">
        <v>7495</v>
      </c>
      <c r="C5134" s="30" t="s">
        <v>82</v>
      </c>
      <c r="D5134" s="34">
        <v>0</v>
      </c>
      <c r="E5134" s="33">
        <v>5187427460335.3203</v>
      </c>
      <c r="F5134" s="33">
        <v>5187427460335.3203</v>
      </c>
    </row>
    <row r="5135" spans="1:6" ht="13.5" hidden="1" thickBot="1">
      <c r="A5135" s="27">
        <f t="shared" si="89"/>
        <v>9</v>
      </c>
      <c r="B5135" s="30" t="s">
        <v>7496</v>
      </c>
      <c r="C5135" s="30" t="s">
        <v>7497</v>
      </c>
      <c r="D5135" s="34">
        <v>0</v>
      </c>
      <c r="E5135" s="33">
        <v>112787549945.56</v>
      </c>
      <c r="F5135" s="33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0" t="s">
        <v>7499</v>
      </c>
      <c r="D5136" s="34">
        <v>0</v>
      </c>
      <c r="E5136" s="33">
        <v>19259592401626.5</v>
      </c>
      <c r="F5136" s="33">
        <v>19259592401626.5</v>
      </c>
    </row>
    <row r="5137" spans="1:6" ht="13.5" hidden="1" thickBot="1">
      <c r="A5137" s="27">
        <f t="shared" si="89"/>
        <v>9</v>
      </c>
      <c r="B5137" s="30" t="s">
        <v>7500</v>
      </c>
      <c r="C5137" s="30" t="s">
        <v>153</v>
      </c>
      <c r="D5137" s="34">
        <v>0</v>
      </c>
      <c r="E5137" s="33">
        <v>349418042519.37</v>
      </c>
      <c r="F5137" s="33">
        <v>349418042519.37</v>
      </c>
    </row>
    <row r="5138" spans="1:6" ht="13.5" hidden="1" thickBot="1">
      <c r="A5138" s="27">
        <f t="shared" si="89"/>
        <v>9</v>
      </c>
      <c r="B5138" s="30" t="s">
        <v>7501</v>
      </c>
      <c r="C5138" s="30" t="s">
        <v>2171</v>
      </c>
      <c r="D5138" s="34">
        <v>0</v>
      </c>
      <c r="E5138" s="33">
        <v>657536893008.68005</v>
      </c>
      <c r="F5138" s="33">
        <v>657536893008.68005</v>
      </c>
    </row>
    <row r="5139" spans="1:6" ht="13.5" hidden="1" thickBot="1">
      <c r="A5139" s="27">
        <f t="shared" si="89"/>
        <v>9</v>
      </c>
      <c r="B5139" s="30" t="s">
        <v>7502</v>
      </c>
      <c r="C5139" s="30" t="s">
        <v>7503</v>
      </c>
      <c r="D5139" s="34">
        <v>0</v>
      </c>
      <c r="E5139" s="33">
        <v>2608597901399.79</v>
      </c>
      <c r="F5139" s="33">
        <v>2608597901399.79</v>
      </c>
    </row>
    <row r="5140" spans="1:6" ht="13.5" hidden="1" thickBot="1">
      <c r="A5140" s="27">
        <f t="shared" si="89"/>
        <v>9</v>
      </c>
      <c r="B5140" s="30" t="s">
        <v>7504</v>
      </c>
      <c r="C5140" s="30" t="s">
        <v>7505</v>
      </c>
      <c r="D5140" s="34">
        <v>0</v>
      </c>
      <c r="E5140" s="33">
        <v>1794110716973.3201</v>
      </c>
      <c r="F5140" s="33">
        <v>1794110716973.3201</v>
      </c>
    </row>
    <row r="5141" spans="1:6" ht="13.5" hidden="1" thickBot="1">
      <c r="A5141" s="27">
        <f t="shared" si="89"/>
        <v>9</v>
      </c>
      <c r="B5141" s="30" t="s">
        <v>7506</v>
      </c>
      <c r="C5141" s="30" t="s">
        <v>2339</v>
      </c>
      <c r="D5141" s="34">
        <v>0</v>
      </c>
      <c r="E5141" s="33">
        <v>1293942571562.5901</v>
      </c>
      <c r="F5141" s="33">
        <v>1293942571562.5901</v>
      </c>
    </row>
    <row r="5142" spans="1:6" ht="13.5" hidden="1" thickBot="1">
      <c r="A5142" s="27">
        <f t="shared" si="89"/>
        <v>9</v>
      </c>
      <c r="B5142" s="30" t="s">
        <v>7507</v>
      </c>
      <c r="C5142" s="30" t="s">
        <v>6066</v>
      </c>
      <c r="D5142" s="34">
        <v>0</v>
      </c>
      <c r="E5142" s="33">
        <v>12555986276162.801</v>
      </c>
      <c r="F5142" s="33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0" t="s">
        <v>7509</v>
      </c>
      <c r="D5143" s="34">
        <v>0</v>
      </c>
      <c r="E5143" s="33">
        <v>235584210330.04999</v>
      </c>
      <c r="F5143" s="33">
        <v>235584210330.04999</v>
      </c>
    </row>
    <row r="5144" spans="1:6" ht="13.5" hidden="1" thickBot="1">
      <c r="A5144" s="27">
        <f t="shared" si="89"/>
        <v>9</v>
      </c>
      <c r="B5144" s="30" t="s">
        <v>7510</v>
      </c>
      <c r="C5144" s="30" t="s">
        <v>7511</v>
      </c>
      <c r="D5144" s="34">
        <v>0</v>
      </c>
      <c r="E5144" s="34">
        <v>36642005</v>
      </c>
      <c r="F5144" s="34">
        <v>36642005</v>
      </c>
    </row>
    <row r="5145" spans="1:6" ht="13.5" hidden="1" thickBot="1">
      <c r="A5145" s="27">
        <f t="shared" si="89"/>
        <v>9</v>
      </c>
      <c r="B5145" s="30" t="s">
        <v>7512</v>
      </c>
      <c r="C5145" s="30" t="s">
        <v>1178</v>
      </c>
      <c r="D5145" s="34">
        <v>0</v>
      </c>
      <c r="E5145" s="33">
        <v>74017136713.050003</v>
      </c>
      <c r="F5145" s="33">
        <v>74017136713.050003</v>
      </c>
    </row>
    <row r="5146" spans="1:6" ht="13.5" hidden="1" thickBot="1">
      <c r="A5146" s="27">
        <f t="shared" si="89"/>
        <v>9</v>
      </c>
      <c r="B5146" s="30" t="s">
        <v>7513</v>
      </c>
      <c r="C5146" s="30" t="s">
        <v>1180</v>
      </c>
      <c r="D5146" s="34">
        <v>0</v>
      </c>
      <c r="E5146" s="34">
        <v>6381378088</v>
      </c>
      <c r="F5146" s="34">
        <v>6381378088</v>
      </c>
    </row>
    <row r="5147" spans="1:6" ht="13.5" hidden="1" thickBot="1">
      <c r="A5147" s="27">
        <f t="shared" si="89"/>
        <v>9</v>
      </c>
      <c r="B5147" s="30" t="s">
        <v>7514</v>
      </c>
      <c r="C5147" s="30" t="s">
        <v>7515</v>
      </c>
      <c r="D5147" s="34">
        <v>0</v>
      </c>
      <c r="E5147" s="34">
        <v>141559938769</v>
      </c>
      <c r="F5147" s="34">
        <v>141559938769</v>
      </c>
    </row>
    <row r="5148" spans="1:6" ht="13.5" hidden="1" thickBot="1">
      <c r="A5148" s="27">
        <f t="shared" si="89"/>
        <v>9</v>
      </c>
      <c r="B5148" s="30" t="s">
        <v>7516</v>
      </c>
      <c r="C5148" s="30" t="s">
        <v>7517</v>
      </c>
      <c r="D5148" s="34">
        <v>0</v>
      </c>
      <c r="E5148" s="34">
        <v>6965077278</v>
      </c>
      <c r="F5148" s="34">
        <v>6965077278</v>
      </c>
    </row>
    <row r="5149" spans="1:6" ht="13.5" hidden="1" thickBot="1">
      <c r="A5149" s="27">
        <f t="shared" si="89"/>
        <v>9</v>
      </c>
      <c r="B5149" s="30" t="s">
        <v>7518</v>
      </c>
      <c r="C5149" s="30" t="s">
        <v>7519</v>
      </c>
      <c r="D5149" s="34">
        <v>0</v>
      </c>
      <c r="E5149" s="34">
        <v>6624037477</v>
      </c>
      <c r="F5149" s="34">
        <v>6624037477</v>
      </c>
    </row>
    <row r="5150" spans="1:6" ht="13.5" thickBot="1">
      <c r="A5150" s="27">
        <f t="shared" si="89"/>
        <v>6</v>
      </c>
      <c r="B5150" s="27" t="s">
        <v>7520</v>
      </c>
      <c r="C5150" s="30" t="s">
        <v>7521</v>
      </c>
      <c r="D5150" s="34">
        <v>0</v>
      </c>
      <c r="E5150" s="33">
        <v>24485125781761.801</v>
      </c>
      <c r="F5150" s="33">
        <v>24485125781761.801</v>
      </c>
    </row>
    <row r="5151" spans="1:6" ht="13.5" hidden="1" thickBot="1">
      <c r="A5151" s="27">
        <f t="shared" si="89"/>
        <v>9</v>
      </c>
      <c r="B5151" s="30" t="s">
        <v>7522</v>
      </c>
      <c r="C5151" s="30" t="s">
        <v>7523</v>
      </c>
      <c r="D5151" s="34">
        <v>0</v>
      </c>
      <c r="E5151" s="33">
        <v>24485125781761.801</v>
      </c>
      <c r="F5151" s="33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0" t="s">
        <v>7525</v>
      </c>
      <c r="D5152" s="34">
        <v>0</v>
      </c>
      <c r="E5152" s="33">
        <v>11993823549.9</v>
      </c>
      <c r="F5152" s="33">
        <v>11993823549.9</v>
      </c>
    </row>
    <row r="5153" spans="1:6" ht="13.5" hidden="1" thickBot="1">
      <c r="A5153" s="27">
        <f t="shared" si="89"/>
        <v>9</v>
      </c>
      <c r="B5153" s="30" t="s">
        <v>7526</v>
      </c>
      <c r="C5153" s="30" t="s">
        <v>7525</v>
      </c>
      <c r="D5153" s="34">
        <v>0</v>
      </c>
      <c r="E5153" s="33">
        <v>11993823549.9</v>
      </c>
      <c r="F5153" s="33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0" t="s">
        <v>7528</v>
      </c>
      <c r="D5154" s="34">
        <v>0</v>
      </c>
      <c r="E5154" s="34">
        <v>19878433767828</v>
      </c>
      <c r="F5154" s="34">
        <v>19878433767828</v>
      </c>
    </row>
    <row r="5155" spans="1:6" ht="13.5" hidden="1" thickBot="1">
      <c r="A5155" s="27">
        <f t="shared" si="90"/>
        <v>9</v>
      </c>
      <c r="B5155" s="30" t="s">
        <v>7529</v>
      </c>
      <c r="C5155" s="30" t="s">
        <v>86</v>
      </c>
      <c r="D5155" s="34">
        <v>0</v>
      </c>
      <c r="E5155" s="34">
        <v>19878433767828</v>
      </c>
      <c r="F5155" s="34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0" t="s">
        <v>5767</v>
      </c>
      <c r="D5156" s="34">
        <v>0</v>
      </c>
      <c r="E5156" s="33">
        <v>59066479341.760002</v>
      </c>
      <c r="F5156" s="33">
        <v>59066479341.760002</v>
      </c>
    </row>
    <row r="5157" spans="1:6" ht="13.5" hidden="1" thickBot="1">
      <c r="A5157" s="27">
        <f t="shared" si="90"/>
        <v>9</v>
      </c>
      <c r="B5157" s="30" t="s">
        <v>7531</v>
      </c>
      <c r="C5157" s="30" t="s">
        <v>2171</v>
      </c>
      <c r="D5157" s="34">
        <v>0</v>
      </c>
      <c r="E5157" s="34">
        <v>270000000</v>
      </c>
      <c r="F5157" s="34">
        <v>270000000</v>
      </c>
    </row>
    <row r="5158" spans="1:6" ht="13.5" hidden="1" thickBot="1">
      <c r="A5158" s="27">
        <f t="shared" si="90"/>
        <v>9</v>
      </c>
      <c r="B5158" s="30" t="s">
        <v>7532</v>
      </c>
      <c r="C5158" s="30" t="s">
        <v>116</v>
      </c>
      <c r="D5158" s="34">
        <v>0</v>
      </c>
      <c r="E5158" s="34">
        <v>61522771</v>
      </c>
      <c r="F5158" s="34">
        <v>61522771</v>
      </c>
    </row>
    <row r="5159" spans="1:6" ht="13.5" hidden="1" thickBot="1">
      <c r="A5159" s="27">
        <f t="shared" si="90"/>
        <v>9</v>
      </c>
      <c r="B5159" s="30" t="s">
        <v>7533</v>
      </c>
      <c r="C5159" s="30" t="s">
        <v>7163</v>
      </c>
      <c r="D5159" s="34">
        <v>0</v>
      </c>
      <c r="E5159" s="34">
        <v>18971100</v>
      </c>
      <c r="F5159" s="34">
        <v>18971100</v>
      </c>
    </row>
    <row r="5160" spans="1:6" ht="13.5" hidden="1" thickBot="1">
      <c r="A5160" s="27">
        <f t="shared" si="90"/>
        <v>9</v>
      </c>
      <c r="B5160" s="30" t="s">
        <v>7534</v>
      </c>
      <c r="C5160" s="30" t="s">
        <v>193</v>
      </c>
      <c r="D5160" s="34">
        <v>0</v>
      </c>
      <c r="E5160" s="33">
        <v>58454625470.760002</v>
      </c>
      <c r="F5160" s="33">
        <v>58454625470.760002</v>
      </c>
    </row>
    <row r="5161" spans="1:6" ht="13.5" hidden="1" thickBot="1">
      <c r="A5161" s="27">
        <f t="shared" si="90"/>
        <v>9</v>
      </c>
      <c r="B5161" s="30" t="s">
        <v>7535</v>
      </c>
      <c r="C5161" s="30" t="s">
        <v>7536</v>
      </c>
      <c r="D5161" s="34">
        <v>0</v>
      </c>
      <c r="E5161" s="34">
        <v>261360000</v>
      </c>
      <c r="F5161" s="34">
        <v>261360000</v>
      </c>
    </row>
    <row r="5162" spans="1:6" ht="13.5" thickBot="1">
      <c r="A5162" s="27">
        <f t="shared" si="90"/>
        <v>6</v>
      </c>
      <c r="B5162" s="27" t="s">
        <v>7537</v>
      </c>
      <c r="C5162" s="30" t="s">
        <v>7538</v>
      </c>
      <c r="D5162" s="34">
        <v>0</v>
      </c>
      <c r="E5162" s="33">
        <v>8393947873183.5</v>
      </c>
      <c r="F5162" s="33">
        <v>8393947873183.5</v>
      </c>
    </row>
    <row r="5163" spans="1:6" ht="13.5" hidden="1" thickBot="1">
      <c r="A5163" s="27">
        <f t="shared" si="90"/>
        <v>9</v>
      </c>
      <c r="B5163" s="30" t="s">
        <v>7539</v>
      </c>
      <c r="C5163" s="30" t="s">
        <v>7540</v>
      </c>
      <c r="D5163" s="34">
        <v>0</v>
      </c>
      <c r="E5163" s="34">
        <v>3870075219193</v>
      </c>
      <c r="F5163" s="34">
        <v>3870075219193</v>
      </c>
    </row>
    <row r="5164" spans="1:6" ht="13.5" hidden="1" thickBot="1">
      <c r="A5164" s="27">
        <f t="shared" si="90"/>
        <v>9</v>
      </c>
      <c r="B5164" s="30" t="s">
        <v>7541</v>
      </c>
      <c r="C5164" s="30" t="s">
        <v>7542</v>
      </c>
      <c r="D5164" s="34">
        <v>0</v>
      </c>
      <c r="E5164" s="33">
        <v>4507568147690.1104</v>
      </c>
      <c r="F5164" s="33">
        <v>4507568147690.1104</v>
      </c>
    </row>
    <row r="5165" spans="1:6" ht="13.5" hidden="1" thickBot="1">
      <c r="A5165" s="27">
        <f t="shared" si="90"/>
        <v>9</v>
      </c>
      <c r="B5165" s="30" t="s">
        <v>7543</v>
      </c>
      <c r="C5165" s="30" t="s">
        <v>7544</v>
      </c>
      <c r="D5165" s="34">
        <v>0</v>
      </c>
      <c r="E5165" s="33">
        <v>11613938964.389999</v>
      </c>
      <c r="F5165" s="33">
        <v>11613938964.389999</v>
      </c>
    </row>
    <row r="5166" spans="1:6" ht="13.5" hidden="1" thickBot="1">
      <c r="A5166" s="27">
        <f t="shared" si="90"/>
        <v>9</v>
      </c>
      <c r="B5166" s="30" t="s">
        <v>7545</v>
      </c>
      <c r="C5166" s="30" t="s">
        <v>7546</v>
      </c>
      <c r="D5166" s="34">
        <v>0</v>
      </c>
      <c r="E5166" s="34">
        <v>4690567336</v>
      </c>
      <c r="F5166" s="34">
        <v>4690567336</v>
      </c>
    </row>
    <row r="5167" spans="1:6" ht="13.5" thickBot="1">
      <c r="A5167" s="27">
        <f t="shared" si="90"/>
        <v>6</v>
      </c>
      <c r="B5167" s="27" t="s">
        <v>7547</v>
      </c>
      <c r="C5167" s="30" t="s">
        <v>7282</v>
      </c>
      <c r="D5167" s="34">
        <v>0</v>
      </c>
      <c r="E5167" s="33">
        <v>12239776885882.1</v>
      </c>
      <c r="F5167" s="33">
        <v>12239776885882.1</v>
      </c>
    </row>
    <row r="5168" spans="1:6" ht="13.5" hidden="1" thickBot="1">
      <c r="A5168" s="27">
        <f t="shared" si="90"/>
        <v>9</v>
      </c>
      <c r="B5168" s="30" t="s">
        <v>7548</v>
      </c>
      <c r="C5168" s="30" t="s">
        <v>157</v>
      </c>
      <c r="D5168" s="34">
        <v>0</v>
      </c>
      <c r="E5168" s="33">
        <v>732861228460.14001</v>
      </c>
      <c r="F5168" s="33">
        <v>732861228460.14001</v>
      </c>
    </row>
    <row r="5169" spans="1:6" ht="13.5" hidden="1" thickBot="1">
      <c r="A5169" s="27">
        <f t="shared" si="90"/>
        <v>9</v>
      </c>
      <c r="B5169" s="30" t="s">
        <v>7549</v>
      </c>
      <c r="C5169" s="30" t="s">
        <v>3677</v>
      </c>
      <c r="D5169" s="34">
        <v>0</v>
      </c>
      <c r="E5169" s="34">
        <v>11506915657422</v>
      </c>
      <c r="F5169" s="34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0" t="s">
        <v>2157</v>
      </c>
      <c r="D5170" s="34">
        <v>0</v>
      </c>
      <c r="E5170" s="34">
        <v>12760072609900</v>
      </c>
      <c r="F5170" s="34">
        <v>12760072609900</v>
      </c>
    </row>
    <row r="5171" spans="1:6" ht="13.5" hidden="1" thickBot="1">
      <c r="A5171" s="27">
        <f t="shared" si="90"/>
        <v>9</v>
      </c>
      <c r="B5171" s="30" t="s">
        <v>7551</v>
      </c>
      <c r="C5171" s="30" t="s">
        <v>948</v>
      </c>
      <c r="D5171" s="34">
        <v>0</v>
      </c>
      <c r="E5171" s="34">
        <v>12760072609900</v>
      </c>
      <c r="F5171" s="34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0" t="s">
        <v>7349</v>
      </c>
      <c r="D5172" s="34">
        <v>0</v>
      </c>
      <c r="E5172" s="33">
        <v>66705556601682.203</v>
      </c>
      <c r="F5172" s="33">
        <v>66705556601682.203</v>
      </c>
    </row>
    <row r="5173" spans="1:6" ht="13.5" hidden="1" thickBot="1">
      <c r="A5173" s="27">
        <f t="shared" si="90"/>
        <v>9</v>
      </c>
      <c r="B5173" s="30" t="s">
        <v>7553</v>
      </c>
      <c r="C5173" s="30" t="s">
        <v>7554</v>
      </c>
      <c r="D5173" s="34">
        <v>0</v>
      </c>
      <c r="E5173" s="33">
        <v>57258204888384.297</v>
      </c>
      <c r="F5173" s="33">
        <v>57258204888384.297</v>
      </c>
    </row>
    <row r="5174" spans="1:6" ht="13.5" hidden="1" thickBot="1">
      <c r="A5174" s="27">
        <f t="shared" si="90"/>
        <v>9</v>
      </c>
      <c r="B5174" s="30" t="s">
        <v>7555</v>
      </c>
      <c r="C5174" s="30" t="s">
        <v>7556</v>
      </c>
      <c r="D5174" s="34">
        <v>0</v>
      </c>
      <c r="E5174" s="33">
        <v>6075155448961.8701</v>
      </c>
      <c r="F5174" s="33">
        <v>6075155448961.8701</v>
      </c>
    </row>
    <row r="5175" spans="1:6" ht="13.5" hidden="1" thickBot="1">
      <c r="A5175" s="27">
        <f t="shared" si="90"/>
        <v>9</v>
      </c>
      <c r="B5175" s="30" t="s">
        <v>7557</v>
      </c>
      <c r="C5175" s="30" t="s">
        <v>7558</v>
      </c>
      <c r="D5175" s="34">
        <v>0</v>
      </c>
      <c r="E5175" s="33">
        <v>3372196264336.0498</v>
      </c>
      <c r="F5175" s="33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0" t="s">
        <v>7560</v>
      </c>
      <c r="D5176" s="34">
        <v>0</v>
      </c>
      <c r="E5176" s="33">
        <v>164472506762955</v>
      </c>
      <c r="F5176" s="33">
        <v>164472506762955</v>
      </c>
    </row>
    <row r="5177" spans="1:6" ht="13.5" hidden="1" thickBot="1">
      <c r="A5177" s="27">
        <f t="shared" si="90"/>
        <v>9</v>
      </c>
      <c r="B5177" s="30" t="s">
        <v>7561</v>
      </c>
      <c r="C5177" s="30" t="s">
        <v>7562</v>
      </c>
      <c r="D5177" s="34">
        <v>0</v>
      </c>
      <c r="E5177" s="33">
        <v>26631070974.619999</v>
      </c>
      <c r="F5177" s="33">
        <v>26631070974.619999</v>
      </c>
    </row>
    <row r="5178" spans="1:6" ht="13.5" hidden="1" thickBot="1">
      <c r="A5178" s="27">
        <f t="shared" si="90"/>
        <v>9</v>
      </c>
      <c r="B5178" s="30" t="s">
        <v>7563</v>
      </c>
      <c r="C5178" s="30" t="s">
        <v>7564</v>
      </c>
      <c r="D5178" s="34">
        <v>0</v>
      </c>
      <c r="E5178" s="33">
        <v>12837477343111.801</v>
      </c>
      <c r="F5178" s="33">
        <v>12837477343111.801</v>
      </c>
    </row>
    <row r="5179" spans="1:6" ht="13.5" hidden="1" thickBot="1">
      <c r="A5179" s="27">
        <f t="shared" si="90"/>
        <v>9</v>
      </c>
      <c r="B5179" s="30" t="s">
        <v>7565</v>
      </c>
      <c r="C5179" s="30" t="s">
        <v>7566</v>
      </c>
      <c r="D5179" s="34">
        <v>0</v>
      </c>
      <c r="E5179" s="33">
        <v>11415635802.860001</v>
      </c>
      <c r="F5179" s="33">
        <v>11415635802.860001</v>
      </c>
    </row>
    <row r="5180" spans="1:6" ht="13.5" hidden="1" thickBot="1">
      <c r="A5180" s="27">
        <f t="shared" si="90"/>
        <v>9</v>
      </c>
      <c r="B5180" s="30" t="s">
        <v>7567</v>
      </c>
      <c r="C5180" s="30" t="s">
        <v>7568</v>
      </c>
      <c r="D5180" s="34">
        <v>0</v>
      </c>
      <c r="E5180" s="34">
        <v>544369291000</v>
      </c>
      <c r="F5180" s="34">
        <v>544369291000</v>
      </c>
    </row>
    <row r="5181" spans="1:6" ht="13.5" hidden="1" thickBot="1">
      <c r="A5181" s="27">
        <f t="shared" si="90"/>
        <v>9</v>
      </c>
      <c r="B5181" s="30" t="s">
        <v>7569</v>
      </c>
      <c r="C5181" s="30" t="s">
        <v>7570</v>
      </c>
      <c r="D5181" s="34">
        <v>0</v>
      </c>
      <c r="E5181" s="34">
        <v>2591356513733</v>
      </c>
      <c r="F5181" s="34">
        <v>2591356513733</v>
      </c>
    </row>
    <row r="5182" spans="1:6" ht="13.5" hidden="1" thickBot="1">
      <c r="A5182" s="27">
        <f t="shared" si="90"/>
        <v>9</v>
      </c>
      <c r="B5182" s="30" t="s">
        <v>7571</v>
      </c>
      <c r="C5182" s="30" t="s">
        <v>7572</v>
      </c>
      <c r="D5182" s="34">
        <v>0</v>
      </c>
      <c r="E5182" s="34">
        <v>20855196844</v>
      </c>
      <c r="F5182" s="34">
        <v>20855196844</v>
      </c>
    </row>
    <row r="5183" spans="1:6" ht="13.5" hidden="1" thickBot="1">
      <c r="A5183" s="27">
        <f t="shared" si="90"/>
        <v>9</v>
      </c>
      <c r="B5183" s="30" t="s">
        <v>7573</v>
      </c>
      <c r="C5183" s="30" t="s">
        <v>7574</v>
      </c>
      <c r="D5183" s="34">
        <v>0</v>
      </c>
      <c r="E5183" s="34">
        <v>4974440786441</v>
      </c>
      <c r="F5183" s="34">
        <v>4974440786441</v>
      </c>
    </row>
    <row r="5184" spans="1:6" ht="13.5" hidden="1" thickBot="1">
      <c r="A5184" s="27">
        <f t="shared" si="90"/>
        <v>9</v>
      </c>
      <c r="B5184" s="30" t="s">
        <v>7575</v>
      </c>
      <c r="C5184" s="30" t="s">
        <v>7576</v>
      </c>
      <c r="D5184" s="34">
        <v>0</v>
      </c>
      <c r="E5184" s="34">
        <v>193813996</v>
      </c>
      <c r="F5184" s="34">
        <v>193813996</v>
      </c>
    </row>
    <row r="5185" spans="1:6" ht="13.5" hidden="1" thickBot="1">
      <c r="A5185" s="27">
        <f t="shared" si="90"/>
        <v>9</v>
      </c>
      <c r="B5185" s="30" t="s">
        <v>7577</v>
      </c>
      <c r="C5185" s="30" t="s">
        <v>2982</v>
      </c>
      <c r="D5185" s="34">
        <v>0</v>
      </c>
      <c r="E5185" s="33">
        <v>8580226788.9200001</v>
      </c>
      <c r="F5185" s="33">
        <v>8580226788.9200001</v>
      </c>
    </row>
    <row r="5186" spans="1:6" ht="13.5" hidden="1" thickBot="1">
      <c r="A5186" s="27">
        <f t="shared" si="90"/>
        <v>9</v>
      </c>
      <c r="B5186" s="30" t="s">
        <v>7578</v>
      </c>
      <c r="C5186" s="30" t="s">
        <v>7579</v>
      </c>
      <c r="D5186" s="34">
        <v>0</v>
      </c>
      <c r="E5186" s="33">
        <v>6897863314293.5098</v>
      </c>
      <c r="F5186" s="33">
        <v>6897863314293.5098</v>
      </c>
    </row>
    <row r="5187" spans="1:6" ht="13.5" hidden="1" thickBot="1">
      <c r="A5187" s="27">
        <f t="shared" si="90"/>
        <v>9</v>
      </c>
      <c r="B5187" s="30" t="s">
        <v>7580</v>
      </c>
      <c r="C5187" s="30" t="s">
        <v>7581</v>
      </c>
      <c r="D5187" s="34">
        <v>0</v>
      </c>
      <c r="E5187" s="33">
        <v>275744554466.84998</v>
      </c>
      <c r="F5187" s="33">
        <v>275744554466.84998</v>
      </c>
    </row>
    <row r="5188" spans="1:6" ht="13.5" hidden="1" thickBot="1">
      <c r="A5188" s="27">
        <f t="shared" si="90"/>
        <v>9</v>
      </c>
      <c r="B5188" s="30" t="s">
        <v>7582</v>
      </c>
      <c r="C5188" s="30" t="s">
        <v>7583</v>
      </c>
      <c r="D5188" s="34">
        <v>0</v>
      </c>
      <c r="E5188" s="33">
        <v>40553261183616</v>
      </c>
      <c r="F5188" s="33">
        <v>40553261183616</v>
      </c>
    </row>
    <row r="5189" spans="1:6" ht="13.5" hidden="1" thickBot="1">
      <c r="A5189" s="27">
        <f t="shared" si="90"/>
        <v>9</v>
      </c>
      <c r="B5189" s="30" t="s">
        <v>7584</v>
      </c>
      <c r="C5189" s="30" t="s">
        <v>7585</v>
      </c>
      <c r="D5189" s="34">
        <v>0</v>
      </c>
      <c r="E5189" s="34">
        <v>53768660599</v>
      </c>
      <c r="F5189" s="34">
        <v>53768660599</v>
      </c>
    </row>
    <row r="5190" spans="1:6" ht="13.5" hidden="1" thickBot="1">
      <c r="A5190" s="27">
        <f t="shared" si="90"/>
        <v>9</v>
      </c>
      <c r="B5190" s="30" t="s">
        <v>7586</v>
      </c>
      <c r="C5190" s="30" t="s">
        <v>2849</v>
      </c>
      <c r="D5190" s="34">
        <v>0</v>
      </c>
      <c r="E5190" s="33">
        <v>820114756195.40002</v>
      </c>
      <c r="F5190" s="33">
        <v>820114756195.40002</v>
      </c>
    </row>
    <row r="5191" spans="1:6" ht="13.5" hidden="1" thickBot="1">
      <c r="A5191" s="27">
        <f t="shared" si="90"/>
        <v>9</v>
      </c>
      <c r="B5191" s="30" t="s">
        <v>7587</v>
      </c>
      <c r="C5191" s="30" t="s">
        <v>7588</v>
      </c>
      <c r="D5191" s="34">
        <v>0</v>
      </c>
      <c r="E5191" s="33">
        <v>256767599024.76999</v>
      </c>
      <c r="F5191" s="33">
        <v>256767599024.76999</v>
      </c>
    </row>
    <row r="5192" spans="1:6" ht="13.5" hidden="1" thickBot="1">
      <c r="A5192" s="27">
        <f t="shared" si="90"/>
        <v>9</v>
      </c>
      <c r="B5192" s="30" t="s">
        <v>7589</v>
      </c>
      <c r="C5192" s="30" t="s">
        <v>7590</v>
      </c>
      <c r="D5192" s="34">
        <v>0</v>
      </c>
      <c r="E5192" s="34">
        <v>3489033893</v>
      </c>
      <c r="F5192" s="34">
        <v>3489033893</v>
      </c>
    </row>
    <row r="5193" spans="1:6" ht="13.5" hidden="1" thickBot="1">
      <c r="A5193" s="27">
        <f t="shared" si="90"/>
        <v>9</v>
      </c>
      <c r="B5193" s="30" t="s">
        <v>7591</v>
      </c>
      <c r="C5193" s="30" t="s">
        <v>7592</v>
      </c>
      <c r="D5193" s="34">
        <v>0</v>
      </c>
      <c r="E5193" s="34">
        <v>292860359628</v>
      </c>
      <c r="F5193" s="34">
        <v>292860359628</v>
      </c>
    </row>
    <row r="5194" spans="1:6" ht="13.5" hidden="1" thickBot="1">
      <c r="A5194" s="27">
        <f t="shared" si="90"/>
        <v>9</v>
      </c>
      <c r="B5194" s="30" t="s">
        <v>7593</v>
      </c>
      <c r="C5194" s="30" t="s">
        <v>7594</v>
      </c>
      <c r="D5194" s="34">
        <v>0</v>
      </c>
      <c r="E5194" s="33">
        <v>1036485735346.4301</v>
      </c>
      <c r="F5194" s="33">
        <v>1036485735346.4301</v>
      </c>
    </row>
    <row r="5195" spans="1:6" ht="13.5" hidden="1" thickBot="1">
      <c r="A5195" s="27">
        <f t="shared" si="90"/>
        <v>9</v>
      </c>
      <c r="B5195" s="30" t="s">
        <v>7595</v>
      </c>
      <c r="C5195" s="30" t="s">
        <v>7596</v>
      </c>
      <c r="D5195" s="34">
        <v>0</v>
      </c>
      <c r="E5195" s="34">
        <v>959789852351</v>
      </c>
      <c r="F5195" s="34">
        <v>959789852351</v>
      </c>
    </row>
    <row r="5196" spans="1:6" ht="13.5" hidden="1" thickBot="1">
      <c r="A5196" s="27">
        <f t="shared" si="90"/>
        <v>9</v>
      </c>
      <c r="B5196" s="30" t="s">
        <v>7597</v>
      </c>
      <c r="C5196" s="30" t="s">
        <v>7560</v>
      </c>
      <c r="D5196" s="34">
        <v>0</v>
      </c>
      <c r="E5196" s="33">
        <v>92307041834848.594</v>
      </c>
      <c r="F5196" s="33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0" t="s">
        <v>7599</v>
      </c>
      <c r="D5197" s="34">
        <v>0</v>
      </c>
      <c r="E5197" s="34">
        <v>4404781407638530</v>
      </c>
      <c r="F5197" s="34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0" t="s">
        <v>7601</v>
      </c>
      <c r="D5198" s="34">
        <v>0</v>
      </c>
      <c r="E5198" s="34">
        <v>3891050734664430</v>
      </c>
      <c r="F5198" s="34">
        <v>3891050734664430</v>
      </c>
    </row>
    <row r="5199" spans="1:6" ht="13.5" hidden="1" thickBot="1">
      <c r="A5199" s="27">
        <f t="shared" si="90"/>
        <v>9</v>
      </c>
      <c r="B5199" s="30" t="s">
        <v>7602</v>
      </c>
      <c r="C5199" s="30" t="s">
        <v>7113</v>
      </c>
      <c r="D5199" s="34">
        <v>0</v>
      </c>
      <c r="E5199" s="33">
        <v>1101033239238210</v>
      </c>
      <c r="F5199" s="33">
        <v>1101033239238210</v>
      </c>
    </row>
    <row r="5200" spans="1:6" ht="13.5" hidden="1" thickBot="1">
      <c r="A5200" s="27">
        <f t="shared" si="90"/>
        <v>9</v>
      </c>
      <c r="B5200" s="30" t="s">
        <v>7603</v>
      </c>
      <c r="C5200" s="30" t="s">
        <v>7421</v>
      </c>
      <c r="D5200" s="34">
        <v>0</v>
      </c>
      <c r="E5200" s="33">
        <v>6837027615760.1699</v>
      </c>
      <c r="F5200" s="33">
        <v>6837027615760.1699</v>
      </c>
    </row>
    <row r="5201" spans="1:6" ht="13.5" hidden="1" thickBot="1">
      <c r="A5201" s="27">
        <f t="shared" si="90"/>
        <v>9</v>
      </c>
      <c r="B5201" s="30" t="s">
        <v>7604</v>
      </c>
      <c r="C5201" s="30" t="s">
        <v>7129</v>
      </c>
      <c r="D5201" s="34">
        <v>0</v>
      </c>
      <c r="E5201" s="34">
        <v>823850482249940</v>
      </c>
      <c r="F5201" s="34">
        <v>823850482249940</v>
      </c>
    </row>
    <row r="5202" spans="1:6" ht="13.5" hidden="1" thickBot="1">
      <c r="A5202" s="27">
        <f t="shared" si="90"/>
        <v>9</v>
      </c>
      <c r="B5202" s="30" t="s">
        <v>7605</v>
      </c>
      <c r="C5202" s="30" t="s">
        <v>3194</v>
      </c>
      <c r="D5202" s="34">
        <v>0</v>
      </c>
      <c r="E5202" s="33">
        <v>41510582494300.398</v>
      </c>
      <c r="F5202" s="33">
        <v>41510582494300.398</v>
      </c>
    </row>
    <row r="5203" spans="1:6" ht="13.5" hidden="1" thickBot="1">
      <c r="A5203" s="27">
        <f t="shared" si="90"/>
        <v>9</v>
      </c>
      <c r="B5203" s="30" t="s">
        <v>7606</v>
      </c>
      <c r="C5203" s="30" t="s">
        <v>7607</v>
      </c>
      <c r="D5203" s="34">
        <v>0</v>
      </c>
      <c r="E5203" s="34">
        <v>32010892187</v>
      </c>
      <c r="F5203" s="34">
        <v>32010892187</v>
      </c>
    </row>
    <row r="5204" spans="1:6" ht="13.5" hidden="1" thickBot="1">
      <c r="A5204" s="27">
        <f t="shared" si="90"/>
        <v>9</v>
      </c>
      <c r="B5204" s="30" t="s">
        <v>7608</v>
      </c>
      <c r="C5204" s="30" t="s">
        <v>5767</v>
      </c>
      <c r="D5204" s="34">
        <v>0</v>
      </c>
      <c r="E5204" s="34">
        <v>19381432405</v>
      </c>
      <c r="F5204" s="34">
        <v>19381432405</v>
      </c>
    </row>
    <row r="5205" spans="1:6" ht="13.5" hidden="1" thickBot="1">
      <c r="A5205" s="27">
        <f t="shared" si="90"/>
        <v>9</v>
      </c>
      <c r="B5205" s="30" t="s">
        <v>7609</v>
      </c>
      <c r="C5205" s="30" t="s">
        <v>7444</v>
      </c>
      <c r="D5205" s="34">
        <v>0</v>
      </c>
      <c r="E5205" s="33">
        <v>1085844512462590</v>
      </c>
      <c r="F5205" s="33">
        <v>1085844512462590</v>
      </c>
    </row>
    <row r="5206" spans="1:6" ht="13.5" hidden="1" thickBot="1">
      <c r="A5206" s="27">
        <f t="shared" si="90"/>
        <v>9</v>
      </c>
      <c r="B5206" s="30" t="s">
        <v>7610</v>
      </c>
      <c r="C5206" s="30" t="s">
        <v>7455</v>
      </c>
      <c r="D5206" s="34">
        <v>0</v>
      </c>
      <c r="E5206" s="34">
        <v>2664029565338</v>
      </c>
      <c r="F5206" s="34">
        <v>2664029565338</v>
      </c>
    </row>
    <row r="5207" spans="1:6" ht="13.5" hidden="1" thickBot="1">
      <c r="A5207" s="27">
        <f t="shared" si="90"/>
        <v>9</v>
      </c>
      <c r="B5207" s="30" t="s">
        <v>7611</v>
      </c>
      <c r="C5207" s="30" t="s">
        <v>7612</v>
      </c>
      <c r="D5207" s="34">
        <v>0</v>
      </c>
      <c r="E5207" s="33">
        <v>829259468713702</v>
      </c>
      <c r="F5207" s="33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0" t="s">
        <v>7614</v>
      </c>
      <c r="D5208" s="34">
        <v>0</v>
      </c>
      <c r="E5208" s="33">
        <v>26126764430687</v>
      </c>
      <c r="F5208" s="33">
        <v>26126764430687</v>
      </c>
    </row>
    <row r="5209" spans="1:6" ht="13.5" hidden="1" thickBot="1">
      <c r="A5209" s="27">
        <f t="shared" si="90"/>
        <v>9</v>
      </c>
      <c r="B5209" s="30" t="s">
        <v>7615</v>
      </c>
      <c r="C5209" s="30" t="s">
        <v>7614</v>
      </c>
      <c r="D5209" s="34">
        <v>0</v>
      </c>
      <c r="E5209" s="33">
        <v>26126764430687</v>
      </c>
      <c r="F5209" s="33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0" t="s">
        <v>7617</v>
      </c>
      <c r="D5210" s="34">
        <v>0</v>
      </c>
      <c r="E5210" s="33">
        <v>487603908543416</v>
      </c>
      <c r="F5210" s="33">
        <v>487603908543416</v>
      </c>
    </row>
    <row r="5211" spans="1:6" ht="13.5" hidden="1" thickBot="1">
      <c r="A5211" s="27">
        <f t="shared" si="90"/>
        <v>9</v>
      </c>
      <c r="B5211" s="30" t="s">
        <v>7618</v>
      </c>
      <c r="C5211" s="30" t="s">
        <v>7490</v>
      </c>
      <c r="D5211" s="34">
        <v>0</v>
      </c>
      <c r="E5211" s="33">
        <v>56269321155898.102</v>
      </c>
      <c r="F5211" s="33">
        <v>56269321155898.102</v>
      </c>
    </row>
    <row r="5212" spans="1:6" ht="13.5" hidden="1" thickBot="1">
      <c r="A5212" s="27">
        <f t="shared" si="90"/>
        <v>9</v>
      </c>
      <c r="B5212" s="30" t="s">
        <v>7619</v>
      </c>
      <c r="C5212" s="30" t="s">
        <v>7525</v>
      </c>
      <c r="D5212" s="34">
        <v>0</v>
      </c>
      <c r="E5212" s="33">
        <v>18864308273.900002</v>
      </c>
      <c r="F5212" s="33">
        <v>18864308273.900002</v>
      </c>
    </row>
    <row r="5213" spans="1:6" ht="13.5" hidden="1" thickBot="1">
      <c r="A5213" s="27">
        <f t="shared" si="90"/>
        <v>9</v>
      </c>
      <c r="B5213" s="30" t="s">
        <v>7620</v>
      </c>
      <c r="C5213" s="30" t="s">
        <v>7528</v>
      </c>
      <c r="D5213" s="34">
        <v>0</v>
      </c>
      <c r="E5213" s="34">
        <v>19907932738120</v>
      </c>
      <c r="F5213" s="34">
        <v>19907932738120</v>
      </c>
    </row>
    <row r="5214" spans="1:6" ht="13.5" hidden="1" thickBot="1">
      <c r="A5214" s="27">
        <f t="shared" si="90"/>
        <v>9</v>
      </c>
      <c r="B5214" s="30" t="s">
        <v>7621</v>
      </c>
      <c r="C5214" s="30" t="s">
        <v>5767</v>
      </c>
      <c r="D5214" s="34">
        <v>0</v>
      </c>
      <c r="E5214" s="33">
        <v>59381840854.910004</v>
      </c>
      <c r="F5214" s="33">
        <v>59381840854.910004</v>
      </c>
    </row>
    <row r="5215" spans="1:6" ht="13.5" hidden="1" thickBot="1">
      <c r="A5215" s="27">
        <f t="shared" si="90"/>
        <v>9</v>
      </c>
      <c r="B5215" s="30" t="s">
        <v>7622</v>
      </c>
      <c r="C5215" s="30" t="s">
        <v>7538</v>
      </c>
      <c r="D5215" s="34">
        <v>0</v>
      </c>
      <c r="E5215" s="33">
        <v>8394073375068.1396</v>
      </c>
      <c r="F5215" s="33">
        <v>8394073375068.1396</v>
      </c>
    </row>
    <row r="5216" spans="1:6" ht="13.5" hidden="1" thickBot="1">
      <c r="A5216" s="27">
        <f t="shared" si="90"/>
        <v>9</v>
      </c>
      <c r="B5216" s="30" t="s">
        <v>7623</v>
      </c>
      <c r="C5216" s="30" t="s">
        <v>7624</v>
      </c>
      <c r="D5216" s="34">
        <v>0</v>
      </c>
      <c r="E5216" s="33">
        <v>50250493576498.5</v>
      </c>
      <c r="F5216" s="33">
        <v>50250493576498.5</v>
      </c>
    </row>
    <row r="5217" spans="1:6" ht="13.5" hidden="1" thickBot="1">
      <c r="A5217" s="27">
        <f t="shared" si="90"/>
        <v>9</v>
      </c>
      <c r="B5217" s="30" t="s">
        <v>7625</v>
      </c>
      <c r="C5217" s="30" t="s">
        <v>7626</v>
      </c>
      <c r="D5217" s="34">
        <v>0</v>
      </c>
      <c r="E5217" s="33">
        <v>1061018610.9299999</v>
      </c>
      <c r="F5217" s="33">
        <v>1061018610.9299999</v>
      </c>
    </row>
    <row r="5218" spans="1:6" ht="13.5" hidden="1" thickBot="1">
      <c r="A5218" s="27">
        <f t="shared" ref="A5218:A5226" si="91">LEN(B5218)</f>
        <v>9</v>
      </c>
      <c r="B5218" s="30" t="s">
        <v>7627</v>
      </c>
      <c r="C5218" s="30" t="s">
        <v>7499</v>
      </c>
      <c r="D5218" s="34">
        <v>0</v>
      </c>
      <c r="E5218" s="33">
        <v>17031809303134</v>
      </c>
      <c r="F5218" s="33">
        <v>17031809303134</v>
      </c>
    </row>
    <row r="5219" spans="1:6" ht="13.5" hidden="1" thickBot="1">
      <c r="A5219" s="27">
        <f t="shared" si="91"/>
        <v>9</v>
      </c>
      <c r="B5219" s="30" t="s">
        <v>7628</v>
      </c>
      <c r="C5219" s="30" t="s">
        <v>7476</v>
      </c>
      <c r="D5219" s="34">
        <v>0</v>
      </c>
      <c r="E5219" s="34">
        <v>1219484000</v>
      </c>
      <c r="F5219" s="34">
        <v>1219484000</v>
      </c>
    </row>
    <row r="5220" spans="1:6" ht="13.5" hidden="1" thickBot="1">
      <c r="A5220" s="27">
        <f t="shared" si="91"/>
        <v>9</v>
      </c>
      <c r="B5220" s="30" t="s">
        <v>7629</v>
      </c>
      <c r="C5220" s="30" t="s">
        <v>7282</v>
      </c>
      <c r="D5220" s="34">
        <v>0</v>
      </c>
      <c r="E5220" s="33">
        <v>13052328516407.301</v>
      </c>
      <c r="F5220" s="33">
        <v>13052328516407.301</v>
      </c>
    </row>
    <row r="5221" spans="1:6" ht="13.5" hidden="1" thickBot="1">
      <c r="A5221" s="27">
        <f t="shared" si="91"/>
        <v>9</v>
      </c>
      <c r="B5221" s="30" t="s">
        <v>7630</v>
      </c>
      <c r="C5221" s="30" t="s">
        <v>7472</v>
      </c>
      <c r="D5221" s="34">
        <v>0</v>
      </c>
      <c r="E5221" s="33">
        <v>35269267438004.398</v>
      </c>
      <c r="F5221" s="33">
        <v>35269267438004.398</v>
      </c>
    </row>
    <row r="5222" spans="1:6" ht="13.5" hidden="1" thickBot="1">
      <c r="A5222" s="27">
        <f t="shared" si="91"/>
        <v>9</v>
      </c>
      <c r="B5222" s="30" t="s">
        <v>7631</v>
      </c>
      <c r="C5222" s="30" t="s">
        <v>2157</v>
      </c>
      <c r="D5222" s="34">
        <v>0</v>
      </c>
      <c r="E5222" s="34">
        <v>12760072609900</v>
      </c>
      <c r="F5222" s="34">
        <v>12760072609900</v>
      </c>
    </row>
    <row r="5223" spans="1:6" ht="13.5" hidden="1" thickBot="1">
      <c r="A5223" s="27">
        <f t="shared" si="91"/>
        <v>9</v>
      </c>
      <c r="B5223" s="30" t="s">
        <v>7632</v>
      </c>
      <c r="C5223" s="30" t="s">
        <v>7509</v>
      </c>
      <c r="D5223" s="34">
        <v>0</v>
      </c>
      <c r="E5223" s="33">
        <v>58669337481988.5</v>
      </c>
      <c r="F5223" s="33">
        <v>58669337481988.5</v>
      </c>
    </row>
    <row r="5224" spans="1:6" ht="13.5" hidden="1" thickBot="1">
      <c r="A5224" s="27">
        <f t="shared" si="91"/>
        <v>9</v>
      </c>
      <c r="B5224" s="30" t="s">
        <v>7633</v>
      </c>
      <c r="C5224" s="30" t="s">
        <v>7349</v>
      </c>
      <c r="D5224" s="34">
        <v>0</v>
      </c>
      <c r="E5224" s="33">
        <v>8058943128163.5</v>
      </c>
      <c r="F5224" s="33">
        <v>8058943128163.5</v>
      </c>
    </row>
    <row r="5225" spans="1:6" ht="13.5" hidden="1" thickBot="1">
      <c r="A5225" s="27">
        <f t="shared" si="91"/>
        <v>9</v>
      </c>
      <c r="B5225" s="30" t="s">
        <v>7634</v>
      </c>
      <c r="C5225" s="30" t="s">
        <v>7521</v>
      </c>
      <c r="D5225" s="34">
        <v>0</v>
      </c>
      <c r="E5225" s="33">
        <v>24490799224092.801</v>
      </c>
      <c r="F5225" s="33">
        <v>24490799224092.801</v>
      </c>
    </row>
    <row r="5226" spans="1:6" ht="13.5" hidden="1" thickBot="1">
      <c r="A5226" s="27">
        <f t="shared" si="91"/>
        <v>9</v>
      </c>
      <c r="B5226" s="30" t="s">
        <v>7635</v>
      </c>
      <c r="C5226" s="30" t="s">
        <v>7636</v>
      </c>
      <c r="D5226" s="34">
        <v>0</v>
      </c>
      <c r="E5226" s="34">
        <v>183369003344401</v>
      </c>
      <c r="F5226" s="34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6"/>
  <sheetViews>
    <sheetView zoomScale="96" zoomScaleNormal="96" zoomScaleSheetLayoutView="100" workbookViewId="0">
      <pane xSplit="1" ySplit="3" topLeftCell="L4" activePane="bottomRight" state="frozen"/>
      <selection activeCell="B385" sqref="B385"/>
      <selection pane="topRight" activeCell="B385" sqref="B385"/>
      <selection pane="bottomLeft" activeCell="B385" sqref="B385"/>
      <selection pane="bottomRight" activeCell="P6" sqref="P6"/>
    </sheetView>
  </sheetViews>
  <sheetFormatPr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7" s="23" customFormat="1" ht="171" customHeight="1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7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7" s="5" customFormat="1" ht="15.75">
      <c r="A3" s="68" t="s">
        <v>187</v>
      </c>
      <c r="B3" s="26">
        <v>2007</v>
      </c>
      <c r="C3" s="49">
        <v>2008</v>
      </c>
      <c r="D3" s="49">
        <v>2009</v>
      </c>
      <c r="E3" s="49">
        <v>2010</v>
      </c>
      <c r="F3" s="49">
        <v>2011</v>
      </c>
      <c r="G3" s="49">
        <v>2012</v>
      </c>
      <c r="H3" s="49">
        <v>2013</v>
      </c>
      <c r="I3" s="49">
        <v>2014</v>
      </c>
      <c r="J3" s="49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s="6" customFormat="1">
      <c r="A4" s="69" t="s">
        <v>182</v>
      </c>
      <c r="B4" s="70">
        <v>436566480290.56</v>
      </c>
      <c r="C4" s="70">
        <v>464326270041.78003</v>
      </c>
      <c r="D4" s="70">
        <v>515913079436.47998</v>
      </c>
      <c r="E4" s="70">
        <v>566548513946.57996</v>
      </c>
      <c r="F4" s="70">
        <v>665478976927.53003</v>
      </c>
      <c r="G4" s="70">
        <v>797320542097.78003</v>
      </c>
      <c r="H4" s="70">
        <v>899523627140.18994</v>
      </c>
      <c r="I4" s="70">
        <v>993772572235.72998</v>
      </c>
      <c r="J4" s="70">
        <v>1133248137733.0701</v>
      </c>
      <c r="K4" s="70">
        <v>1207973460205.8601</v>
      </c>
      <c r="L4" s="71">
        <v>1287476920806.77</v>
      </c>
      <c r="M4" s="71">
        <v>1371675580417.0432</v>
      </c>
      <c r="N4" s="71">
        <v>1487089621826.03</v>
      </c>
      <c r="O4" s="72">
        <v>1539452983422.74</v>
      </c>
      <c r="P4" s="72">
        <v>1645750897606.2251</v>
      </c>
      <c r="Q4" s="72">
        <v>1915362291120.28</v>
      </c>
    </row>
    <row r="5" spans="1:17">
      <c r="A5" s="69" t="s">
        <v>157</v>
      </c>
      <c r="B5" s="73">
        <v>409474721568.00995</v>
      </c>
      <c r="C5" s="73">
        <v>440014645033</v>
      </c>
      <c r="D5" s="73">
        <v>499506507997</v>
      </c>
      <c r="E5" s="73">
        <v>546591559630</v>
      </c>
      <c r="F5" s="73">
        <v>593863581730</v>
      </c>
      <c r="G5" s="73">
        <v>658455998246</v>
      </c>
      <c r="H5" s="73">
        <v>731784922643.01001</v>
      </c>
      <c r="I5" s="73">
        <v>841325381865.01001</v>
      </c>
      <c r="J5" s="73">
        <v>875362324491.98999</v>
      </c>
      <c r="K5" s="73">
        <v>953510581689</v>
      </c>
      <c r="L5" s="70">
        <v>1019943933356.99</v>
      </c>
      <c r="M5" s="74">
        <v>1270864238126.9998</v>
      </c>
      <c r="N5" s="74">
        <v>1690443029680.4199</v>
      </c>
      <c r="O5" s="75">
        <v>1789146499572.71</v>
      </c>
      <c r="P5" s="75">
        <v>2044787467113.2849</v>
      </c>
      <c r="Q5" s="75">
        <v>2319637288744.4302</v>
      </c>
    </row>
    <row r="6" spans="1:17">
      <c r="A6" s="69" t="s">
        <v>22</v>
      </c>
      <c r="B6" s="73">
        <v>20783778658.580002</v>
      </c>
      <c r="C6" s="73">
        <v>16888621451.570015</v>
      </c>
      <c r="D6" s="73">
        <v>6295209613.7000074</v>
      </c>
      <c r="E6" s="73">
        <v>8825414942.9100037</v>
      </c>
      <c r="F6" s="73">
        <v>55179543530.160019</v>
      </c>
      <c r="G6" s="73">
        <v>120325244539.46001</v>
      </c>
      <c r="H6" s="73">
        <v>144698157199.76001</v>
      </c>
      <c r="I6" s="73">
        <v>130425163723.57001</v>
      </c>
      <c r="J6" s="73">
        <v>236759746740.59</v>
      </c>
      <c r="K6" s="73">
        <v>234987182270.25</v>
      </c>
      <c r="L6" s="70">
        <v>246529425544.57501</v>
      </c>
      <c r="M6" s="74">
        <v>100811342290.04346</v>
      </c>
      <c r="N6" s="74">
        <v>-203353407854.39099</v>
      </c>
      <c r="O6" s="75">
        <f>O4-O5</f>
        <v>-249693516149.96997</v>
      </c>
      <c r="P6" s="75">
        <f>P4-P5</f>
        <v>-399036569507.05981</v>
      </c>
      <c r="Q6" s="75">
        <v>-404274997624.15198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49" fitToHeight="9" orientation="landscape" r:id="rId1"/>
  <headerFooter alignWithMargins="0">
    <oddHeader>&amp;R09/05/2014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B805-368A-3C42-9A54-58947B07B923}">
  <sheetPr>
    <pageSetUpPr fitToPage="1"/>
  </sheetPr>
  <dimension ref="A1:AS599"/>
  <sheetViews>
    <sheetView showGridLines="0" zoomScaleNormal="100" zoomScaleSheetLayoutView="100" workbookViewId="0">
      <selection activeCell="A3" sqref="A3"/>
    </sheetView>
  </sheetViews>
  <sheetFormatPr defaultColWidth="9.85546875" defaultRowHeight="15"/>
  <cols>
    <col min="1" max="1" width="13.28515625" style="124" bestFit="1" customWidth="1"/>
    <col min="2" max="2" width="60.7109375" style="67" bestFit="1" customWidth="1"/>
    <col min="3" max="5" width="24.140625" style="102" customWidth="1"/>
    <col min="6" max="7" width="25.140625" style="102" customWidth="1"/>
    <col min="8" max="10" width="24.140625" style="102" customWidth="1"/>
    <col min="11" max="13" width="26" style="102" customWidth="1"/>
    <col min="14" max="14" width="31.140625" style="103" customWidth="1"/>
    <col min="15" max="17" width="26" style="103" customWidth="1"/>
    <col min="18" max="18" width="26" style="102" customWidth="1"/>
    <col min="19" max="20" width="26" style="7" customWidth="1"/>
    <col min="21" max="21" width="19.7109375" style="7" bestFit="1" customWidth="1"/>
    <col min="22" max="45" width="15.85546875" style="7" customWidth="1"/>
    <col min="46" max="16384" width="9.85546875" style="7"/>
  </cols>
  <sheetData>
    <row r="1" spans="1:45" s="23" customFormat="1" ht="154.5" customHeight="1">
      <c r="A1" s="147" t="s">
        <v>7827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45" s="23" customFormat="1" ht="36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1:45" s="123" customFormat="1" ht="15.75">
      <c r="A3" s="143" t="s">
        <v>224</v>
      </c>
      <c r="B3" s="143" t="s">
        <v>187</v>
      </c>
      <c r="C3" s="143">
        <v>2007</v>
      </c>
      <c r="D3" s="143">
        <v>2008</v>
      </c>
      <c r="E3" s="143">
        <v>2009</v>
      </c>
      <c r="F3" s="143">
        <v>2010</v>
      </c>
      <c r="G3" s="143">
        <v>2011</v>
      </c>
      <c r="H3" s="143">
        <v>2012</v>
      </c>
      <c r="I3" s="143">
        <v>2013</v>
      </c>
      <c r="J3" s="143">
        <v>2014</v>
      </c>
      <c r="K3" s="143">
        <v>2015</v>
      </c>
      <c r="L3" s="143">
        <v>2016</v>
      </c>
      <c r="M3" s="143">
        <v>2017</v>
      </c>
      <c r="N3" s="143">
        <v>2018</v>
      </c>
      <c r="O3" s="143">
        <v>2019</v>
      </c>
      <c r="P3" s="143">
        <v>2020</v>
      </c>
      <c r="Q3" s="143">
        <v>2021</v>
      </c>
      <c r="R3" s="143">
        <v>2022</v>
      </c>
      <c r="S3" s="143">
        <v>2023</v>
      </c>
      <c r="T3" s="143">
        <v>2024</v>
      </c>
      <c r="U3" s="143">
        <v>2025</v>
      </c>
    </row>
    <row r="4" spans="1:45" s="6" customFormat="1">
      <c r="A4" s="87">
        <v>1</v>
      </c>
      <c r="B4" s="88" t="s">
        <v>182</v>
      </c>
      <c r="C4" s="113">
        <v>163080880999.54999</v>
      </c>
      <c r="D4" s="113">
        <v>179102990489.17999</v>
      </c>
      <c r="E4" s="113">
        <v>196324778043.04999</v>
      </c>
      <c r="F4" s="113">
        <v>216568146575.39999</v>
      </c>
      <c r="G4" s="113">
        <v>243904844168.60001</v>
      </c>
      <c r="H4" s="113">
        <v>274914419767.5</v>
      </c>
      <c r="I4" s="113">
        <v>299344837730.59003</v>
      </c>
      <c r="J4" s="113">
        <v>323144406765.23999</v>
      </c>
      <c r="K4" s="113">
        <v>401298800981.03003</v>
      </c>
      <c r="L4" s="113">
        <v>426935920035.63</v>
      </c>
      <c r="M4" s="113">
        <v>469207320808.80603</v>
      </c>
      <c r="N4" s="113">
        <v>580927847169.18896</v>
      </c>
      <c r="O4" s="113">
        <v>608644075291.48499</v>
      </c>
      <c r="P4" s="113">
        <v>635216558115.91504</v>
      </c>
      <c r="Q4" s="113">
        <v>679946112011.16895</v>
      </c>
      <c r="R4" s="113">
        <v>718419429640.78894</v>
      </c>
      <c r="S4" s="113">
        <v>763844438092.89001</v>
      </c>
      <c r="T4" s="113">
        <v>803477014708.44995</v>
      </c>
      <c r="U4" s="113">
        <v>861682023622.75806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</row>
    <row r="5" spans="1:45">
      <c r="A5" s="89" t="s">
        <v>226</v>
      </c>
      <c r="B5" s="89" t="s">
        <v>474</v>
      </c>
      <c r="C5" s="92">
        <v>13618963813</v>
      </c>
      <c r="D5" s="92">
        <v>15651819996</v>
      </c>
      <c r="E5" s="92">
        <v>17490387086</v>
      </c>
      <c r="F5" s="92">
        <v>19269755774</v>
      </c>
      <c r="G5" s="92">
        <v>19556205990</v>
      </c>
      <c r="H5" s="92">
        <v>25329062213</v>
      </c>
      <c r="I5" s="92">
        <v>32913348528</v>
      </c>
      <c r="J5" s="92">
        <v>34194704985</v>
      </c>
      <c r="K5" s="92">
        <v>29231747075</v>
      </c>
      <c r="L5" s="92">
        <v>31582510378</v>
      </c>
      <c r="M5" s="115">
        <v>36081408265.756599</v>
      </c>
      <c r="N5" s="115">
        <v>42630510589.0616</v>
      </c>
      <c r="O5" s="115">
        <v>36225868379.557098</v>
      </c>
      <c r="P5" s="115">
        <v>40432959056.934296</v>
      </c>
      <c r="Q5" s="115">
        <v>50188922344.636299</v>
      </c>
      <c r="R5" s="115">
        <v>50935278162.658501</v>
      </c>
      <c r="S5" s="115">
        <v>47851955836.57</v>
      </c>
      <c r="T5" s="115">
        <v>53230875254.010002</v>
      </c>
      <c r="U5" s="115">
        <v>63355800814.493599</v>
      </c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</row>
    <row r="6" spans="1:45">
      <c r="A6" s="89" t="s">
        <v>227</v>
      </c>
      <c r="B6" s="89" t="s">
        <v>152</v>
      </c>
      <c r="C6" s="92">
        <v>330851329</v>
      </c>
      <c r="D6" s="92">
        <v>169914770</v>
      </c>
      <c r="E6" s="92">
        <v>183918940</v>
      </c>
      <c r="F6" s="92">
        <v>85660335</v>
      </c>
      <c r="G6" s="92">
        <v>81484353</v>
      </c>
      <c r="H6" s="92">
        <v>99436488</v>
      </c>
      <c r="I6" s="92">
        <v>103189286</v>
      </c>
      <c r="J6" s="92">
        <v>64006757</v>
      </c>
      <c r="K6" s="92">
        <v>67951217</v>
      </c>
      <c r="L6" s="92">
        <v>67314392</v>
      </c>
      <c r="M6" s="115">
        <v>89927777.790409997</v>
      </c>
      <c r="N6" s="115">
        <v>39699684.34973</v>
      </c>
      <c r="O6" s="115">
        <v>60422135.296330005</v>
      </c>
      <c r="P6" s="115">
        <v>35515267.79061</v>
      </c>
      <c r="Q6" s="115">
        <v>44720243.577179998</v>
      </c>
      <c r="R6" s="115">
        <v>89150085.360530004</v>
      </c>
      <c r="S6" s="115">
        <v>112686146</v>
      </c>
      <c r="T6" s="115">
        <v>81700423.189999998</v>
      </c>
      <c r="U6" s="115">
        <v>90882206.965990007</v>
      </c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</row>
    <row r="7" spans="1:45">
      <c r="A7" s="89" t="s">
        <v>230</v>
      </c>
      <c r="B7" s="89" t="s">
        <v>151</v>
      </c>
      <c r="C7" s="92">
        <v>13108866632</v>
      </c>
      <c r="D7" s="92">
        <v>15289423027</v>
      </c>
      <c r="E7" s="92">
        <v>17054307504</v>
      </c>
      <c r="F7" s="92">
        <v>19046823704</v>
      </c>
      <c r="G7" s="92">
        <v>19353977318</v>
      </c>
      <c r="H7" s="92">
        <v>25116112204</v>
      </c>
      <c r="I7" s="92">
        <v>32705713649</v>
      </c>
      <c r="J7" s="92">
        <v>34017428973</v>
      </c>
      <c r="K7" s="92">
        <v>29061248281</v>
      </c>
      <c r="L7" s="92">
        <v>31292962216</v>
      </c>
      <c r="M7" s="115">
        <v>35809697598.141998</v>
      </c>
      <c r="N7" s="115">
        <v>32150350564.471397</v>
      </c>
      <c r="O7" s="115">
        <v>31682475508.089699</v>
      </c>
      <c r="P7" s="115">
        <v>38227513204.345299</v>
      </c>
      <c r="Q7" s="115">
        <v>46471090491.555397</v>
      </c>
      <c r="R7" s="115">
        <v>48196058473.371704</v>
      </c>
      <c r="S7" s="115">
        <v>44647736442.139999</v>
      </c>
      <c r="T7" s="115">
        <v>50450486235.239998</v>
      </c>
      <c r="U7" s="115">
        <v>59741355620.764099</v>
      </c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</row>
    <row r="8" spans="1:45">
      <c r="A8" s="89" t="s">
        <v>231</v>
      </c>
      <c r="B8" s="89" t="s">
        <v>7803</v>
      </c>
      <c r="C8" s="92">
        <v>72105846</v>
      </c>
      <c r="D8" s="92">
        <v>32870473</v>
      </c>
      <c r="E8" s="92">
        <v>30239476</v>
      </c>
      <c r="F8" s="92">
        <v>11143756</v>
      </c>
      <c r="G8" s="92">
        <v>14539694</v>
      </c>
      <c r="H8" s="92">
        <v>7086550</v>
      </c>
      <c r="I8" s="92">
        <v>6682744</v>
      </c>
      <c r="J8" s="92">
        <v>12321827</v>
      </c>
      <c r="K8" s="92">
        <v>671373</v>
      </c>
      <c r="L8" s="92">
        <v>5555564</v>
      </c>
      <c r="M8" s="115">
        <v>2719653.3769999999</v>
      </c>
      <c r="N8" s="115">
        <v>0</v>
      </c>
      <c r="O8" s="115">
        <v>0</v>
      </c>
      <c r="P8" s="115">
        <v>0</v>
      </c>
      <c r="Q8" s="115">
        <v>0</v>
      </c>
      <c r="R8" s="115">
        <v>0</v>
      </c>
      <c r="S8" s="115">
        <v>0</v>
      </c>
      <c r="T8" s="115">
        <v>0</v>
      </c>
      <c r="U8" s="115">
        <v>0</v>
      </c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</row>
    <row r="9" spans="1:45">
      <c r="A9" s="89" t="s">
        <v>232</v>
      </c>
      <c r="B9" s="89" t="s">
        <v>165</v>
      </c>
      <c r="C9" s="92">
        <v>790053</v>
      </c>
      <c r="D9" s="92">
        <v>250474</v>
      </c>
      <c r="E9" s="92">
        <v>0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115">
        <v>0</v>
      </c>
      <c r="N9" s="115">
        <v>0</v>
      </c>
      <c r="O9" s="115">
        <v>0</v>
      </c>
      <c r="P9" s="115">
        <v>0</v>
      </c>
      <c r="Q9" s="115">
        <v>0</v>
      </c>
      <c r="R9" s="115">
        <v>0</v>
      </c>
      <c r="S9" s="115">
        <v>0</v>
      </c>
      <c r="T9" s="115">
        <v>0</v>
      </c>
      <c r="U9" s="115">
        <v>0</v>
      </c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</row>
    <row r="10" spans="1:45">
      <c r="A10" s="89" t="s">
        <v>233</v>
      </c>
      <c r="B10" s="89" t="s">
        <v>150</v>
      </c>
      <c r="C10" s="92">
        <v>106349953</v>
      </c>
      <c r="D10" s="92">
        <v>159361252</v>
      </c>
      <c r="E10" s="92">
        <v>221921166</v>
      </c>
      <c r="F10" s="92">
        <v>126127979</v>
      </c>
      <c r="G10" s="92">
        <v>106204625</v>
      </c>
      <c r="H10" s="92">
        <v>106426971</v>
      </c>
      <c r="I10" s="92">
        <v>97762849</v>
      </c>
      <c r="J10" s="92">
        <v>100947428</v>
      </c>
      <c r="K10" s="92">
        <v>101876204</v>
      </c>
      <c r="L10" s="92">
        <v>216678206</v>
      </c>
      <c r="M10" s="115">
        <v>179063236.44723001</v>
      </c>
      <c r="N10" s="115">
        <v>114303534.02655999</v>
      </c>
      <c r="O10" s="115">
        <v>124275275.22688</v>
      </c>
      <c r="P10" s="94">
        <v>142249022.39745</v>
      </c>
      <c r="Q10" s="94">
        <v>179007175.41253</v>
      </c>
      <c r="R10" s="115">
        <v>242526850.20370999</v>
      </c>
      <c r="S10" s="115">
        <v>365672436.58999997</v>
      </c>
      <c r="T10" s="115">
        <v>255878050.12</v>
      </c>
      <c r="U10" s="115">
        <v>231506696.06568</v>
      </c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</row>
    <row r="11" spans="1:45">
      <c r="A11" s="89" t="s">
        <v>527</v>
      </c>
      <c r="B11" s="89" t="s">
        <v>528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115">
        <v>0</v>
      </c>
      <c r="N11" s="115">
        <v>8900124250.7558689</v>
      </c>
      <c r="O11" s="115">
        <v>2939092460.8201799</v>
      </c>
      <c r="P11" s="94">
        <v>1381129159.3303301</v>
      </c>
      <c r="Q11" s="94">
        <v>2000753455.81601</v>
      </c>
      <c r="R11" s="115">
        <v>1081565192.2493401</v>
      </c>
      <c r="S11" s="115">
        <v>1292005742.47</v>
      </c>
      <c r="T11" s="115">
        <v>1135631972.0699999</v>
      </c>
      <c r="U11" s="115">
        <v>1084024614.0313299</v>
      </c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</row>
    <row r="12" spans="1:45">
      <c r="A12" s="89" t="s">
        <v>532</v>
      </c>
      <c r="B12" s="89" t="s">
        <v>533</v>
      </c>
      <c r="C12" s="92">
        <v>0</v>
      </c>
      <c r="D12" s="92">
        <v>0</v>
      </c>
      <c r="E12" s="92">
        <v>0</v>
      </c>
      <c r="F12" s="92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115">
        <v>0</v>
      </c>
      <c r="N12" s="115">
        <v>1411590663.1031201</v>
      </c>
      <c r="O12" s="115">
        <v>1416891222.55914</v>
      </c>
      <c r="P12" s="115">
        <v>637559072.59306991</v>
      </c>
      <c r="Q12" s="115">
        <v>1477288393.05357</v>
      </c>
      <c r="R12" s="115">
        <v>1305665023.8632801</v>
      </c>
      <c r="S12" s="115">
        <v>1356234337.96</v>
      </c>
      <c r="T12" s="115">
        <v>1247068646.05</v>
      </c>
      <c r="U12" s="115">
        <v>2147548700.9683499</v>
      </c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</row>
    <row r="13" spans="1:45">
      <c r="A13" s="89" t="s">
        <v>234</v>
      </c>
      <c r="B13" s="89" t="s">
        <v>207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  <c r="M13" s="115">
        <v>0</v>
      </c>
      <c r="N13" s="115">
        <v>14441892.354830001</v>
      </c>
      <c r="O13" s="115">
        <v>2711777.5648499997</v>
      </c>
      <c r="P13" s="115">
        <v>8993330.4775200002</v>
      </c>
      <c r="Q13" s="115">
        <v>16062585.22157</v>
      </c>
      <c r="R13" s="115">
        <v>20312537.609849997</v>
      </c>
      <c r="S13" s="115">
        <v>77620731.409999996</v>
      </c>
      <c r="T13" s="115">
        <v>60109927.340000004</v>
      </c>
      <c r="U13" s="115">
        <v>60482975.698150001</v>
      </c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</row>
    <row r="14" spans="1:45">
      <c r="A14" s="89" t="s">
        <v>235</v>
      </c>
      <c r="B14" s="89" t="s">
        <v>149</v>
      </c>
      <c r="C14" s="92">
        <v>9448291530</v>
      </c>
      <c r="D14" s="92">
        <v>10667026620</v>
      </c>
      <c r="E14" s="92">
        <v>10803849242</v>
      </c>
      <c r="F14" s="92">
        <v>10617886015</v>
      </c>
      <c r="G14" s="92">
        <v>12555269225</v>
      </c>
      <c r="H14" s="92">
        <v>12290531027</v>
      </c>
      <c r="I14" s="92">
        <v>14424965196</v>
      </c>
      <c r="J14" s="92">
        <v>16172660844</v>
      </c>
      <c r="K14" s="92">
        <v>23330705491</v>
      </c>
      <c r="L14" s="92">
        <v>23219834406</v>
      </c>
      <c r="M14" s="115">
        <v>23278953683.772602</v>
      </c>
      <c r="N14" s="115">
        <v>26099221926.701302</v>
      </c>
      <c r="O14" s="115">
        <v>24749243653.883999</v>
      </c>
      <c r="P14" s="115">
        <v>29290051830.122601</v>
      </c>
      <c r="Q14" s="115">
        <v>27504674148.144699</v>
      </c>
      <c r="R14" s="115">
        <v>35603523905.3787</v>
      </c>
      <c r="S14" s="115">
        <v>33811370685.48</v>
      </c>
      <c r="T14" s="115">
        <v>35411512606.199997</v>
      </c>
      <c r="U14" s="115">
        <v>36273783185.615601</v>
      </c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</row>
    <row r="15" spans="1:45" ht="25.5">
      <c r="A15" s="89" t="s">
        <v>236</v>
      </c>
      <c r="B15" s="89" t="s">
        <v>148</v>
      </c>
      <c r="C15" s="92">
        <v>3406838452</v>
      </c>
      <c r="D15" s="92">
        <v>3951389345</v>
      </c>
      <c r="E15" s="92">
        <v>4929486670</v>
      </c>
      <c r="F15" s="92">
        <v>4578188884</v>
      </c>
      <c r="G15" s="92">
        <v>5468500743</v>
      </c>
      <c r="H15" s="92">
        <v>5214665608</v>
      </c>
      <c r="I15" s="92">
        <v>6292981516</v>
      </c>
      <c r="J15" s="92">
        <v>7330288461</v>
      </c>
      <c r="K15" s="92">
        <v>5306331377</v>
      </c>
      <c r="L15" s="92">
        <v>6266267145</v>
      </c>
      <c r="M15" s="115">
        <v>5275509071.5933094</v>
      </c>
      <c r="N15" s="115">
        <v>0</v>
      </c>
      <c r="O15" s="115">
        <v>0</v>
      </c>
      <c r="P15" s="115">
        <v>0</v>
      </c>
      <c r="Q15" s="115">
        <v>0</v>
      </c>
      <c r="R15" s="115">
        <v>0</v>
      </c>
      <c r="S15" s="115">
        <v>0</v>
      </c>
      <c r="T15" s="115">
        <v>0</v>
      </c>
      <c r="U15" s="115">
        <v>0</v>
      </c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</row>
    <row r="16" spans="1:45" ht="25.5">
      <c r="A16" s="89" t="s">
        <v>237</v>
      </c>
      <c r="B16" s="89" t="s">
        <v>147</v>
      </c>
      <c r="C16" s="92">
        <v>491392735</v>
      </c>
      <c r="D16" s="92">
        <v>703176592</v>
      </c>
      <c r="E16" s="92">
        <v>864542489</v>
      </c>
      <c r="F16" s="92">
        <v>609921378</v>
      </c>
      <c r="G16" s="92">
        <v>627167767</v>
      </c>
      <c r="H16" s="92">
        <v>903183900</v>
      </c>
      <c r="I16" s="92">
        <v>589117411</v>
      </c>
      <c r="J16" s="92">
        <v>666945855</v>
      </c>
      <c r="K16" s="92">
        <v>876821195</v>
      </c>
      <c r="L16" s="92">
        <v>1133807178</v>
      </c>
      <c r="M16" s="115">
        <v>1530284233.1259198</v>
      </c>
      <c r="N16" s="115">
        <v>0</v>
      </c>
      <c r="O16" s="115">
        <v>0</v>
      </c>
      <c r="P16" s="115">
        <v>0</v>
      </c>
      <c r="Q16" s="115">
        <v>0</v>
      </c>
      <c r="R16" s="115">
        <v>0</v>
      </c>
      <c r="S16" s="115">
        <v>0</v>
      </c>
      <c r="T16" s="115">
        <v>0</v>
      </c>
      <c r="U16" s="115">
        <v>0</v>
      </c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</row>
    <row r="17" spans="1:45" ht="25.5">
      <c r="A17" s="89" t="s">
        <v>238</v>
      </c>
      <c r="B17" s="89" t="s">
        <v>146</v>
      </c>
      <c r="C17" s="92">
        <v>1846574966</v>
      </c>
      <c r="D17" s="92">
        <v>2329390641</v>
      </c>
      <c r="E17" s="92">
        <v>996388103</v>
      </c>
      <c r="F17" s="92">
        <v>889175091</v>
      </c>
      <c r="G17" s="92">
        <v>820849236</v>
      </c>
      <c r="H17" s="92">
        <v>769486997</v>
      </c>
      <c r="I17" s="92">
        <v>1213904692</v>
      </c>
      <c r="J17" s="92">
        <v>1320563496</v>
      </c>
      <c r="K17" s="92">
        <v>676580736</v>
      </c>
      <c r="L17" s="92">
        <v>745268012</v>
      </c>
      <c r="M17" s="115">
        <v>479997708.68397999</v>
      </c>
      <c r="N17" s="115">
        <v>0</v>
      </c>
      <c r="O17" s="115">
        <v>0</v>
      </c>
      <c r="P17" s="94">
        <v>0</v>
      </c>
      <c r="Q17" s="94">
        <v>0</v>
      </c>
      <c r="R17" s="115">
        <v>0</v>
      </c>
      <c r="S17" s="115">
        <v>0</v>
      </c>
      <c r="T17" s="115">
        <v>0</v>
      </c>
      <c r="U17" s="115">
        <v>0</v>
      </c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</row>
    <row r="18" spans="1:45" ht="25.5">
      <c r="A18" s="89" t="s">
        <v>239</v>
      </c>
      <c r="B18" s="89" t="s">
        <v>145</v>
      </c>
      <c r="C18" s="92">
        <v>94632</v>
      </c>
      <c r="D18" s="92">
        <v>187522</v>
      </c>
      <c r="E18" s="92">
        <v>94632</v>
      </c>
      <c r="F18" s="92">
        <v>94632</v>
      </c>
      <c r="G18" s="92">
        <v>47685</v>
      </c>
      <c r="H18" s="92">
        <v>47685</v>
      </c>
      <c r="I18" s="92">
        <v>91072</v>
      </c>
      <c r="J18" s="92">
        <v>58330</v>
      </c>
      <c r="K18" s="92">
        <v>11898410</v>
      </c>
      <c r="L18" s="92">
        <v>78522</v>
      </c>
      <c r="M18" s="115">
        <v>87542.992019999991</v>
      </c>
      <c r="N18" s="115">
        <v>0</v>
      </c>
      <c r="O18" s="115">
        <v>0</v>
      </c>
      <c r="P18" s="94">
        <v>0</v>
      </c>
      <c r="Q18" s="94">
        <v>0</v>
      </c>
      <c r="R18" s="115">
        <v>0</v>
      </c>
      <c r="S18" s="115">
        <v>0</v>
      </c>
      <c r="T18" s="115">
        <v>0</v>
      </c>
      <c r="U18" s="115">
        <v>0</v>
      </c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</row>
    <row r="19" spans="1:45" ht="25.5">
      <c r="A19" s="89" t="s">
        <v>240</v>
      </c>
      <c r="B19" s="89" t="s">
        <v>144</v>
      </c>
      <c r="C19" s="92">
        <v>3164402440</v>
      </c>
      <c r="D19" s="92">
        <v>3115905305</v>
      </c>
      <c r="E19" s="92">
        <v>3147897203</v>
      </c>
      <c r="F19" s="92">
        <v>3198730240</v>
      </c>
      <c r="G19" s="92">
        <v>3677828009</v>
      </c>
      <c r="H19" s="92">
        <v>3190386808</v>
      </c>
      <c r="I19" s="92">
        <v>3438765100</v>
      </c>
      <c r="J19" s="92">
        <v>3389152864</v>
      </c>
      <c r="K19" s="92">
        <v>9437073659</v>
      </c>
      <c r="L19" s="92">
        <v>9466093373</v>
      </c>
      <c r="M19" s="115">
        <v>9493738452.988699</v>
      </c>
      <c r="N19" s="115">
        <v>0</v>
      </c>
      <c r="O19" s="115">
        <v>0</v>
      </c>
      <c r="P19" s="94">
        <v>0</v>
      </c>
      <c r="Q19" s="94">
        <v>0</v>
      </c>
      <c r="R19" s="115">
        <v>0</v>
      </c>
      <c r="S19" s="115">
        <v>0</v>
      </c>
      <c r="T19" s="115">
        <v>0</v>
      </c>
      <c r="U19" s="115">
        <v>0</v>
      </c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</row>
    <row r="20" spans="1:45">
      <c r="A20" s="89" t="s">
        <v>241</v>
      </c>
      <c r="B20" s="89" t="s">
        <v>143</v>
      </c>
      <c r="C20" s="92">
        <v>772963512</v>
      </c>
      <c r="D20" s="92">
        <v>766770560</v>
      </c>
      <c r="E20" s="92">
        <v>1018965682</v>
      </c>
      <c r="F20" s="92">
        <v>1543615502</v>
      </c>
      <c r="G20" s="92">
        <v>2194596413</v>
      </c>
      <c r="H20" s="92">
        <v>2397142600</v>
      </c>
      <c r="I20" s="92">
        <v>3084315198</v>
      </c>
      <c r="J20" s="92">
        <v>3627621019</v>
      </c>
      <c r="K20" s="92">
        <v>7118442003</v>
      </c>
      <c r="L20" s="92">
        <v>5657429020</v>
      </c>
      <c r="M20" s="115">
        <v>6578907940.0001793</v>
      </c>
      <c r="N20" s="115">
        <v>0</v>
      </c>
      <c r="O20" s="115">
        <v>0</v>
      </c>
      <c r="P20" s="94">
        <v>0</v>
      </c>
      <c r="Q20" s="94">
        <v>0</v>
      </c>
      <c r="R20" s="115">
        <v>0</v>
      </c>
      <c r="S20" s="115">
        <v>0</v>
      </c>
      <c r="T20" s="115">
        <v>0</v>
      </c>
      <c r="U20" s="115">
        <v>0</v>
      </c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</row>
    <row r="21" spans="1:45" ht="51">
      <c r="A21" s="89" t="s">
        <v>242</v>
      </c>
      <c r="B21" s="89" t="s">
        <v>7662</v>
      </c>
      <c r="C21" s="92">
        <v>0</v>
      </c>
      <c r="D21" s="92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2">
        <v>0</v>
      </c>
      <c r="K21" s="92">
        <v>0</v>
      </c>
      <c r="L21" s="92">
        <v>0</v>
      </c>
      <c r="M21" s="115">
        <v>0</v>
      </c>
      <c r="N21" s="115">
        <v>260357303.89970002</v>
      </c>
      <c r="O21" s="115">
        <v>252565758.8432</v>
      </c>
      <c r="P21" s="115">
        <v>237146548.92648003</v>
      </c>
      <c r="Q21" s="94">
        <v>12858035.946839999</v>
      </c>
      <c r="R21" s="115">
        <v>38187405.77132</v>
      </c>
      <c r="S21" s="115">
        <v>14236211.32</v>
      </c>
      <c r="T21" s="115">
        <v>29112853.879999999</v>
      </c>
      <c r="U21" s="115">
        <v>45817845.828510001</v>
      </c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</row>
    <row r="22" spans="1:45">
      <c r="A22" s="89" t="s">
        <v>244</v>
      </c>
      <c r="B22" s="89" t="s">
        <v>578</v>
      </c>
      <c r="C22" s="92">
        <v>75908914</v>
      </c>
      <c r="D22" s="92">
        <v>75778312</v>
      </c>
      <c r="E22" s="92">
        <v>24743123</v>
      </c>
      <c r="F22" s="92">
        <v>11090951</v>
      </c>
      <c r="G22" s="92">
        <v>9382040</v>
      </c>
      <c r="H22" s="92">
        <v>19214577</v>
      </c>
      <c r="I22" s="92">
        <v>33856118</v>
      </c>
      <c r="J22" s="92">
        <v>55328678</v>
      </c>
      <c r="K22" s="92">
        <v>86387832</v>
      </c>
      <c r="L22" s="92">
        <v>83817893</v>
      </c>
      <c r="M22" s="115">
        <v>54883636.655249998</v>
      </c>
      <c r="N22" s="115">
        <v>40403457.899570003</v>
      </c>
      <c r="O22" s="115">
        <v>38296830.545110002</v>
      </c>
      <c r="P22" s="115">
        <v>40393648.495389998</v>
      </c>
      <c r="Q22" s="94">
        <v>39995540.575570002</v>
      </c>
      <c r="R22" s="115">
        <v>47592001.089189999</v>
      </c>
      <c r="S22" s="115">
        <v>48341361.469999999</v>
      </c>
      <c r="T22" s="115">
        <v>53389966.270000003</v>
      </c>
      <c r="U22" s="115">
        <v>60462417.266070001</v>
      </c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</row>
    <row r="23" spans="1:45" ht="25.5">
      <c r="A23" s="89" t="s">
        <v>245</v>
      </c>
      <c r="B23" s="89" t="s">
        <v>141</v>
      </c>
      <c r="C23" s="92">
        <v>1295782</v>
      </c>
      <c r="D23" s="92">
        <v>1475197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2">
        <v>0</v>
      </c>
      <c r="K23" s="92">
        <v>7585801</v>
      </c>
      <c r="L23" s="92">
        <v>18490</v>
      </c>
      <c r="M23" s="115">
        <v>47707623.361330003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</row>
    <row r="24" spans="1:45">
      <c r="A24" s="89" t="s">
        <v>246</v>
      </c>
      <c r="B24" s="89" t="s">
        <v>140</v>
      </c>
      <c r="C24" s="92">
        <v>0</v>
      </c>
      <c r="D24" s="92">
        <v>0</v>
      </c>
      <c r="E24" s="92">
        <v>0</v>
      </c>
      <c r="F24" s="92">
        <v>351580</v>
      </c>
      <c r="G24" s="92">
        <v>0</v>
      </c>
      <c r="H24" s="92">
        <v>0</v>
      </c>
      <c r="I24" s="92">
        <v>0</v>
      </c>
      <c r="J24" s="92">
        <v>0</v>
      </c>
      <c r="K24" s="92">
        <v>0</v>
      </c>
      <c r="L24" s="92">
        <v>0</v>
      </c>
      <c r="M24" s="115">
        <v>0</v>
      </c>
      <c r="N24" s="115">
        <v>48821.884050000001</v>
      </c>
      <c r="O24" s="115">
        <v>49833.317350000005</v>
      </c>
      <c r="P24" s="115">
        <v>37236.374000000003</v>
      </c>
      <c r="Q24" s="115">
        <v>65185.57</v>
      </c>
      <c r="R24" s="115">
        <v>2123391.15</v>
      </c>
      <c r="S24" s="115">
        <v>273706.37</v>
      </c>
      <c r="T24" s="115">
        <v>621639.30000000005</v>
      </c>
      <c r="U24" s="115">
        <v>829040.60806</v>
      </c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</row>
    <row r="25" spans="1:45" ht="38.25">
      <c r="A25" s="89" t="s">
        <v>595</v>
      </c>
      <c r="B25" s="89" t="s">
        <v>590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2">
        <v>0</v>
      </c>
      <c r="M25" s="115">
        <v>0</v>
      </c>
      <c r="N25" s="115">
        <v>4212016847.8557901</v>
      </c>
      <c r="O25" s="115">
        <v>2864088753.05585</v>
      </c>
      <c r="P25" s="115">
        <v>3176850397.4713998</v>
      </c>
      <c r="Q25" s="115">
        <v>1211655098.80739</v>
      </c>
      <c r="R25" s="115">
        <v>1112006249.8261101</v>
      </c>
      <c r="S25" s="115">
        <v>1906323550.9300001</v>
      </c>
      <c r="T25" s="115">
        <v>1320336464.2</v>
      </c>
      <c r="U25" s="115">
        <v>2176240459.9696999</v>
      </c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</row>
    <row r="26" spans="1:45" ht="38.25">
      <c r="A26" s="89" t="s">
        <v>621</v>
      </c>
      <c r="B26" s="89" t="s">
        <v>592</v>
      </c>
      <c r="C26" s="92">
        <v>0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115">
        <v>0</v>
      </c>
      <c r="N26" s="115">
        <v>9019310252.1589489</v>
      </c>
      <c r="O26" s="115">
        <v>9816897758.8246899</v>
      </c>
      <c r="P26" s="115">
        <v>12406380104.909199</v>
      </c>
      <c r="Q26" s="94">
        <v>3655675623.2364001</v>
      </c>
      <c r="R26" s="115">
        <v>3805692702.99051</v>
      </c>
      <c r="S26" s="115">
        <v>2428290840.77</v>
      </c>
      <c r="T26" s="115">
        <v>2612038094.21</v>
      </c>
      <c r="U26" s="115">
        <v>3958965993.9913797</v>
      </c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</row>
    <row r="27" spans="1:45" ht="25.5">
      <c r="A27" s="89" t="s">
        <v>639</v>
      </c>
      <c r="B27" s="89" t="s">
        <v>640</v>
      </c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115">
        <v>0</v>
      </c>
      <c r="N27" s="115">
        <v>2564633401.9988799</v>
      </c>
      <c r="O27" s="115">
        <v>2790411683.5941701</v>
      </c>
      <c r="P27" s="115">
        <v>3302357108.3383102</v>
      </c>
      <c r="Q27" s="115">
        <v>2425408650.2051702</v>
      </c>
      <c r="R27" s="115">
        <v>2614898757.3660002</v>
      </c>
      <c r="S27" s="115">
        <v>3515764303.4099998</v>
      </c>
      <c r="T27" s="115">
        <v>2641365996.3499999</v>
      </c>
      <c r="U27" s="115">
        <v>3695555758.6514101</v>
      </c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</row>
    <row r="28" spans="1:45">
      <c r="A28" s="89" t="s">
        <v>655</v>
      </c>
      <c r="B28" s="89" t="s">
        <v>594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115">
        <v>0</v>
      </c>
      <c r="N28" s="115">
        <v>653876661.91330004</v>
      </c>
      <c r="O28" s="115">
        <v>752008460.39560997</v>
      </c>
      <c r="P28" s="115">
        <v>783474883.71438003</v>
      </c>
      <c r="Q28" s="115">
        <v>740009011.04919994</v>
      </c>
      <c r="R28" s="115">
        <v>766251387.6039201</v>
      </c>
      <c r="S28" s="115">
        <v>777955047.69000006</v>
      </c>
      <c r="T28" s="115">
        <v>700934125.66999996</v>
      </c>
      <c r="U28" s="115">
        <v>537558013.78463006</v>
      </c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</row>
    <row r="29" spans="1:45">
      <c r="A29" s="89" t="s">
        <v>676</v>
      </c>
      <c r="B29" s="89" t="s">
        <v>677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92">
        <v>0</v>
      </c>
      <c r="K29" s="92">
        <v>0</v>
      </c>
      <c r="L29" s="92">
        <v>0</v>
      </c>
      <c r="M29" s="115">
        <v>0</v>
      </c>
      <c r="N29" s="115">
        <v>2419949443.6880002</v>
      </c>
      <c r="O29" s="115">
        <v>3269546798.0619998</v>
      </c>
      <c r="P29" s="115">
        <v>3324245168.1230001</v>
      </c>
      <c r="Q29" s="115">
        <v>529554588.13700002</v>
      </c>
      <c r="R29" s="115">
        <v>516211869.65899998</v>
      </c>
      <c r="S29" s="115">
        <v>713982843.65999997</v>
      </c>
      <c r="T29" s="115">
        <v>1487519112.5899999</v>
      </c>
      <c r="U29" s="115">
        <v>699253404.91799998</v>
      </c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</row>
    <row r="30" spans="1:45" ht="25.5">
      <c r="A30" s="89" t="s">
        <v>685</v>
      </c>
      <c r="B30" s="89" t="s">
        <v>686</v>
      </c>
      <c r="C30" s="92">
        <v>0</v>
      </c>
      <c r="D30" s="92">
        <v>0</v>
      </c>
      <c r="E30" s="92">
        <v>0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  <c r="M30" s="115">
        <v>0</v>
      </c>
      <c r="N30" s="115">
        <v>6297264538.1013403</v>
      </c>
      <c r="O30" s="115">
        <v>4791875856.9244299</v>
      </c>
      <c r="P30" s="115">
        <v>5659095912.9049196</v>
      </c>
      <c r="Q30" s="115">
        <v>9817205717.2695503</v>
      </c>
      <c r="R30" s="115">
        <v>13216210182.1647</v>
      </c>
      <c r="S30" s="115">
        <v>11660898678.549999</v>
      </c>
      <c r="T30" s="115">
        <v>13123155397.690001</v>
      </c>
      <c r="U30" s="115">
        <v>12211159816.1026</v>
      </c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</row>
    <row r="31" spans="1:45">
      <c r="A31" s="89" t="s">
        <v>692</v>
      </c>
      <c r="B31" s="89" t="s">
        <v>693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0</v>
      </c>
      <c r="L31" s="92">
        <v>0</v>
      </c>
      <c r="M31" s="115">
        <v>0</v>
      </c>
      <c r="N31" s="115">
        <v>6477360</v>
      </c>
      <c r="O31" s="115">
        <v>6477360</v>
      </c>
      <c r="P31" s="115">
        <v>6477360</v>
      </c>
      <c r="Q31" s="115">
        <v>6477360</v>
      </c>
      <c r="R31" s="115">
        <v>6946851.3760000002</v>
      </c>
      <c r="S31" s="115">
        <v>223325.05</v>
      </c>
      <c r="T31" s="115">
        <v>378.92</v>
      </c>
      <c r="U31" s="115">
        <v>0</v>
      </c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</row>
    <row r="32" spans="1:45" ht="25.5">
      <c r="A32" s="89" t="s">
        <v>701</v>
      </c>
      <c r="B32" s="89" t="s">
        <v>702</v>
      </c>
      <c r="C32" s="92">
        <v>0</v>
      </c>
      <c r="D32" s="92">
        <v>0</v>
      </c>
      <c r="E32" s="92">
        <v>0</v>
      </c>
      <c r="F32" s="92">
        <v>0</v>
      </c>
      <c r="G32" s="92">
        <v>0</v>
      </c>
      <c r="H32" s="92">
        <v>0</v>
      </c>
      <c r="I32" s="92">
        <v>0</v>
      </c>
      <c r="J32" s="92">
        <v>0</v>
      </c>
      <c r="K32" s="92">
        <v>0</v>
      </c>
      <c r="L32" s="92">
        <v>0</v>
      </c>
      <c r="M32" s="115">
        <v>0</v>
      </c>
      <c r="N32" s="115">
        <v>624891848.5670501</v>
      </c>
      <c r="O32" s="115">
        <v>609683595.28478003</v>
      </c>
      <c r="P32" s="115">
        <v>635826823.03755009</v>
      </c>
      <c r="Q32" s="115">
        <v>7983337427.31705</v>
      </c>
      <c r="R32" s="115">
        <v>10527525739.3431</v>
      </c>
      <c r="S32" s="115">
        <v>10484712642.969999</v>
      </c>
      <c r="T32" s="115">
        <v>11271179674.35</v>
      </c>
      <c r="U32" s="115">
        <v>11622257020.631699</v>
      </c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</row>
    <row r="33" spans="1:45">
      <c r="A33" s="89" t="s">
        <v>708</v>
      </c>
      <c r="B33" s="89" t="s">
        <v>709</v>
      </c>
      <c r="C33" s="92">
        <v>0</v>
      </c>
      <c r="D33" s="92">
        <v>0</v>
      </c>
      <c r="E33" s="92">
        <v>0</v>
      </c>
      <c r="F33" s="92">
        <v>0</v>
      </c>
      <c r="G33" s="92">
        <v>0</v>
      </c>
      <c r="H33" s="92">
        <v>0</v>
      </c>
      <c r="I33" s="92">
        <v>0</v>
      </c>
      <c r="J33" s="92">
        <v>0</v>
      </c>
      <c r="K33" s="92">
        <v>0</v>
      </c>
      <c r="L33" s="92">
        <v>0</v>
      </c>
      <c r="M33" s="115">
        <v>0</v>
      </c>
      <c r="N33" s="115">
        <v>99000</v>
      </c>
      <c r="O33" s="115">
        <v>99000</v>
      </c>
      <c r="P33" s="115">
        <v>99000</v>
      </c>
      <c r="Q33" s="115">
        <v>29966761.798999999</v>
      </c>
      <c r="R33" s="115">
        <v>17477635.524999999</v>
      </c>
      <c r="S33" s="115">
        <v>17477635.52</v>
      </c>
      <c r="T33" s="115">
        <v>17477635.52</v>
      </c>
      <c r="U33" s="115">
        <v>14726112.999</v>
      </c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</row>
    <row r="34" spans="1:45" ht="25.5">
      <c r="A34" s="89" t="s">
        <v>715</v>
      </c>
      <c r="B34" s="89" t="s">
        <v>716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115">
        <v>0</v>
      </c>
      <c r="N34" s="115">
        <v>20671512.384500001</v>
      </c>
      <c r="O34" s="115">
        <v>28015715.064270001</v>
      </c>
      <c r="P34" s="115">
        <v>50318849.001730002</v>
      </c>
      <c r="Q34" s="115">
        <v>1439148990.4546599</v>
      </c>
      <c r="R34" s="115">
        <v>3058039180.58324</v>
      </c>
      <c r="S34" s="115">
        <v>2831582584.46</v>
      </c>
      <c r="T34" s="115">
        <v>2585459765.4299998</v>
      </c>
      <c r="U34" s="115">
        <v>1846054188.3868401</v>
      </c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</row>
    <row r="35" spans="1:45">
      <c r="A35" s="89" t="s">
        <v>722</v>
      </c>
      <c r="B35" s="89" t="s">
        <v>723</v>
      </c>
      <c r="C35" s="92">
        <v>0</v>
      </c>
      <c r="D35" s="92">
        <v>0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115">
        <v>0</v>
      </c>
      <c r="N35" s="115">
        <v>1.0000000000000001E-5</v>
      </c>
      <c r="O35" s="115">
        <v>0</v>
      </c>
      <c r="P35" s="115">
        <v>128204151.62494001</v>
      </c>
      <c r="Q35" s="115">
        <v>102209554.44072001</v>
      </c>
      <c r="R35" s="115">
        <v>67869918.358970001</v>
      </c>
      <c r="S35" s="115">
        <v>31454310.280000001</v>
      </c>
      <c r="T35" s="115">
        <v>0</v>
      </c>
      <c r="U35" s="115">
        <v>1517.9559999999999</v>
      </c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</row>
    <row r="36" spans="1:45" ht="25.5">
      <c r="A36" s="89" t="s">
        <v>738</v>
      </c>
      <c r="B36" s="89" t="s">
        <v>739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115">
        <v>0</v>
      </c>
      <c r="N36" s="115">
        <v>0</v>
      </c>
      <c r="O36" s="115">
        <v>0</v>
      </c>
      <c r="P36" s="115">
        <v>5056727.5580000002</v>
      </c>
      <c r="Q36" s="115">
        <v>0</v>
      </c>
      <c r="R36" s="115">
        <v>0</v>
      </c>
      <c r="S36" s="115">
        <v>0</v>
      </c>
      <c r="T36" s="115">
        <v>0</v>
      </c>
      <c r="U36" s="115">
        <v>0</v>
      </c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</row>
    <row r="37" spans="1:45" ht="25.5">
      <c r="A37" s="89" t="s">
        <v>742</v>
      </c>
      <c r="B37" s="89" t="s">
        <v>743</v>
      </c>
      <c r="C37" s="92">
        <v>0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0</v>
      </c>
      <c r="J37" s="92">
        <v>0</v>
      </c>
      <c r="K37" s="92">
        <v>0</v>
      </c>
      <c r="L37" s="92">
        <v>0</v>
      </c>
      <c r="M37" s="115">
        <v>0</v>
      </c>
      <c r="N37" s="115">
        <v>186229885.23632997</v>
      </c>
      <c r="O37" s="115">
        <v>45064061.797940001</v>
      </c>
      <c r="P37" s="115">
        <v>62575299.805710003</v>
      </c>
      <c r="Q37" s="115">
        <v>194584107.81832001</v>
      </c>
      <c r="R37" s="115">
        <v>554801260.44938004</v>
      </c>
      <c r="S37" s="115">
        <v>24092888.460000001</v>
      </c>
      <c r="T37" s="115">
        <v>289128767.99000001</v>
      </c>
      <c r="U37" s="115">
        <v>228654293.10385999</v>
      </c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</row>
    <row r="38" spans="1:45" ht="25.5">
      <c r="A38" s="89" t="s">
        <v>747</v>
      </c>
      <c r="B38" s="89" t="s">
        <v>748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115">
        <v>0</v>
      </c>
      <c r="N38" s="115">
        <v>413</v>
      </c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v>0</v>
      </c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</row>
    <row r="39" spans="1:45">
      <c r="A39" s="89" t="s">
        <v>247</v>
      </c>
      <c r="B39" s="89" t="s">
        <v>751</v>
      </c>
      <c r="C39" s="92">
        <v>-311179903</v>
      </c>
      <c r="D39" s="92">
        <v>-277046854</v>
      </c>
      <c r="E39" s="92">
        <v>-178268660</v>
      </c>
      <c r="F39" s="92">
        <v>-213282243</v>
      </c>
      <c r="G39" s="92">
        <v>-243102668</v>
      </c>
      <c r="H39" s="92">
        <v>-203597148</v>
      </c>
      <c r="I39" s="92">
        <v>-228065911</v>
      </c>
      <c r="J39" s="92">
        <v>-217297859</v>
      </c>
      <c r="K39" s="92">
        <v>-190415522</v>
      </c>
      <c r="L39" s="92">
        <v>-132945227</v>
      </c>
      <c r="M39" s="115">
        <v>-182162525.62806001</v>
      </c>
      <c r="N39" s="115">
        <v>-207008821.88620999</v>
      </c>
      <c r="O39" s="115">
        <v>-515837811.82539999</v>
      </c>
      <c r="P39" s="115">
        <v>-528487390.16246998</v>
      </c>
      <c r="Q39" s="115">
        <v>-683477504.48216999</v>
      </c>
      <c r="R39" s="115">
        <v>-748310627.87776005</v>
      </c>
      <c r="S39" s="115">
        <v>-644239245.44000006</v>
      </c>
      <c r="T39" s="115">
        <v>-720207266.16999996</v>
      </c>
      <c r="U39" s="115">
        <v>-823752698.58219993</v>
      </c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</row>
    <row r="40" spans="1:45">
      <c r="A40" s="89" t="s">
        <v>248</v>
      </c>
      <c r="B40" s="89" t="s">
        <v>760</v>
      </c>
      <c r="C40" s="92">
        <v>4326255193</v>
      </c>
      <c r="D40" s="92">
        <v>4759653902</v>
      </c>
      <c r="E40" s="92">
        <v>5123915696</v>
      </c>
      <c r="F40" s="92">
        <v>5495679549</v>
      </c>
      <c r="G40" s="92">
        <v>6312594543</v>
      </c>
      <c r="H40" s="92">
        <v>7159944579</v>
      </c>
      <c r="I40" s="92">
        <v>8007626293</v>
      </c>
      <c r="J40" s="92">
        <v>8912732260</v>
      </c>
      <c r="K40" s="92">
        <v>9457398178</v>
      </c>
      <c r="L40" s="92">
        <v>10623381801</v>
      </c>
      <c r="M40" s="115">
        <v>12262115955.640699</v>
      </c>
      <c r="N40" s="115">
        <v>54053524187.123001</v>
      </c>
      <c r="O40" s="115">
        <v>62056576485.004997</v>
      </c>
      <c r="P40" s="115">
        <v>64160478938.135201</v>
      </c>
      <c r="Q40" s="115">
        <v>76700176284.115707</v>
      </c>
      <c r="R40" s="115">
        <v>81260090027.533707</v>
      </c>
      <c r="S40" s="115">
        <v>94780425632.320007</v>
      </c>
      <c r="T40" s="115">
        <v>97670162492.350006</v>
      </c>
      <c r="U40" s="115">
        <v>110258208527.05</v>
      </c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</row>
    <row r="41" spans="1:45" ht="25.5">
      <c r="A41" s="89" t="s">
        <v>249</v>
      </c>
      <c r="B41" s="89" t="s">
        <v>761</v>
      </c>
      <c r="C41" s="92">
        <v>1310881770</v>
      </c>
      <c r="D41" s="92">
        <v>1304141085</v>
      </c>
      <c r="E41" s="92">
        <v>1516746715</v>
      </c>
      <c r="F41" s="92">
        <v>1542568594</v>
      </c>
      <c r="G41" s="92">
        <v>1852737042</v>
      </c>
      <c r="H41" s="92">
        <v>1989517041</v>
      </c>
      <c r="I41" s="92">
        <v>2526480314</v>
      </c>
      <c r="J41" s="92">
        <v>2465401942</v>
      </c>
      <c r="K41" s="92">
        <v>2427800787</v>
      </c>
      <c r="L41" s="92">
        <v>2653442466</v>
      </c>
      <c r="M41" s="115">
        <v>3167271517.32094</v>
      </c>
      <c r="N41" s="115">
        <v>11685543793.2185</v>
      </c>
      <c r="O41" s="115">
        <v>11966629088.949499</v>
      </c>
      <c r="P41" s="115">
        <v>12788746589.806599</v>
      </c>
      <c r="Q41" s="115">
        <v>13677014775.998899</v>
      </c>
      <c r="R41" s="115">
        <v>15873067939.8242</v>
      </c>
      <c r="S41" s="115">
        <v>17886630737.5</v>
      </c>
      <c r="T41" s="115">
        <v>19795503312.939999</v>
      </c>
      <c r="U41" s="115">
        <v>21981074783.743198</v>
      </c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</row>
    <row r="42" spans="1:45">
      <c r="A42" s="89" t="s">
        <v>250</v>
      </c>
      <c r="B42" s="89" t="s">
        <v>136</v>
      </c>
      <c r="C42" s="92">
        <v>3015373423</v>
      </c>
      <c r="D42" s="92">
        <v>3455512817</v>
      </c>
      <c r="E42" s="92">
        <v>3607168981</v>
      </c>
      <c r="F42" s="92">
        <v>3953110955</v>
      </c>
      <c r="G42" s="92">
        <v>4459857501</v>
      </c>
      <c r="H42" s="92">
        <v>5170427538</v>
      </c>
      <c r="I42" s="92">
        <v>5481145979</v>
      </c>
      <c r="J42" s="92">
        <v>6447330318</v>
      </c>
      <c r="K42" s="92">
        <v>7029597391</v>
      </c>
      <c r="L42" s="92">
        <v>7969939335</v>
      </c>
      <c r="M42" s="115">
        <v>9094844438.3197689</v>
      </c>
      <c r="N42" s="115">
        <v>0</v>
      </c>
      <c r="O42" s="115">
        <v>0</v>
      </c>
      <c r="P42" s="115">
        <v>0</v>
      </c>
      <c r="Q42" s="115">
        <v>0</v>
      </c>
      <c r="R42" s="115">
        <v>0</v>
      </c>
      <c r="S42" s="115">
        <v>0</v>
      </c>
      <c r="T42" s="115">
        <v>0</v>
      </c>
      <c r="U42" s="115">
        <v>0</v>
      </c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</row>
    <row r="43" spans="1:45">
      <c r="A43" s="89" t="s">
        <v>860</v>
      </c>
      <c r="B43" s="89" t="s">
        <v>861</v>
      </c>
      <c r="C43" s="92">
        <v>0</v>
      </c>
      <c r="D43" s="92">
        <v>0</v>
      </c>
      <c r="E43" s="92">
        <v>0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  <c r="M43" s="115">
        <v>0</v>
      </c>
      <c r="N43" s="115">
        <v>14028268075.152699</v>
      </c>
      <c r="O43" s="115">
        <v>15407574186.8391</v>
      </c>
      <c r="P43" s="115">
        <v>15023484369.9995</v>
      </c>
      <c r="Q43" s="115">
        <v>15545076631.91</v>
      </c>
      <c r="R43" s="115">
        <v>17203158836.180302</v>
      </c>
      <c r="S43" s="115">
        <v>20573134697.59</v>
      </c>
      <c r="T43" s="115">
        <v>21434333301.259998</v>
      </c>
      <c r="U43" s="115">
        <v>23722652965.801899</v>
      </c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</row>
    <row r="44" spans="1:45">
      <c r="A44" s="89" t="s">
        <v>934</v>
      </c>
      <c r="B44" s="89" t="s">
        <v>133</v>
      </c>
      <c r="C44" s="92">
        <v>0</v>
      </c>
      <c r="D44" s="92">
        <v>0</v>
      </c>
      <c r="E44" s="92">
        <v>0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115">
        <v>0</v>
      </c>
      <c r="N44" s="115">
        <v>18454.016</v>
      </c>
      <c r="O44" s="115">
        <v>84.099000000000004</v>
      </c>
      <c r="P44" s="115">
        <v>84.099000000000004</v>
      </c>
      <c r="Q44" s="115">
        <v>84.099000000000004</v>
      </c>
      <c r="R44" s="115">
        <v>168.899</v>
      </c>
      <c r="S44" s="115">
        <v>84.8</v>
      </c>
      <c r="T44" s="115">
        <v>11191.79</v>
      </c>
      <c r="U44" s="115">
        <v>18675.485559999997</v>
      </c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</row>
    <row r="45" spans="1:45">
      <c r="A45" s="89" t="s">
        <v>943</v>
      </c>
      <c r="B45" s="89" t="s">
        <v>166</v>
      </c>
      <c r="C45" s="92">
        <v>0</v>
      </c>
      <c r="D45" s="92">
        <v>0</v>
      </c>
      <c r="E45" s="92">
        <v>0</v>
      </c>
      <c r="F45" s="92">
        <v>0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115">
        <v>0</v>
      </c>
      <c r="N45" s="115">
        <v>257455.31200000001</v>
      </c>
      <c r="O45" s="115">
        <v>187.6</v>
      </c>
      <c r="P45" s="94">
        <v>411831.27</v>
      </c>
      <c r="Q45" s="94">
        <v>451578.90600000002</v>
      </c>
      <c r="R45" s="115">
        <v>462382.89199999999</v>
      </c>
      <c r="S45" s="115">
        <v>551538.25</v>
      </c>
      <c r="T45" s="115">
        <v>166647.62</v>
      </c>
      <c r="U45" s="115">
        <v>722460.46900000004</v>
      </c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</row>
    <row r="46" spans="1:45">
      <c r="A46" s="89" t="s">
        <v>946</v>
      </c>
      <c r="B46" s="89" t="s">
        <v>154</v>
      </c>
      <c r="C46" s="92">
        <v>0</v>
      </c>
      <c r="D46" s="92">
        <v>0</v>
      </c>
      <c r="E46" s="92">
        <v>0</v>
      </c>
      <c r="F46" s="92">
        <v>0</v>
      </c>
      <c r="G46" s="92">
        <v>0</v>
      </c>
      <c r="H46" s="92">
        <v>0</v>
      </c>
      <c r="I46" s="92">
        <v>0</v>
      </c>
      <c r="J46" s="92">
        <v>0</v>
      </c>
      <c r="K46" s="92">
        <v>0</v>
      </c>
      <c r="L46" s="92">
        <v>0</v>
      </c>
      <c r="M46" s="115">
        <v>0</v>
      </c>
      <c r="N46" s="115">
        <v>96010.490909999993</v>
      </c>
      <c r="O46" s="115">
        <v>1642087.926</v>
      </c>
      <c r="P46" s="115">
        <v>1077143.7549999999</v>
      </c>
      <c r="Q46" s="115">
        <v>1104443.6510000001</v>
      </c>
      <c r="R46" s="115">
        <v>1442697.6510000001</v>
      </c>
      <c r="S46" s="115">
        <v>2335821.87</v>
      </c>
      <c r="T46" s="115">
        <v>2597026.4700000002</v>
      </c>
      <c r="U46" s="115">
        <v>2847213.6941300002</v>
      </c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</row>
    <row r="47" spans="1:45">
      <c r="A47" s="89" t="s">
        <v>949</v>
      </c>
      <c r="B47" s="89" t="s">
        <v>132</v>
      </c>
      <c r="C47" s="92">
        <v>0</v>
      </c>
      <c r="D47" s="92">
        <v>0</v>
      </c>
      <c r="E47" s="92">
        <v>0</v>
      </c>
      <c r="F47" s="92">
        <v>0</v>
      </c>
      <c r="G47" s="92">
        <v>0</v>
      </c>
      <c r="H47" s="92">
        <v>0</v>
      </c>
      <c r="I47" s="92">
        <v>0</v>
      </c>
      <c r="J47" s="92">
        <v>0</v>
      </c>
      <c r="K47" s="92">
        <v>0</v>
      </c>
      <c r="L47" s="92">
        <v>0</v>
      </c>
      <c r="M47" s="115">
        <v>0</v>
      </c>
      <c r="N47" s="115">
        <v>405577486.26996005</v>
      </c>
      <c r="O47" s="115">
        <v>407303601.03915995</v>
      </c>
      <c r="P47" s="115">
        <v>285832618.21360999</v>
      </c>
      <c r="Q47" s="115">
        <v>419651837.92457002</v>
      </c>
      <c r="R47" s="115">
        <v>378229586.65872997</v>
      </c>
      <c r="S47" s="115">
        <v>339661070.82999998</v>
      </c>
      <c r="T47" s="115">
        <v>405969397.30000001</v>
      </c>
      <c r="U47" s="115">
        <v>379089516.18621004</v>
      </c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</row>
    <row r="48" spans="1:45">
      <c r="A48" s="89" t="s">
        <v>962</v>
      </c>
      <c r="B48" s="89" t="s">
        <v>131</v>
      </c>
      <c r="C48" s="92">
        <v>0</v>
      </c>
      <c r="D48" s="92">
        <v>0</v>
      </c>
      <c r="E48" s="92">
        <v>0</v>
      </c>
      <c r="F48" s="92">
        <v>0</v>
      </c>
      <c r="G48" s="92">
        <v>0</v>
      </c>
      <c r="H48" s="92">
        <v>0</v>
      </c>
      <c r="I48" s="92">
        <v>0</v>
      </c>
      <c r="J48" s="92">
        <v>0</v>
      </c>
      <c r="K48" s="92">
        <v>0</v>
      </c>
      <c r="L48" s="92">
        <v>0</v>
      </c>
      <c r="M48" s="115">
        <v>0</v>
      </c>
      <c r="N48" s="115">
        <v>926234884.67043006</v>
      </c>
      <c r="O48" s="115">
        <v>1130660344.65396</v>
      </c>
      <c r="P48" s="115">
        <v>1202770301.36146</v>
      </c>
      <c r="Q48" s="115">
        <v>1372253046.92837</v>
      </c>
      <c r="R48" s="115">
        <v>1580543077.75122</v>
      </c>
      <c r="S48" s="115">
        <v>1947583432.52</v>
      </c>
      <c r="T48" s="115">
        <v>2082123822.1900001</v>
      </c>
      <c r="U48" s="115">
        <v>2417417307.6441298</v>
      </c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</row>
    <row r="49" spans="1:45">
      <c r="A49" s="89" t="s">
        <v>1021</v>
      </c>
      <c r="B49" s="89" t="s">
        <v>1022</v>
      </c>
      <c r="C49" s="92">
        <v>0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</v>
      </c>
      <c r="J49" s="92">
        <v>0</v>
      </c>
      <c r="K49" s="92">
        <v>0</v>
      </c>
      <c r="L49" s="92">
        <v>0</v>
      </c>
      <c r="M49" s="115">
        <v>0</v>
      </c>
      <c r="N49" s="115">
        <v>2249627240.0403299</v>
      </c>
      <c r="O49" s="115">
        <v>2718080562.5651202</v>
      </c>
      <c r="P49" s="94">
        <v>2816881261.0650897</v>
      </c>
      <c r="Q49" s="94">
        <v>3224385653.6121097</v>
      </c>
      <c r="R49" s="115">
        <v>3955914454.4281402</v>
      </c>
      <c r="S49" s="115">
        <v>4281419625.29</v>
      </c>
      <c r="T49" s="115">
        <v>5665351088.5</v>
      </c>
      <c r="U49" s="115">
        <v>5904626392.8111696</v>
      </c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</row>
    <row r="50" spans="1:45">
      <c r="A50" s="89" t="s">
        <v>1047</v>
      </c>
      <c r="B50" s="89" t="s">
        <v>1048</v>
      </c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2">
        <v>0</v>
      </c>
      <c r="M50" s="115">
        <v>0</v>
      </c>
      <c r="N50" s="115">
        <v>7166110485.2497597</v>
      </c>
      <c r="O50" s="115">
        <v>7719961151.2332697</v>
      </c>
      <c r="P50" s="115">
        <v>7759884693.3359699</v>
      </c>
      <c r="Q50" s="115">
        <v>8505558183.3482504</v>
      </c>
      <c r="R50" s="115">
        <v>8832606442.5923805</v>
      </c>
      <c r="S50" s="115">
        <v>10068460116.780001</v>
      </c>
      <c r="T50" s="115">
        <v>12010284849.040001</v>
      </c>
      <c r="U50" s="115">
        <v>14940108892.561199</v>
      </c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</row>
    <row r="51" spans="1:45" ht="25.5">
      <c r="A51" s="89" t="s">
        <v>1113</v>
      </c>
      <c r="B51" s="89" t="s">
        <v>1114</v>
      </c>
      <c r="C51" s="92">
        <v>0</v>
      </c>
      <c r="D51" s="92">
        <v>0</v>
      </c>
      <c r="E51" s="92">
        <v>0</v>
      </c>
      <c r="F51" s="92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115">
        <v>0</v>
      </c>
      <c r="N51" s="115">
        <v>492236.17</v>
      </c>
      <c r="O51" s="115">
        <v>0</v>
      </c>
      <c r="P51" s="115">
        <v>0</v>
      </c>
      <c r="Q51" s="115">
        <v>0</v>
      </c>
      <c r="R51" s="115">
        <v>0</v>
      </c>
      <c r="S51" s="115">
        <v>0</v>
      </c>
      <c r="T51" s="115">
        <v>0</v>
      </c>
      <c r="U51" s="115">
        <v>0</v>
      </c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</row>
    <row r="52" spans="1:45">
      <c r="A52" s="89" t="s">
        <v>1125</v>
      </c>
      <c r="B52" s="89" t="s">
        <v>176</v>
      </c>
      <c r="C52" s="92">
        <v>0</v>
      </c>
      <c r="D52" s="92">
        <v>0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  <c r="J52" s="92">
        <v>0</v>
      </c>
      <c r="K52" s="92">
        <v>0</v>
      </c>
      <c r="L52" s="92">
        <v>0</v>
      </c>
      <c r="M52" s="115">
        <v>0</v>
      </c>
      <c r="N52" s="115">
        <v>449067673.93281001</v>
      </c>
      <c r="O52" s="115">
        <v>155164086.00220001</v>
      </c>
      <c r="P52" s="115">
        <v>164142856.96357</v>
      </c>
      <c r="Q52" s="115">
        <v>347606825.86372</v>
      </c>
      <c r="R52" s="115">
        <v>331783913.85516</v>
      </c>
      <c r="S52" s="115">
        <v>312099141.99000001</v>
      </c>
      <c r="T52" s="115">
        <v>336052731.73000002</v>
      </c>
      <c r="U52" s="115">
        <v>296469073.21703005</v>
      </c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</row>
    <row r="53" spans="1:45">
      <c r="A53" s="89" t="s">
        <v>1162</v>
      </c>
      <c r="B53" s="89" t="s">
        <v>1163</v>
      </c>
      <c r="C53" s="92">
        <v>0</v>
      </c>
      <c r="D53" s="92">
        <v>0</v>
      </c>
      <c r="E53" s="92">
        <v>0</v>
      </c>
      <c r="F53" s="92">
        <v>0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>
        <v>0</v>
      </c>
      <c r="M53" s="115">
        <v>0</v>
      </c>
      <c r="N53" s="115">
        <v>4040753.8820000002</v>
      </c>
      <c r="O53" s="115">
        <v>0</v>
      </c>
      <c r="P53" s="115">
        <v>0</v>
      </c>
      <c r="Q53" s="115">
        <v>0</v>
      </c>
      <c r="R53" s="115">
        <v>0</v>
      </c>
      <c r="S53" s="115">
        <v>0</v>
      </c>
      <c r="T53" s="115">
        <v>0</v>
      </c>
      <c r="U53" s="115">
        <v>0</v>
      </c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</row>
    <row r="54" spans="1:45">
      <c r="A54" s="89" t="s">
        <v>1168</v>
      </c>
      <c r="B54" s="89" t="s">
        <v>1169</v>
      </c>
      <c r="C54" s="92">
        <v>0</v>
      </c>
      <c r="D54" s="92">
        <v>0</v>
      </c>
      <c r="E54" s="92">
        <v>0</v>
      </c>
      <c r="F54" s="92">
        <v>0</v>
      </c>
      <c r="G54" s="92">
        <v>0</v>
      </c>
      <c r="H54" s="92">
        <v>0</v>
      </c>
      <c r="I54" s="92">
        <v>0</v>
      </c>
      <c r="J54" s="92">
        <v>0</v>
      </c>
      <c r="K54" s="92">
        <v>0</v>
      </c>
      <c r="L54" s="92">
        <v>0</v>
      </c>
      <c r="M54" s="115">
        <v>0</v>
      </c>
      <c r="N54" s="115">
        <v>78296052.054859996</v>
      </c>
      <c r="O54" s="115">
        <v>202929237.23774999</v>
      </c>
      <c r="P54" s="115">
        <v>50718335.212899998</v>
      </c>
      <c r="Q54" s="115">
        <v>184571679.01440001</v>
      </c>
      <c r="R54" s="115">
        <v>178123307.67260998</v>
      </c>
      <c r="S54" s="115">
        <v>291121377.85000002</v>
      </c>
      <c r="T54" s="115">
        <v>352364892.61000001</v>
      </c>
      <c r="U54" s="115">
        <v>147540533.3847</v>
      </c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</row>
    <row r="55" spans="1:45" ht="25.5">
      <c r="A55" s="89" t="s">
        <v>1176</v>
      </c>
      <c r="B55" s="89" t="s">
        <v>7663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115">
        <v>0</v>
      </c>
      <c r="N55" s="115">
        <v>24521735.263</v>
      </c>
      <c r="O55" s="115">
        <v>29349421.153000001</v>
      </c>
      <c r="P55" s="115">
        <v>34831237.004000001</v>
      </c>
      <c r="Q55" s="115">
        <v>35186732.25</v>
      </c>
      <c r="R55" s="115">
        <v>40914682.726000004</v>
      </c>
      <c r="S55" s="115">
        <v>44382019.329999998</v>
      </c>
      <c r="T55" s="115">
        <v>49775518.75</v>
      </c>
      <c r="U55" s="115">
        <v>52732199.818000004</v>
      </c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</row>
    <row r="56" spans="1:45">
      <c r="A56" s="89" t="s">
        <v>1189</v>
      </c>
      <c r="B56" s="89" t="s">
        <v>191</v>
      </c>
      <c r="C56" s="92">
        <v>0</v>
      </c>
      <c r="D56" s="92">
        <v>0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115">
        <v>0</v>
      </c>
      <c r="N56" s="115">
        <v>223204212.01894</v>
      </c>
      <c r="O56" s="115">
        <v>563705.60962</v>
      </c>
      <c r="P56" s="115">
        <v>514030.69164999999</v>
      </c>
      <c r="Q56" s="115">
        <v>189000</v>
      </c>
      <c r="R56" s="115">
        <v>189000</v>
      </c>
      <c r="S56" s="115">
        <v>189000</v>
      </c>
      <c r="T56" s="115">
        <v>189000</v>
      </c>
      <c r="U56" s="115">
        <v>189000</v>
      </c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</row>
    <row r="57" spans="1:45">
      <c r="A57" s="89" t="s">
        <v>1194</v>
      </c>
      <c r="B57" s="89" t="s">
        <v>1195</v>
      </c>
      <c r="C57" s="92">
        <v>0</v>
      </c>
      <c r="D57" s="92">
        <v>0</v>
      </c>
      <c r="E57" s="92">
        <v>0</v>
      </c>
      <c r="F57" s="92">
        <v>0</v>
      </c>
      <c r="G57" s="92">
        <v>0</v>
      </c>
      <c r="H57" s="92">
        <v>0</v>
      </c>
      <c r="I57" s="92">
        <v>0</v>
      </c>
      <c r="J57" s="92">
        <v>0</v>
      </c>
      <c r="K57" s="92">
        <v>0</v>
      </c>
      <c r="L57" s="92">
        <v>0</v>
      </c>
      <c r="M57" s="115">
        <v>0</v>
      </c>
      <c r="N57" s="115">
        <v>592.5</v>
      </c>
      <c r="O57" s="115">
        <v>2069041.247</v>
      </c>
      <c r="P57" s="115">
        <v>46842.119079999997</v>
      </c>
      <c r="Q57" s="115">
        <v>214047.03353000002</v>
      </c>
      <c r="R57" s="115">
        <v>212566.22736000002</v>
      </c>
      <c r="S57" s="115">
        <v>2052332.81</v>
      </c>
      <c r="T57" s="115">
        <v>163500.9</v>
      </c>
      <c r="U57" s="115">
        <v>3366570.3375800001</v>
      </c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</row>
    <row r="58" spans="1:45" ht="25.5">
      <c r="A58" s="89" t="s">
        <v>1202</v>
      </c>
      <c r="B58" s="89" t="s">
        <v>185</v>
      </c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115">
        <v>0</v>
      </c>
      <c r="N58" s="115">
        <v>84851218.409030005</v>
      </c>
      <c r="O58" s="115">
        <v>124423368.41402</v>
      </c>
      <c r="P58" s="115">
        <v>120709728.69638</v>
      </c>
      <c r="Q58" s="115">
        <v>121388813.47008</v>
      </c>
      <c r="R58" s="115">
        <v>10953115.626559999</v>
      </c>
      <c r="S58" s="115">
        <v>7268924.2199999997</v>
      </c>
      <c r="T58" s="115">
        <v>5720491.2699999996</v>
      </c>
      <c r="U58" s="115">
        <v>5084046.2961499998</v>
      </c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</row>
    <row r="59" spans="1:45">
      <c r="A59" s="89" t="s">
        <v>1207</v>
      </c>
      <c r="B59" s="89" t="s">
        <v>126</v>
      </c>
      <c r="C59" s="92">
        <v>0</v>
      </c>
      <c r="D59" s="92">
        <v>0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115">
        <v>0</v>
      </c>
      <c r="N59" s="115">
        <v>13738502441.049599</v>
      </c>
      <c r="O59" s="115">
        <v>17656602159.9268</v>
      </c>
      <c r="P59" s="115">
        <v>18173930448.435101</v>
      </c>
      <c r="Q59" s="115">
        <v>24438380545.9189</v>
      </c>
      <c r="R59" s="115">
        <v>23903695773.412399</v>
      </c>
      <c r="S59" s="115">
        <v>28051370341.459999</v>
      </c>
      <c r="T59" s="115">
        <v>26137319315.459999</v>
      </c>
      <c r="U59" s="115">
        <v>28580888311.184101</v>
      </c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</row>
    <row r="60" spans="1:45" ht="25.5">
      <c r="A60" s="89" t="s">
        <v>7654</v>
      </c>
      <c r="B60" s="89" t="s">
        <v>7655</v>
      </c>
      <c r="C60" s="92">
        <v>0</v>
      </c>
      <c r="D60" s="92">
        <v>0</v>
      </c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115">
        <v>0</v>
      </c>
      <c r="N60" s="115">
        <v>0</v>
      </c>
      <c r="O60" s="115">
        <v>0</v>
      </c>
      <c r="P60" s="115">
        <v>0</v>
      </c>
      <c r="Q60" s="94">
        <v>6281896.8140799999</v>
      </c>
      <c r="R60" s="115">
        <v>26143451.943220001</v>
      </c>
      <c r="S60" s="115">
        <v>30468494.350000001</v>
      </c>
      <c r="T60" s="115">
        <v>28943928.539999999</v>
      </c>
      <c r="U60" s="115">
        <v>24481900.487919997</v>
      </c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</row>
    <row r="61" spans="1:45">
      <c r="A61" s="89" t="s">
        <v>1231</v>
      </c>
      <c r="B61" s="89" t="s">
        <v>1232</v>
      </c>
      <c r="C61" s="92">
        <v>0</v>
      </c>
      <c r="D61" s="92">
        <v>0</v>
      </c>
      <c r="E61" s="92">
        <v>0</v>
      </c>
      <c r="F61" s="92">
        <v>0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115">
        <v>0</v>
      </c>
      <c r="N61" s="115">
        <v>6248531286.8460703</v>
      </c>
      <c r="O61" s="115">
        <v>6928264459.6187897</v>
      </c>
      <c r="P61" s="115">
        <v>7684430090.4025402</v>
      </c>
      <c r="Q61" s="115">
        <v>9870489388.191679</v>
      </c>
      <c r="R61" s="115">
        <v>8304884126.5645199</v>
      </c>
      <c r="S61" s="115">
        <v>9544268910.0400009</v>
      </c>
      <c r="T61" s="115">
        <v>8276531341.6599998</v>
      </c>
      <c r="U61" s="115">
        <v>9744962451.4005604</v>
      </c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</row>
    <row r="62" spans="1:45">
      <c r="A62" s="89" t="s">
        <v>1320</v>
      </c>
      <c r="B62" s="89" t="s">
        <v>1321</v>
      </c>
      <c r="C62" s="92">
        <v>0</v>
      </c>
      <c r="D62" s="92">
        <v>0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115">
        <v>0</v>
      </c>
      <c r="N62" s="115">
        <v>8216372899.09305</v>
      </c>
      <c r="O62" s="115">
        <v>9134616857.8564606</v>
      </c>
      <c r="P62" s="115">
        <v>10693877924.8503</v>
      </c>
      <c r="Q62" s="115">
        <v>11883163957.329699</v>
      </c>
      <c r="R62" s="115">
        <v>14227916473.936001</v>
      </c>
      <c r="S62" s="115">
        <v>18213788711.099998</v>
      </c>
      <c r="T62" s="115">
        <v>20369461795.599998</v>
      </c>
      <c r="U62" s="115">
        <v>23992258646.620201</v>
      </c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</row>
    <row r="63" spans="1:45">
      <c r="A63" s="89" t="s">
        <v>1340</v>
      </c>
      <c r="B63" s="89" t="s">
        <v>1341</v>
      </c>
      <c r="C63" s="92">
        <v>0</v>
      </c>
      <c r="D63" s="92">
        <v>0</v>
      </c>
      <c r="E63" s="92">
        <v>0</v>
      </c>
      <c r="F63" s="92">
        <v>0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115">
        <v>0</v>
      </c>
      <c r="N63" s="115">
        <v>-13261517482.83</v>
      </c>
      <c r="O63" s="115">
        <v>-13096172536.254299</v>
      </c>
      <c r="P63" s="115">
        <v>-14451196350.3866</v>
      </c>
      <c r="Q63" s="115">
        <v>-16038919339.1134</v>
      </c>
      <c r="R63" s="115">
        <v>-18304610275.8498</v>
      </c>
      <c r="S63" s="115">
        <v>-23587494736.09</v>
      </c>
      <c r="T63" s="115">
        <v>-25635117319.07</v>
      </c>
      <c r="U63" s="115">
        <v>-27728819078.1492</v>
      </c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</row>
    <row r="64" spans="1:45">
      <c r="A64" s="89" t="s">
        <v>1359</v>
      </c>
      <c r="B64" s="89" t="s">
        <v>1360</v>
      </c>
      <c r="C64" s="92"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115">
        <v>0</v>
      </c>
      <c r="N64" s="115">
        <v>1857014695.2403798</v>
      </c>
      <c r="O64" s="115">
        <v>2099759381.29055</v>
      </c>
      <c r="P64" s="115">
        <v>2370015369.1325002</v>
      </c>
      <c r="Q64" s="115">
        <v>4936080321.3149004</v>
      </c>
      <c r="R64" s="115">
        <v>7042138874.3451605</v>
      </c>
      <c r="S64" s="115">
        <v>9571724746.1000004</v>
      </c>
      <c r="T64" s="115">
        <v>9587614195.8199997</v>
      </c>
      <c r="U64" s="115">
        <v>10060060197.683699</v>
      </c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</row>
    <row r="65" spans="1:45" ht="25.5">
      <c r="A65" s="89" t="s">
        <v>1372</v>
      </c>
      <c r="B65" s="89" t="s">
        <v>1373</v>
      </c>
      <c r="C65" s="92">
        <v>0</v>
      </c>
      <c r="D65" s="92">
        <v>0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115">
        <v>0</v>
      </c>
      <c r="N65" s="115">
        <v>-71588010.927399993</v>
      </c>
      <c r="O65" s="115">
        <v>-532843992.00203001</v>
      </c>
      <c r="P65" s="115">
        <v>-560630467.89242995</v>
      </c>
      <c r="Q65" s="115">
        <v>-1829953820.3499801</v>
      </c>
      <c r="R65" s="115">
        <v>-2327680569.8024702</v>
      </c>
      <c r="S65" s="115">
        <v>-2800590756.25</v>
      </c>
      <c r="T65" s="115">
        <v>-3235197538.0300002</v>
      </c>
      <c r="U65" s="115">
        <v>-4269563533.6273899</v>
      </c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</row>
    <row r="66" spans="1:45">
      <c r="A66" s="89" t="s">
        <v>251</v>
      </c>
      <c r="B66" s="89" t="s">
        <v>1383</v>
      </c>
      <c r="C66" s="92">
        <v>26881770401</v>
      </c>
      <c r="D66" s="92">
        <v>29048222166</v>
      </c>
      <c r="E66" s="92">
        <v>32714944279</v>
      </c>
      <c r="F66" s="92">
        <v>35712681370</v>
      </c>
      <c r="G66" s="92">
        <v>36803510535</v>
      </c>
      <c r="H66" s="92">
        <v>37282583635</v>
      </c>
      <c r="I66" s="92">
        <v>40830582143</v>
      </c>
      <c r="J66" s="92">
        <v>45788028531</v>
      </c>
      <c r="K66" s="92">
        <v>50622258022</v>
      </c>
      <c r="L66" s="92">
        <v>52208558456</v>
      </c>
      <c r="M66" s="115">
        <v>54205645960.120598</v>
      </c>
      <c r="N66" s="115">
        <v>8836177955.65732</v>
      </c>
      <c r="O66" s="115">
        <v>5425227525.8540707</v>
      </c>
      <c r="P66" s="115">
        <v>3552314239.7823601</v>
      </c>
      <c r="Q66" s="115">
        <v>2932866058.9858503</v>
      </c>
      <c r="R66" s="115">
        <v>3895496781.3643999</v>
      </c>
      <c r="S66" s="115">
        <v>4089117023.5900002</v>
      </c>
      <c r="T66" s="115">
        <v>3877549755.5700002</v>
      </c>
      <c r="U66" s="115">
        <v>3573293421.8848901</v>
      </c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</row>
    <row r="67" spans="1:45">
      <c r="A67" s="89" t="s">
        <v>252</v>
      </c>
      <c r="B67" s="89" t="s">
        <v>134</v>
      </c>
      <c r="C67" s="92">
        <v>3958770533</v>
      </c>
      <c r="D67" s="92">
        <v>4377342969</v>
      </c>
      <c r="E67" s="92">
        <v>6375439163</v>
      </c>
      <c r="F67" s="92">
        <v>7869933705</v>
      </c>
      <c r="G67" s="92">
        <v>8302847729</v>
      </c>
      <c r="H67" s="92">
        <v>8382229184</v>
      </c>
      <c r="I67" s="92">
        <v>9224696838</v>
      </c>
      <c r="J67" s="92">
        <v>10349822442</v>
      </c>
      <c r="K67" s="92">
        <v>11345265420</v>
      </c>
      <c r="L67" s="92">
        <v>13044288646</v>
      </c>
      <c r="M67" s="115">
        <v>14377671167.166302</v>
      </c>
      <c r="N67" s="115">
        <v>0</v>
      </c>
      <c r="O67" s="115">
        <v>0</v>
      </c>
      <c r="P67" s="115">
        <v>0</v>
      </c>
      <c r="Q67" s="115">
        <v>0</v>
      </c>
      <c r="R67" s="115">
        <v>0</v>
      </c>
      <c r="S67" s="115">
        <v>0</v>
      </c>
      <c r="T67" s="115">
        <v>0</v>
      </c>
      <c r="U67" s="115">
        <v>0</v>
      </c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</row>
    <row r="68" spans="1:45">
      <c r="A68" s="89" t="s">
        <v>253</v>
      </c>
      <c r="B68" s="89" t="s">
        <v>133</v>
      </c>
      <c r="C68" s="92">
        <v>1984</v>
      </c>
      <c r="D68" s="92">
        <v>1987</v>
      </c>
      <c r="E68" s="92">
        <v>2688</v>
      </c>
      <c r="F68" s="92">
        <v>4827</v>
      </c>
      <c r="G68" s="92">
        <v>2557</v>
      </c>
      <c r="H68" s="92">
        <v>2287</v>
      </c>
      <c r="I68" s="92">
        <v>3546</v>
      </c>
      <c r="J68" s="92">
        <v>62382</v>
      </c>
      <c r="K68" s="92">
        <v>795</v>
      </c>
      <c r="L68" s="92">
        <v>3256</v>
      </c>
      <c r="M68" s="115">
        <v>35076.199999999997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0</v>
      </c>
      <c r="U68" s="115">
        <v>0</v>
      </c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</row>
    <row r="69" spans="1:45">
      <c r="A69" s="89" t="s">
        <v>254</v>
      </c>
      <c r="B69" s="89" t="s">
        <v>166</v>
      </c>
      <c r="C69" s="92">
        <v>28199</v>
      </c>
      <c r="D69" s="92">
        <v>13727</v>
      </c>
      <c r="E69" s="92">
        <v>0</v>
      </c>
      <c r="F69" s="92">
        <v>0</v>
      </c>
      <c r="G69" s="92">
        <v>0</v>
      </c>
      <c r="H69" s="92">
        <v>433046</v>
      </c>
      <c r="I69" s="92">
        <v>0</v>
      </c>
      <c r="J69" s="92">
        <v>0</v>
      </c>
      <c r="K69" s="92">
        <v>0</v>
      </c>
      <c r="L69" s="92">
        <v>0</v>
      </c>
      <c r="M69" s="115">
        <v>0</v>
      </c>
      <c r="N69" s="115">
        <v>0</v>
      </c>
      <c r="O69" s="115">
        <v>0</v>
      </c>
      <c r="P69" s="115">
        <v>0</v>
      </c>
      <c r="Q69" s="115">
        <v>0</v>
      </c>
      <c r="R69" s="115">
        <v>0</v>
      </c>
      <c r="S69" s="115">
        <v>0</v>
      </c>
      <c r="T69" s="115">
        <v>0</v>
      </c>
      <c r="U69" s="115">
        <v>0</v>
      </c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</row>
    <row r="70" spans="1:45">
      <c r="A70" s="89" t="s">
        <v>255</v>
      </c>
      <c r="B70" s="89" t="s">
        <v>154</v>
      </c>
      <c r="C70" s="92">
        <v>0</v>
      </c>
      <c r="D70" s="92">
        <v>0</v>
      </c>
      <c r="E70" s="92">
        <v>0</v>
      </c>
      <c r="F70" s="92">
        <v>0</v>
      </c>
      <c r="G70" s="92">
        <v>0</v>
      </c>
      <c r="H70" s="92">
        <v>537213312</v>
      </c>
      <c r="I70" s="92">
        <v>340718513</v>
      </c>
      <c r="J70" s="92">
        <v>243687926</v>
      </c>
      <c r="K70" s="92">
        <v>107583539</v>
      </c>
      <c r="L70" s="92">
        <v>178451652</v>
      </c>
      <c r="M70" s="115">
        <v>174522546.77614</v>
      </c>
      <c r="N70" s="115">
        <v>0</v>
      </c>
      <c r="O70" s="115">
        <v>0</v>
      </c>
      <c r="P70" s="115">
        <v>0</v>
      </c>
      <c r="Q70" s="115">
        <v>0</v>
      </c>
      <c r="R70" s="115">
        <v>0</v>
      </c>
      <c r="S70" s="115">
        <v>0</v>
      </c>
      <c r="T70" s="115">
        <v>0</v>
      </c>
      <c r="U70" s="115">
        <v>0</v>
      </c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</row>
    <row r="71" spans="1:45">
      <c r="A71" s="89" t="s">
        <v>256</v>
      </c>
      <c r="B71" s="89" t="s">
        <v>132</v>
      </c>
      <c r="C71" s="92">
        <v>385165496</v>
      </c>
      <c r="D71" s="92">
        <v>280798496</v>
      </c>
      <c r="E71" s="92">
        <v>256931338</v>
      </c>
      <c r="F71" s="92">
        <v>244857745</v>
      </c>
      <c r="G71" s="92">
        <v>247759756</v>
      </c>
      <c r="H71" s="92">
        <v>282639534</v>
      </c>
      <c r="I71" s="92">
        <v>373258833</v>
      </c>
      <c r="J71" s="92">
        <v>387247880</v>
      </c>
      <c r="K71" s="92">
        <v>491967151</v>
      </c>
      <c r="L71" s="92">
        <v>511173291</v>
      </c>
      <c r="M71" s="115">
        <v>336006689.24926001</v>
      </c>
      <c r="N71" s="115">
        <v>0</v>
      </c>
      <c r="O71" s="115">
        <v>0</v>
      </c>
      <c r="P71" s="115">
        <v>0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</row>
    <row r="72" spans="1:45">
      <c r="A72" s="89" t="s">
        <v>257</v>
      </c>
      <c r="B72" s="89" t="s">
        <v>131</v>
      </c>
      <c r="C72" s="92">
        <v>380469368</v>
      </c>
      <c r="D72" s="92">
        <v>363363355</v>
      </c>
      <c r="E72" s="92">
        <v>309327389</v>
      </c>
      <c r="F72" s="92">
        <v>348649977</v>
      </c>
      <c r="G72" s="92">
        <v>422820807</v>
      </c>
      <c r="H72" s="92">
        <v>427228348</v>
      </c>
      <c r="I72" s="92">
        <v>464250078</v>
      </c>
      <c r="J72" s="92">
        <v>509429282</v>
      </c>
      <c r="K72" s="92">
        <v>573273438</v>
      </c>
      <c r="L72" s="92">
        <v>563639234</v>
      </c>
      <c r="M72" s="115">
        <v>587266919.31974995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</row>
    <row r="73" spans="1:45">
      <c r="A73" s="89" t="s">
        <v>258</v>
      </c>
      <c r="B73" s="89" t="s">
        <v>130</v>
      </c>
      <c r="C73" s="92">
        <v>2425497556</v>
      </c>
      <c r="D73" s="92">
        <v>2621693279</v>
      </c>
      <c r="E73" s="92">
        <v>2787943901</v>
      </c>
      <c r="F73" s="92">
        <v>2854722963</v>
      </c>
      <c r="G73" s="92">
        <v>3217527182</v>
      </c>
      <c r="H73" s="92">
        <v>3010231350</v>
      </c>
      <c r="I73" s="92">
        <v>3032662449</v>
      </c>
      <c r="J73" s="92">
        <v>3165066650</v>
      </c>
      <c r="K73" s="92">
        <v>3522057048</v>
      </c>
      <c r="L73" s="92">
        <v>3672726319</v>
      </c>
      <c r="M73" s="115">
        <v>3951607632.6205001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38"/>
    </row>
    <row r="74" spans="1:45">
      <c r="A74" s="89" t="s">
        <v>259</v>
      </c>
      <c r="B74" s="89" t="s">
        <v>129</v>
      </c>
      <c r="C74" s="92">
        <v>1547976338</v>
      </c>
      <c r="D74" s="92">
        <v>1695981604</v>
      </c>
      <c r="E74" s="92">
        <v>1979223790</v>
      </c>
      <c r="F74" s="92">
        <v>2382067940</v>
      </c>
      <c r="G74" s="92">
        <v>2974895176</v>
      </c>
      <c r="H74" s="92">
        <v>3493532023</v>
      </c>
      <c r="I74" s="92">
        <v>3758891957</v>
      </c>
      <c r="J74" s="92">
        <v>3966912976</v>
      </c>
      <c r="K74" s="92">
        <v>4576689310</v>
      </c>
      <c r="L74" s="92">
        <v>5136130731</v>
      </c>
      <c r="M74" s="115">
        <v>5394662494.6226902</v>
      </c>
      <c r="N74" s="115">
        <v>0</v>
      </c>
      <c r="O74" s="115">
        <v>0</v>
      </c>
      <c r="P74" s="115">
        <v>0</v>
      </c>
      <c r="Q74" s="115">
        <v>0</v>
      </c>
      <c r="R74" s="115">
        <v>0</v>
      </c>
      <c r="S74" s="115">
        <v>0</v>
      </c>
      <c r="T74" s="115">
        <v>0</v>
      </c>
      <c r="U74" s="115">
        <v>0</v>
      </c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138"/>
    </row>
    <row r="75" spans="1:45">
      <c r="A75" s="89" t="s">
        <v>260</v>
      </c>
      <c r="B75" s="89" t="s">
        <v>128</v>
      </c>
      <c r="C75" s="92">
        <v>13981998</v>
      </c>
      <c r="D75" s="92">
        <v>8567544</v>
      </c>
      <c r="E75" s="92">
        <v>5821829</v>
      </c>
      <c r="F75" s="92">
        <v>5284731</v>
      </c>
      <c r="G75" s="92">
        <v>0</v>
      </c>
      <c r="H75" s="92">
        <v>0</v>
      </c>
      <c r="I75" s="92">
        <v>0</v>
      </c>
      <c r="J75" s="92">
        <v>0</v>
      </c>
      <c r="K75" s="92">
        <v>0</v>
      </c>
      <c r="L75" s="92">
        <v>0</v>
      </c>
      <c r="M75" s="115">
        <v>0</v>
      </c>
      <c r="N75" s="115">
        <v>0</v>
      </c>
      <c r="O75" s="115">
        <v>0</v>
      </c>
      <c r="P75" s="115">
        <v>0</v>
      </c>
      <c r="Q75" s="115">
        <v>0</v>
      </c>
      <c r="R75" s="115">
        <v>0</v>
      </c>
      <c r="S75" s="115">
        <v>0</v>
      </c>
      <c r="T75" s="115">
        <v>0</v>
      </c>
      <c r="U75" s="115">
        <v>0</v>
      </c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</row>
    <row r="76" spans="1:45" ht="25.5">
      <c r="A76" s="89" t="s">
        <v>261</v>
      </c>
      <c r="B76" s="89" t="s">
        <v>127</v>
      </c>
      <c r="C76" s="92">
        <v>145640038</v>
      </c>
      <c r="D76" s="92">
        <v>8814609</v>
      </c>
      <c r="E76" s="92">
        <v>15057391</v>
      </c>
      <c r="F76" s="92">
        <v>26417332</v>
      </c>
      <c r="G76" s="92">
        <v>64413432</v>
      </c>
      <c r="H76" s="92">
        <v>75630127</v>
      </c>
      <c r="I76" s="92">
        <v>123336230</v>
      </c>
      <c r="J76" s="92">
        <v>86384745</v>
      </c>
      <c r="K76" s="92">
        <v>134549427</v>
      </c>
      <c r="L76" s="92">
        <v>157850354</v>
      </c>
      <c r="M76" s="115">
        <v>157732866.79482001</v>
      </c>
      <c r="N76" s="115">
        <v>0</v>
      </c>
      <c r="O76" s="115">
        <v>0</v>
      </c>
      <c r="P76" s="115">
        <v>0</v>
      </c>
      <c r="Q76" s="94">
        <v>0</v>
      </c>
      <c r="R76" s="115">
        <v>0</v>
      </c>
      <c r="S76" s="115">
        <v>0</v>
      </c>
      <c r="T76" s="115">
        <v>0</v>
      </c>
      <c r="U76" s="115">
        <v>0</v>
      </c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</row>
    <row r="77" spans="1:45">
      <c r="A77" s="89" t="s">
        <v>262</v>
      </c>
      <c r="B77" s="89" t="s">
        <v>126</v>
      </c>
      <c r="C77" s="92">
        <v>1445950280</v>
      </c>
      <c r="D77" s="92">
        <v>1711449625</v>
      </c>
      <c r="E77" s="92">
        <v>1917829843</v>
      </c>
      <c r="F77" s="92">
        <v>1767963389</v>
      </c>
      <c r="G77" s="92">
        <v>1809193415</v>
      </c>
      <c r="H77" s="92">
        <v>2975033799</v>
      </c>
      <c r="I77" s="92">
        <v>3908865863</v>
      </c>
      <c r="J77" s="92">
        <v>3058045026</v>
      </c>
      <c r="K77" s="92">
        <v>3446840736</v>
      </c>
      <c r="L77" s="92">
        <v>3630765368</v>
      </c>
      <c r="M77" s="115">
        <v>3102720172.6216898</v>
      </c>
      <c r="N77" s="115">
        <v>0</v>
      </c>
      <c r="O77" s="115">
        <v>0</v>
      </c>
      <c r="P77" s="115">
        <v>0</v>
      </c>
      <c r="Q77" s="94">
        <v>0</v>
      </c>
      <c r="R77" s="115">
        <v>0</v>
      </c>
      <c r="S77" s="115">
        <v>0</v>
      </c>
      <c r="T77" s="115">
        <v>0</v>
      </c>
      <c r="U77" s="115">
        <v>0</v>
      </c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</row>
    <row r="78" spans="1:45">
      <c r="A78" s="89" t="s">
        <v>263</v>
      </c>
      <c r="B78" s="89" t="s">
        <v>125</v>
      </c>
      <c r="C78" s="92">
        <v>486770838</v>
      </c>
      <c r="D78" s="92">
        <v>581067649</v>
      </c>
      <c r="E78" s="92">
        <v>406916643</v>
      </c>
      <c r="F78" s="92">
        <v>365060536</v>
      </c>
      <c r="G78" s="92">
        <v>544516909</v>
      </c>
      <c r="H78" s="92">
        <v>466039257</v>
      </c>
      <c r="I78" s="92">
        <v>442663602</v>
      </c>
      <c r="J78" s="92">
        <v>599115208</v>
      </c>
      <c r="K78" s="92">
        <v>673541996</v>
      </c>
      <c r="L78" s="92">
        <v>622188601</v>
      </c>
      <c r="M78" s="115">
        <v>798005585.86812997</v>
      </c>
      <c r="N78" s="115">
        <v>8994083788.2747002</v>
      </c>
      <c r="O78" s="115">
        <v>5618053531.9681902</v>
      </c>
      <c r="P78" s="115">
        <v>3743275041.3892202</v>
      </c>
      <c r="Q78" s="94">
        <v>3176799888.2534304</v>
      </c>
      <c r="R78" s="115">
        <v>4144862916.4983597</v>
      </c>
      <c r="S78" s="115">
        <v>4394299058.4499998</v>
      </c>
      <c r="T78" s="115">
        <v>4208798516.3800001</v>
      </c>
      <c r="U78" s="115">
        <v>3843024620.5746803</v>
      </c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</row>
    <row r="79" spans="1:45">
      <c r="A79" s="89" t="s">
        <v>264</v>
      </c>
      <c r="B79" s="89" t="s">
        <v>124</v>
      </c>
      <c r="C79" s="92">
        <v>18938580</v>
      </c>
      <c r="D79" s="92">
        <v>3838525</v>
      </c>
      <c r="E79" s="92">
        <v>79397926</v>
      </c>
      <c r="F79" s="92">
        <v>59668874</v>
      </c>
      <c r="G79" s="92">
        <v>35489349</v>
      </c>
      <c r="H79" s="92">
        <v>52957336</v>
      </c>
      <c r="I79" s="92">
        <v>51199095</v>
      </c>
      <c r="J79" s="92">
        <v>51661840</v>
      </c>
      <c r="K79" s="92">
        <v>46246050</v>
      </c>
      <c r="L79" s="92">
        <v>23594812</v>
      </c>
      <c r="M79" s="115">
        <v>126537.58100000001</v>
      </c>
      <c r="N79" s="115">
        <v>552377.35699999996</v>
      </c>
      <c r="O79" s="115">
        <v>586946.92515999998</v>
      </c>
      <c r="P79" s="115">
        <v>450000</v>
      </c>
      <c r="Q79" s="94">
        <v>138298.62409</v>
      </c>
      <c r="R79" s="115">
        <v>73894.656000000003</v>
      </c>
      <c r="S79" s="115">
        <v>74617.66</v>
      </c>
      <c r="T79" s="115">
        <v>0</v>
      </c>
      <c r="U79" s="115">
        <v>10951.803</v>
      </c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</row>
    <row r="80" spans="1:45">
      <c r="A80" s="89" t="s">
        <v>265</v>
      </c>
      <c r="B80" s="89" t="s">
        <v>184</v>
      </c>
      <c r="C80" s="92">
        <v>28361370</v>
      </c>
      <c r="D80" s="92">
        <v>1944960</v>
      </c>
      <c r="E80" s="92">
        <v>0</v>
      </c>
      <c r="F80" s="92">
        <v>0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115">
        <v>0</v>
      </c>
      <c r="N80" s="115">
        <v>0</v>
      </c>
      <c r="O80" s="115">
        <v>0</v>
      </c>
      <c r="P80" s="115">
        <v>0</v>
      </c>
      <c r="Q80" s="94">
        <v>0</v>
      </c>
      <c r="R80" s="115">
        <v>0</v>
      </c>
      <c r="S80" s="115">
        <v>0</v>
      </c>
      <c r="T80" s="115">
        <v>0</v>
      </c>
      <c r="U80" s="115">
        <v>0</v>
      </c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</row>
    <row r="81" spans="1:45" ht="25.5">
      <c r="A81" s="89" t="s">
        <v>266</v>
      </c>
      <c r="B81" s="89" t="s">
        <v>123</v>
      </c>
      <c r="C81" s="92">
        <v>55088</v>
      </c>
      <c r="D81" s="92">
        <v>82194</v>
      </c>
      <c r="E81" s="92">
        <v>86170</v>
      </c>
      <c r="F81" s="92">
        <v>86170</v>
      </c>
      <c r="G81" s="92">
        <v>74174</v>
      </c>
      <c r="H81" s="92">
        <v>17761</v>
      </c>
      <c r="I81" s="92">
        <v>15607</v>
      </c>
      <c r="J81" s="92">
        <v>216759</v>
      </c>
      <c r="K81" s="92">
        <v>178659</v>
      </c>
      <c r="L81" s="92">
        <v>477416</v>
      </c>
      <c r="M81" s="115">
        <v>99395.456000000006</v>
      </c>
      <c r="N81" s="115">
        <v>0</v>
      </c>
      <c r="O81" s="115">
        <v>0</v>
      </c>
      <c r="P81" s="115">
        <v>0</v>
      </c>
      <c r="Q81" s="94">
        <v>0</v>
      </c>
      <c r="R81" s="115">
        <v>0</v>
      </c>
      <c r="S81" s="115">
        <v>0</v>
      </c>
      <c r="T81" s="115">
        <v>0</v>
      </c>
      <c r="U81" s="115">
        <v>0</v>
      </c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</row>
    <row r="82" spans="1:45">
      <c r="A82" s="89" t="s">
        <v>267</v>
      </c>
      <c r="B82" s="89" t="s">
        <v>122</v>
      </c>
      <c r="C82" s="92">
        <v>4325969188</v>
      </c>
      <c r="D82" s="92">
        <v>4327226316</v>
      </c>
      <c r="E82" s="92">
        <v>5394587828</v>
      </c>
      <c r="F82" s="92">
        <v>4898287467</v>
      </c>
      <c r="G82" s="92">
        <v>4476723057</v>
      </c>
      <c r="H82" s="92">
        <v>4043895396</v>
      </c>
      <c r="I82" s="92">
        <v>4513700853</v>
      </c>
      <c r="J82" s="92">
        <v>5291855458</v>
      </c>
      <c r="K82" s="92">
        <v>5831786317</v>
      </c>
      <c r="L82" s="92">
        <v>5010217273</v>
      </c>
      <c r="M82" s="115">
        <v>4697400905.3976908</v>
      </c>
      <c r="N82" s="115">
        <v>0</v>
      </c>
      <c r="O82" s="115">
        <v>0</v>
      </c>
      <c r="P82" s="115">
        <v>0</v>
      </c>
      <c r="Q82" s="94">
        <v>0</v>
      </c>
      <c r="R82" s="115">
        <v>0</v>
      </c>
      <c r="S82" s="115">
        <v>0</v>
      </c>
      <c r="T82" s="115">
        <v>0</v>
      </c>
      <c r="U82" s="115">
        <v>0</v>
      </c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</row>
    <row r="83" spans="1:45" ht="25.5">
      <c r="A83" s="89" t="s">
        <v>268</v>
      </c>
      <c r="B83" s="89" t="s">
        <v>121</v>
      </c>
      <c r="C83" s="92">
        <v>277001042</v>
      </c>
      <c r="D83" s="92">
        <v>280041742</v>
      </c>
      <c r="E83" s="92">
        <v>296252616</v>
      </c>
      <c r="F83" s="92">
        <v>291238567</v>
      </c>
      <c r="G83" s="92">
        <v>347542647</v>
      </c>
      <c r="H83" s="92">
        <v>418262589</v>
      </c>
      <c r="I83" s="92">
        <v>585937895</v>
      </c>
      <c r="J83" s="92">
        <v>693201146</v>
      </c>
      <c r="K83" s="92">
        <v>1064333553</v>
      </c>
      <c r="L83" s="92">
        <v>915331981</v>
      </c>
      <c r="M83" s="115">
        <v>1328932354.5062599</v>
      </c>
      <c r="N83" s="115">
        <v>0</v>
      </c>
      <c r="O83" s="115">
        <v>0</v>
      </c>
      <c r="P83" s="115">
        <v>0</v>
      </c>
      <c r="Q83" s="94">
        <v>0</v>
      </c>
      <c r="R83" s="115">
        <v>0</v>
      </c>
      <c r="S83" s="115">
        <v>0</v>
      </c>
      <c r="T83" s="115">
        <v>0</v>
      </c>
      <c r="U83" s="115">
        <v>0</v>
      </c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</row>
    <row r="84" spans="1:45">
      <c r="A84" s="89" t="s">
        <v>269</v>
      </c>
      <c r="B84" s="89" t="s">
        <v>120</v>
      </c>
      <c r="C84" s="92">
        <v>7332285311</v>
      </c>
      <c r="D84" s="92">
        <v>7729360153</v>
      </c>
      <c r="E84" s="92">
        <v>6972618011</v>
      </c>
      <c r="F84" s="92">
        <v>9114731695</v>
      </c>
      <c r="G84" s="92">
        <v>8804864570</v>
      </c>
      <c r="H84" s="92">
        <v>6845583873</v>
      </c>
      <c r="I84" s="92">
        <v>7655115681</v>
      </c>
      <c r="J84" s="92">
        <v>9377045632</v>
      </c>
      <c r="K84" s="92">
        <v>9305947491</v>
      </c>
      <c r="L84" s="92">
        <v>9827090770</v>
      </c>
      <c r="M84" s="115">
        <v>10895390882.381699</v>
      </c>
      <c r="N84" s="115">
        <v>0</v>
      </c>
      <c r="O84" s="115">
        <v>0</v>
      </c>
      <c r="P84" s="115">
        <v>0</v>
      </c>
      <c r="Q84" s="94">
        <v>0</v>
      </c>
      <c r="R84" s="115">
        <v>0</v>
      </c>
      <c r="S84" s="115">
        <v>0</v>
      </c>
      <c r="T84" s="115">
        <v>0</v>
      </c>
      <c r="U84" s="115">
        <v>0</v>
      </c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</row>
    <row r="85" spans="1:45">
      <c r="A85" s="89" t="s">
        <v>270</v>
      </c>
      <c r="B85" s="89" t="s">
        <v>119</v>
      </c>
      <c r="C85" s="92">
        <v>742217444</v>
      </c>
      <c r="D85" s="92">
        <v>764860425</v>
      </c>
      <c r="E85" s="92">
        <v>895255634</v>
      </c>
      <c r="F85" s="92">
        <v>993766201</v>
      </c>
      <c r="G85" s="92">
        <v>1118967797</v>
      </c>
      <c r="H85" s="92">
        <v>1150100659</v>
      </c>
      <c r="I85" s="92">
        <v>1149047706</v>
      </c>
      <c r="J85" s="92">
        <v>1336170638</v>
      </c>
      <c r="K85" s="92">
        <v>1297554668</v>
      </c>
      <c r="L85" s="92">
        <v>1371811588</v>
      </c>
      <c r="M85" s="115">
        <v>1257966821.25649</v>
      </c>
      <c r="N85" s="115">
        <v>0</v>
      </c>
      <c r="O85" s="115">
        <v>0</v>
      </c>
      <c r="P85" s="115">
        <v>0</v>
      </c>
      <c r="Q85" s="94">
        <v>0</v>
      </c>
      <c r="R85" s="115">
        <v>0</v>
      </c>
      <c r="S85" s="115">
        <v>0</v>
      </c>
      <c r="T85" s="115">
        <v>0</v>
      </c>
      <c r="U85" s="115">
        <v>0</v>
      </c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</row>
    <row r="86" spans="1:45">
      <c r="A86" s="89" t="s">
        <v>271</v>
      </c>
      <c r="B86" s="89" t="s">
        <v>191</v>
      </c>
      <c r="C86" s="92">
        <v>15866715</v>
      </c>
      <c r="D86" s="92">
        <v>180221085</v>
      </c>
      <c r="E86" s="92">
        <v>177037532</v>
      </c>
      <c r="F86" s="92">
        <v>190611038</v>
      </c>
      <c r="G86" s="92">
        <v>239911532</v>
      </c>
      <c r="H86" s="92">
        <v>813965916</v>
      </c>
      <c r="I86" s="92">
        <v>715654135</v>
      </c>
      <c r="J86" s="92">
        <v>912544008</v>
      </c>
      <c r="K86" s="92">
        <v>1486894741</v>
      </c>
      <c r="L86" s="92">
        <v>625364034</v>
      </c>
      <c r="M86" s="115">
        <v>407468998.47452003</v>
      </c>
      <c r="N86" s="115">
        <v>0</v>
      </c>
      <c r="O86" s="115">
        <v>0</v>
      </c>
      <c r="P86" s="115">
        <v>0</v>
      </c>
      <c r="Q86" s="94">
        <v>0</v>
      </c>
      <c r="R86" s="115">
        <v>0</v>
      </c>
      <c r="S86" s="115">
        <v>0</v>
      </c>
      <c r="T86" s="115">
        <v>0</v>
      </c>
      <c r="U86" s="115">
        <v>0</v>
      </c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</row>
    <row r="87" spans="1:45">
      <c r="A87" s="89" t="s">
        <v>1424</v>
      </c>
      <c r="B87" s="89" t="s">
        <v>1425</v>
      </c>
      <c r="C87" s="92">
        <v>0</v>
      </c>
      <c r="D87" s="92">
        <v>0</v>
      </c>
      <c r="E87" s="92">
        <v>0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115">
        <v>0</v>
      </c>
      <c r="N87" s="115">
        <v>801.73</v>
      </c>
      <c r="O87" s="115">
        <v>72623.577000000005</v>
      </c>
      <c r="P87" s="115">
        <v>149846.24002</v>
      </c>
      <c r="Q87" s="115">
        <v>75059.538</v>
      </c>
      <c r="R87" s="115">
        <v>260823.872</v>
      </c>
      <c r="S87" s="115">
        <v>334851.94</v>
      </c>
      <c r="T87" s="115">
        <v>995020.17</v>
      </c>
      <c r="U87" s="115">
        <v>1264920.037</v>
      </c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</row>
    <row r="88" spans="1:45" ht="25.5">
      <c r="A88" s="89" t="s">
        <v>273</v>
      </c>
      <c r="B88" s="89" t="s">
        <v>185</v>
      </c>
      <c r="C88" s="92">
        <v>0</v>
      </c>
      <c r="D88" s="92">
        <v>0</v>
      </c>
      <c r="E88" s="92">
        <v>0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102382</v>
      </c>
      <c r="M88" s="115">
        <v>167354.65100000001</v>
      </c>
      <c r="N88" s="115">
        <v>0</v>
      </c>
      <c r="O88" s="115">
        <v>0</v>
      </c>
      <c r="P88" s="115">
        <v>0</v>
      </c>
      <c r="Q88" s="115">
        <v>0</v>
      </c>
      <c r="R88" s="115">
        <v>0</v>
      </c>
      <c r="S88" s="115">
        <v>0</v>
      </c>
      <c r="T88" s="115">
        <v>0</v>
      </c>
      <c r="U88" s="115">
        <v>0</v>
      </c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</row>
    <row r="89" spans="1:45">
      <c r="A89" s="89" t="s">
        <v>274</v>
      </c>
      <c r="B89" s="89" t="s">
        <v>118</v>
      </c>
      <c r="C89" s="92">
        <v>3712981431</v>
      </c>
      <c r="D89" s="92">
        <v>4471232956</v>
      </c>
      <c r="E89" s="92">
        <v>4953351238</v>
      </c>
      <c r="F89" s="92">
        <v>5113128290</v>
      </c>
      <c r="G89" s="92">
        <v>5208908777</v>
      </c>
      <c r="H89" s="92">
        <v>5211799017</v>
      </c>
      <c r="I89" s="92">
        <v>5576898868</v>
      </c>
      <c r="J89" s="92">
        <v>7005846159</v>
      </c>
      <c r="K89" s="92">
        <v>7988558044</v>
      </c>
      <c r="L89" s="92">
        <v>8240195253</v>
      </c>
      <c r="M89" s="115">
        <v>8094355395.9741507</v>
      </c>
      <c r="N89" s="115">
        <v>0</v>
      </c>
      <c r="O89" s="115">
        <v>0</v>
      </c>
      <c r="P89" s="115">
        <v>0</v>
      </c>
      <c r="Q89" s="94">
        <v>0</v>
      </c>
      <c r="R89" s="115">
        <v>0</v>
      </c>
      <c r="S89" s="115">
        <v>0</v>
      </c>
      <c r="T89" s="115">
        <v>0</v>
      </c>
      <c r="U89" s="115">
        <v>0</v>
      </c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</row>
    <row r="90" spans="1:45">
      <c r="A90" s="89" t="s">
        <v>275</v>
      </c>
      <c r="B90" s="89" t="s">
        <v>155</v>
      </c>
      <c r="C90" s="92">
        <v>1797496816</v>
      </c>
      <c r="D90" s="92">
        <v>1893406930</v>
      </c>
      <c r="E90" s="92">
        <v>2005157908</v>
      </c>
      <c r="F90" s="92">
        <v>1492674089</v>
      </c>
      <c r="G90" s="92">
        <v>1674740145</v>
      </c>
      <c r="H90" s="92">
        <v>2029249607</v>
      </c>
      <c r="I90" s="92">
        <v>2093880429</v>
      </c>
      <c r="J90" s="92">
        <v>2268930195</v>
      </c>
      <c r="K90" s="92">
        <v>2716003393</v>
      </c>
      <c r="L90" s="92">
        <v>3198963262</v>
      </c>
      <c r="M90" s="115">
        <v>3207777323.99155</v>
      </c>
      <c r="N90" s="115">
        <v>0</v>
      </c>
      <c r="O90" s="115">
        <v>0</v>
      </c>
      <c r="P90" s="115">
        <v>0</v>
      </c>
      <c r="Q90" s="94">
        <v>0</v>
      </c>
      <c r="R90" s="115">
        <v>0</v>
      </c>
      <c r="S90" s="115">
        <v>0</v>
      </c>
      <c r="T90" s="115">
        <v>0</v>
      </c>
      <c r="U90" s="115">
        <v>0</v>
      </c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</row>
    <row r="91" spans="1:45">
      <c r="A91" s="89" t="s">
        <v>276</v>
      </c>
      <c r="B91" s="89" t="s">
        <v>167</v>
      </c>
      <c r="C91" s="92">
        <v>19072956</v>
      </c>
      <c r="D91" s="92">
        <v>21220673</v>
      </c>
      <c r="E91" s="92">
        <v>17607771</v>
      </c>
      <c r="F91" s="92">
        <v>11121474</v>
      </c>
      <c r="G91" s="92">
        <v>11826830</v>
      </c>
      <c r="H91" s="92">
        <v>11033228</v>
      </c>
      <c r="I91" s="92">
        <v>10309080</v>
      </c>
      <c r="J91" s="92">
        <v>9384627</v>
      </c>
      <c r="K91" s="92">
        <v>159412</v>
      </c>
      <c r="L91" s="92">
        <v>136114</v>
      </c>
      <c r="M91" s="115">
        <v>130211.637</v>
      </c>
      <c r="N91" s="115">
        <v>0</v>
      </c>
      <c r="O91" s="115">
        <v>0</v>
      </c>
      <c r="P91" s="115">
        <v>0</v>
      </c>
      <c r="Q91" s="94">
        <v>0</v>
      </c>
      <c r="R91" s="115">
        <v>0</v>
      </c>
      <c r="S91" s="115">
        <v>0</v>
      </c>
      <c r="T91" s="115">
        <v>0</v>
      </c>
      <c r="U91" s="115">
        <v>0</v>
      </c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</row>
    <row r="92" spans="1:45">
      <c r="A92" s="89" t="s">
        <v>1427</v>
      </c>
      <c r="B92" s="89" t="s">
        <v>1428</v>
      </c>
      <c r="C92" s="92">
        <v>0</v>
      </c>
      <c r="D92" s="92">
        <v>0</v>
      </c>
      <c r="E92" s="92">
        <v>0</v>
      </c>
      <c r="F92" s="92">
        <v>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115">
        <v>0</v>
      </c>
      <c r="N92" s="115">
        <v>109178517.26252</v>
      </c>
      <c r="O92" s="115">
        <v>108314650.19754</v>
      </c>
      <c r="P92" s="115">
        <v>132815477.81436001</v>
      </c>
      <c r="Q92" s="94">
        <v>154032507.23492002</v>
      </c>
      <c r="R92" s="115">
        <v>183912369.44196999</v>
      </c>
      <c r="S92" s="115">
        <v>172401504.72</v>
      </c>
      <c r="T92" s="115">
        <v>143800179.78999999</v>
      </c>
      <c r="U92" s="115">
        <v>173485776.03615001</v>
      </c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</row>
    <row r="93" spans="1:45">
      <c r="A93" s="89" t="s">
        <v>277</v>
      </c>
      <c r="B93" s="89" t="s">
        <v>1431</v>
      </c>
      <c r="C93" s="92">
        <v>-2178728168</v>
      </c>
      <c r="D93" s="92">
        <v>-2274308637</v>
      </c>
      <c r="E93" s="92">
        <v>-2130902330</v>
      </c>
      <c r="F93" s="92">
        <v>-2317595640</v>
      </c>
      <c r="G93" s="92">
        <v>-2699515306</v>
      </c>
      <c r="H93" s="92">
        <v>-2944494014</v>
      </c>
      <c r="I93" s="92">
        <v>-3190525115</v>
      </c>
      <c r="J93" s="92">
        <v>-3524602448</v>
      </c>
      <c r="K93" s="92">
        <v>-3987173166</v>
      </c>
      <c r="L93" s="92">
        <v>-4521943881</v>
      </c>
      <c r="M93" s="115">
        <v>-4564401372.4260397</v>
      </c>
      <c r="N93" s="115">
        <v>-267637528.96689999</v>
      </c>
      <c r="O93" s="115">
        <v>-301800226.81382</v>
      </c>
      <c r="P93" s="115">
        <v>-324376125.66123998</v>
      </c>
      <c r="Q93" s="94">
        <v>-398179694.66459</v>
      </c>
      <c r="R93" s="115">
        <v>-433613223.10393</v>
      </c>
      <c r="S93" s="115">
        <v>-477993009.18000001</v>
      </c>
      <c r="T93" s="115">
        <v>-476043960.75999999</v>
      </c>
      <c r="U93" s="115">
        <v>-444492846.56594002</v>
      </c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</row>
    <row r="94" spans="1:45">
      <c r="A94" s="89" t="s">
        <v>278</v>
      </c>
      <c r="B94" s="89" t="s">
        <v>116</v>
      </c>
      <c r="C94" s="92">
        <v>813235213</v>
      </c>
      <c r="D94" s="92">
        <v>869876195</v>
      </c>
      <c r="E94" s="92">
        <v>959820856</v>
      </c>
      <c r="F94" s="92">
        <v>1064195812</v>
      </c>
      <c r="G94" s="92">
        <v>1160148131</v>
      </c>
      <c r="H94" s="92">
        <v>1303594342</v>
      </c>
      <c r="I94" s="92">
        <v>1490416258</v>
      </c>
      <c r="J94" s="92">
        <v>1537610606</v>
      </c>
      <c r="K94" s="92">
        <v>1661708395</v>
      </c>
      <c r="L94" s="92">
        <v>1557488478</v>
      </c>
      <c r="M94" s="115">
        <v>1413584299.35185</v>
      </c>
      <c r="N94" s="115">
        <v>1868685082.2569699</v>
      </c>
      <c r="O94" s="115">
        <v>2239044670.8674197</v>
      </c>
      <c r="P94" s="115">
        <v>2750361810.15168</v>
      </c>
      <c r="Q94" s="94">
        <v>3521752808.8534904</v>
      </c>
      <c r="R94" s="115">
        <v>4414959785.9172096</v>
      </c>
      <c r="S94" s="115">
        <v>4942074651.9200001</v>
      </c>
      <c r="T94" s="115">
        <v>4979405968.3500004</v>
      </c>
      <c r="U94" s="115">
        <v>5154206610.12638</v>
      </c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</row>
    <row r="95" spans="1:45">
      <c r="A95" s="89" t="s">
        <v>279</v>
      </c>
      <c r="B95" s="89" t="s">
        <v>115</v>
      </c>
      <c r="C95" s="92">
        <v>34019290</v>
      </c>
      <c r="D95" s="92">
        <v>34783956</v>
      </c>
      <c r="E95" s="92">
        <v>37331191</v>
      </c>
      <c r="F95" s="92">
        <v>43201218</v>
      </c>
      <c r="G95" s="92">
        <v>49201304</v>
      </c>
      <c r="H95" s="92">
        <v>52078304</v>
      </c>
      <c r="I95" s="92">
        <v>53636121</v>
      </c>
      <c r="J95" s="92">
        <v>45532312</v>
      </c>
      <c r="K95" s="92">
        <v>87999120</v>
      </c>
      <c r="L95" s="92">
        <v>61347644</v>
      </c>
      <c r="M95" s="115">
        <v>60125507.718269996</v>
      </c>
      <c r="N95" s="115">
        <v>67017197.149889998</v>
      </c>
      <c r="O95" s="115">
        <v>78259637.314839989</v>
      </c>
      <c r="P95" s="115">
        <v>114422702.48788001</v>
      </c>
      <c r="Q95" s="94">
        <v>104896553.73692</v>
      </c>
      <c r="R95" s="115">
        <v>79167062.345899999</v>
      </c>
      <c r="S95" s="115">
        <v>124230215.83</v>
      </c>
      <c r="T95" s="115">
        <v>727568009.46000004</v>
      </c>
      <c r="U95" s="115">
        <v>758116629.50582993</v>
      </c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</row>
    <row r="96" spans="1:45">
      <c r="A96" s="89" t="s">
        <v>280</v>
      </c>
      <c r="B96" s="89" t="s">
        <v>114</v>
      </c>
      <c r="C96" s="92">
        <v>200065680</v>
      </c>
      <c r="D96" s="92">
        <v>215287670</v>
      </c>
      <c r="E96" s="92">
        <v>203644963</v>
      </c>
      <c r="F96" s="92">
        <v>258223969</v>
      </c>
      <c r="G96" s="92">
        <v>295376712</v>
      </c>
      <c r="H96" s="92">
        <v>354489997</v>
      </c>
      <c r="I96" s="92">
        <v>465211718</v>
      </c>
      <c r="J96" s="92">
        <v>535956017</v>
      </c>
      <c r="K96" s="92">
        <v>642748034</v>
      </c>
      <c r="L96" s="92">
        <v>551547548</v>
      </c>
      <c r="M96" s="115">
        <v>401720237.40608001</v>
      </c>
      <c r="N96" s="115">
        <v>387069763.00040001</v>
      </c>
      <c r="O96" s="115">
        <v>482824956.76683003</v>
      </c>
      <c r="P96" s="115">
        <v>500176039.60553002</v>
      </c>
      <c r="Q96" s="115">
        <v>815671387.89931989</v>
      </c>
      <c r="R96" s="115">
        <v>840234246.40206003</v>
      </c>
      <c r="S96" s="115">
        <v>1003228863.92</v>
      </c>
      <c r="T96" s="115">
        <v>972871028.38999999</v>
      </c>
      <c r="U96" s="115">
        <v>993089667.96713996</v>
      </c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</row>
    <row r="97" spans="1:45">
      <c r="A97" s="89" t="s">
        <v>1517</v>
      </c>
      <c r="B97" s="89" t="s">
        <v>1518</v>
      </c>
      <c r="C97" s="92">
        <v>0</v>
      </c>
      <c r="D97" s="92">
        <v>0</v>
      </c>
      <c r="E97" s="92">
        <v>0</v>
      </c>
      <c r="F97" s="92">
        <v>0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0</v>
      </c>
      <c r="M97" s="115">
        <v>0</v>
      </c>
      <c r="N97" s="115">
        <v>24763606.023639999</v>
      </c>
      <c r="O97" s="115">
        <v>12764372.150540002</v>
      </c>
      <c r="P97" s="115">
        <v>14606324.65257</v>
      </c>
      <c r="Q97" s="94">
        <v>17743123.818860002</v>
      </c>
      <c r="R97" s="115">
        <v>32640338.829999998</v>
      </c>
      <c r="S97" s="115">
        <v>35902822.039999999</v>
      </c>
      <c r="T97" s="115">
        <v>44951315.409999996</v>
      </c>
      <c r="U97" s="115">
        <v>72532639.134670004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</row>
    <row r="98" spans="1:45">
      <c r="A98" s="89" t="s">
        <v>281</v>
      </c>
      <c r="B98" s="89" t="s">
        <v>113</v>
      </c>
      <c r="C98" s="92">
        <v>8704798</v>
      </c>
      <c r="D98" s="92">
        <v>8568777</v>
      </c>
      <c r="E98" s="92">
        <v>14498227</v>
      </c>
      <c r="F98" s="92">
        <v>28902968</v>
      </c>
      <c r="G98" s="92">
        <v>14896457</v>
      </c>
      <c r="H98" s="92">
        <v>19344118</v>
      </c>
      <c r="I98" s="92">
        <v>20367635</v>
      </c>
      <c r="J98" s="92">
        <v>22856130</v>
      </c>
      <c r="K98" s="92">
        <v>26184840</v>
      </c>
      <c r="L98" s="92">
        <v>19718862</v>
      </c>
      <c r="M98" s="115">
        <v>19150515.341220003</v>
      </c>
      <c r="N98" s="115">
        <v>21134731.26684</v>
      </c>
      <c r="O98" s="115">
        <v>29123465.182560001</v>
      </c>
      <c r="P98" s="115">
        <v>31942772.410659999</v>
      </c>
      <c r="Q98" s="94">
        <v>33810897.250270002</v>
      </c>
      <c r="R98" s="115">
        <v>38594638.584300004</v>
      </c>
      <c r="S98" s="115">
        <v>64338796.75</v>
      </c>
      <c r="T98" s="115">
        <v>76159793.5</v>
      </c>
      <c r="U98" s="115">
        <v>67212302.244780004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</row>
    <row r="99" spans="1:45">
      <c r="A99" s="89" t="s">
        <v>1526</v>
      </c>
      <c r="B99" s="89" t="s">
        <v>1527</v>
      </c>
      <c r="C99" s="92">
        <v>0</v>
      </c>
      <c r="D99" s="92">
        <v>0</v>
      </c>
      <c r="E99" s="92">
        <v>0</v>
      </c>
      <c r="F99" s="92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115">
        <v>0</v>
      </c>
      <c r="N99" s="115">
        <v>916578194.24751997</v>
      </c>
      <c r="O99" s="115">
        <v>965754808.08706009</v>
      </c>
      <c r="P99" s="115">
        <v>1286033311.2379599</v>
      </c>
      <c r="Q99" s="94">
        <v>1437918671.0286498</v>
      </c>
      <c r="R99" s="115">
        <v>1622556062.70403</v>
      </c>
      <c r="S99" s="115">
        <v>1903244980.2</v>
      </c>
      <c r="T99" s="115">
        <v>2033209696.54</v>
      </c>
      <c r="U99" s="115">
        <v>2008345321.02074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</row>
    <row r="100" spans="1:45">
      <c r="A100" s="89" t="s">
        <v>282</v>
      </c>
      <c r="B100" s="89" t="s">
        <v>112</v>
      </c>
      <c r="C100" s="92">
        <v>13743592</v>
      </c>
      <c r="D100" s="92">
        <v>19904633</v>
      </c>
      <c r="E100" s="92">
        <v>17865066</v>
      </c>
      <c r="F100" s="92">
        <v>23120729</v>
      </c>
      <c r="G100" s="92">
        <v>37668765</v>
      </c>
      <c r="H100" s="92">
        <v>33964463</v>
      </c>
      <c r="I100" s="92">
        <v>25793575</v>
      </c>
      <c r="J100" s="92">
        <v>24651174</v>
      </c>
      <c r="K100" s="92">
        <v>31000545</v>
      </c>
      <c r="L100" s="92">
        <v>29124098</v>
      </c>
      <c r="M100" s="115">
        <v>39441213.333999999</v>
      </c>
      <c r="N100" s="115">
        <v>0</v>
      </c>
      <c r="O100" s="115">
        <v>0</v>
      </c>
      <c r="P100" s="115">
        <v>0</v>
      </c>
      <c r="Q100" s="94">
        <v>0</v>
      </c>
      <c r="R100" s="115">
        <v>0</v>
      </c>
      <c r="S100" s="115">
        <v>0</v>
      </c>
      <c r="T100" s="115">
        <v>0</v>
      </c>
      <c r="U100" s="115">
        <v>0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</row>
    <row r="101" spans="1:45">
      <c r="A101" s="89" t="s">
        <v>283</v>
      </c>
      <c r="B101" s="89" t="s">
        <v>111</v>
      </c>
      <c r="C101" s="92">
        <v>1691033</v>
      </c>
      <c r="D101" s="92">
        <v>1444388</v>
      </c>
      <c r="E101" s="92">
        <v>1501046</v>
      </c>
      <c r="F101" s="92">
        <v>1919854</v>
      </c>
      <c r="G101" s="92">
        <v>3583232</v>
      </c>
      <c r="H101" s="92">
        <v>3692801</v>
      </c>
      <c r="I101" s="92">
        <v>3988361</v>
      </c>
      <c r="J101" s="92">
        <v>3633619</v>
      </c>
      <c r="K101" s="92">
        <v>3943725</v>
      </c>
      <c r="L101" s="92">
        <v>4408256</v>
      </c>
      <c r="M101" s="115">
        <v>2123383.0499999998</v>
      </c>
      <c r="N101" s="115">
        <v>0</v>
      </c>
      <c r="O101" s="115">
        <v>0</v>
      </c>
      <c r="P101" s="115">
        <v>0</v>
      </c>
      <c r="Q101" s="94">
        <v>0</v>
      </c>
      <c r="R101" s="115">
        <v>0</v>
      </c>
      <c r="S101" s="115">
        <v>0</v>
      </c>
      <c r="T101" s="115">
        <v>0</v>
      </c>
      <c r="U101" s="115">
        <v>0</v>
      </c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</row>
    <row r="102" spans="1:45">
      <c r="A102" s="89" t="s">
        <v>284</v>
      </c>
      <c r="B102" s="89" t="s">
        <v>110</v>
      </c>
      <c r="C102" s="92">
        <v>376672140</v>
      </c>
      <c r="D102" s="92">
        <v>397182844</v>
      </c>
      <c r="E102" s="92">
        <v>477253838</v>
      </c>
      <c r="F102" s="92">
        <v>468315287</v>
      </c>
      <c r="G102" s="92">
        <v>505681260</v>
      </c>
      <c r="H102" s="92">
        <v>563064739</v>
      </c>
      <c r="I102" s="92">
        <v>665787839</v>
      </c>
      <c r="J102" s="92">
        <v>622795748</v>
      </c>
      <c r="K102" s="92">
        <v>595955684</v>
      </c>
      <c r="L102" s="92">
        <v>622729003</v>
      </c>
      <c r="M102" s="115">
        <v>643808027.58211994</v>
      </c>
      <c r="N102" s="115">
        <v>0</v>
      </c>
      <c r="O102" s="115">
        <v>0</v>
      </c>
      <c r="P102" s="115">
        <v>0</v>
      </c>
      <c r="Q102" s="115">
        <v>0</v>
      </c>
      <c r="R102" s="115">
        <v>0</v>
      </c>
      <c r="S102" s="115">
        <v>0</v>
      </c>
      <c r="T102" s="115">
        <v>0</v>
      </c>
      <c r="U102" s="115">
        <v>0</v>
      </c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</row>
    <row r="103" spans="1:45">
      <c r="A103" s="89" t="s">
        <v>285</v>
      </c>
      <c r="B103" s="89" t="s">
        <v>192</v>
      </c>
      <c r="C103" s="92">
        <v>17465</v>
      </c>
      <c r="D103" s="92">
        <v>26367</v>
      </c>
      <c r="E103" s="92">
        <v>12387</v>
      </c>
      <c r="F103" s="92">
        <v>12327</v>
      </c>
      <c r="G103" s="92">
        <v>143799</v>
      </c>
      <c r="H103" s="92">
        <v>470010</v>
      </c>
      <c r="I103" s="92">
        <v>679888</v>
      </c>
      <c r="J103" s="92">
        <v>565967</v>
      </c>
      <c r="K103" s="92">
        <v>2145847</v>
      </c>
      <c r="L103" s="92">
        <v>741961</v>
      </c>
      <c r="M103" s="115">
        <v>910684.47927999997</v>
      </c>
      <c r="N103" s="115">
        <v>0</v>
      </c>
      <c r="O103" s="115">
        <v>0</v>
      </c>
      <c r="P103" s="115">
        <v>0</v>
      </c>
      <c r="Q103" s="115">
        <v>0</v>
      </c>
      <c r="R103" s="115">
        <v>0</v>
      </c>
      <c r="S103" s="115">
        <v>0</v>
      </c>
      <c r="T103" s="115">
        <v>0</v>
      </c>
      <c r="U103" s="115">
        <v>0</v>
      </c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</row>
    <row r="104" spans="1:45">
      <c r="A104" s="89" t="s">
        <v>286</v>
      </c>
      <c r="B104" s="89" t="s">
        <v>109</v>
      </c>
      <c r="C104" s="92">
        <v>180741525</v>
      </c>
      <c r="D104" s="92">
        <v>172751622</v>
      </c>
      <c r="E104" s="92">
        <v>194774335</v>
      </c>
      <c r="F104" s="92">
        <v>233673841</v>
      </c>
      <c r="G104" s="92">
        <v>245382837</v>
      </c>
      <c r="H104" s="92">
        <v>257031558</v>
      </c>
      <c r="I104" s="92">
        <v>220357292</v>
      </c>
      <c r="J104" s="92">
        <v>262321263</v>
      </c>
      <c r="K104" s="92">
        <v>265011113</v>
      </c>
      <c r="L104" s="92">
        <v>253943269</v>
      </c>
      <c r="M104" s="115">
        <v>237328977.41406</v>
      </c>
      <c r="N104" s="115">
        <v>459656014.44812</v>
      </c>
      <c r="O104" s="115">
        <v>636205135.05787003</v>
      </c>
      <c r="P104" s="115">
        <v>699878122.27266002</v>
      </c>
      <c r="Q104" s="115">
        <v>924854526.68901002</v>
      </c>
      <c r="R104" s="115">
        <v>1105960262.3412199</v>
      </c>
      <c r="S104" s="115">
        <v>1112346193.21</v>
      </c>
      <c r="T104" s="115">
        <v>1005725787.26</v>
      </c>
      <c r="U104" s="115">
        <v>1115953718.7631202</v>
      </c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</row>
    <row r="105" spans="1:45">
      <c r="A105" s="89" t="s">
        <v>287</v>
      </c>
      <c r="B105" s="89" t="s">
        <v>156</v>
      </c>
      <c r="C105" s="92">
        <v>4472416</v>
      </c>
      <c r="D105" s="92">
        <v>5316352</v>
      </c>
      <c r="E105" s="92">
        <v>8344964</v>
      </c>
      <c r="F105" s="92">
        <v>5248770</v>
      </c>
      <c r="G105" s="92">
        <v>3793800</v>
      </c>
      <c r="H105" s="92">
        <v>11818762</v>
      </c>
      <c r="I105" s="92">
        <v>27073955</v>
      </c>
      <c r="J105" s="92">
        <v>2554722</v>
      </c>
      <c r="K105" s="92">
        <v>11400218</v>
      </c>
      <c r="L105" s="92">
        <v>2398309</v>
      </c>
      <c r="M105" s="115">
        <v>6734615.4326299997</v>
      </c>
      <c r="N105" s="115">
        <v>18863552.002040002</v>
      </c>
      <c r="O105" s="115">
        <v>26352944.684349999</v>
      </c>
      <c r="P105" s="115">
        <v>86161422.468510002</v>
      </c>
      <c r="Q105" s="115">
        <v>138572389.89530998</v>
      </c>
      <c r="R105" s="115">
        <v>647233061.55685997</v>
      </c>
      <c r="S105" s="115">
        <v>650260993.70000005</v>
      </c>
      <c r="T105" s="115">
        <v>71187004.280000001</v>
      </c>
      <c r="U105" s="115">
        <v>55429976.266370006</v>
      </c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8"/>
      <c r="AR105" s="138"/>
      <c r="AS105" s="138"/>
    </row>
    <row r="106" spans="1:45">
      <c r="A106" s="89" t="s">
        <v>288</v>
      </c>
      <c r="B106" s="89" t="s">
        <v>108</v>
      </c>
      <c r="C106" s="92">
        <v>30775420</v>
      </c>
      <c r="D106" s="92">
        <v>46615932</v>
      </c>
      <c r="E106" s="92">
        <v>35843357</v>
      </c>
      <c r="F106" s="92">
        <v>39453484</v>
      </c>
      <c r="G106" s="92">
        <v>39318108</v>
      </c>
      <c r="H106" s="92">
        <v>41864742</v>
      </c>
      <c r="I106" s="92">
        <v>45425265</v>
      </c>
      <c r="J106" s="92">
        <v>53506636</v>
      </c>
      <c r="K106" s="92">
        <v>38643440</v>
      </c>
      <c r="L106" s="92">
        <v>54729667</v>
      </c>
      <c r="M106" s="115">
        <v>48498215.700370006</v>
      </c>
      <c r="N106" s="115">
        <v>40287906.075800002</v>
      </c>
      <c r="O106" s="115">
        <v>35844628.052819997</v>
      </c>
      <c r="P106" s="115">
        <v>46041278.195469998</v>
      </c>
      <c r="Q106" s="115">
        <v>70004906.535679996</v>
      </c>
      <c r="R106" s="115">
        <v>78343613.135660008</v>
      </c>
      <c r="S106" s="115">
        <v>76867183.620000005</v>
      </c>
      <c r="T106" s="115">
        <v>78459193.590000004</v>
      </c>
      <c r="U106" s="115">
        <v>111667693.35969999</v>
      </c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</row>
    <row r="107" spans="1:45">
      <c r="A107" s="89" t="s">
        <v>289</v>
      </c>
      <c r="B107" s="89" t="s">
        <v>1624</v>
      </c>
      <c r="C107" s="92">
        <v>-37668146</v>
      </c>
      <c r="D107" s="92">
        <v>-32006346</v>
      </c>
      <c r="E107" s="92">
        <v>-31248518</v>
      </c>
      <c r="F107" s="92">
        <v>-37876635</v>
      </c>
      <c r="G107" s="92">
        <v>-34898143</v>
      </c>
      <c r="H107" s="92">
        <v>-34225152</v>
      </c>
      <c r="I107" s="92">
        <v>-37905391</v>
      </c>
      <c r="J107" s="92">
        <v>-36762982</v>
      </c>
      <c r="K107" s="92">
        <v>-43324171</v>
      </c>
      <c r="L107" s="92">
        <v>-43200139</v>
      </c>
      <c r="M107" s="115">
        <v>-46257078.106179997</v>
      </c>
      <c r="N107" s="115">
        <v>-66685881.957280003</v>
      </c>
      <c r="O107" s="115">
        <v>-28085276.429450002</v>
      </c>
      <c r="P107" s="115">
        <v>-28900163.179559998</v>
      </c>
      <c r="Q107" s="115">
        <v>-21719648.000530001</v>
      </c>
      <c r="R107" s="115">
        <v>-29769499.98282</v>
      </c>
      <c r="S107" s="115">
        <v>-28345397.359999999</v>
      </c>
      <c r="T107" s="115">
        <v>-30725860.079999998</v>
      </c>
      <c r="U107" s="115">
        <v>-28141338.13597</v>
      </c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</row>
    <row r="108" spans="1:45">
      <c r="A108" s="89" t="s">
        <v>290</v>
      </c>
      <c r="B108" s="89" t="s">
        <v>193</v>
      </c>
      <c r="C108" s="92">
        <v>47782161490</v>
      </c>
      <c r="D108" s="92">
        <v>50021994426</v>
      </c>
      <c r="E108" s="92">
        <v>55649008730</v>
      </c>
      <c r="F108" s="92">
        <v>58788189144</v>
      </c>
      <c r="G108" s="92">
        <v>65863637715</v>
      </c>
      <c r="H108" s="92">
        <v>69216474458</v>
      </c>
      <c r="I108" s="92">
        <v>73318827618</v>
      </c>
      <c r="J108" s="92">
        <v>78032720022</v>
      </c>
      <c r="K108" s="92">
        <v>101578811770</v>
      </c>
      <c r="L108" s="92">
        <v>113273307979</v>
      </c>
      <c r="M108" s="115">
        <v>122781735201.686</v>
      </c>
      <c r="N108" s="115">
        <v>164902652404.55499</v>
      </c>
      <c r="O108" s="115">
        <v>177176826362.828</v>
      </c>
      <c r="P108" s="115">
        <v>185221795803.61801</v>
      </c>
      <c r="Q108" s="115">
        <v>195884883256.009</v>
      </c>
      <c r="R108" s="115">
        <v>207898134360.71899</v>
      </c>
      <c r="S108" s="115">
        <v>222957773045.22</v>
      </c>
      <c r="T108" s="115">
        <v>235604296833.72</v>
      </c>
      <c r="U108" s="115">
        <v>250618262161.11499</v>
      </c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</row>
    <row r="109" spans="1:45">
      <c r="A109" s="89" t="s">
        <v>291</v>
      </c>
      <c r="B109" s="89" t="s">
        <v>106</v>
      </c>
      <c r="C109" s="92">
        <v>9970860259</v>
      </c>
      <c r="D109" s="92">
        <v>10246314357</v>
      </c>
      <c r="E109" s="92">
        <v>10751763119</v>
      </c>
      <c r="F109" s="92">
        <v>11662910284</v>
      </c>
      <c r="G109" s="92">
        <v>12067562023</v>
      </c>
      <c r="H109" s="92">
        <v>12895921151</v>
      </c>
      <c r="I109" s="92">
        <v>13383614560</v>
      </c>
      <c r="J109" s="92">
        <v>13897036155</v>
      </c>
      <c r="K109" s="92">
        <v>16154683700</v>
      </c>
      <c r="L109" s="92">
        <v>18651686370</v>
      </c>
      <c r="M109" s="115">
        <v>21548339445.931301</v>
      </c>
      <c r="N109" s="115">
        <v>41233271793.151398</v>
      </c>
      <c r="O109" s="115">
        <v>44955639018.065704</v>
      </c>
      <c r="P109" s="115">
        <v>46417790259.114899</v>
      </c>
      <c r="Q109" s="115">
        <v>47540600182.255997</v>
      </c>
      <c r="R109" s="115">
        <v>47488639699.204498</v>
      </c>
      <c r="S109" s="115">
        <v>48424928313.900002</v>
      </c>
      <c r="T109" s="115">
        <v>47514519244.480003</v>
      </c>
      <c r="U109" s="115">
        <v>49146339362.393501</v>
      </c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</row>
    <row r="110" spans="1:45">
      <c r="A110" s="89" t="s">
        <v>292</v>
      </c>
      <c r="B110" s="89" t="s">
        <v>1648</v>
      </c>
      <c r="C110" s="92">
        <v>12115349</v>
      </c>
      <c r="D110" s="92">
        <v>9959154</v>
      </c>
      <c r="E110" s="92">
        <v>10753237</v>
      </c>
      <c r="F110" s="92">
        <v>11091840</v>
      </c>
      <c r="G110" s="92">
        <v>10998895</v>
      </c>
      <c r="H110" s="92">
        <v>11888843</v>
      </c>
      <c r="I110" s="92">
        <v>12887946</v>
      </c>
      <c r="J110" s="92">
        <v>11349103</v>
      </c>
      <c r="K110" s="92">
        <v>10733522</v>
      </c>
      <c r="L110" s="92">
        <v>10840720</v>
      </c>
      <c r="M110" s="115">
        <v>11451706.86799</v>
      </c>
      <c r="N110" s="115">
        <v>17525289.846999999</v>
      </c>
      <c r="O110" s="115">
        <v>17011285.556959998</v>
      </c>
      <c r="P110" s="115">
        <v>19834026.820779998</v>
      </c>
      <c r="Q110" s="94">
        <v>20053148.64875</v>
      </c>
      <c r="R110" s="115">
        <v>22829213.822749998</v>
      </c>
      <c r="S110" s="115">
        <v>35030341.539999999</v>
      </c>
      <c r="T110" s="115">
        <v>19158894.199999999</v>
      </c>
      <c r="U110" s="115">
        <v>19354892.604970001</v>
      </c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</row>
    <row r="111" spans="1:45">
      <c r="A111" s="89" t="s">
        <v>293</v>
      </c>
      <c r="B111" s="89" t="s">
        <v>1661</v>
      </c>
      <c r="C111" s="92">
        <v>33566546</v>
      </c>
      <c r="D111" s="92">
        <v>44723373</v>
      </c>
      <c r="E111" s="92">
        <v>53938951</v>
      </c>
      <c r="F111" s="92">
        <v>60303904</v>
      </c>
      <c r="G111" s="92">
        <v>65026669</v>
      </c>
      <c r="H111" s="92">
        <v>67645650</v>
      </c>
      <c r="I111" s="92">
        <v>70459496</v>
      </c>
      <c r="J111" s="92">
        <v>1297929</v>
      </c>
      <c r="K111" s="92">
        <v>1354934</v>
      </c>
      <c r="L111" s="92">
        <v>1479373</v>
      </c>
      <c r="M111" s="115">
        <v>2672586.645</v>
      </c>
      <c r="N111" s="115">
        <v>5158838.7359999996</v>
      </c>
      <c r="O111" s="115">
        <v>5111215.5120000001</v>
      </c>
      <c r="P111" s="115">
        <v>5135269.392</v>
      </c>
      <c r="Q111" s="94">
        <v>4607267.2759999996</v>
      </c>
      <c r="R111" s="115">
        <v>6524016.8794999998</v>
      </c>
      <c r="S111" s="115">
        <v>9078762.2599999998</v>
      </c>
      <c r="T111" s="115">
        <v>5215581.7699999996</v>
      </c>
      <c r="U111" s="115">
        <v>20380720.661599997</v>
      </c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</row>
    <row r="112" spans="1:45">
      <c r="A112" s="89" t="s">
        <v>294</v>
      </c>
      <c r="B112" s="89" t="s">
        <v>103</v>
      </c>
      <c r="C112" s="92">
        <v>4539610731</v>
      </c>
      <c r="D112" s="92">
        <v>5638910498</v>
      </c>
      <c r="E112" s="92">
        <v>7487084355</v>
      </c>
      <c r="F112" s="92">
        <v>8343860054</v>
      </c>
      <c r="G112" s="92">
        <v>6606470692</v>
      </c>
      <c r="H112" s="92">
        <v>7217087841</v>
      </c>
      <c r="I112" s="92">
        <v>8303153531</v>
      </c>
      <c r="J112" s="92">
        <v>10741799470</v>
      </c>
      <c r="K112" s="92">
        <v>15772405356</v>
      </c>
      <c r="L112" s="92">
        <v>18323107714</v>
      </c>
      <c r="M112" s="115">
        <v>20179822028.791897</v>
      </c>
      <c r="N112" s="115">
        <v>21211140841.592499</v>
      </c>
      <c r="O112" s="115">
        <v>24783561815.465103</v>
      </c>
      <c r="P112" s="115">
        <v>27860555592.430103</v>
      </c>
      <c r="Q112" s="94">
        <v>27683508893.282898</v>
      </c>
      <c r="R112" s="115">
        <v>28288696892.165802</v>
      </c>
      <c r="S112" s="115">
        <v>34562227212.010002</v>
      </c>
      <c r="T112" s="115">
        <v>36696332558.959999</v>
      </c>
      <c r="U112" s="115">
        <v>41792986411.953102</v>
      </c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</row>
    <row r="113" spans="1:45">
      <c r="A113" s="89" t="s">
        <v>295</v>
      </c>
      <c r="B113" s="89" t="s">
        <v>102</v>
      </c>
      <c r="C113" s="92">
        <v>438321825</v>
      </c>
      <c r="D113" s="92">
        <v>664032209</v>
      </c>
      <c r="E113" s="92">
        <v>741981912</v>
      </c>
      <c r="F113" s="92">
        <v>947678243</v>
      </c>
      <c r="G113" s="92">
        <v>1230963449</v>
      </c>
      <c r="H113" s="92">
        <v>1088921797</v>
      </c>
      <c r="I113" s="92">
        <v>1284414489</v>
      </c>
      <c r="J113" s="92">
        <v>1550808078</v>
      </c>
      <c r="K113" s="92">
        <v>1920204179</v>
      </c>
      <c r="L113" s="92">
        <v>1233655650</v>
      </c>
      <c r="M113" s="115">
        <v>1062680138.1723499</v>
      </c>
      <c r="N113" s="115">
        <v>988245876.77429008</v>
      </c>
      <c r="O113" s="115">
        <v>1109693112.3758202</v>
      </c>
      <c r="P113" s="115">
        <v>1028765307.23998</v>
      </c>
      <c r="Q113" s="94">
        <v>1451007776.59992</v>
      </c>
      <c r="R113" s="115">
        <v>1504261120.2480199</v>
      </c>
      <c r="S113" s="115">
        <v>1643831183.0599999</v>
      </c>
      <c r="T113" s="115">
        <v>1717523114.0899999</v>
      </c>
      <c r="U113" s="115">
        <v>3347720295.9998798</v>
      </c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</row>
    <row r="114" spans="1:45">
      <c r="A114" s="89" t="s">
        <v>296</v>
      </c>
      <c r="B114" s="89" t="s">
        <v>194</v>
      </c>
      <c r="C114" s="92">
        <v>55179259</v>
      </c>
      <c r="D114" s="92">
        <v>148749431</v>
      </c>
      <c r="E114" s="92">
        <v>63142826</v>
      </c>
      <c r="F114" s="92">
        <v>73571755</v>
      </c>
      <c r="G114" s="92">
        <v>92248476</v>
      </c>
      <c r="H114" s="92">
        <v>89577833</v>
      </c>
      <c r="I114" s="92">
        <v>92872407</v>
      </c>
      <c r="J114" s="92">
        <v>159072735</v>
      </c>
      <c r="K114" s="92">
        <v>308462324</v>
      </c>
      <c r="L114" s="92">
        <v>155366638</v>
      </c>
      <c r="M114" s="115">
        <v>180857496.14638001</v>
      </c>
      <c r="N114" s="115">
        <v>139394737.66139001</v>
      </c>
      <c r="O114" s="115">
        <v>150272555.24720001</v>
      </c>
      <c r="P114" s="115">
        <v>141122184.97468999</v>
      </c>
      <c r="Q114" s="115">
        <v>201521449.49576998</v>
      </c>
      <c r="R114" s="115">
        <v>222920144.73260999</v>
      </c>
      <c r="S114" s="115">
        <v>237042582.37</v>
      </c>
      <c r="T114" s="115">
        <v>227398105.46000001</v>
      </c>
      <c r="U114" s="115">
        <v>199244534.85632998</v>
      </c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</row>
    <row r="115" spans="1:45">
      <c r="A115" s="89" t="s">
        <v>297</v>
      </c>
      <c r="B115" s="89" t="s">
        <v>101</v>
      </c>
      <c r="C115" s="92">
        <v>448998893</v>
      </c>
      <c r="D115" s="92">
        <v>442645851</v>
      </c>
      <c r="E115" s="92">
        <v>449925777</v>
      </c>
      <c r="F115" s="92">
        <v>480296259</v>
      </c>
      <c r="G115" s="92">
        <v>556196799</v>
      </c>
      <c r="H115" s="92">
        <v>591876948</v>
      </c>
      <c r="I115" s="92">
        <v>682579919</v>
      </c>
      <c r="J115" s="92">
        <v>754916248</v>
      </c>
      <c r="K115" s="92">
        <v>920861944</v>
      </c>
      <c r="L115" s="92">
        <v>856583129</v>
      </c>
      <c r="M115" s="115">
        <v>930920419.31215</v>
      </c>
      <c r="N115" s="115">
        <v>924763168.20543003</v>
      </c>
      <c r="O115" s="115">
        <v>898966604.69154</v>
      </c>
      <c r="P115" s="115">
        <v>1010408198.52704</v>
      </c>
      <c r="Q115" s="115">
        <v>1110448753.2578101</v>
      </c>
      <c r="R115" s="115">
        <v>1256312390.09916</v>
      </c>
      <c r="S115" s="115">
        <v>1184915420.2</v>
      </c>
      <c r="T115" s="115">
        <v>1334012944.22</v>
      </c>
      <c r="U115" s="115">
        <v>1408247419.9383302</v>
      </c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</row>
    <row r="116" spans="1:45">
      <c r="A116" s="89" t="s">
        <v>298</v>
      </c>
      <c r="B116" s="89" t="s">
        <v>100</v>
      </c>
      <c r="C116" s="92">
        <v>67765244</v>
      </c>
      <c r="D116" s="92">
        <v>77611099</v>
      </c>
      <c r="E116" s="92">
        <v>86425223</v>
      </c>
      <c r="F116" s="92">
        <v>83326205</v>
      </c>
      <c r="G116" s="92">
        <v>55738316</v>
      </c>
      <c r="H116" s="92">
        <v>63175205</v>
      </c>
      <c r="I116" s="92">
        <v>42809465</v>
      </c>
      <c r="J116" s="92">
        <v>43945754</v>
      </c>
      <c r="K116" s="92">
        <v>57359403</v>
      </c>
      <c r="L116" s="92">
        <v>67460574</v>
      </c>
      <c r="M116" s="115">
        <v>39450912.50581</v>
      </c>
      <c r="N116" s="115">
        <v>39718271.615660004</v>
      </c>
      <c r="O116" s="115">
        <v>48111013.943959996</v>
      </c>
      <c r="P116" s="115">
        <v>57463155.040540002</v>
      </c>
      <c r="Q116" s="115">
        <v>126377742.07766999</v>
      </c>
      <c r="R116" s="115">
        <v>140285035.56013</v>
      </c>
      <c r="S116" s="115">
        <v>145520436.56999999</v>
      </c>
      <c r="T116" s="115">
        <v>200891403.55000001</v>
      </c>
      <c r="U116" s="115">
        <v>213744835.56198001</v>
      </c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</row>
    <row r="117" spans="1:45">
      <c r="A117" s="89" t="s">
        <v>299</v>
      </c>
      <c r="B117" s="89" t="s">
        <v>99</v>
      </c>
      <c r="C117" s="92">
        <v>287495488</v>
      </c>
      <c r="D117" s="92">
        <v>281568776</v>
      </c>
      <c r="E117" s="92">
        <v>338648769</v>
      </c>
      <c r="F117" s="92">
        <v>331812037</v>
      </c>
      <c r="G117" s="92">
        <v>488853729</v>
      </c>
      <c r="H117" s="92">
        <v>338342961</v>
      </c>
      <c r="I117" s="92">
        <v>345467707</v>
      </c>
      <c r="J117" s="92">
        <v>494254152</v>
      </c>
      <c r="K117" s="92">
        <v>439946106</v>
      </c>
      <c r="L117" s="92">
        <v>559245096</v>
      </c>
      <c r="M117" s="115">
        <v>394946895.51776004</v>
      </c>
      <c r="N117" s="115">
        <v>585513726.19777</v>
      </c>
      <c r="O117" s="115">
        <v>544942336.97021997</v>
      </c>
      <c r="P117" s="115">
        <v>532019424.30548</v>
      </c>
      <c r="Q117" s="115">
        <v>572248685.8359201</v>
      </c>
      <c r="R117" s="115">
        <v>747589204.04548001</v>
      </c>
      <c r="S117" s="115">
        <v>887411029.63999999</v>
      </c>
      <c r="T117" s="115">
        <v>1106724509.21</v>
      </c>
      <c r="U117" s="115">
        <v>909270762.14259994</v>
      </c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</row>
    <row r="118" spans="1:45">
      <c r="A118" s="89" t="s">
        <v>300</v>
      </c>
      <c r="B118" s="89" t="s">
        <v>98</v>
      </c>
      <c r="C118" s="92">
        <v>15682695118</v>
      </c>
      <c r="D118" s="92">
        <v>16483104585</v>
      </c>
      <c r="E118" s="92">
        <v>17814941458</v>
      </c>
      <c r="F118" s="92">
        <v>18948426200</v>
      </c>
      <c r="G118" s="92">
        <v>21807350304</v>
      </c>
      <c r="H118" s="92">
        <v>23877899216</v>
      </c>
      <c r="I118" s="92">
        <v>25674011900</v>
      </c>
      <c r="J118" s="92">
        <v>26772509595</v>
      </c>
      <c r="K118" s="92">
        <v>30250300167</v>
      </c>
      <c r="L118" s="92">
        <v>33460850650</v>
      </c>
      <c r="M118" s="115">
        <v>36966675968.8936</v>
      </c>
      <c r="N118" s="115">
        <v>50141499006.732796</v>
      </c>
      <c r="O118" s="115">
        <v>54030491087.132401</v>
      </c>
      <c r="P118" s="115">
        <v>56773674083.138702</v>
      </c>
      <c r="Q118" s="115">
        <v>59585922235.209099</v>
      </c>
      <c r="R118" s="115">
        <v>63233831578.484703</v>
      </c>
      <c r="S118" s="115">
        <v>67009858540.760002</v>
      </c>
      <c r="T118" s="115">
        <v>70222843174.690002</v>
      </c>
      <c r="U118" s="115">
        <v>73833725413.6353</v>
      </c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</row>
    <row r="119" spans="1:45">
      <c r="A119" s="89" t="s">
        <v>1780</v>
      </c>
      <c r="B119" s="89" t="s">
        <v>1540</v>
      </c>
      <c r="C119" s="92">
        <v>0</v>
      </c>
      <c r="D119" s="92">
        <v>0</v>
      </c>
      <c r="E119" s="92">
        <v>0</v>
      </c>
      <c r="F119" s="92">
        <v>0</v>
      </c>
      <c r="G119" s="92">
        <v>0</v>
      </c>
      <c r="H119" s="92">
        <v>0</v>
      </c>
      <c r="I119" s="92">
        <v>0</v>
      </c>
      <c r="J119" s="92">
        <v>0</v>
      </c>
      <c r="K119" s="92">
        <v>0</v>
      </c>
      <c r="L119" s="92">
        <v>0</v>
      </c>
      <c r="M119" s="115">
        <v>0</v>
      </c>
      <c r="N119" s="115">
        <v>67611692.806150004</v>
      </c>
      <c r="O119" s="115">
        <v>80642315.072589993</v>
      </c>
      <c r="P119" s="115">
        <v>84823152.611469999</v>
      </c>
      <c r="Q119" s="115">
        <v>94275262.676050007</v>
      </c>
      <c r="R119" s="115">
        <v>97276839.39756</v>
      </c>
      <c r="S119" s="115">
        <v>96489340.519999996</v>
      </c>
      <c r="T119" s="115">
        <v>53450323.299999997</v>
      </c>
      <c r="U119" s="115">
        <v>54822466.821720004</v>
      </c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</row>
    <row r="120" spans="1:45">
      <c r="A120" s="89" t="s">
        <v>301</v>
      </c>
      <c r="B120" s="89" t="s">
        <v>195</v>
      </c>
      <c r="C120" s="92">
        <v>14190404589</v>
      </c>
      <c r="D120" s="92">
        <v>14961182152</v>
      </c>
      <c r="E120" s="92">
        <v>15744182816</v>
      </c>
      <c r="F120" s="92">
        <v>16049699940</v>
      </c>
      <c r="G120" s="92">
        <v>21296643773</v>
      </c>
      <c r="H120" s="92">
        <v>21505648991</v>
      </c>
      <c r="I120" s="92">
        <v>22057967119</v>
      </c>
      <c r="J120" s="92">
        <v>22697835724</v>
      </c>
      <c r="K120" s="92">
        <v>25346965708</v>
      </c>
      <c r="L120" s="92">
        <v>24636507976</v>
      </c>
      <c r="M120" s="115">
        <v>25337761902.3946</v>
      </c>
      <c r="N120" s="115">
        <v>26650809059.970699</v>
      </c>
      <c r="O120" s="115">
        <v>27760437434.081802</v>
      </c>
      <c r="P120" s="115">
        <v>29034822505.555302</v>
      </c>
      <c r="Q120" s="115">
        <v>32763823696.147198</v>
      </c>
      <c r="R120" s="115">
        <v>38350136638.827003</v>
      </c>
      <c r="S120" s="115">
        <v>40088222890.330002</v>
      </c>
      <c r="T120" s="115">
        <v>45565882320.470001</v>
      </c>
      <c r="U120" s="115">
        <v>47793316290.834702</v>
      </c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</row>
    <row r="121" spans="1:45">
      <c r="A121" s="89" t="s">
        <v>302</v>
      </c>
      <c r="B121" s="89" t="s">
        <v>97</v>
      </c>
      <c r="C121" s="92">
        <v>11560802525</v>
      </c>
      <c r="D121" s="92">
        <v>13070435473</v>
      </c>
      <c r="E121" s="92">
        <v>14758895158</v>
      </c>
      <c r="F121" s="92">
        <v>16122462768</v>
      </c>
      <c r="G121" s="92">
        <v>17168159599</v>
      </c>
      <c r="H121" s="92">
        <v>18718069094</v>
      </c>
      <c r="I121" s="92">
        <v>20250332604</v>
      </c>
      <c r="J121" s="92">
        <v>21488363055</v>
      </c>
      <c r="K121" s="92">
        <v>22262856077</v>
      </c>
      <c r="L121" s="92">
        <v>23802474016</v>
      </c>
      <c r="M121" s="115">
        <v>26111197540.749802</v>
      </c>
      <c r="N121" s="115">
        <v>28529853502.7043</v>
      </c>
      <c r="O121" s="115">
        <v>30529989220.726898</v>
      </c>
      <c r="P121" s="115">
        <v>32459396443.220398</v>
      </c>
      <c r="Q121" s="115">
        <v>36296941998.532204</v>
      </c>
      <c r="R121" s="115">
        <v>39183245853.200897</v>
      </c>
      <c r="S121" s="115">
        <v>41883878836.260002</v>
      </c>
      <c r="T121" s="115">
        <v>44758989532.120003</v>
      </c>
      <c r="U121" s="115">
        <v>48175244131.083298</v>
      </c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</row>
    <row r="122" spans="1:45">
      <c r="A122" s="89" t="s">
        <v>303</v>
      </c>
      <c r="B122" s="89" t="s">
        <v>196</v>
      </c>
      <c r="C122" s="92">
        <v>2095865029</v>
      </c>
      <c r="D122" s="92">
        <v>2136882829</v>
      </c>
      <c r="E122" s="92">
        <v>2226727676</v>
      </c>
      <c r="F122" s="92">
        <v>2196107967</v>
      </c>
      <c r="G122" s="92">
        <v>2153958059</v>
      </c>
      <c r="H122" s="92">
        <v>2396152203</v>
      </c>
      <c r="I122" s="92">
        <v>2601791973</v>
      </c>
      <c r="J122" s="92">
        <v>2812158485</v>
      </c>
      <c r="K122" s="92">
        <v>2714857219</v>
      </c>
      <c r="L122" s="92">
        <v>2913873963</v>
      </c>
      <c r="M122" s="115">
        <v>3172434415.4259901</v>
      </c>
      <c r="N122" s="115">
        <v>3003385024.1589398</v>
      </c>
      <c r="O122" s="115">
        <v>3193441863.37008</v>
      </c>
      <c r="P122" s="115">
        <v>3384052483.3147702</v>
      </c>
      <c r="Q122" s="115">
        <v>4071386028.9871001</v>
      </c>
      <c r="R122" s="115">
        <v>4830291202.9134007</v>
      </c>
      <c r="S122" s="115">
        <v>5353587672.71</v>
      </c>
      <c r="T122" s="115">
        <v>6186274198.5200005</v>
      </c>
      <c r="U122" s="115">
        <v>6713140802.1486197</v>
      </c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</row>
    <row r="123" spans="1:45">
      <c r="A123" s="89" t="s">
        <v>304</v>
      </c>
      <c r="B123" s="89" t="s">
        <v>96</v>
      </c>
      <c r="C123" s="92">
        <v>1139679875</v>
      </c>
      <c r="D123" s="92">
        <v>1277004499</v>
      </c>
      <c r="E123" s="92">
        <v>1437070878</v>
      </c>
      <c r="F123" s="92">
        <v>1556449164</v>
      </c>
      <c r="G123" s="92">
        <v>1709818750</v>
      </c>
      <c r="H123" s="92">
        <v>1839560679</v>
      </c>
      <c r="I123" s="92">
        <v>1967623164</v>
      </c>
      <c r="J123" s="92">
        <v>2151727603</v>
      </c>
      <c r="K123" s="92">
        <v>2434154693</v>
      </c>
      <c r="L123" s="92">
        <v>2623005190</v>
      </c>
      <c r="M123" s="115">
        <v>2527421372.6198196</v>
      </c>
      <c r="N123" s="115">
        <v>2515169390.0349197</v>
      </c>
      <c r="O123" s="115">
        <v>2719821589.7213502</v>
      </c>
      <c r="P123" s="115">
        <v>3248161035.03197</v>
      </c>
      <c r="Q123" s="115">
        <v>3659145285.7620296</v>
      </c>
      <c r="R123" s="115">
        <v>4087574299.4334798</v>
      </c>
      <c r="S123" s="115">
        <v>4565839485.7299995</v>
      </c>
      <c r="T123" s="115">
        <v>5023747402.4700003</v>
      </c>
      <c r="U123" s="115">
        <v>5372972946.1311903</v>
      </c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</row>
    <row r="124" spans="1:45">
      <c r="A124" s="89" t="s">
        <v>305</v>
      </c>
      <c r="B124" s="89" t="s">
        <v>197</v>
      </c>
      <c r="C124" s="92">
        <v>1092624162</v>
      </c>
      <c r="D124" s="92">
        <v>1207179113</v>
      </c>
      <c r="E124" s="92">
        <v>1361324656</v>
      </c>
      <c r="F124" s="92">
        <v>1426420214</v>
      </c>
      <c r="G124" s="92">
        <v>1523390100</v>
      </c>
      <c r="H124" s="92">
        <v>1666500676</v>
      </c>
      <c r="I124" s="92">
        <v>1766495690</v>
      </c>
      <c r="J124" s="92">
        <v>1909880291</v>
      </c>
      <c r="K124" s="92">
        <v>2337237701</v>
      </c>
      <c r="L124" s="92">
        <v>2456781134</v>
      </c>
      <c r="M124" s="115">
        <v>2270215323.9416003</v>
      </c>
      <c r="N124" s="115">
        <v>2075724404.84724</v>
      </c>
      <c r="O124" s="115">
        <v>2228295007.4710498</v>
      </c>
      <c r="P124" s="115">
        <v>2405481463.9538198</v>
      </c>
      <c r="Q124" s="115">
        <v>2559947120.5261698</v>
      </c>
      <c r="R124" s="115">
        <v>2733712609.9983397</v>
      </c>
      <c r="S124" s="115">
        <v>2967801937.0500002</v>
      </c>
      <c r="T124" s="115">
        <v>3164479783.3800001</v>
      </c>
      <c r="U124" s="115">
        <v>3417972933.8427</v>
      </c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</row>
    <row r="125" spans="1:45">
      <c r="A125" s="89" t="s">
        <v>306</v>
      </c>
      <c r="B125" s="89" t="s">
        <v>95</v>
      </c>
      <c r="C125" s="92">
        <v>2954960766</v>
      </c>
      <c r="D125" s="92">
        <v>3157952839</v>
      </c>
      <c r="E125" s="92">
        <v>3379066065</v>
      </c>
      <c r="F125" s="92">
        <v>3570371669</v>
      </c>
      <c r="G125" s="92">
        <v>3758105904</v>
      </c>
      <c r="H125" s="92">
        <v>4117499297</v>
      </c>
      <c r="I125" s="92">
        <v>4392437250</v>
      </c>
      <c r="J125" s="92">
        <v>4701648871</v>
      </c>
      <c r="K125" s="92">
        <v>7139749675</v>
      </c>
      <c r="L125" s="92">
        <v>8203744735</v>
      </c>
      <c r="M125" s="115">
        <v>8810502322.6406097</v>
      </c>
      <c r="N125" s="115">
        <v>8557161025.2347002</v>
      </c>
      <c r="O125" s="115">
        <v>9606829061.9235382</v>
      </c>
      <c r="P125" s="115">
        <v>9110816387.9236088</v>
      </c>
      <c r="Q125" s="115">
        <v>10307866963.911699</v>
      </c>
      <c r="R125" s="115">
        <v>11519511582.7833</v>
      </c>
      <c r="S125" s="115">
        <v>12836475649.870001</v>
      </c>
      <c r="T125" s="115">
        <v>13122644146.73</v>
      </c>
      <c r="U125" s="115">
        <v>14701036677.9261</v>
      </c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</row>
    <row r="126" spans="1:45">
      <c r="A126" s="89" t="s">
        <v>307</v>
      </c>
      <c r="B126" s="89" t="s">
        <v>198</v>
      </c>
      <c r="C126" s="92">
        <v>2395014194</v>
      </c>
      <c r="D126" s="92">
        <v>2449621157</v>
      </c>
      <c r="E126" s="92">
        <v>2592933648</v>
      </c>
      <c r="F126" s="92">
        <v>2724678066</v>
      </c>
      <c r="G126" s="92">
        <v>2938071648</v>
      </c>
      <c r="H126" s="92">
        <v>3067512507</v>
      </c>
      <c r="I126" s="92">
        <v>3269073115</v>
      </c>
      <c r="J126" s="92">
        <v>3602351304</v>
      </c>
      <c r="K126" s="92">
        <v>4066170912</v>
      </c>
      <c r="L126" s="92">
        <v>4148834404</v>
      </c>
      <c r="M126" s="115">
        <v>4682598659.2218094</v>
      </c>
      <c r="N126" s="115">
        <v>3914097111.0517502</v>
      </c>
      <c r="O126" s="115">
        <v>4178047484.3612003</v>
      </c>
      <c r="P126" s="115">
        <v>4336243717.9660397</v>
      </c>
      <c r="Q126" s="115">
        <v>4643059926.47297</v>
      </c>
      <c r="R126" s="115">
        <v>5137497145.3413897</v>
      </c>
      <c r="S126" s="115">
        <v>5702582614.8900003</v>
      </c>
      <c r="T126" s="115">
        <v>6213999084.2600002</v>
      </c>
      <c r="U126" s="115">
        <v>6854476844.3176699</v>
      </c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</row>
    <row r="127" spans="1:45">
      <c r="A127" s="89" t="s">
        <v>308</v>
      </c>
      <c r="B127" s="89" t="s">
        <v>94</v>
      </c>
      <c r="C127" s="92">
        <v>65206845</v>
      </c>
      <c r="D127" s="92">
        <v>77771756</v>
      </c>
      <c r="E127" s="92">
        <v>81017399</v>
      </c>
      <c r="F127" s="92">
        <v>85286153</v>
      </c>
      <c r="G127" s="92">
        <v>93044380</v>
      </c>
      <c r="H127" s="92">
        <v>101694638</v>
      </c>
      <c r="I127" s="92">
        <v>109238661</v>
      </c>
      <c r="J127" s="92">
        <v>114368645</v>
      </c>
      <c r="K127" s="92">
        <v>126874235</v>
      </c>
      <c r="L127" s="92">
        <v>144942401</v>
      </c>
      <c r="M127" s="115">
        <v>147582487.43270001</v>
      </c>
      <c r="N127" s="115">
        <v>135556534.33399001</v>
      </c>
      <c r="O127" s="115">
        <v>148976392.59551001</v>
      </c>
      <c r="P127" s="115">
        <v>159714306.25968</v>
      </c>
      <c r="Q127" s="115">
        <v>172800430.25426</v>
      </c>
      <c r="R127" s="115">
        <v>182966180.81584001</v>
      </c>
      <c r="S127" s="115">
        <v>200644124.52000001</v>
      </c>
      <c r="T127" s="115">
        <v>215194149.25</v>
      </c>
      <c r="U127" s="115">
        <v>238690945.66473001</v>
      </c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</row>
    <row r="128" spans="1:45">
      <c r="A128" s="89" t="s">
        <v>1963</v>
      </c>
      <c r="B128" s="89" t="s">
        <v>70</v>
      </c>
      <c r="C128" s="92">
        <v>0</v>
      </c>
      <c r="D128" s="92">
        <v>0</v>
      </c>
      <c r="E128" s="92">
        <v>0</v>
      </c>
      <c r="F128" s="92">
        <v>0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115">
        <v>0</v>
      </c>
      <c r="N128" s="115">
        <v>201607788.31896999</v>
      </c>
      <c r="O128" s="115">
        <v>212756645.75901002</v>
      </c>
      <c r="P128" s="115">
        <v>213248146.06941</v>
      </c>
      <c r="Q128" s="115">
        <v>224460009.98520002</v>
      </c>
      <c r="R128" s="115">
        <v>230881040.54098001</v>
      </c>
      <c r="S128" s="115">
        <v>234228868.47999999</v>
      </c>
      <c r="T128" s="115">
        <v>242459753.06</v>
      </c>
      <c r="U128" s="115">
        <v>270847999.35929</v>
      </c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</row>
    <row r="129" spans="1:45">
      <c r="A129" s="89" t="s">
        <v>309</v>
      </c>
      <c r="B129" s="89" t="s">
        <v>93</v>
      </c>
      <c r="C129" s="92">
        <v>285096695</v>
      </c>
      <c r="D129" s="92">
        <v>320587439</v>
      </c>
      <c r="E129" s="92">
        <v>344929832</v>
      </c>
      <c r="F129" s="92">
        <v>380903751</v>
      </c>
      <c r="G129" s="92">
        <v>610913376</v>
      </c>
      <c r="H129" s="92">
        <v>783161907</v>
      </c>
      <c r="I129" s="92">
        <v>813360981</v>
      </c>
      <c r="J129" s="92">
        <v>813539047</v>
      </c>
      <c r="K129" s="92">
        <v>1188204766</v>
      </c>
      <c r="L129" s="92">
        <v>1255434064</v>
      </c>
      <c r="M129" s="115">
        <v>1257237091.2084498</v>
      </c>
      <c r="N129" s="115">
        <v>0</v>
      </c>
      <c r="O129" s="115">
        <v>0</v>
      </c>
      <c r="P129" s="115">
        <v>0</v>
      </c>
      <c r="Q129" s="115">
        <v>0</v>
      </c>
      <c r="R129" s="115">
        <v>0</v>
      </c>
      <c r="S129" s="115">
        <v>0</v>
      </c>
      <c r="T129" s="115">
        <v>0</v>
      </c>
      <c r="U129" s="115">
        <v>0</v>
      </c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</row>
    <row r="130" spans="1:45">
      <c r="A130" s="89" t="s">
        <v>1978</v>
      </c>
      <c r="B130" s="89" t="s">
        <v>1979</v>
      </c>
      <c r="C130" s="92">
        <v>0</v>
      </c>
      <c r="D130" s="92">
        <v>0</v>
      </c>
      <c r="E130" s="92">
        <v>0</v>
      </c>
      <c r="F130" s="92">
        <v>0</v>
      </c>
      <c r="G130" s="92">
        <v>0</v>
      </c>
      <c r="H130" s="92">
        <v>0</v>
      </c>
      <c r="I130" s="92">
        <v>0</v>
      </c>
      <c r="J130" s="92">
        <v>0</v>
      </c>
      <c r="K130" s="92">
        <v>0</v>
      </c>
      <c r="L130" s="92">
        <v>0</v>
      </c>
      <c r="M130" s="115">
        <v>0</v>
      </c>
      <c r="N130" s="115">
        <v>3993030317.96558</v>
      </c>
      <c r="O130" s="115">
        <v>4611629605.5055895</v>
      </c>
      <c r="P130" s="115">
        <v>4804296730.2322102</v>
      </c>
      <c r="Q130" s="115">
        <v>9827560662.0668812</v>
      </c>
      <c r="R130" s="115">
        <v>11200182024.491301</v>
      </c>
      <c r="S130" s="115">
        <v>11414716950.82</v>
      </c>
      <c r="T130" s="115">
        <v>14028698591.52</v>
      </c>
      <c r="U130" s="115">
        <v>14325993427.8743</v>
      </c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</row>
    <row r="131" spans="1:45" ht="25.5">
      <c r="A131" s="89" t="s">
        <v>310</v>
      </c>
      <c r="B131" s="89" t="s">
        <v>1992</v>
      </c>
      <c r="C131" s="92">
        <v>-19809768160</v>
      </c>
      <c r="D131" s="92">
        <v>-23128798259</v>
      </c>
      <c r="E131" s="92">
        <v>-24549506202</v>
      </c>
      <c r="F131" s="92">
        <v>-26833646679</v>
      </c>
      <c r="G131" s="92">
        <v>-29801149109</v>
      </c>
      <c r="H131" s="92">
        <v>-32866548502</v>
      </c>
      <c r="I131" s="92">
        <v>-35491805465</v>
      </c>
      <c r="J131" s="92">
        <v>-38332522988</v>
      </c>
      <c r="K131" s="92">
        <v>-30358154956</v>
      </c>
      <c r="L131" s="92">
        <v>-28459330245</v>
      </c>
      <c r="M131" s="115">
        <v>-31014790960.439602</v>
      </c>
      <c r="N131" s="115">
        <v>-28594836506.851398</v>
      </c>
      <c r="O131" s="115">
        <v>-33209706497.622101</v>
      </c>
      <c r="P131" s="115">
        <v>-36372665066.990997</v>
      </c>
      <c r="Q131" s="115">
        <v>-44386226153.753403</v>
      </c>
      <c r="R131" s="115">
        <v>-50051856453.367599</v>
      </c>
      <c r="S131" s="115">
        <v>-54625290232.440002</v>
      </c>
      <c r="T131" s="115">
        <v>-60026415309.360001</v>
      </c>
      <c r="U131" s="115">
        <v>-66996323256.409203</v>
      </c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</row>
    <row r="132" spans="1:45">
      <c r="A132" s="89" t="s">
        <v>311</v>
      </c>
      <c r="B132" s="89" t="s">
        <v>91</v>
      </c>
      <c r="C132" s="92">
        <v>-2905200</v>
      </c>
      <c r="D132" s="92">
        <v>-2944029</v>
      </c>
      <c r="E132" s="92">
        <v>-3192316</v>
      </c>
      <c r="F132" s="92">
        <v>-3634675</v>
      </c>
      <c r="G132" s="92">
        <v>-3914082</v>
      </c>
      <c r="H132" s="92">
        <v>-3591171</v>
      </c>
      <c r="I132" s="92">
        <v>-4687935</v>
      </c>
      <c r="J132" s="92">
        <v>-3344108</v>
      </c>
      <c r="K132" s="92">
        <v>-3316751</v>
      </c>
      <c r="L132" s="92">
        <v>-3465548</v>
      </c>
      <c r="M132" s="115">
        <v>-3446366.7255699998</v>
      </c>
      <c r="N132" s="115">
        <v>0</v>
      </c>
      <c r="O132" s="115">
        <v>0</v>
      </c>
      <c r="P132" s="115">
        <v>0</v>
      </c>
      <c r="Q132" s="115">
        <v>0</v>
      </c>
      <c r="R132" s="115">
        <v>0</v>
      </c>
      <c r="S132" s="115">
        <v>0</v>
      </c>
      <c r="T132" s="115">
        <v>0</v>
      </c>
      <c r="U132" s="115">
        <v>0</v>
      </c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</row>
    <row r="133" spans="1:45">
      <c r="A133" s="89" t="s">
        <v>312</v>
      </c>
      <c r="B133" s="89" t="s">
        <v>90</v>
      </c>
      <c r="C133" s="92">
        <v>2396077108</v>
      </c>
      <c r="D133" s="92">
        <v>2641448261</v>
      </c>
      <c r="E133" s="92">
        <v>1832130799</v>
      </c>
      <c r="F133" s="92">
        <v>2116368998</v>
      </c>
      <c r="G133" s="92">
        <v>3021038565</v>
      </c>
      <c r="H133" s="92">
        <v>3544514797</v>
      </c>
      <c r="I133" s="92">
        <v>3609088328</v>
      </c>
      <c r="J133" s="92">
        <v>3686222801</v>
      </c>
      <c r="K133" s="92">
        <v>174559523</v>
      </c>
      <c r="L133" s="92">
        <v>60915478</v>
      </c>
      <c r="M133" s="115">
        <v>60114450.071230002</v>
      </c>
      <c r="N133" s="115">
        <v>0</v>
      </c>
      <c r="O133" s="115">
        <v>0</v>
      </c>
      <c r="P133" s="115">
        <v>0</v>
      </c>
      <c r="Q133" s="115">
        <v>0</v>
      </c>
      <c r="R133" s="115">
        <v>0</v>
      </c>
      <c r="S133" s="115">
        <v>0</v>
      </c>
      <c r="T133" s="115">
        <v>0</v>
      </c>
      <c r="U133" s="115">
        <v>0</v>
      </c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</row>
    <row r="134" spans="1:45" ht="25.5">
      <c r="A134" s="89" t="s">
        <v>313</v>
      </c>
      <c r="B134" s="89" t="s">
        <v>2009</v>
      </c>
      <c r="C134" s="92">
        <v>-2117505650</v>
      </c>
      <c r="D134" s="92">
        <v>-2183948137</v>
      </c>
      <c r="E134" s="92">
        <v>-1355177306</v>
      </c>
      <c r="F134" s="92">
        <v>-1546554973</v>
      </c>
      <c r="G134" s="92">
        <v>-1585852600</v>
      </c>
      <c r="H134" s="92">
        <v>-1896038103</v>
      </c>
      <c r="I134" s="92">
        <v>-1914359287</v>
      </c>
      <c r="J134" s="92">
        <v>-2036497927</v>
      </c>
      <c r="K134" s="92">
        <v>-1687658667</v>
      </c>
      <c r="L134" s="92">
        <v>-1830685503</v>
      </c>
      <c r="M134" s="115">
        <v>-1894910635.63993</v>
      </c>
      <c r="N134" s="115">
        <v>-1433625214.0208499</v>
      </c>
      <c r="O134" s="115">
        <v>-1429588155.99089</v>
      </c>
      <c r="P134" s="115">
        <v>-1494448025.12621</v>
      </c>
      <c r="Q134" s="115">
        <v>-2647786946.6009898</v>
      </c>
      <c r="R134" s="115">
        <v>-2517388242.2500095</v>
      </c>
      <c r="S134" s="115">
        <v>-2944267063.9099998</v>
      </c>
      <c r="T134" s="115">
        <v>-3487846869.8000002</v>
      </c>
      <c r="U134" s="115">
        <v>-2705709248.9345298</v>
      </c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</row>
    <row r="135" spans="1:45">
      <c r="A135" s="89" t="s">
        <v>2032</v>
      </c>
      <c r="B135" s="89" t="s">
        <v>2033</v>
      </c>
      <c r="C135" s="92">
        <v>0</v>
      </c>
      <c r="D135" s="92">
        <v>0</v>
      </c>
      <c r="E135" s="92">
        <v>0</v>
      </c>
      <c r="F135" s="92">
        <v>0</v>
      </c>
      <c r="G135" s="92">
        <v>0</v>
      </c>
      <c r="H135" s="92">
        <v>0</v>
      </c>
      <c r="I135" s="92">
        <v>0</v>
      </c>
      <c r="J135" s="92">
        <v>0</v>
      </c>
      <c r="K135" s="92">
        <v>0</v>
      </c>
      <c r="L135" s="92">
        <v>0</v>
      </c>
      <c r="M135" s="115">
        <v>0</v>
      </c>
      <c r="N135" s="115">
        <v>876723.48573000007</v>
      </c>
      <c r="O135" s="115">
        <v>1454350.8917100001</v>
      </c>
      <c r="P135" s="115">
        <v>1535998.34005</v>
      </c>
      <c r="Q135" s="115">
        <v>1848692.6169100001</v>
      </c>
      <c r="R135" s="115">
        <v>2214343.3504499998</v>
      </c>
      <c r="S135" s="115">
        <v>1043018148.0700001</v>
      </c>
      <c r="T135" s="115">
        <v>1498120197.1700001</v>
      </c>
      <c r="U135" s="115">
        <v>1510764550.7072301</v>
      </c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</row>
    <row r="136" spans="1:45" ht="25.5">
      <c r="A136" s="89" t="s">
        <v>2036</v>
      </c>
      <c r="B136" s="89" t="s">
        <v>2037</v>
      </c>
      <c r="C136" s="92">
        <v>0</v>
      </c>
      <c r="D136" s="92">
        <v>0</v>
      </c>
      <c r="E136" s="92">
        <v>0</v>
      </c>
      <c r="F136" s="92">
        <v>0</v>
      </c>
      <c r="G136" s="92">
        <v>0</v>
      </c>
      <c r="H136" s="92">
        <v>0</v>
      </c>
      <c r="I136" s="92">
        <v>0</v>
      </c>
      <c r="J136" s="92">
        <v>0</v>
      </c>
      <c r="K136" s="92">
        <v>0</v>
      </c>
      <c r="L136" s="92">
        <v>0</v>
      </c>
      <c r="M136" s="115">
        <v>0</v>
      </c>
      <c r="N136" s="115">
        <v>0</v>
      </c>
      <c r="O136" s="115">
        <v>0</v>
      </c>
      <c r="P136" s="115">
        <f>-450975728.07/1000</f>
        <v>-450975.72807000001</v>
      </c>
      <c r="Q136" s="115">
        <v>-515855.51523000002</v>
      </c>
      <c r="R136" s="115">
        <v>0</v>
      </c>
      <c r="S136" s="115">
        <v>0</v>
      </c>
      <c r="T136" s="115">
        <v>0</v>
      </c>
      <c r="U136" s="115">
        <v>0</v>
      </c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</row>
    <row r="137" spans="1:45">
      <c r="A137" s="89" t="s">
        <v>314</v>
      </c>
      <c r="B137" s="89" t="s">
        <v>211</v>
      </c>
      <c r="C137" s="92">
        <v>29900463621</v>
      </c>
      <c r="D137" s="92">
        <v>30283223011</v>
      </c>
      <c r="E137" s="92">
        <v>31790022318</v>
      </c>
      <c r="F137" s="92">
        <v>34249917391</v>
      </c>
      <c r="G137" s="92">
        <v>41395301159</v>
      </c>
      <c r="H137" s="92">
        <v>47915799807</v>
      </c>
      <c r="I137" s="92">
        <v>49699941245</v>
      </c>
      <c r="J137" s="92">
        <v>52498788926</v>
      </c>
      <c r="K137" s="92">
        <v>106529705916</v>
      </c>
      <c r="L137" s="92">
        <v>113721216650</v>
      </c>
      <c r="M137" s="115">
        <v>126825149665.567</v>
      </c>
      <c r="N137" s="115">
        <v>246830666158.91901</v>
      </c>
      <c r="O137" s="115">
        <v>257073814296.733</v>
      </c>
      <c r="P137" s="115">
        <v>264116120903.82501</v>
      </c>
      <c r="Q137" s="115">
        <v>271720633726.63</v>
      </c>
      <c r="R137" s="115">
        <v>279325751573.349</v>
      </c>
      <c r="S137" s="115">
        <v>292929809098.25</v>
      </c>
      <c r="T137" s="115">
        <v>303142686892.12</v>
      </c>
      <c r="U137" s="115">
        <v>314498238693.04498</v>
      </c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</row>
    <row r="138" spans="1:45">
      <c r="A138" s="89" t="s">
        <v>315</v>
      </c>
      <c r="B138" s="89" t="s">
        <v>199</v>
      </c>
      <c r="C138" s="92">
        <v>3435202</v>
      </c>
      <c r="D138" s="92">
        <v>3109851</v>
      </c>
      <c r="E138" s="92">
        <v>2252425</v>
      </c>
      <c r="F138" s="92">
        <v>2147756</v>
      </c>
      <c r="G138" s="92">
        <v>2636724</v>
      </c>
      <c r="H138" s="92">
        <v>1889971</v>
      </c>
      <c r="I138" s="92">
        <v>2060992</v>
      </c>
      <c r="J138" s="92">
        <v>2413748</v>
      </c>
      <c r="K138" s="92">
        <v>2844378</v>
      </c>
      <c r="L138" s="92">
        <v>2929276</v>
      </c>
      <c r="M138" s="115">
        <v>2945469.9309999999</v>
      </c>
      <c r="N138" s="115">
        <v>4321553.6780000003</v>
      </c>
      <c r="O138" s="115">
        <v>20753774.236139998</v>
      </c>
      <c r="P138" s="115">
        <v>23218403.24814</v>
      </c>
      <c r="Q138" s="115">
        <v>29268322.086139999</v>
      </c>
      <c r="R138" s="115">
        <v>43998114.623089999</v>
      </c>
      <c r="S138" s="115">
        <v>69370339.799999997</v>
      </c>
      <c r="T138" s="115">
        <v>70696706.579999998</v>
      </c>
      <c r="U138" s="115">
        <v>61207736.018529996</v>
      </c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</row>
    <row r="139" spans="1:45">
      <c r="A139" s="89" t="s">
        <v>316</v>
      </c>
      <c r="B139" s="89" t="s">
        <v>200</v>
      </c>
      <c r="C139" s="92">
        <v>0</v>
      </c>
      <c r="D139" s="92">
        <v>91553</v>
      </c>
      <c r="E139" s="92">
        <v>6227</v>
      </c>
      <c r="F139" s="92">
        <v>6227</v>
      </c>
      <c r="G139" s="92">
        <v>6227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115">
        <v>0</v>
      </c>
      <c r="N139" s="115">
        <v>0</v>
      </c>
      <c r="O139" s="115">
        <v>0</v>
      </c>
      <c r="P139" s="94">
        <v>3737.904</v>
      </c>
      <c r="Q139" s="94">
        <v>3737.904</v>
      </c>
      <c r="R139" s="115">
        <v>3737.904</v>
      </c>
      <c r="S139" s="115">
        <v>1224786.08</v>
      </c>
      <c r="T139" s="115">
        <v>1224786.08</v>
      </c>
      <c r="U139" s="115">
        <v>1224786.07968</v>
      </c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</row>
    <row r="140" spans="1:45">
      <c r="A140" s="89" t="s">
        <v>317</v>
      </c>
      <c r="B140" s="89" t="s">
        <v>2046</v>
      </c>
      <c r="C140" s="92">
        <v>3544938760</v>
      </c>
      <c r="D140" s="92">
        <v>4067571720</v>
      </c>
      <c r="E140" s="92">
        <v>5490267414</v>
      </c>
      <c r="F140" s="92">
        <v>6212738040</v>
      </c>
      <c r="G140" s="92">
        <v>7572539565</v>
      </c>
      <c r="H140" s="92">
        <v>6411144623</v>
      </c>
      <c r="I140" s="92">
        <v>5097205114</v>
      </c>
      <c r="J140" s="92">
        <v>4661822124</v>
      </c>
      <c r="K140" s="92">
        <v>6848938054</v>
      </c>
      <c r="L140" s="92">
        <v>9137802625</v>
      </c>
      <c r="M140" s="115">
        <v>9694500450.5117111</v>
      </c>
      <c r="N140" s="115">
        <v>11509765856.1689</v>
      </c>
      <c r="O140" s="115">
        <v>15700022570.9102</v>
      </c>
      <c r="P140" s="115">
        <v>18197907344.760502</v>
      </c>
      <c r="Q140" s="115">
        <v>20224290056.749699</v>
      </c>
      <c r="R140" s="115">
        <v>24392426572.352802</v>
      </c>
      <c r="S140" s="115">
        <v>28643493965</v>
      </c>
      <c r="T140" s="115">
        <v>31918217727.459999</v>
      </c>
      <c r="U140" s="115">
        <v>34355735792.144302</v>
      </c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</row>
    <row r="141" spans="1:45">
      <c r="A141" s="89" t="s">
        <v>318</v>
      </c>
      <c r="B141" s="89" t="s">
        <v>169</v>
      </c>
      <c r="C141" s="92">
        <v>6046299</v>
      </c>
      <c r="D141" s="92">
        <v>6685422</v>
      </c>
      <c r="E141" s="92">
        <v>45043705</v>
      </c>
      <c r="F141" s="92">
        <v>46687283</v>
      </c>
      <c r="G141" s="92">
        <v>58768492</v>
      </c>
      <c r="H141" s="92">
        <v>475812574</v>
      </c>
      <c r="I141" s="92">
        <v>599628440</v>
      </c>
      <c r="J141" s="92">
        <v>814221800</v>
      </c>
      <c r="K141" s="92">
        <v>846374295</v>
      </c>
      <c r="L141" s="92">
        <v>911059830</v>
      </c>
      <c r="M141" s="115">
        <v>974113815.12704003</v>
      </c>
      <c r="N141" s="115">
        <v>896255345.10576999</v>
      </c>
      <c r="O141" s="115">
        <v>152391034.39162999</v>
      </c>
      <c r="P141" s="115">
        <v>171608840.50951999</v>
      </c>
      <c r="Q141" s="115">
        <v>185101743.26070002</v>
      </c>
      <c r="R141" s="115">
        <v>205012011.80041</v>
      </c>
      <c r="S141" s="115">
        <v>255794240.08000001</v>
      </c>
      <c r="T141" s="115">
        <v>285437861.43000001</v>
      </c>
      <c r="U141" s="115">
        <v>271228102.71323001</v>
      </c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</row>
    <row r="142" spans="1:45">
      <c r="A142" s="89" t="s">
        <v>319</v>
      </c>
      <c r="B142" s="89" t="s">
        <v>88</v>
      </c>
      <c r="C142" s="92">
        <v>31289059461</v>
      </c>
      <c r="D142" s="92">
        <v>32687366338</v>
      </c>
      <c r="E142" s="92">
        <v>33637080835</v>
      </c>
      <c r="F142" s="92">
        <v>36246482747</v>
      </c>
      <c r="G142" s="92">
        <v>43559682862</v>
      </c>
      <c r="H142" s="92">
        <v>52017999569</v>
      </c>
      <c r="I142" s="92">
        <v>56039116994</v>
      </c>
      <c r="J142" s="92">
        <v>60259019415</v>
      </c>
      <c r="K142" s="92">
        <v>113682830087</v>
      </c>
      <c r="L142" s="92">
        <v>121242953818</v>
      </c>
      <c r="M142" s="115">
        <v>135650993395.31</v>
      </c>
      <c r="N142" s="115">
        <v>251185723818.88699</v>
      </c>
      <c r="O142" s="115">
        <v>259287288680.23499</v>
      </c>
      <c r="P142" s="115">
        <v>264998672950.64001</v>
      </c>
      <c r="Q142" s="94">
        <v>272669032387.237</v>
      </c>
      <c r="R142" s="115">
        <v>278776247464.487</v>
      </c>
      <c r="S142" s="115">
        <v>289620350215.57001</v>
      </c>
      <c r="T142" s="115">
        <v>298590779403.47998</v>
      </c>
      <c r="U142" s="115">
        <v>310751270680.97998</v>
      </c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</row>
    <row r="143" spans="1:45">
      <c r="A143" s="89" t="s">
        <v>320</v>
      </c>
      <c r="B143" s="89" t="s">
        <v>2092</v>
      </c>
      <c r="C143" s="92">
        <v>412623877</v>
      </c>
      <c r="D143" s="92">
        <v>453706816</v>
      </c>
      <c r="E143" s="92">
        <v>452119266</v>
      </c>
      <c r="F143" s="92">
        <v>516368737</v>
      </c>
      <c r="G143" s="92">
        <v>586439573</v>
      </c>
      <c r="H143" s="92">
        <v>598810318</v>
      </c>
      <c r="I143" s="92">
        <v>919980654</v>
      </c>
      <c r="J143" s="92">
        <v>941110059</v>
      </c>
      <c r="K143" s="92">
        <v>1015310011</v>
      </c>
      <c r="L143" s="92">
        <v>1028579583</v>
      </c>
      <c r="M143" s="115">
        <v>1007266011.66392</v>
      </c>
      <c r="N143" s="115">
        <v>1106907050.0104299</v>
      </c>
      <c r="O143" s="115">
        <v>1911305918.6022201</v>
      </c>
      <c r="P143" s="94">
        <v>3617023293.6408601</v>
      </c>
      <c r="Q143" s="94">
        <v>3656887839.4018598</v>
      </c>
      <c r="R143" s="115">
        <v>3659444841.0492702</v>
      </c>
      <c r="S143" s="115">
        <v>3613568076.8200002</v>
      </c>
      <c r="T143" s="115">
        <v>4073614590.6199999</v>
      </c>
      <c r="U143" s="115">
        <v>4296096799.4747496</v>
      </c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</row>
    <row r="144" spans="1:45">
      <c r="A144" s="89" t="s">
        <v>321</v>
      </c>
      <c r="B144" s="89" t="s">
        <v>87</v>
      </c>
      <c r="C144" s="92">
        <v>234768448</v>
      </c>
      <c r="D144" s="92">
        <v>247893448</v>
      </c>
      <c r="E144" s="92">
        <v>303524283</v>
      </c>
      <c r="F144" s="92">
        <v>294280702</v>
      </c>
      <c r="G144" s="92">
        <v>309997541</v>
      </c>
      <c r="H144" s="92">
        <v>340828774</v>
      </c>
      <c r="I144" s="92">
        <v>403896553</v>
      </c>
      <c r="J144" s="92">
        <v>799332399</v>
      </c>
      <c r="K144" s="92">
        <v>896458924</v>
      </c>
      <c r="L144" s="92">
        <v>910486963</v>
      </c>
      <c r="M144" s="115">
        <v>1055524303.3662601</v>
      </c>
      <c r="N144" s="115">
        <v>369544066.68783003</v>
      </c>
      <c r="O144" s="115">
        <v>360994009.44626004</v>
      </c>
      <c r="P144" s="115">
        <v>356592902.83835</v>
      </c>
      <c r="Q144" s="115">
        <v>359672688.66855997</v>
      </c>
      <c r="R144" s="115">
        <v>361797630.55063003</v>
      </c>
      <c r="S144" s="115">
        <v>384245888.67000002</v>
      </c>
      <c r="T144" s="115">
        <v>375574385.88999999</v>
      </c>
      <c r="U144" s="115">
        <v>397254050.98447996</v>
      </c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</row>
    <row r="145" spans="1:45" ht="25.5">
      <c r="A145" s="89" t="s">
        <v>322</v>
      </c>
      <c r="B145" s="89" t="s">
        <v>170</v>
      </c>
      <c r="C145" s="92">
        <v>116936808</v>
      </c>
      <c r="D145" s="92">
        <v>90704698</v>
      </c>
      <c r="E145" s="92">
        <v>99362232</v>
      </c>
      <c r="F145" s="92">
        <v>109243205</v>
      </c>
      <c r="G145" s="92">
        <v>143869206</v>
      </c>
      <c r="H145" s="92">
        <v>330190693</v>
      </c>
      <c r="I145" s="92">
        <v>444932172</v>
      </c>
      <c r="J145" s="92">
        <v>519326651</v>
      </c>
      <c r="K145" s="92">
        <v>601106993</v>
      </c>
      <c r="L145" s="92">
        <v>788272129</v>
      </c>
      <c r="M145" s="115">
        <v>1417770303.12957</v>
      </c>
      <c r="N145" s="115">
        <v>0</v>
      </c>
      <c r="O145" s="115">
        <v>0</v>
      </c>
      <c r="P145" s="115">
        <v>0</v>
      </c>
      <c r="Q145" s="115">
        <v>0</v>
      </c>
      <c r="R145" s="115">
        <v>0</v>
      </c>
      <c r="S145" s="115">
        <v>0</v>
      </c>
      <c r="T145" s="115">
        <v>0</v>
      </c>
      <c r="U145" s="115">
        <v>0</v>
      </c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</row>
    <row r="146" spans="1:45" ht="25.5">
      <c r="A146" s="89" t="s">
        <v>2112</v>
      </c>
      <c r="B146" s="89" t="s">
        <v>2113</v>
      </c>
      <c r="C146" s="92">
        <v>0</v>
      </c>
      <c r="D146" s="92">
        <v>0</v>
      </c>
      <c r="E146" s="92">
        <v>0</v>
      </c>
      <c r="F146" s="92">
        <v>0</v>
      </c>
      <c r="G146" s="92">
        <v>0</v>
      </c>
      <c r="H146" s="92">
        <v>0</v>
      </c>
      <c r="I146" s="92">
        <v>0</v>
      </c>
      <c r="J146" s="92">
        <v>0</v>
      </c>
      <c r="K146" s="92">
        <v>0</v>
      </c>
      <c r="L146" s="92">
        <v>0</v>
      </c>
      <c r="M146" s="115">
        <v>0</v>
      </c>
      <c r="N146" s="115">
        <v>72325550.362949997</v>
      </c>
      <c r="O146" s="115">
        <v>76467277.398890004</v>
      </c>
      <c r="P146" s="115">
        <v>78965143.737100005</v>
      </c>
      <c r="Q146" s="115">
        <v>80720511.531520009</v>
      </c>
      <c r="R146" s="115">
        <v>82098452.543799996</v>
      </c>
      <c r="S146" s="115">
        <v>82020275.569999993</v>
      </c>
      <c r="T146" s="115">
        <v>82382573.459999993</v>
      </c>
      <c r="U146" s="115">
        <v>85389177.249760002</v>
      </c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</row>
    <row r="147" spans="1:45" ht="25.5">
      <c r="A147" s="89" t="s">
        <v>323</v>
      </c>
      <c r="B147" s="89" t="s">
        <v>2120</v>
      </c>
      <c r="C147" s="92">
        <v>-5707345234</v>
      </c>
      <c r="D147" s="92">
        <v>-7273906835</v>
      </c>
      <c r="E147" s="92">
        <v>-8239634069</v>
      </c>
      <c r="F147" s="92">
        <v>-9178037306</v>
      </c>
      <c r="G147" s="92">
        <v>-10838639031</v>
      </c>
      <c r="H147" s="92">
        <v>-12260876715</v>
      </c>
      <c r="I147" s="92">
        <v>-13806879674</v>
      </c>
      <c r="J147" s="92">
        <v>-15498457270</v>
      </c>
      <c r="K147" s="92">
        <v>-17364156826</v>
      </c>
      <c r="L147" s="92">
        <v>-20300867574</v>
      </c>
      <c r="M147" s="115">
        <v>-22977964083.473</v>
      </c>
      <c r="N147" s="115">
        <v>-18269697904.497601</v>
      </c>
      <c r="O147" s="115">
        <v>-20311529785.555</v>
      </c>
      <c r="P147" s="115">
        <v>-23204796953.356701</v>
      </c>
      <c r="Q147" s="115">
        <v>-25303192763.858501</v>
      </c>
      <c r="R147" s="115">
        <v>-27935996638.595398</v>
      </c>
      <c r="S147" s="115">
        <v>-29250016599.799999</v>
      </c>
      <c r="T147" s="115">
        <v>-31585345012.419998</v>
      </c>
      <c r="U147" s="115">
        <v>-34756815041.052101</v>
      </c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</row>
    <row r="148" spans="1:45" ht="25.5">
      <c r="A148" s="89" t="s">
        <v>2133</v>
      </c>
      <c r="B148" s="89" t="s">
        <v>2134</v>
      </c>
      <c r="C148" s="92">
        <v>0</v>
      </c>
      <c r="D148" s="92">
        <v>0</v>
      </c>
      <c r="E148" s="92">
        <v>0</v>
      </c>
      <c r="F148" s="92">
        <v>0</v>
      </c>
      <c r="G148" s="92">
        <v>0</v>
      </c>
      <c r="H148" s="92">
        <v>0</v>
      </c>
      <c r="I148" s="92">
        <v>0</v>
      </c>
      <c r="J148" s="92">
        <v>0</v>
      </c>
      <c r="K148" s="92">
        <v>0</v>
      </c>
      <c r="L148" s="92">
        <v>0</v>
      </c>
      <c r="M148" s="115">
        <v>0</v>
      </c>
      <c r="N148" s="115">
        <v>-1561285.16194</v>
      </c>
      <c r="O148" s="115">
        <v>-1979508.82626</v>
      </c>
      <c r="P148" s="115">
        <v>-2633290.0179599999</v>
      </c>
      <c r="Q148" s="115">
        <v>-2344793.2446900001</v>
      </c>
      <c r="R148" s="115">
        <v>-4249234.2864600001</v>
      </c>
      <c r="S148" s="115">
        <v>-9143376.8399999999</v>
      </c>
      <c r="T148" s="115">
        <v>-12433957.060000001</v>
      </c>
      <c r="U148" s="115">
        <v>-14882762.45507</v>
      </c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</row>
    <row r="149" spans="1:45" ht="25.5">
      <c r="A149" s="89" t="s">
        <v>2140</v>
      </c>
      <c r="B149" s="89" t="s">
        <v>2141</v>
      </c>
      <c r="C149" s="92">
        <v>0</v>
      </c>
      <c r="D149" s="92">
        <v>0</v>
      </c>
      <c r="E149" s="92">
        <v>0</v>
      </c>
      <c r="F149" s="92">
        <v>0</v>
      </c>
      <c r="G149" s="92">
        <v>0</v>
      </c>
      <c r="H149" s="92">
        <v>0</v>
      </c>
      <c r="I149" s="92">
        <v>0</v>
      </c>
      <c r="J149" s="92">
        <v>0</v>
      </c>
      <c r="K149" s="92">
        <v>0</v>
      </c>
      <c r="L149" s="92">
        <v>0</v>
      </c>
      <c r="M149" s="115">
        <v>0</v>
      </c>
      <c r="N149" s="115">
        <v>-262258.429</v>
      </c>
      <c r="O149" s="115">
        <v>-21065597.098760001</v>
      </c>
      <c r="P149" s="115">
        <v>-55340587.343180001</v>
      </c>
      <c r="Q149" s="115">
        <v>-87485021.465780005</v>
      </c>
      <c r="R149" s="115">
        <v>-114808840.26678</v>
      </c>
      <c r="S149" s="115">
        <v>-273136897.91000003</v>
      </c>
      <c r="T149" s="115">
        <v>-391747886.44</v>
      </c>
      <c r="U149" s="115">
        <v>-642335293.21667004</v>
      </c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</row>
    <row r="150" spans="1:45">
      <c r="A150" s="89" t="s">
        <v>2145</v>
      </c>
      <c r="B150" s="89" t="s">
        <v>2146</v>
      </c>
      <c r="C150" s="92">
        <v>0</v>
      </c>
      <c r="D150" s="92">
        <v>0</v>
      </c>
      <c r="E150" s="92">
        <v>0</v>
      </c>
      <c r="F150" s="92">
        <v>0</v>
      </c>
      <c r="G150" s="92">
        <v>0</v>
      </c>
      <c r="H150" s="92">
        <v>0</v>
      </c>
      <c r="I150" s="92">
        <v>0</v>
      </c>
      <c r="J150" s="92">
        <v>0</v>
      </c>
      <c r="K150" s="92">
        <v>0</v>
      </c>
      <c r="L150" s="92">
        <v>0</v>
      </c>
      <c r="M150" s="115">
        <v>0</v>
      </c>
      <c r="N150" s="115">
        <v>-42655633.893430002</v>
      </c>
      <c r="O150" s="115">
        <v>-100834077.00729001</v>
      </c>
      <c r="P150" s="115">
        <v>-65100882.736110002</v>
      </c>
      <c r="Q150" s="115">
        <v>-91320981.640660003</v>
      </c>
      <c r="R150" s="115">
        <v>-140210538.81303</v>
      </c>
      <c r="S150" s="115">
        <v>-207949814.80000001</v>
      </c>
      <c r="T150" s="115">
        <v>-265493744.47999999</v>
      </c>
      <c r="U150" s="115">
        <v>-307123335.87653005</v>
      </c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</row>
    <row r="151" spans="1:45" ht="25.5">
      <c r="A151" s="89" t="s">
        <v>7656</v>
      </c>
      <c r="B151" s="89" t="s">
        <v>7657</v>
      </c>
      <c r="C151" s="92">
        <v>0</v>
      </c>
      <c r="D151" s="92">
        <v>0</v>
      </c>
      <c r="E151" s="92">
        <v>0</v>
      </c>
      <c r="F151" s="92">
        <v>0</v>
      </c>
      <c r="G151" s="92">
        <v>0</v>
      </c>
      <c r="H151" s="92">
        <v>0</v>
      </c>
      <c r="I151" s="92">
        <v>0</v>
      </c>
      <c r="J151" s="92">
        <v>0</v>
      </c>
      <c r="K151" s="92">
        <v>0</v>
      </c>
      <c r="L151" s="92">
        <v>0</v>
      </c>
      <c r="M151" s="115">
        <v>0</v>
      </c>
      <c r="N151" s="115">
        <v>0</v>
      </c>
      <c r="O151" s="115">
        <v>0</v>
      </c>
      <c r="P151" s="115"/>
      <c r="Q151" s="115">
        <v>0</v>
      </c>
      <c r="R151" s="115">
        <v>-12000</v>
      </c>
      <c r="S151" s="115">
        <v>-12000</v>
      </c>
      <c r="T151" s="115">
        <v>-220542.49</v>
      </c>
      <c r="U151" s="115">
        <v>-12000</v>
      </c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  <c r="AN151" s="138"/>
      <c r="AO151" s="138"/>
      <c r="AP151" s="138"/>
      <c r="AQ151" s="138"/>
      <c r="AR151" s="138"/>
      <c r="AS151" s="138"/>
    </row>
    <row r="152" spans="1:45">
      <c r="A152" s="89" t="s">
        <v>324</v>
      </c>
      <c r="B152" s="89" t="s">
        <v>2156</v>
      </c>
      <c r="C152" s="92">
        <v>36965854</v>
      </c>
      <c r="D152" s="92">
        <v>39785551</v>
      </c>
      <c r="E152" s="92">
        <v>42886975</v>
      </c>
      <c r="F152" s="92">
        <v>45201755</v>
      </c>
      <c r="G152" s="92">
        <v>49439901</v>
      </c>
      <c r="H152" s="92">
        <v>47347050</v>
      </c>
      <c r="I152" s="92">
        <v>40510630</v>
      </c>
      <c r="J152" s="92">
        <v>38945463</v>
      </c>
      <c r="K152" s="92">
        <v>48392823</v>
      </c>
      <c r="L152" s="92">
        <v>60168454</v>
      </c>
      <c r="M152" s="115">
        <v>30059315.196339998</v>
      </c>
      <c r="N152" s="115">
        <v>0</v>
      </c>
      <c r="O152" s="115">
        <v>0</v>
      </c>
      <c r="P152" s="115">
        <v>0</v>
      </c>
      <c r="Q152" s="115">
        <v>0</v>
      </c>
      <c r="R152" s="115">
        <v>0</v>
      </c>
      <c r="S152" s="115">
        <v>0</v>
      </c>
      <c r="T152" s="115">
        <v>0</v>
      </c>
      <c r="U152" s="115">
        <v>0</v>
      </c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</row>
    <row r="153" spans="1:45">
      <c r="A153" s="89" t="s">
        <v>325</v>
      </c>
      <c r="B153" s="89" t="s">
        <v>2157</v>
      </c>
      <c r="C153" s="92">
        <v>41451172</v>
      </c>
      <c r="D153" s="92">
        <v>39398306</v>
      </c>
      <c r="E153" s="92">
        <v>42373600</v>
      </c>
      <c r="F153" s="92">
        <v>45672669</v>
      </c>
      <c r="G153" s="92">
        <v>52477551</v>
      </c>
      <c r="H153" s="92">
        <v>52871936</v>
      </c>
      <c r="I153" s="92">
        <v>51194983</v>
      </c>
      <c r="J153" s="92">
        <v>68188735</v>
      </c>
      <c r="K153" s="92">
        <v>55398908</v>
      </c>
      <c r="L153" s="92">
        <v>67802180</v>
      </c>
      <c r="M153" s="115">
        <v>45999427.796939999</v>
      </c>
      <c r="N153" s="115">
        <v>0</v>
      </c>
      <c r="O153" s="115">
        <v>0</v>
      </c>
      <c r="P153" s="115">
        <v>0</v>
      </c>
      <c r="Q153" s="115">
        <v>0</v>
      </c>
      <c r="R153" s="115">
        <v>0</v>
      </c>
      <c r="S153" s="115">
        <v>0</v>
      </c>
      <c r="T153" s="115">
        <v>0</v>
      </c>
      <c r="U153" s="115">
        <v>0</v>
      </c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</row>
    <row r="154" spans="1:45">
      <c r="A154" s="89" t="s">
        <v>326</v>
      </c>
      <c r="B154" s="89" t="s">
        <v>2162</v>
      </c>
      <c r="C154" s="92">
        <v>-6375366</v>
      </c>
      <c r="D154" s="92">
        <v>-1461459</v>
      </c>
      <c r="E154" s="92">
        <v>-1932740</v>
      </c>
      <c r="F154" s="92">
        <v>-3633358</v>
      </c>
      <c r="G154" s="92">
        <v>-6402315</v>
      </c>
      <c r="H154" s="92">
        <v>-9572259</v>
      </c>
      <c r="I154" s="92">
        <v>-15190927</v>
      </c>
      <c r="J154" s="92">
        <v>-35839570</v>
      </c>
      <c r="K154" s="92">
        <v>-16153314</v>
      </c>
      <c r="L154" s="92">
        <v>-16973167</v>
      </c>
      <c r="M154" s="115">
        <v>-16738713.157600001</v>
      </c>
      <c r="N154" s="115">
        <v>0</v>
      </c>
      <c r="O154" s="115">
        <v>0</v>
      </c>
      <c r="P154" s="115">
        <v>0</v>
      </c>
      <c r="Q154" s="115">
        <v>0</v>
      </c>
      <c r="R154" s="115">
        <v>0</v>
      </c>
      <c r="S154" s="115">
        <v>0</v>
      </c>
      <c r="T154" s="115">
        <v>0</v>
      </c>
      <c r="U154" s="115">
        <v>0</v>
      </c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</row>
    <row r="155" spans="1:45" ht="25.5">
      <c r="A155" s="89" t="s">
        <v>327</v>
      </c>
      <c r="B155" s="89" t="s">
        <v>84</v>
      </c>
      <c r="C155" s="92">
        <v>2007131</v>
      </c>
      <c r="D155" s="92">
        <v>1924277</v>
      </c>
      <c r="E155" s="92">
        <v>2480178</v>
      </c>
      <c r="F155" s="92">
        <v>3196607</v>
      </c>
      <c r="G155" s="92">
        <v>3399028</v>
      </c>
      <c r="H155" s="92">
        <v>4083258</v>
      </c>
      <c r="I155" s="92">
        <v>4542655</v>
      </c>
      <c r="J155" s="92">
        <v>6635001</v>
      </c>
      <c r="K155" s="92">
        <v>9190976</v>
      </c>
      <c r="L155" s="92">
        <v>9370915</v>
      </c>
      <c r="M155" s="115">
        <v>868598.92433000007</v>
      </c>
      <c r="N155" s="115">
        <v>0</v>
      </c>
      <c r="O155" s="115">
        <v>0</v>
      </c>
      <c r="P155" s="115">
        <v>0</v>
      </c>
      <c r="Q155" s="115">
        <v>0</v>
      </c>
      <c r="R155" s="115">
        <v>0</v>
      </c>
      <c r="S155" s="115">
        <v>0</v>
      </c>
      <c r="T155" s="115">
        <v>0</v>
      </c>
      <c r="U155" s="115">
        <v>0</v>
      </c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</row>
    <row r="156" spans="1:45" ht="25.5">
      <c r="A156" s="89" t="s">
        <v>328</v>
      </c>
      <c r="B156" s="89" t="s">
        <v>83</v>
      </c>
      <c r="C156" s="92">
        <v>-117083</v>
      </c>
      <c r="D156" s="92">
        <v>-75573</v>
      </c>
      <c r="E156" s="92">
        <v>-34063</v>
      </c>
      <c r="F156" s="92">
        <v>-34163</v>
      </c>
      <c r="G156" s="92">
        <v>-34363</v>
      </c>
      <c r="H156" s="92">
        <v>-35885</v>
      </c>
      <c r="I156" s="92">
        <v>-36081</v>
      </c>
      <c r="J156" s="92">
        <v>-38703</v>
      </c>
      <c r="K156" s="92">
        <v>-43747</v>
      </c>
      <c r="L156" s="92">
        <v>-31474</v>
      </c>
      <c r="M156" s="115">
        <v>-69998.367329999994</v>
      </c>
      <c r="N156" s="115">
        <v>0</v>
      </c>
      <c r="O156" s="115">
        <v>0</v>
      </c>
      <c r="P156" s="115">
        <v>0</v>
      </c>
      <c r="Q156" s="94">
        <v>0</v>
      </c>
      <c r="R156" s="115">
        <v>0</v>
      </c>
      <c r="S156" s="115">
        <v>0</v>
      </c>
      <c r="T156" s="115">
        <v>0</v>
      </c>
      <c r="U156" s="115">
        <v>0</v>
      </c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</row>
    <row r="157" spans="1:45">
      <c r="A157" s="89" t="s">
        <v>329</v>
      </c>
      <c r="B157" s="89" t="s">
        <v>82</v>
      </c>
      <c r="C157" s="92">
        <v>29547205364</v>
      </c>
      <c r="D157" s="92">
        <v>37506996220</v>
      </c>
      <c r="E157" s="92">
        <v>46883366820</v>
      </c>
      <c r="F157" s="92">
        <v>55811923989</v>
      </c>
      <c r="G157" s="92">
        <v>65566770931</v>
      </c>
      <c r="H157" s="92">
        <v>80403879866</v>
      </c>
      <c r="I157" s="92">
        <v>84454731145</v>
      </c>
      <c r="J157" s="92">
        <v>94470708285</v>
      </c>
      <c r="K157" s="92">
        <v>84410150772</v>
      </c>
      <c r="L157" s="92">
        <v>84231473769</v>
      </c>
      <c r="M157" s="115">
        <v>94929376209.994293</v>
      </c>
      <c r="N157" s="115">
        <v>35706408864.915298</v>
      </c>
      <c r="O157" s="115">
        <v>43697473916.756798</v>
      </c>
      <c r="P157" s="115">
        <v>45692475533.346603</v>
      </c>
      <c r="Q157" s="115">
        <v>51492203383.794296</v>
      </c>
      <c r="R157" s="115">
        <v>55086195043.867928</v>
      </c>
      <c r="S157" s="115">
        <v>62481912119.540001</v>
      </c>
      <c r="T157" s="115">
        <v>69560524906.119995</v>
      </c>
      <c r="U157" s="115">
        <v>77950230209.427795</v>
      </c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</row>
    <row r="158" spans="1:45">
      <c r="A158" s="89" t="s">
        <v>330</v>
      </c>
      <c r="B158" s="89" t="s">
        <v>81</v>
      </c>
      <c r="C158" s="92">
        <v>3108204948</v>
      </c>
      <c r="D158" s="92">
        <v>6897659560</v>
      </c>
      <c r="E158" s="92">
        <v>11575181176</v>
      </c>
      <c r="F158" s="92">
        <v>16740732827</v>
      </c>
      <c r="G158" s="92">
        <v>21765654775</v>
      </c>
      <c r="H158" s="92">
        <v>32690864386</v>
      </c>
      <c r="I158" s="92">
        <v>33919515335</v>
      </c>
      <c r="J158" s="92">
        <v>39584515478</v>
      </c>
      <c r="K158" s="92">
        <v>41258578080</v>
      </c>
      <c r="L158" s="92">
        <v>47340134454</v>
      </c>
      <c r="M158" s="115">
        <v>54504859167.189598</v>
      </c>
      <c r="N158" s="115">
        <v>0</v>
      </c>
      <c r="O158" s="115">
        <v>0</v>
      </c>
      <c r="P158" s="115">
        <v>0</v>
      </c>
      <c r="Q158" s="115">
        <v>0</v>
      </c>
      <c r="R158" s="115">
        <v>0</v>
      </c>
      <c r="S158" s="115">
        <v>0</v>
      </c>
      <c r="T158" s="115">
        <v>0</v>
      </c>
      <c r="U158" s="115">
        <v>0</v>
      </c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</row>
    <row r="159" spans="1:45" ht="25.5">
      <c r="A159" s="89" t="s">
        <v>2166</v>
      </c>
      <c r="B159" s="89" t="s">
        <v>2167</v>
      </c>
      <c r="C159" s="92">
        <v>0</v>
      </c>
      <c r="D159" s="92">
        <v>0</v>
      </c>
      <c r="E159" s="92">
        <v>0</v>
      </c>
      <c r="F159" s="92">
        <v>0</v>
      </c>
      <c r="G159" s="92">
        <v>0</v>
      </c>
      <c r="H159" s="92">
        <v>0</v>
      </c>
      <c r="I159" s="92">
        <v>0</v>
      </c>
      <c r="J159" s="92">
        <v>0</v>
      </c>
      <c r="K159" s="92">
        <v>0</v>
      </c>
      <c r="L159" s="92">
        <v>0</v>
      </c>
      <c r="M159" s="115">
        <v>0</v>
      </c>
      <c r="N159" s="115">
        <v>0</v>
      </c>
      <c r="O159" s="115">
        <v>1678066042.7404699</v>
      </c>
      <c r="P159" s="115">
        <v>1441576132.6559</v>
      </c>
      <c r="Q159" s="115">
        <v>1286291401.41681</v>
      </c>
      <c r="R159" s="115">
        <v>150047896.14548999</v>
      </c>
      <c r="S159" s="115">
        <v>0</v>
      </c>
      <c r="T159" s="115">
        <v>144340596.02000001</v>
      </c>
      <c r="U159" s="115">
        <v>292286929.62105</v>
      </c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</row>
    <row r="160" spans="1:45" ht="25.5">
      <c r="A160" s="89" t="s">
        <v>2177</v>
      </c>
      <c r="B160" s="89" t="s">
        <v>2178</v>
      </c>
      <c r="C160" s="92">
        <v>0</v>
      </c>
      <c r="D160" s="92">
        <v>0</v>
      </c>
      <c r="E160" s="92">
        <v>0</v>
      </c>
      <c r="F160" s="92">
        <v>0</v>
      </c>
      <c r="G160" s="92">
        <v>0</v>
      </c>
      <c r="H160" s="92">
        <v>0</v>
      </c>
      <c r="I160" s="92">
        <v>0</v>
      </c>
      <c r="J160" s="92">
        <v>0</v>
      </c>
      <c r="K160" s="92">
        <v>0</v>
      </c>
      <c r="L160" s="92">
        <v>0</v>
      </c>
      <c r="M160" s="115">
        <v>0</v>
      </c>
      <c r="N160" s="115">
        <v>0</v>
      </c>
      <c r="O160" s="115">
        <v>96099229.938219994</v>
      </c>
      <c r="P160" s="115">
        <v>0</v>
      </c>
      <c r="Q160" s="115">
        <v>0</v>
      </c>
      <c r="R160" s="115">
        <v>0</v>
      </c>
      <c r="S160" s="115">
        <v>0</v>
      </c>
      <c r="T160" s="115">
        <v>0</v>
      </c>
      <c r="U160" s="115">
        <v>0</v>
      </c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</row>
    <row r="161" spans="1:45">
      <c r="A161" s="89" t="s">
        <v>2183</v>
      </c>
      <c r="B161" s="89" t="s">
        <v>2184</v>
      </c>
      <c r="C161" s="92">
        <v>0</v>
      </c>
      <c r="D161" s="92">
        <v>0</v>
      </c>
      <c r="E161" s="92">
        <v>0</v>
      </c>
      <c r="F161" s="92">
        <v>0</v>
      </c>
      <c r="G161" s="92">
        <v>0</v>
      </c>
      <c r="H161" s="92">
        <v>0</v>
      </c>
      <c r="I161" s="92">
        <v>0</v>
      </c>
      <c r="J161" s="92">
        <v>0</v>
      </c>
      <c r="K161" s="92">
        <v>0</v>
      </c>
      <c r="L161" s="92">
        <v>0</v>
      </c>
      <c r="M161" s="115">
        <v>0</v>
      </c>
      <c r="N161" s="115">
        <v>0</v>
      </c>
      <c r="O161" s="115">
        <v>0</v>
      </c>
      <c r="P161" s="115">
        <v>0</v>
      </c>
      <c r="Q161" s="115">
        <v>0</v>
      </c>
      <c r="R161" s="115">
        <v>0</v>
      </c>
      <c r="S161" s="115">
        <v>0</v>
      </c>
      <c r="T161" s="115">
        <v>0</v>
      </c>
      <c r="U161" s="115">
        <v>0</v>
      </c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</row>
    <row r="162" spans="1:45">
      <c r="A162" s="89" t="s">
        <v>331</v>
      </c>
      <c r="B162" s="89" t="s">
        <v>80</v>
      </c>
      <c r="C162" s="92">
        <v>628613647</v>
      </c>
      <c r="D162" s="92">
        <v>590086540</v>
      </c>
      <c r="E162" s="92">
        <v>603027504</v>
      </c>
      <c r="F162" s="92">
        <v>712804693</v>
      </c>
      <c r="G162" s="92">
        <v>636881346</v>
      </c>
      <c r="H162" s="92">
        <v>626112515</v>
      </c>
      <c r="I162" s="92">
        <v>704113125</v>
      </c>
      <c r="J162" s="92">
        <v>875485893</v>
      </c>
      <c r="K162" s="92">
        <v>851486129</v>
      </c>
      <c r="L162" s="92">
        <v>765276537</v>
      </c>
      <c r="M162" s="115">
        <v>699477085.90221</v>
      </c>
      <c r="N162" s="115">
        <v>946010793.3300401</v>
      </c>
      <c r="O162" s="115">
        <v>1043170803.064</v>
      </c>
      <c r="P162" s="115">
        <v>1114271063.30671</v>
      </c>
      <c r="Q162" s="115">
        <v>1352547423.1654198</v>
      </c>
      <c r="R162" s="115">
        <v>1670533238.4425001</v>
      </c>
      <c r="S162" s="115">
        <v>2047918796.1500001</v>
      </c>
      <c r="T162" s="115">
        <v>1843787762.3199999</v>
      </c>
      <c r="U162" s="115">
        <v>2257720834.0537701</v>
      </c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</row>
    <row r="163" spans="1:45">
      <c r="A163" s="89" t="s">
        <v>2225</v>
      </c>
      <c r="B163" s="89" t="s">
        <v>122</v>
      </c>
      <c r="C163" s="92">
        <v>0</v>
      </c>
      <c r="D163" s="92">
        <v>0</v>
      </c>
      <c r="E163" s="92">
        <v>0</v>
      </c>
      <c r="F163" s="92">
        <v>0</v>
      </c>
      <c r="G163" s="92">
        <v>0</v>
      </c>
      <c r="H163" s="92">
        <v>0</v>
      </c>
      <c r="I163" s="92">
        <v>0</v>
      </c>
      <c r="J163" s="92">
        <v>0</v>
      </c>
      <c r="K163" s="92">
        <v>0</v>
      </c>
      <c r="L163" s="92">
        <v>0</v>
      </c>
      <c r="M163" s="115">
        <v>0</v>
      </c>
      <c r="N163" s="115">
        <v>5619198607.1842594</v>
      </c>
      <c r="O163" s="115">
        <v>6110486768.9161205</v>
      </c>
      <c r="P163" s="115">
        <v>5798033922.3190002</v>
      </c>
      <c r="Q163" s="115">
        <v>6385058226.4071598</v>
      </c>
      <c r="R163" s="115">
        <v>7397756012.6801901</v>
      </c>
      <c r="S163" s="115">
        <v>7766112891.3699999</v>
      </c>
      <c r="T163" s="115">
        <v>8444412818.7600002</v>
      </c>
      <c r="U163" s="115">
        <v>10114394015.135801</v>
      </c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</row>
    <row r="164" spans="1:45" ht="25.5">
      <c r="A164" s="89" t="s">
        <v>2238</v>
      </c>
      <c r="B164" s="89" t="s">
        <v>7664</v>
      </c>
      <c r="C164" s="92">
        <v>0</v>
      </c>
      <c r="D164" s="92">
        <v>0</v>
      </c>
      <c r="E164" s="92">
        <v>0</v>
      </c>
      <c r="F164" s="92">
        <v>0</v>
      </c>
      <c r="G164" s="92">
        <v>0</v>
      </c>
      <c r="H164" s="92">
        <v>0</v>
      </c>
      <c r="I164" s="92">
        <v>0</v>
      </c>
      <c r="J164" s="92">
        <v>0</v>
      </c>
      <c r="K164" s="92">
        <v>0</v>
      </c>
      <c r="L164" s="92">
        <v>0</v>
      </c>
      <c r="M164" s="115">
        <v>0</v>
      </c>
      <c r="N164" s="115">
        <v>985668725.71680009</v>
      </c>
      <c r="O164" s="115">
        <v>997120528.22909999</v>
      </c>
      <c r="P164" s="115">
        <v>1281141024.54304</v>
      </c>
      <c r="Q164" s="115">
        <v>2077180922.2405601</v>
      </c>
      <c r="R164" s="115">
        <v>2433017519.6177702</v>
      </c>
      <c r="S164" s="115">
        <v>2744318173.5999999</v>
      </c>
      <c r="T164" s="115">
        <v>2755744782.8299999</v>
      </c>
      <c r="U164" s="115">
        <v>3474203413.6649799</v>
      </c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</row>
    <row r="165" spans="1:45">
      <c r="A165" s="89" t="s">
        <v>2260</v>
      </c>
      <c r="B165" s="89" t="s">
        <v>120</v>
      </c>
      <c r="C165" s="92">
        <v>0</v>
      </c>
      <c r="D165" s="92">
        <v>0</v>
      </c>
      <c r="E165" s="92">
        <v>0</v>
      </c>
      <c r="F165" s="92">
        <v>0</v>
      </c>
      <c r="G165" s="92">
        <v>0</v>
      </c>
      <c r="H165" s="92">
        <v>0</v>
      </c>
      <c r="I165" s="92">
        <v>0</v>
      </c>
      <c r="J165" s="92">
        <v>0</v>
      </c>
      <c r="K165" s="92">
        <v>0</v>
      </c>
      <c r="L165" s="92">
        <v>0</v>
      </c>
      <c r="M165" s="115">
        <v>0</v>
      </c>
      <c r="N165" s="115">
        <v>12245800960.3029</v>
      </c>
      <c r="O165" s="115">
        <v>15342591963.893999</v>
      </c>
      <c r="P165" s="115">
        <v>15220845308.8389</v>
      </c>
      <c r="Q165" s="115">
        <v>16882751767.4209</v>
      </c>
      <c r="R165" s="115">
        <v>17498315966.362801</v>
      </c>
      <c r="S165" s="115">
        <v>20014477913.689999</v>
      </c>
      <c r="T165" s="115">
        <v>22842836995.459999</v>
      </c>
      <c r="U165" s="115">
        <v>27448732281.692299</v>
      </c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</row>
    <row r="166" spans="1:45">
      <c r="A166" s="89" t="s">
        <v>2273</v>
      </c>
      <c r="B166" s="89" t="s">
        <v>119</v>
      </c>
      <c r="C166" s="92">
        <v>0</v>
      </c>
      <c r="D166" s="92">
        <v>0</v>
      </c>
      <c r="E166" s="92">
        <v>0</v>
      </c>
      <c r="F166" s="92">
        <v>0</v>
      </c>
      <c r="G166" s="92">
        <v>0</v>
      </c>
      <c r="H166" s="92">
        <v>0</v>
      </c>
      <c r="I166" s="92">
        <v>0</v>
      </c>
      <c r="J166" s="92">
        <v>0</v>
      </c>
      <c r="K166" s="92">
        <v>0</v>
      </c>
      <c r="L166" s="92">
        <v>0</v>
      </c>
      <c r="M166" s="115">
        <v>0</v>
      </c>
      <c r="N166" s="115">
        <v>1155483552.7272801</v>
      </c>
      <c r="O166" s="115">
        <v>1186266503.01122</v>
      </c>
      <c r="P166" s="115">
        <v>1205445414.4582901</v>
      </c>
      <c r="Q166" s="94">
        <v>1398804034.17524</v>
      </c>
      <c r="R166" s="115">
        <v>2253162516.8991203</v>
      </c>
      <c r="S166" s="115">
        <v>1716977278.55</v>
      </c>
      <c r="T166" s="115">
        <v>1779395195.6700001</v>
      </c>
      <c r="U166" s="115">
        <v>1824837917.0448201</v>
      </c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</row>
    <row r="167" spans="1:45">
      <c r="A167" s="89" t="s">
        <v>332</v>
      </c>
      <c r="B167" s="89" t="s">
        <v>79</v>
      </c>
      <c r="C167" s="92">
        <v>1264619965</v>
      </c>
      <c r="D167" s="92">
        <v>1294222729</v>
      </c>
      <c r="E167" s="92">
        <v>1312854046</v>
      </c>
      <c r="F167" s="92">
        <v>1623099891</v>
      </c>
      <c r="G167" s="92">
        <v>1741939774</v>
      </c>
      <c r="H167" s="92">
        <v>2387044777</v>
      </c>
      <c r="I167" s="92">
        <v>1999063808</v>
      </c>
      <c r="J167" s="92">
        <v>1969893062</v>
      </c>
      <c r="K167" s="92">
        <v>2420577443</v>
      </c>
      <c r="L167" s="92">
        <v>2974044116</v>
      </c>
      <c r="M167" s="115">
        <v>5464523092.8638296</v>
      </c>
      <c r="N167" s="115">
        <v>0</v>
      </c>
      <c r="O167" s="115">
        <v>0</v>
      </c>
      <c r="P167" s="115">
        <v>0</v>
      </c>
      <c r="Q167" s="94">
        <v>0</v>
      </c>
      <c r="R167" s="115">
        <v>0</v>
      </c>
      <c r="S167" s="115">
        <v>0</v>
      </c>
      <c r="T167" s="115">
        <v>0</v>
      </c>
      <c r="U167" s="115">
        <v>0</v>
      </c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</row>
    <row r="168" spans="1:45">
      <c r="A168" s="89" t="s">
        <v>333</v>
      </c>
      <c r="B168" s="89" t="s">
        <v>78</v>
      </c>
      <c r="C168" s="92">
        <v>685564301</v>
      </c>
      <c r="D168" s="92">
        <v>847383090</v>
      </c>
      <c r="E168" s="92">
        <v>1085188934</v>
      </c>
      <c r="F168" s="92">
        <v>1626026208</v>
      </c>
      <c r="G168" s="92">
        <v>1987015406</v>
      </c>
      <c r="H168" s="92">
        <v>2373345435</v>
      </c>
      <c r="I168" s="92">
        <v>2915301577</v>
      </c>
      <c r="J168" s="92">
        <v>3341269019</v>
      </c>
      <c r="K168" s="92">
        <v>4079320424</v>
      </c>
      <c r="L168" s="92">
        <v>3880006775</v>
      </c>
      <c r="M168" s="115">
        <v>2283012415.2732701</v>
      </c>
      <c r="N168" s="115">
        <v>0</v>
      </c>
      <c r="O168" s="115">
        <v>0</v>
      </c>
      <c r="P168" s="115">
        <v>0</v>
      </c>
      <c r="Q168" s="115">
        <v>0</v>
      </c>
      <c r="R168" s="115">
        <v>0</v>
      </c>
      <c r="S168" s="115">
        <v>0</v>
      </c>
      <c r="T168" s="115">
        <v>0</v>
      </c>
      <c r="U168" s="115">
        <v>0</v>
      </c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</row>
    <row r="169" spans="1:45">
      <c r="A169" s="89" t="s">
        <v>334</v>
      </c>
      <c r="B169" s="89" t="s">
        <v>77</v>
      </c>
      <c r="C169" s="92">
        <v>2757617875</v>
      </c>
      <c r="D169" s="92">
        <v>2934298768</v>
      </c>
      <c r="E169" s="92">
        <v>3085628887</v>
      </c>
      <c r="F169" s="92">
        <v>2868359694</v>
      </c>
      <c r="G169" s="92">
        <v>3413063459</v>
      </c>
      <c r="H169" s="92">
        <v>3699118982</v>
      </c>
      <c r="I169" s="92">
        <v>3955686782</v>
      </c>
      <c r="J169" s="92">
        <v>4284885319</v>
      </c>
      <c r="K169" s="92">
        <v>3523151935</v>
      </c>
      <c r="L169" s="92">
        <v>3711146603</v>
      </c>
      <c r="M169" s="115">
        <v>3698843073.0089502</v>
      </c>
      <c r="N169" s="115">
        <v>0</v>
      </c>
      <c r="O169" s="115">
        <v>0</v>
      </c>
      <c r="P169" s="115">
        <v>0</v>
      </c>
      <c r="Q169" s="115">
        <v>0</v>
      </c>
      <c r="R169" s="115">
        <v>0</v>
      </c>
      <c r="S169" s="115">
        <v>0</v>
      </c>
      <c r="T169" s="115">
        <v>0</v>
      </c>
      <c r="U169" s="115">
        <v>0</v>
      </c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</row>
    <row r="170" spans="1:45" ht="25.5">
      <c r="A170" s="89" t="s">
        <v>335</v>
      </c>
      <c r="B170" s="89" t="s">
        <v>76</v>
      </c>
      <c r="C170" s="92">
        <v>-10348798</v>
      </c>
      <c r="D170" s="92">
        <v>-8904560</v>
      </c>
      <c r="E170" s="92">
        <v>-9520196</v>
      </c>
      <c r="F170" s="92">
        <v>-12176309</v>
      </c>
      <c r="G170" s="92">
        <v>-10825969</v>
      </c>
      <c r="H170" s="92">
        <v>-14025226</v>
      </c>
      <c r="I170" s="92">
        <v>-21992494</v>
      </c>
      <c r="J170" s="92">
        <v>-27652592</v>
      </c>
      <c r="K170" s="92">
        <v>-88518897</v>
      </c>
      <c r="L170" s="92">
        <v>-89724829</v>
      </c>
      <c r="M170" s="115">
        <v>-83865954.306979999</v>
      </c>
      <c r="N170" s="115">
        <v>0</v>
      </c>
      <c r="O170" s="115">
        <v>0</v>
      </c>
      <c r="P170" s="115">
        <v>0</v>
      </c>
      <c r="Q170" s="115">
        <v>0</v>
      </c>
      <c r="R170" s="115">
        <v>0</v>
      </c>
      <c r="S170" s="115">
        <v>0</v>
      </c>
      <c r="T170" s="115">
        <v>0</v>
      </c>
      <c r="U170" s="115">
        <v>0</v>
      </c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</row>
    <row r="171" spans="1:45" ht="25.5">
      <c r="A171" s="89" t="s">
        <v>336</v>
      </c>
      <c r="B171" s="89" t="s">
        <v>75</v>
      </c>
      <c r="C171" s="92">
        <v>-516067531</v>
      </c>
      <c r="D171" s="92">
        <v>-615018807</v>
      </c>
      <c r="E171" s="92">
        <v>-726029833</v>
      </c>
      <c r="F171" s="92">
        <v>-557332490</v>
      </c>
      <c r="G171" s="92">
        <v>-732740581</v>
      </c>
      <c r="H171" s="92">
        <v>-852188275</v>
      </c>
      <c r="I171" s="92">
        <v>-984325299</v>
      </c>
      <c r="J171" s="92">
        <v>-1128809492</v>
      </c>
      <c r="K171" s="92">
        <v>-732979246</v>
      </c>
      <c r="L171" s="92">
        <v>-780539703</v>
      </c>
      <c r="M171" s="115">
        <v>-837276117.70801997</v>
      </c>
      <c r="N171" s="115">
        <v>0</v>
      </c>
      <c r="O171" s="115">
        <v>0</v>
      </c>
      <c r="P171" s="115">
        <v>0</v>
      </c>
      <c r="Q171" s="115">
        <v>0</v>
      </c>
      <c r="R171" s="115">
        <v>0</v>
      </c>
      <c r="S171" s="115">
        <v>0</v>
      </c>
      <c r="T171" s="115">
        <v>0</v>
      </c>
      <c r="U171" s="115">
        <v>0</v>
      </c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</row>
    <row r="172" spans="1:45">
      <c r="A172" s="89" t="s">
        <v>337</v>
      </c>
      <c r="B172" s="89" t="s">
        <v>74</v>
      </c>
      <c r="C172" s="92">
        <v>107886821</v>
      </c>
      <c r="D172" s="92">
        <v>130752907</v>
      </c>
      <c r="E172" s="92">
        <v>538091356</v>
      </c>
      <c r="F172" s="92">
        <v>827341821</v>
      </c>
      <c r="G172" s="92">
        <v>1217788363</v>
      </c>
      <c r="H172" s="92">
        <v>1591182249</v>
      </c>
      <c r="I172" s="92">
        <v>1960507127</v>
      </c>
      <c r="J172" s="92">
        <v>2239081161</v>
      </c>
      <c r="K172" s="92">
        <v>2448048762</v>
      </c>
      <c r="L172" s="92">
        <v>2428794563</v>
      </c>
      <c r="M172" s="115">
        <v>3105357271.5037599</v>
      </c>
      <c r="N172" s="115">
        <v>3554508035.3028398</v>
      </c>
      <c r="O172" s="115">
        <v>3793454033.9267597</v>
      </c>
      <c r="P172" s="115">
        <v>4088202703.5187798</v>
      </c>
      <c r="Q172" s="115">
        <v>4653252195.5592804</v>
      </c>
      <c r="R172" s="115">
        <v>4732483931.99014</v>
      </c>
      <c r="S172" s="115">
        <v>5620014998.8199997</v>
      </c>
      <c r="T172" s="115">
        <v>6595168994.3400002</v>
      </c>
      <c r="U172" s="115">
        <v>7912893187.3814602</v>
      </c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</row>
    <row r="173" spans="1:45">
      <c r="A173" s="89" t="s">
        <v>338</v>
      </c>
      <c r="B173" s="89" t="s">
        <v>73</v>
      </c>
      <c r="C173" s="92">
        <v>85538526</v>
      </c>
      <c r="D173" s="92">
        <v>77867293</v>
      </c>
      <c r="E173" s="92">
        <v>81217888</v>
      </c>
      <c r="F173" s="92">
        <v>76173548</v>
      </c>
      <c r="G173" s="92">
        <v>87929600</v>
      </c>
      <c r="H173" s="92">
        <v>72651812</v>
      </c>
      <c r="I173" s="92">
        <v>95743560</v>
      </c>
      <c r="J173" s="92">
        <v>108646059</v>
      </c>
      <c r="K173" s="92">
        <v>105569595</v>
      </c>
      <c r="L173" s="92">
        <v>126686081</v>
      </c>
      <c r="M173" s="115">
        <v>117238395.29589</v>
      </c>
      <c r="N173" s="115">
        <v>0</v>
      </c>
      <c r="O173" s="115">
        <v>0</v>
      </c>
      <c r="P173" s="115">
        <v>0</v>
      </c>
      <c r="Q173" s="115">
        <v>0</v>
      </c>
      <c r="R173" s="115">
        <v>0</v>
      </c>
      <c r="S173" s="115">
        <v>0</v>
      </c>
      <c r="T173" s="115">
        <v>0</v>
      </c>
      <c r="U173" s="115">
        <v>205071784.92782</v>
      </c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</row>
    <row r="174" spans="1:45">
      <c r="A174" s="89" t="s">
        <v>339</v>
      </c>
      <c r="B174" s="89" t="s">
        <v>72</v>
      </c>
      <c r="C174" s="92">
        <v>-6981838</v>
      </c>
      <c r="D174" s="92">
        <v>-536282</v>
      </c>
      <c r="E174" s="92">
        <v>-546223</v>
      </c>
      <c r="F174" s="92">
        <v>-810671</v>
      </c>
      <c r="G174" s="92">
        <v>-484188</v>
      </c>
      <c r="H174" s="92">
        <v>-868038</v>
      </c>
      <c r="I174" s="92">
        <v>-705724</v>
      </c>
      <c r="J174" s="92">
        <v>-637015</v>
      </c>
      <c r="K174" s="92">
        <v>-516414</v>
      </c>
      <c r="L174" s="92">
        <v>-599298</v>
      </c>
      <c r="M174" s="115">
        <v>-1334514.61411</v>
      </c>
      <c r="N174" s="115">
        <v>0</v>
      </c>
      <c r="O174" s="115">
        <v>0</v>
      </c>
      <c r="P174" s="115">
        <v>0</v>
      </c>
      <c r="Q174" s="115">
        <v>0</v>
      </c>
      <c r="R174" s="115">
        <v>0</v>
      </c>
      <c r="S174" s="115">
        <v>0</v>
      </c>
      <c r="T174" s="115">
        <v>0</v>
      </c>
      <c r="U174" s="115">
        <v>-8226650.2800000003</v>
      </c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</row>
    <row r="175" spans="1:45">
      <c r="A175" s="89" t="s">
        <v>341</v>
      </c>
      <c r="B175" s="89" t="s">
        <v>71</v>
      </c>
      <c r="C175" s="92">
        <v>86578231</v>
      </c>
      <c r="D175" s="92">
        <v>116194959</v>
      </c>
      <c r="E175" s="92">
        <v>185199076</v>
      </c>
      <c r="F175" s="92">
        <v>246951583</v>
      </c>
      <c r="G175" s="92">
        <v>276740609</v>
      </c>
      <c r="H175" s="92">
        <v>255200466</v>
      </c>
      <c r="I175" s="92">
        <v>311663528</v>
      </c>
      <c r="J175" s="92">
        <v>263259581</v>
      </c>
      <c r="K175" s="92">
        <v>259841468</v>
      </c>
      <c r="L175" s="92">
        <v>195242713</v>
      </c>
      <c r="M175" s="115">
        <v>158780375.11500001</v>
      </c>
      <c r="N175" s="115">
        <v>0</v>
      </c>
      <c r="O175" s="115">
        <v>0</v>
      </c>
      <c r="P175" s="115">
        <v>0</v>
      </c>
      <c r="Q175" s="115">
        <v>0</v>
      </c>
      <c r="R175" s="115">
        <v>0</v>
      </c>
      <c r="S175" s="115">
        <v>0</v>
      </c>
      <c r="T175" s="115">
        <v>0</v>
      </c>
      <c r="U175" s="115">
        <v>0</v>
      </c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</row>
    <row r="176" spans="1:45" ht="25.5">
      <c r="A176" s="89" t="s">
        <v>342</v>
      </c>
      <c r="B176" s="89" t="s">
        <v>172</v>
      </c>
      <c r="C176" s="92">
        <v>-4731703</v>
      </c>
      <c r="D176" s="92">
        <v>-6896989</v>
      </c>
      <c r="E176" s="92">
        <v>-11518697</v>
      </c>
      <c r="F176" s="92">
        <v>-20294980</v>
      </c>
      <c r="G176" s="92">
        <v>-28366975</v>
      </c>
      <c r="H176" s="92">
        <v>-43714730</v>
      </c>
      <c r="I176" s="92">
        <v>-48150950</v>
      </c>
      <c r="J176" s="92">
        <v>-44482091</v>
      </c>
      <c r="K176" s="92">
        <v>-35643127</v>
      </c>
      <c r="L176" s="92">
        <v>-27035388</v>
      </c>
      <c r="M176" s="115">
        <v>-24783980.932659999</v>
      </c>
      <c r="N176" s="115">
        <v>0</v>
      </c>
      <c r="O176" s="115">
        <v>0</v>
      </c>
      <c r="P176" s="115">
        <v>0</v>
      </c>
      <c r="Q176" s="115">
        <v>0</v>
      </c>
      <c r="R176" s="115">
        <v>0</v>
      </c>
      <c r="S176" s="115">
        <v>0</v>
      </c>
      <c r="T176" s="115">
        <v>0</v>
      </c>
      <c r="U176" s="115">
        <v>0</v>
      </c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</row>
    <row r="177" spans="1:45">
      <c r="A177" s="89" t="s">
        <v>2298</v>
      </c>
      <c r="B177" s="89" t="s">
        <v>2299</v>
      </c>
      <c r="C177" s="92">
        <v>0</v>
      </c>
      <c r="D177" s="92">
        <v>0</v>
      </c>
      <c r="E177" s="92">
        <v>0</v>
      </c>
      <c r="F177" s="92">
        <v>0</v>
      </c>
      <c r="G177" s="92">
        <v>0</v>
      </c>
      <c r="H177" s="92">
        <v>0</v>
      </c>
      <c r="I177" s="92">
        <v>0</v>
      </c>
      <c r="J177" s="92">
        <v>0</v>
      </c>
      <c r="K177" s="92">
        <v>0</v>
      </c>
      <c r="L177" s="92">
        <v>0</v>
      </c>
      <c r="M177" s="115">
        <v>0</v>
      </c>
      <c r="N177" s="115">
        <v>209257368.27399999</v>
      </c>
      <c r="O177" s="115">
        <v>197278187.31099999</v>
      </c>
      <c r="P177" s="115">
        <v>197627867.88600001</v>
      </c>
      <c r="Q177" s="115">
        <v>244110754.704</v>
      </c>
      <c r="R177" s="115">
        <v>195097921.89500001</v>
      </c>
      <c r="S177" s="115">
        <v>3405136.76</v>
      </c>
      <c r="T177" s="115">
        <v>2728009228.2399998</v>
      </c>
      <c r="U177" s="115">
        <v>1961241710.3703101</v>
      </c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</row>
    <row r="178" spans="1:45" ht="25.5">
      <c r="A178" s="89" t="s">
        <v>2305</v>
      </c>
      <c r="B178" s="89" t="s">
        <v>2306</v>
      </c>
      <c r="C178" s="92">
        <v>0</v>
      </c>
      <c r="D178" s="92">
        <v>0</v>
      </c>
      <c r="E178" s="92">
        <v>0</v>
      </c>
      <c r="F178" s="92">
        <v>0</v>
      </c>
      <c r="G178" s="92">
        <v>0</v>
      </c>
      <c r="H178" s="92">
        <v>0</v>
      </c>
      <c r="I178" s="92">
        <v>0</v>
      </c>
      <c r="J178" s="92">
        <v>0</v>
      </c>
      <c r="K178" s="92">
        <v>0</v>
      </c>
      <c r="L178" s="92">
        <v>0</v>
      </c>
      <c r="M178" s="115">
        <v>0</v>
      </c>
      <c r="N178" s="115">
        <v>-2772463.4470000002</v>
      </c>
      <c r="O178" s="115">
        <v>-1528641.621</v>
      </c>
      <c r="P178" s="115">
        <v>0</v>
      </c>
      <c r="Q178" s="94">
        <v>-8266347.8399999999</v>
      </c>
      <c r="R178" s="115">
        <v>0</v>
      </c>
      <c r="S178" s="115">
        <v>0</v>
      </c>
      <c r="T178" s="115">
        <v>0</v>
      </c>
      <c r="U178" s="115">
        <v>0</v>
      </c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</row>
    <row r="179" spans="1:45">
      <c r="A179" s="89" t="s">
        <v>2311</v>
      </c>
      <c r="B179" s="89" t="s">
        <v>93</v>
      </c>
      <c r="C179" s="92">
        <v>0</v>
      </c>
      <c r="D179" s="92">
        <v>0</v>
      </c>
      <c r="E179" s="92">
        <v>0</v>
      </c>
      <c r="F179" s="92">
        <v>0</v>
      </c>
      <c r="G179" s="92">
        <v>0</v>
      </c>
      <c r="H179" s="92">
        <v>0</v>
      </c>
      <c r="I179" s="92">
        <v>0</v>
      </c>
      <c r="J179" s="92">
        <v>0</v>
      </c>
      <c r="K179" s="92">
        <v>0</v>
      </c>
      <c r="L179" s="92">
        <v>0</v>
      </c>
      <c r="M179" s="115">
        <v>0</v>
      </c>
      <c r="N179" s="115">
        <v>2375538172.1614399</v>
      </c>
      <c r="O179" s="115">
        <v>2645876074.5807004</v>
      </c>
      <c r="P179" s="115">
        <v>2484259437.0239</v>
      </c>
      <c r="Q179" s="94">
        <v>2517490395.1480098</v>
      </c>
      <c r="R179" s="115">
        <v>2315757506.7516499</v>
      </c>
      <c r="S179" s="115">
        <v>2224695167.5500002</v>
      </c>
      <c r="T179" s="115">
        <v>2342788039.29</v>
      </c>
      <c r="U179" s="115">
        <v>1914149919.8401</v>
      </c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</row>
    <row r="180" spans="1:45" ht="25.5">
      <c r="A180" s="89" t="s">
        <v>2318</v>
      </c>
      <c r="B180" s="89" t="s">
        <v>2319</v>
      </c>
      <c r="C180" s="92">
        <v>0</v>
      </c>
      <c r="D180" s="92">
        <v>0</v>
      </c>
      <c r="E180" s="92">
        <v>0</v>
      </c>
      <c r="F180" s="92">
        <v>0</v>
      </c>
      <c r="G180" s="92">
        <v>0</v>
      </c>
      <c r="H180" s="92">
        <v>0</v>
      </c>
      <c r="I180" s="92">
        <v>0</v>
      </c>
      <c r="J180" s="92">
        <v>0</v>
      </c>
      <c r="K180" s="92">
        <v>0</v>
      </c>
      <c r="L180" s="92">
        <v>0</v>
      </c>
      <c r="M180" s="115">
        <v>0</v>
      </c>
      <c r="N180" s="115">
        <v>-29284638.138099998</v>
      </c>
      <c r="O180" s="115">
        <v>-75289675.756640002</v>
      </c>
      <c r="P180" s="115">
        <v>-96353358.301819995</v>
      </c>
      <c r="Q180" s="94">
        <v>-118167434.33598</v>
      </c>
      <c r="R180" s="115">
        <v>-113815447.50676</v>
      </c>
      <c r="S180" s="115">
        <v>-130893361.59</v>
      </c>
      <c r="T180" s="115">
        <v>-164283559.47</v>
      </c>
      <c r="U180" s="115">
        <v>-165001896.84239998</v>
      </c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</row>
    <row r="181" spans="1:45" ht="25.5">
      <c r="A181" s="89" t="s">
        <v>2322</v>
      </c>
      <c r="B181" s="89" t="s">
        <v>2323</v>
      </c>
      <c r="C181" s="92">
        <v>0</v>
      </c>
      <c r="D181" s="92">
        <v>0</v>
      </c>
      <c r="E181" s="92">
        <v>0</v>
      </c>
      <c r="F181" s="92">
        <v>0</v>
      </c>
      <c r="G181" s="92">
        <v>0</v>
      </c>
      <c r="H181" s="92">
        <v>0</v>
      </c>
      <c r="I181" s="92">
        <v>0</v>
      </c>
      <c r="J181" s="92">
        <v>0</v>
      </c>
      <c r="K181" s="92">
        <v>0</v>
      </c>
      <c r="L181" s="92">
        <v>0</v>
      </c>
      <c r="M181" s="115">
        <v>0</v>
      </c>
      <c r="N181" s="115">
        <v>-113758.519</v>
      </c>
      <c r="O181" s="115">
        <v>-3873785.773</v>
      </c>
      <c r="P181" s="115">
        <v>-3862207.1719999998</v>
      </c>
      <c r="Q181" s="94">
        <v>-3285640.88</v>
      </c>
      <c r="R181" s="115">
        <v>-3510640.1710000001</v>
      </c>
      <c r="S181" s="115">
        <v>-6843991.4299999997</v>
      </c>
      <c r="T181" s="115">
        <v>-2761151.42</v>
      </c>
      <c r="U181" s="115">
        <v>-8810362.7550000008</v>
      </c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</row>
    <row r="182" spans="1:45" ht="25.5">
      <c r="A182" s="89" t="s">
        <v>2326</v>
      </c>
      <c r="B182" s="89" t="s">
        <v>2327</v>
      </c>
      <c r="C182" s="92">
        <v>0</v>
      </c>
      <c r="D182" s="92">
        <v>0</v>
      </c>
      <c r="E182" s="92">
        <v>0</v>
      </c>
      <c r="F182" s="92">
        <v>0</v>
      </c>
      <c r="G182" s="92">
        <v>0</v>
      </c>
      <c r="H182" s="92">
        <v>0</v>
      </c>
      <c r="I182" s="92">
        <v>0</v>
      </c>
      <c r="J182" s="92">
        <v>0</v>
      </c>
      <c r="K182" s="92">
        <v>0</v>
      </c>
      <c r="L182" s="92">
        <v>0</v>
      </c>
      <c r="M182" s="115">
        <v>0</v>
      </c>
      <c r="N182" s="115">
        <v>70034671.649570003</v>
      </c>
      <c r="O182" s="115">
        <v>130808269.1442</v>
      </c>
      <c r="P182" s="115">
        <v>156020960.23335001</v>
      </c>
      <c r="Q182" s="94">
        <v>157226341.51433</v>
      </c>
      <c r="R182" s="115">
        <v>176588584.32302999</v>
      </c>
      <c r="S182" s="115">
        <v>195669236.40000001</v>
      </c>
      <c r="T182" s="115">
        <v>236292769.15000001</v>
      </c>
      <c r="U182" s="115">
        <v>289090061.60193002</v>
      </c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</row>
    <row r="183" spans="1:45">
      <c r="A183" s="89" t="s">
        <v>343</v>
      </c>
      <c r="B183" s="89" t="s">
        <v>70</v>
      </c>
      <c r="C183" s="92">
        <v>144876190</v>
      </c>
      <c r="D183" s="92">
        <v>162401758</v>
      </c>
      <c r="E183" s="92">
        <v>177074090</v>
      </c>
      <c r="F183" s="92">
        <v>188291905</v>
      </c>
      <c r="G183" s="92">
        <v>194297752</v>
      </c>
      <c r="H183" s="92">
        <v>210286108</v>
      </c>
      <c r="I183" s="92">
        <v>222117785</v>
      </c>
      <c r="J183" s="92">
        <v>227767019</v>
      </c>
      <c r="K183" s="92">
        <v>241590209</v>
      </c>
      <c r="L183" s="92">
        <v>279201542</v>
      </c>
      <c r="M183" s="115">
        <v>291195591.50795001</v>
      </c>
      <c r="N183" s="115">
        <v>0</v>
      </c>
      <c r="O183" s="115">
        <v>0</v>
      </c>
      <c r="P183" s="115">
        <v>0</v>
      </c>
      <c r="Q183" s="115">
        <v>0</v>
      </c>
      <c r="R183" s="115">
        <v>0</v>
      </c>
      <c r="S183" s="115">
        <v>0</v>
      </c>
      <c r="T183" s="115">
        <v>0</v>
      </c>
      <c r="U183" s="115">
        <v>0</v>
      </c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</row>
    <row r="184" spans="1:45">
      <c r="A184" s="89" t="s">
        <v>344</v>
      </c>
      <c r="B184" s="89" t="s">
        <v>2330</v>
      </c>
      <c r="C184" s="92">
        <v>4365157905</v>
      </c>
      <c r="D184" s="92">
        <v>4771076119</v>
      </c>
      <c r="E184" s="92">
        <v>5061618133</v>
      </c>
      <c r="F184" s="92">
        <v>5710419024</v>
      </c>
      <c r="G184" s="92">
        <v>5797061878</v>
      </c>
      <c r="H184" s="92">
        <v>5564004387</v>
      </c>
      <c r="I184" s="92">
        <v>5826403362</v>
      </c>
      <c r="J184" s="92">
        <v>6809477106</v>
      </c>
      <c r="K184" s="92">
        <v>5901492868</v>
      </c>
      <c r="L184" s="92">
        <v>6499849640</v>
      </c>
      <c r="M184" s="115">
        <v>6915688810.8303604</v>
      </c>
      <c r="N184" s="115">
        <v>7386591692.61483</v>
      </c>
      <c r="O184" s="115">
        <v>10790947877.8342</v>
      </c>
      <c r="P184" s="115">
        <v>12393438638.4368</v>
      </c>
      <c r="Q184" s="94">
        <v>13441939392.354099</v>
      </c>
      <c r="R184" s="115">
        <v>14874495456.499802</v>
      </c>
      <c r="S184" s="115">
        <v>17302599696.709999</v>
      </c>
      <c r="T184" s="115">
        <v>15219264281.700001</v>
      </c>
      <c r="U184" s="115">
        <v>18826757403.139103</v>
      </c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</row>
    <row r="185" spans="1:45">
      <c r="A185" s="89" t="s">
        <v>345</v>
      </c>
      <c r="B185" s="89" t="s">
        <v>2351</v>
      </c>
      <c r="C185" s="92">
        <v>-1356262381</v>
      </c>
      <c r="D185" s="92">
        <v>-1605144123</v>
      </c>
      <c r="E185" s="92">
        <v>-1852867372</v>
      </c>
      <c r="F185" s="92">
        <v>-2074099830</v>
      </c>
      <c r="G185" s="92">
        <v>-2218810410</v>
      </c>
      <c r="H185" s="92">
        <v>-2223050404</v>
      </c>
      <c r="I185" s="92">
        <v>-2350471956</v>
      </c>
      <c r="J185" s="92">
        <v>-2611536558</v>
      </c>
      <c r="K185" s="92">
        <v>-2580025280</v>
      </c>
      <c r="L185" s="92">
        <v>-3062925661</v>
      </c>
      <c r="M185" s="115">
        <v>-3425603296.6514401</v>
      </c>
      <c r="N185" s="115">
        <v>-3594940724.5451598</v>
      </c>
      <c r="O185" s="115">
        <v>-4195076645.3782201</v>
      </c>
      <c r="P185" s="115">
        <v>-4243403201.4111099</v>
      </c>
      <c r="Q185" s="94">
        <v>-4915266099.6611404</v>
      </c>
      <c r="R185" s="115">
        <v>-5801807162.2569904</v>
      </c>
      <c r="S185" s="115">
        <v>-6438714588.6000004</v>
      </c>
      <c r="T185" s="115">
        <v>-6739961986.3599997</v>
      </c>
      <c r="U185" s="115">
        <v>-7245214998.5461903</v>
      </c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</row>
    <row r="186" spans="1:45">
      <c r="A186" s="89" t="s">
        <v>2361</v>
      </c>
      <c r="B186" s="89" t="s">
        <v>2362</v>
      </c>
      <c r="C186" s="92">
        <v>0</v>
      </c>
      <c r="D186" s="95">
        <v>0</v>
      </c>
      <c r="E186" s="95">
        <v>0</v>
      </c>
      <c r="F186" s="95">
        <v>0</v>
      </c>
      <c r="G186" s="95">
        <v>0</v>
      </c>
      <c r="H186" s="95">
        <v>0</v>
      </c>
      <c r="I186" s="95">
        <v>0</v>
      </c>
      <c r="J186" s="95">
        <v>0</v>
      </c>
      <c r="K186" s="95">
        <v>0</v>
      </c>
      <c r="L186" s="95">
        <v>0</v>
      </c>
      <c r="M186" s="115">
        <v>0</v>
      </c>
      <c r="N186" s="115">
        <v>-110378612.62057</v>
      </c>
      <c r="O186" s="115">
        <v>-114026673.15640999</v>
      </c>
      <c r="P186" s="115">
        <v>-140116914.39256999</v>
      </c>
      <c r="Q186" s="94">
        <v>-133381800.64731</v>
      </c>
      <c r="R186" s="115">
        <v>-134319056.95242998</v>
      </c>
      <c r="S186" s="115">
        <v>-140512054.65000001</v>
      </c>
      <c r="T186" s="115">
        <v>-162366897.49000001</v>
      </c>
      <c r="U186" s="115">
        <v>-59367020.257789999</v>
      </c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</row>
    <row r="187" spans="1:45" ht="25.5">
      <c r="A187" s="89" t="s">
        <v>2372</v>
      </c>
      <c r="B187" s="89" t="s">
        <v>2373</v>
      </c>
      <c r="C187" s="92">
        <v>0</v>
      </c>
      <c r="D187" s="92">
        <v>0</v>
      </c>
      <c r="E187" s="92">
        <v>0</v>
      </c>
      <c r="F187" s="92">
        <v>0</v>
      </c>
      <c r="G187" s="92">
        <v>0</v>
      </c>
      <c r="H187" s="92">
        <v>0</v>
      </c>
      <c r="I187" s="92">
        <v>0</v>
      </c>
      <c r="J187" s="92">
        <v>0</v>
      </c>
      <c r="K187" s="92">
        <v>0</v>
      </c>
      <c r="L187" s="92">
        <v>0</v>
      </c>
      <c r="M187" s="115">
        <v>0</v>
      </c>
      <c r="N187" s="115">
        <v>240991.08600000001</v>
      </c>
      <c r="O187" s="115">
        <v>905786.98400000005</v>
      </c>
      <c r="P187" s="115">
        <v>947246.49899999995</v>
      </c>
      <c r="Q187" s="94">
        <v>801065.21</v>
      </c>
      <c r="R187" s="115">
        <v>852380.98899999994</v>
      </c>
      <c r="S187" s="115">
        <v>1115006.52</v>
      </c>
      <c r="T187" s="115">
        <v>1268771.5</v>
      </c>
      <c r="U187" s="115">
        <v>85579334.796000004</v>
      </c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</row>
    <row r="188" spans="1:45">
      <c r="A188" s="89" t="s">
        <v>2380</v>
      </c>
      <c r="B188" s="89" t="s">
        <v>2381</v>
      </c>
      <c r="C188" s="92">
        <v>0</v>
      </c>
      <c r="D188" s="92">
        <v>0</v>
      </c>
      <c r="E188" s="92">
        <v>0</v>
      </c>
      <c r="F188" s="92">
        <v>0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115">
        <v>0</v>
      </c>
      <c r="N188" s="115">
        <v>120531958.94300999</v>
      </c>
      <c r="O188" s="115">
        <v>126139541.965</v>
      </c>
      <c r="P188" s="115">
        <v>128640974.126</v>
      </c>
      <c r="Q188" s="94">
        <v>125556472.112</v>
      </c>
      <c r="R188" s="115">
        <v>108441824.32700001</v>
      </c>
      <c r="S188" s="115">
        <v>138835051.56999999</v>
      </c>
      <c r="T188" s="115">
        <v>131078856.06</v>
      </c>
      <c r="U188" s="115">
        <v>15861599.346999999</v>
      </c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</row>
    <row r="189" spans="1:45">
      <c r="A189" s="89" t="s">
        <v>2386</v>
      </c>
      <c r="B189" s="89" t="s">
        <v>2387</v>
      </c>
      <c r="C189" s="92">
        <v>0</v>
      </c>
      <c r="D189" s="92">
        <v>0</v>
      </c>
      <c r="E189" s="92">
        <v>0</v>
      </c>
      <c r="F189" s="92">
        <v>0</v>
      </c>
      <c r="G189" s="92">
        <v>0</v>
      </c>
      <c r="H189" s="92">
        <v>0</v>
      </c>
      <c r="I189" s="92">
        <v>0</v>
      </c>
      <c r="J189" s="92">
        <v>0</v>
      </c>
      <c r="K189" s="92">
        <v>0</v>
      </c>
      <c r="L189" s="92">
        <v>0</v>
      </c>
      <c r="M189" s="115">
        <v>0</v>
      </c>
      <c r="N189" s="115">
        <v>1527469.5249999999</v>
      </c>
      <c r="O189" s="115">
        <v>1523547.9809999999</v>
      </c>
      <c r="P189" s="115">
        <v>1523547.9809999999</v>
      </c>
      <c r="Q189" s="115">
        <v>1523547.9809999999</v>
      </c>
      <c r="R189" s="115">
        <v>1507147.9809999999</v>
      </c>
      <c r="S189" s="115">
        <v>1514397.98</v>
      </c>
      <c r="T189" s="115">
        <v>1514397.98</v>
      </c>
      <c r="U189" s="115">
        <v>3769689.5630000001</v>
      </c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</row>
    <row r="190" spans="1:45" ht="25.5">
      <c r="A190" s="89" t="s">
        <v>7783</v>
      </c>
      <c r="B190" s="89" t="s">
        <v>7784</v>
      </c>
      <c r="C190" s="92">
        <v>0</v>
      </c>
      <c r="D190" s="92">
        <v>0</v>
      </c>
      <c r="E190" s="92">
        <v>0</v>
      </c>
      <c r="F190" s="92">
        <v>0</v>
      </c>
      <c r="G190" s="92">
        <v>0</v>
      </c>
      <c r="H190" s="92">
        <v>0</v>
      </c>
      <c r="I190" s="92">
        <v>0</v>
      </c>
      <c r="J190" s="92">
        <v>0</v>
      </c>
      <c r="K190" s="92">
        <v>0</v>
      </c>
      <c r="L190" s="92">
        <v>0</v>
      </c>
      <c r="M190" s="115">
        <v>0</v>
      </c>
      <c r="N190" s="115">
        <v>0</v>
      </c>
      <c r="O190" s="115">
        <v>-98610.04</v>
      </c>
      <c r="P190" s="115">
        <v>0</v>
      </c>
      <c r="Q190" s="115">
        <v>0</v>
      </c>
      <c r="R190" s="115">
        <v>0</v>
      </c>
      <c r="S190" s="115">
        <v>0</v>
      </c>
      <c r="T190" s="115">
        <v>0</v>
      </c>
      <c r="U190" s="115">
        <v>0</v>
      </c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</row>
    <row r="191" spans="1:45">
      <c r="A191" s="89" t="s">
        <v>2390</v>
      </c>
      <c r="B191" s="89" t="s">
        <v>2391</v>
      </c>
      <c r="C191" s="92">
        <v>0</v>
      </c>
      <c r="D191" s="92">
        <v>0</v>
      </c>
      <c r="E191" s="92">
        <v>0</v>
      </c>
      <c r="F191" s="92">
        <v>0</v>
      </c>
      <c r="G191" s="92">
        <v>0</v>
      </c>
      <c r="H191" s="92">
        <v>0</v>
      </c>
      <c r="I191" s="92">
        <v>0</v>
      </c>
      <c r="J191" s="92">
        <v>0</v>
      </c>
      <c r="K191" s="92">
        <v>0</v>
      </c>
      <c r="L191" s="92">
        <v>0</v>
      </c>
      <c r="M191" s="115">
        <v>0</v>
      </c>
      <c r="N191" s="115">
        <v>4134015665.0844102</v>
      </c>
      <c r="O191" s="115">
        <v>3034153013.8779302</v>
      </c>
      <c r="P191" s="115">
        <v>3930634228.4482403</v>
      </c>
      <c r="Q191" s="115">
        <v>4650383290.4458895</v>
      </c>
      <c r="R191" s="115">
        <v>5130227996.1213894</v>
      </c>
      <c r="S191" s="115">
        <v>6681958335.8199997</v>
      </c>
      <c r="T191" s="115">
        <v>8076102330.79</v>
      </c>
      <c r="U191" s="115">
        <v>4819410774.5598097</v>
      </c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</row>
    <row r="192" spans="1:45">
      <c r="A192" s="89" t="s">
        <v>2417</v>
      </c>
      <c r="B192" s="89" t="s">
        <v>2418</v>
      </c>
      <c r="C192" s="92">
        <v>0</v>
      </c>
      <c r="D192" s="92">
        <v>0</v>
      </c>
      <c r="E192" s="92">
        <v>0</v>
      </c>
      <c r="F192" s="92">
        <v>0</v>
      </c>
      <c r="G192" s="92">
        <v>0</v>
      </c>
      <c r="H192" s="92">
        <v>0</v>
      </c>
      <c r="I192" s="92">
        <v>0</v>
      </c>
      <c r="J192" s="92">
        <v>0</v>
      </c>
      <c r="K192" s="92">
        <v>0</v>
      </c>
      <c r="L192" s="92">
        <v>0</v>
      </c>
      <c r="M192" s="115">
        <v>0</v>
      </c>
      <c r="N192" s="115">
        <v>136664942.51657</v>
      </c>
      <c r="O192" s="115">
        <v>373779858.73415005</v>
      </c>
      <c r="P192" s="115">
        <v>300871151.42883003</v>
      </c>
      <c r="Q192" s="115">
        <v>857333185.29956996</v>
      </c>
      <c r="R192" s="115">
        <v>1407850792.2046101</v>
      </c>
      <c r="S192" s="115">
        <v>1710794603.74</v>
      </c>
      <c r="T192" s="115">
        <v>2255690047.5100002</v>
      </c>
      <c r="U192" s="115">
        <v>2697292696.8215199</v>
      </c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</row>
    <row r="193" spans="1:45">
      <c r="A193" s="89" t="s">
        <v>2427</v>
      </c>
      <c r="B193" s="89" t="s">
        <v>2428</v>
      </c>
      <c r="C193" s="92">
        <v>0</v>
      </c>
      <c r="D193" s="92">
        <v>0</v>
      </c>
      <c r="E193" s="92">
        <v>0</v>
      </c>
      <c r="F193" s="92">
        <v>0</v>
      </c>
      <c r="G193" s="92">
        <v>0</v>
      </c>
      <c r="H193" s="92">
        <v>0</v>
      </c>
      <c r="I193" s="92">
        <v>0</v>
      </c>
      <c r="J193" s="92">
        <v>0</v>
      </c>
      <c r="K193" s="92">
        <v>0</v>
      </c>
      <c r="L193" s="92">
        <v>0</v>
      </c>
      <c r="M193" s="115">
        <v>0</v>
      </c>
      <c r="N193" s="115">
        <v>261092287.13576001</v>
      </c>
      <c r="O193" s="115">
        <v>217795995.59909999</v>
      </c>
      <c r="P193" s="115">
        <v>235846916.0808</v>
      </c>
      <c r="Q193" s="115">
        <v>433511635.03819001</v>
      </c>
      <c r="R193" s="115">
        <v>534380477.22890997</v>
      </c>
      <c r="S193" s="115">
        <v>556405747.27999997</v>
      </c>
      <c r="T193" s="115">
        <v>419118659.81999999</v>
      </c>
      <c r="U193" s="115">
        <v>369727625.09586</v>
      </c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</row>
    <row r="194" spans="1:45">
      <c r="A194" s="89" t="s">
        <v>2439</v>
      </c>
      <c r="B194" s="89" t="s">
        <v>2440</v>
      </c>
      <c r="C194" s="92">
        <v>0</v>
      </c>
      <c r="D194" s="92">
        <v>0</v>
      </c>
      <c r="E194" s="92">
        <v>0</v>
      </c>
      <c r="F194" s="92">
        <v>0</v>
      </c>
      <c r="G194" s="92">
        <v>0</v>
      </c>
      <c r="H194" s="92">
        <v>0</v>
      </c>
      <c r="I194" s="92">
        <v>0</v>
      </c>
      <c r="J194" s="92">
        <v>0</v>
      </c>
      <c r="K194" s="92">
        <v>0</v>
      </c>
      <c r="L194" s="92">
        <v>0</v>
      </c>
      <c r="M194" s="115">
        <v>0</v>
      </c>
      <c r="N194" s="115">
        <v>235453377.16134</v>
      </c>
      <c r="O194" s="115">
        <v>33015883.902520001</v>
      </c>
      <c r="P194" s="115">
        <v>29398047.871080004</v>
      </c>
      <c r="Q194" s="115">
        <v>3069144.8280000002</v>
      </c>
      <c r="R194" s="115">
        <v>31816419.574999999</v>
      </c>
      <c r="S194" s="115">
        <v>13654066.1</v>
      </c>
      <c r="T194" s="115">
        <v>41985577.189999998</v>
      </c>
      <c r="U194" s="115">
        <v>74177072.264990002</v>
      </c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</row>
    <row r="195" spans="1:45" ht="38.25">
      <c r="A195" s="89" t="s">
        <v>2450</v>
      </c>
      <c r="B195" s="89" t="s">
        <v>7665</v>
      </c>
      <c r="C195" s="92">
        <v>0</v>
      </c>
      <c r="D195" s="92">
        <v>0</v>
      </c>
      <c r="E195" s="92">
        <v>0</v>
      </c>
      <c r="F195" s="92">
        <v>0</v>
      </c>
      <c r="G195" s="92">
        <v>0</v>
      </c>
      <c r="H195" s="92">
        <v>0</v>
      </c>
      <c r="I195" s="92">
        <v>0</v>
      </c>
      <c r="J195" s="92">
        <v>0</v>
      </c>
      <c r="K195" s="92">
        <v>0</v>
      </c>
      <c r="L195" s="92">
        <v>0</v>
      </c>
      <c r="M195" s="115">
        <v>0</v>
      </c>
      <c r="N195" s="115">
        <v>6279791.46918</v>
      </c>
      <c r="O195" s="115">
        <v>6316170.8512700005</v>
      </c>
      <c r="P195" s="115">
        <v>12012529.96527</v>
      </c>
      <c r="Q195" s="115">
        <v>127436577.69527</v>
      </c>
      <c r="R195" s="115">
        <v>126690746.45927</v>
      </c>
      <c r="S195" s="115">
        <v>290697551.63</v>
      </c>
      <c r="T195" s="115">
        <v>571462869.69000006</v>
      </c>
      <c r="U195" s="115">
        <v>660497515.33974004</v>
      </c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</row>
    <row r="196" spans="1:45" ht="25.5">
      <c r="A196" s="89" t="s">
        <v>7658</v>
      </c>
      <c r="B196" s="89" t="s">
        <v>7659</v>
      </c>
      <c r="C196" s="92">
        <v>0</v>
      </c>
      <c r="D196" s="92">
        <v>0</v>
      </c>
      <c r="E196" s="92">
        <v>0</v>
      </c>
      <c r="F196" s="92">
        <v>0</v>
      </c>
      <c r="G196" s="92">
        <v>0</v>
      </c>
      <c r="H196" s="92">
        <v>0</v>
      </c>
      <c r="I196" s="92">
        <v>0</v>
      </c>
      <c r="J196" s="92">
        <v>0</v>
      </c>
      <c r="K196" s="92">
        <v>0</v>
      </c>
      <c r="L196" s="92">
        <v>0</v>
      </c>
      <c r="M196" s="115">
        <v>0</v>
      </c>
      <c r="N196" s="115">
        <v>0</v>
      </c>
      <c r="O196" s="115">
        <v>281571865.99712998</v>
      </c>
      <c r="P196" s="115">
        <v>155474099.00320002</v>
      </c>
      <c r="Q196" s="94">
        <v>74302934.442979991</v>
      </c>
      <c r="R196" s="115">
        <v>100623014.26147</v>
      </c>
      <c r="S196" s="115">
        <v>167712065.56</v>
      </c>
      <c r="T196" s="115">
        <v>199635526.53</v>
      </c>
      <c r="U196" s="115">
        <v>189155371.84788001</v>
      </c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</row>
    <row r="197" spans="1:45">
      <c r="A197" s="89" t="s">
        <v>346</v>
      </c>
      <c r="B197" s="89" t="s">
        <v>67</v>
      </c>
      <c r="C197" s="92">
        <v>18206939206</v>
      </c>
      <c r="D197" s="92">
        <v>21921553258</v>
      </c>
      <c r="E197" s="92">
        <v>25778768051</v>
      </c>
      <c r="F197" s="92">
        <v>27856437075</v>
      </c>
      <c r="G197" s="92">
        <v>31439626092</v>
      </c>
      <c r="H197" s="92">
        <v>34067915422</v>
      </c>
      <c r="I197" s="92">
        <v>35950261579</v>
      </c>
      <c r="J197" s="92">
        <v>38579546336</v>
      </c>
      <c r="K197" s="92">
        <v>26758176823</v>
      </c>
      <c r="L197" s="92">
        <v>19991915624</v>
      </c>
      <c r="M197" s="115">
        <v>22063264795.716602</v>
      </c>
      <c r="N197" s="115">
        <v>0</v>
      </c>
      <c r="O197" s="115">
        <v>0</v>
      </c>
      <c r="P197" s="115">
        <v>0</v>
      </c>
      <c r="Q197" s="115">
        <v>0</v>
      </c>
      <c r="R197" s="115">
        <v>0</v>
      </c>
      <c r="S197" s="115">
        <v>0</v>
      </c>
      <c r="T197" s="115">
        <v>0</v>
      </c>
      <c r="U197" s="115">
        <v>0</v>
      </c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</row>
    <row r="198" spans="1:45" ht="25.5">
      <c r="A198" s="89" t="s">
        <v>347</v>
      </c>
      <c r="B198" s="89" t="s">
        <v>173</v>
      </c>
      <c r="C198" s="92">
        <v>-3015106606</v>
      </c>
      <c r="D198" s="92">
        <v>-2795031531</v>
      </c>
      <c r="E198" s="92">
        <v>-4313633304</v>
      </c>
      <c r="F198" s="92">
        <v>-4389739705</v>
      </c>
      <c r="G198" s="92">
        <v>-4316153330</v>
      </c>
      <c r="H198" s="92">
        <v>-4367878050</v>
      </c>
      <c r="I198" s="92">
        <v>-5017058440</v>
      </c>
      <c r="J198" s="92">
        <v>-5387161208</v>
      </c>
      <c r="K198" s="92">
        <v>-6680750940</v>
      </c>
      <c r="L198" s="92">
        <v>-4769389320</v>
      </c>
      <c r="M198" s="115">
        <v>-4061167275.6146097</v>
      </c>
      <c r="N198" s="115">
        <v>0</v>
      </c>
      <c r="O198" s="115">
        <v>0</v>
      </c>
      <c r="P198" s="115">
        <v>0</v>
      </c>
      <c r="Q198" s="115">
        <v>0</v>
      </c>
      <c r="R198" s="115">
        <v>0</v>
      </c>
      <c r="S198" s="115">
        <v>0</v>
      </c>
      <c r="T198" s="115">
        <v>0</v>
      </c>
      <c r="U198" s="115">
        <v>-11344880221.714901</v>
      </c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</row>
    <row r="199" spans="1:45" ht="25.5">
      <c r="A199" s="89" t="s">
        <v>7775</v>
      </c>
      <c r="B199" s="89" t="s">
        <v>7776</v>
      </c>
      <c r="C199" s="92">
        <v>3740675126.5500002</v>
      </c>
      <c r="D199" s="92">
        <v>3049423933.1799998</v>
      </c>
      <c r="E199" s="92">
        <v>-819790654.95000005</v>
      </c>
      <c r="F199" s="92">
        <v>-97544518.569999993</v>
      </c>
      <c r="G199" s="92">
        <v>-1041880631.45</v>
      </c>
      <c r="H199" s="92">
        <v>-1666919159.5</v>
      </c>
      <c r="I199" s="92">
        <v>-819052885.40999997</v>
      </c>
      <c r="J199" s="92">
        <v>-3115331948.7600002</v>
      </c>
      <c r="K199" s="92">
        <v>1108673479.03</v>
      </c>
      <c r="L199" s="92">
        <v>1227368984.6300001</v>
      </c>
      <c r="M199" s="115">
        <v>1460459527.3348501</v>
      </c>
      <c r="N199" s="115">
        <v>0</v>
      </c>
      <c r="O199" s="115">
        <v>0</v>
      </c>
      <c r="P199" s="115">
        <v>0</v>
      </c>
      <c r="Q199" s="115">
        <v>0</v>
      </c>
      <c r="R199" s="115">
        <v>0</v>
      </c>
      <c r="S199" s="115">
        <v>0</v>
      </c>
      <c r="T199" s="115">
        <v>0</v>
      </c>
      <c r="U199" s="115">
        <v>0</v>
      </c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</row>
    <row r="200" spans="1:45">
      <c r="A200" s="121">
        <v>2</v>
      </c>
      <c r="B200" s="122" t="s">
        <v>157</v>
      </c>
      <c r="C200" s="100">
        <v>49230630811.010002</v>
      </c>
      <c r="D200" s="100">
        <v>54578901327</v>
      </c>
      <c r="E200" s="100">
        <v>62355739835</v>
      </c>
      <c r="F200" s="100">
        <v>67765873063</v>
      </c>
      <c r="G200" s="100">
        <v>76827020223</v>
      </c>
      <c r="H200" s="100">
        <v>76232296949</v>
      </c>
      <c r="I200" s="100">
        <v>80208735860</v>
      </c>
      <c r="J200" s="100">
        <v>87396753514.009995</v>
      </c>
      <c r="K200" s="100">
        <v>100131368735</v>
      </c>
      <c r="L200" s="100">
        <v>109037377621</v>
      </c>
      <c r="M200" s="112">
        <v>123970586169.91499</v>
      </c>
      <c r="N200" s="112">
        <v>134486196212.638</v>
      </c>
      <c r="O200" s="112">
        <v>141030712811.582</v>
      </c>
      <c r="P200" s="112">
        <v>153656401885.33499</v>
      </c>
      <c r="Q200" s="112">
        <v>177004271871.077</v>
      </c>
      <c r="R200" s="112">
        <v>200290505167.61414</v>
      </c>
      <c r="S200" s="112">
        <v>211820721084.07999</v>
      </c>
      <c r="T200" s="112">
        <v>232039955137.89999</v>
      </c>
      <c r="U200" s="112">
        <v>245019996217.50601</v>
      </c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</row>
    <row r="201" spans="1:45" ht="25.5">
      <c r="A201" s="89" t="s">
        <v>348</v>
      </c>
      <c r="B201" s="89" t="s">
        <v>66</v>
      </c>
      <c r="C201" s="92">
        <v>433074940</v>
      </c>
      <c r="D201" s="92">
        <v>646037431</v>
      </c>
      <c r="E201" s="92">
        <v>119356437</v>
      </c>
      <c r="F201" s="92">
        <v>144111051</v>
      </c>
      <c r="G201" s="92">
        <v>196066323</v>
      </c>
      <c r="H201" s="92">
        <v>151455389</v>
      </c>
      <c r="I201" s="92">
        <v>389670820</v>
      </c>
      <c r="J201" s="92">
        <v>174015071</v>
      </c>
      <c r="K201" s="92">
        <v>179914285</v>
      </c>
      <c r="L201" s="92">
        <v>173579446</v>
      </c>
      <c r="M201" s="115">
        <v>114055720.2683</v>
      </c>
      <c r="N201" s="115">
        <v>73818343.786169991</v>
      </c>
      <c r="O201" s="115">
        <v>40589946.053319998</v>
      </c>
      <c r="P201" s="115">
        <v>52563578.225749999</v>
      </c>
      <c r="Q201" s="115">
        <v>83096900.585500002</v>
      </c>
      <c r="R201" s="115">
        <v>70522907.207520008</v>
      </c>
      <c r="S201" s="115">
        <v>182989943.94</v>
      </c>
      <c r="T201" s="115">
        <v>294232405.23000002</v>
      </c>
      <c r="U201" s="115">
        <v>445257375.95897996</v>
      </c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</row>
    <row r="202" spans="1:45">
      <c r="A202" s="89" t="s">
        <v>350</v>
      </c>
      <c r="B202" s="89" t="s">
        <v>65</v>
      </c>
      <c r="C202" s="92">
        <v>433074940</v>
      </c>
      <c r="D202" s="92">
        <v>646037431</v>
      </c>
      <c r="E202" s="92">
        <v>119356437</v>
      </c>
      <c r="F202" s="92">
        <v>144111051</v>
      </c>
      <c r="G202" s="92">
        <v>196066323</v>
      </c>
      <c r="H202" s="92">
        <v>151455389</v>
      </c>
      <c r="I202" s="92">
        <v>389670820</v>
      </c>
      <c r="J202" s="92">
        <v>174015071</v>
      </c>
      <c r="K202" s="92">
        <v>179914285</v>
      </c>
      <c r="L202" s="92">
        <v>173579446</v>
      </c>
      <c r="M202" s="115">
        <v>114055720.2683</v>
      </c>
      <c r="N202" s="115">
        <v>73818343.786169991</v>
      </c>
      <c r="O202" s="115">
        <v>40589946.053319998</v>
      </c>
      <c r="P202" s="115">
        <v>52563578.225749999</v>
      </c>
      <c r="Q202" s="115">
        <v>83096900.585500002</v>
      </c>
      <c r="R202" s="115">
        <v>70522907.207520008</v>
      </c>
      <c r="S202" s="115">
        <v>182989943.94</v>
      </c>
      <c r="T202" s="115">
        <v>294232405.23000002</v>
      </c>
      <c r="U202" s="115">
        <v>445257375.95897996</v>
      </c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</row>
    <row r="203" spans="1:45">
      <c r="A203" s="89" t="s">
        <v>351</v>
      </c>
      <c r="B203" s="89" t="s">
        <v>2406</v>
      </c>
      <c r="C203" s="92">
        <v>12407147993</v>
      </c>
      <c r="D203" s="92">
        <v>11181244014</v>
      </c>
      <c r="E203" s="92">
        <v>13039030312</v>
      </c>
      <c r="F203" s="92">
        <v>14929732948</v>
      </c>
      <c r="G203" s="92">
        <v>16203991041</v>
      </c>
      <c r="H203" s="92">
        <v>17719723187</v>
      </c>
      <c r="I203" s="92">
        <v>19910846147</v>
      </c>
      <c r="J203" s="92">
        <v>23550880226</v>
      </c>
      <c r="K203" s="92">
        <v>28396179651</v>
      </c>
      <c r="L203" s="92">
        <v>29365863619</v>
      </c>
      <c r="M203" s="115">
        <v>30887584660.435398</v>
      </c>
      <c r="N203" s="115">
        <v>14754465015.663401</v>
      </c>
      <c r="O203" s="115">
        <v>17536508123.3815</v>
      </c>
      <c r="P203" s="115">
        <v>23080034079.966301</v>
      </c>
      <c r="Q203" s="115">
        <v>26246206349.629101</v>
      </c>
      <c r="R203" s="115">
        <v>28683349943.775803</v>
      </c>
      <c r="S203" s="115">
        <v>28778329636.169998</v>
      </c>
      <c r="T203" s="115">
        <v>28338074121.599998</v>
      </c>
      <c r="U203" s="115">
        <v>31030936858.007397</v>
      </c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</row>
    <row r="204" spans="1:45" ht="25.5">
      <c r="A204" s="89" t="s">
        <v>352</v>
      </c>
      <c r="B204" s="89" t="s">
        <v>64</v>
      </c>
      <c r="C204" s="92">
        <v>429487491</v>
      </c>
      <c r="D204" s="92">
        <v>307222485</v>
      </c>
      <c r="E204" s="92">
        <v>282530522</v>
      </c>
      <c r="F204" s="92">
        <v>302924453</v>
      </c>
      <c r="G204" s="92">
        <v>559816201</v>
      </c>
      <c r="H204" s="92">
        <v>380366969</v>
      </c>
      <c r="I204" s="92">
        <v>447626406</v>
      </c>
      <c r="J204" s="92">
        <v>421414845</v>
      </c>
      <c r="K204" s="92">
        <v>965130420</v>
      </c>
      <c r="L204" s="92">
        <v>691028977</v>
      </c>
      <c r="M204" s="115">
        <v>908403118.13313997</v>
      </c>
      <c r="N204" s="115">
        <v>0</v>
      </c>
      <c r="O204" s="115">
        <v>0</v>
      </c>
      <c r="P204" s="115">
        <v>0</v>
      </c>
      <c r="Q204" s="115">
        <v>0</v>
      </c>
      <c r="R204" s="115">
        <v>0</v>
      </c>
      <c r="S204" s="115">
        <v>0</v>
      </c>
      <c r="T204" s="115">
        <v>0</v>
      </c>
      <c r="U204" s="115">
        <v>0</v>
      </c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</row>
    <row r="205" spans="1:45" ht="25.5">
      <c r="A205" s="89" t="s">
        <v>353</v>
      </c>
      <c r="B205" s="89" t="s">
        <v>63</v>
      </c>
      <c r="C205" s="92">
        <v>6212941768</v>
      </c>
      <c r="D205" s="92">
        <v>6248409601</v>
      </c>
      <c r="E205" s="92">
        <v>7157412459</v>
      </c>
      <c r="F205" s="92">
        <v>8931910777</v>
      </c>
      <c r="G205" s="92">
        <v>9992569147</v>
      </c>
      <c r="H205" s="92">
        <v>9072571723</v>
      </c>
      <c r="I205" s="92">
        <v>10112927696</v>
      </c>
      <c r="J205" s="92">
        <v>11100520823</v>
      </c>
      <c r="K205" s="92">
        <v>12950105135</v>
      </c>
      <c r="L205" s="92">
        <v>13299040556</v>
      </c>
      <c r="M205" s="115">
        <v>13593040311.341999</v>
      </c>
      <c r="N205" s="115">
        <v>0</v>
      </c>
      <c r="O205" s="115">
        <v>0</v>
      </c>
      <c r="P205" s="115">
        <v>0</v>
      </c>
      <c r="Q205" s="115">
        <v>0</v>
      </c>
      <c r="R205" s="115">
        <v>0</v>
      </c>
      <c r="S205" s="115">
        <v>0</v>
      </c>
      <c r="T205" s="115">
        <v>0</v>
      </c>
      <c r="U205" s="115">
        <v>0</v>
      </c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</row>
    <row r="206" spans="1:45" ht="25.5">
      <c r="A206" s="89" t="s">
        <v>354</v>
      </c>
      <c r="B206" s="89" t="s">
        <v>62</v>
      </c>
      <c r="C206" s="92">
        <v>332840542</v>
      </c>
      <c r="D206" s="92">
        <v>170223115</v>
      </c>
      <c r="E206" s="92">
        <v>109407108</v>
      </c>
      <c r="F206" s="92">
        <v>544850657</v>
      </c>
      <c r="G206" s="92">
        <v>121355558</v>
      </c>
      <c r="H206" s="92">
        <v>130498133</v>
      </c>
      <c r="I206" s="92">
        <v>326706510</v>
      </c>
      <c r="J206" s="92">
        <v>356137318</v>
      </c>
      <c r="K206" s="92">
        <v>653009792</v>
      </c>
      <c r="L206" s="92">
        <v>1033184487</v>
      </c>
      <c r="M206" s="115">
        <v>1177293270.8953302</v>
      </c>
      <c r="N206" s="115">
        <v>0</v>
      </c>
      <c r="O206" s="115">
        <v>0</v>
      </c>
      <c r="P206" s="115">
        <v>0</v>
      </c>
      <c r="Q206" s="115">
        <v>0</v>
      </c>
      <c r="R206" s="115">
        <v>0</v>
      </c>
      <c r="S206" s="115">
        <v>0</v>
      </c>
      <c r="T206" s="115">
        <v>0</v>
      </c>
      <c r="U206" s="115">
        <v>0</v>
      </c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</row>
    <row r="207" spans="1:45" ht="25.5">
      <c r="A207" s="89" t="s">
        <v>355</v>
      </c>
      <c r="B207" s="89" t="s">
        <v>61</v>
      </c>
      <c r="C207" s="92">
        <v>5431878192</v>
      </c>
      <c r="D207" s="92">
        <v>4455388813</v>
      </c>
      <c r="E207" s="92">
        <v>5489680223</v>
      </c>
      <c r="F207" s="92">
        <v>5150047061</v>
      </c>
      <c r="G207" s="92">
        <v>5530250135</v>
      </c>
      <c r="H207" s="92">
        <v>8136286362</v>
      </c>
      <c r="I207" s="92">
        <v>9023585535</v>
      </c>
      <c r="J207" s="92">
        <v>11672807240</v>
      </c>
      <c r="K207" s="92">
        <v>13827934304</v>
      </c>
      <c r="L207" s="92">
        <v>14342609599</v>
      </c>
      <c r="M207" s="115">
        <v>15208847960.065001</v>
      </c>
      <c r="N207" s="115">
        <v>0</v>
      </c>
      <c r="O207" s="115">
        <v>0</v>
      </c>
      <c r="P207" s="115">
        <v>0</v>
      </c>
      <c r="Q207" s="115">
        <v>0</v>
      </c>
      <c r="R207" s="115">
        <v>0</v>
      </c>
      <c r="S207" s="115">
        <v>0</v>
      </c>
      <c r="T207" s="115">
        <v>0</v>
      </c>
      <c r="U207" s="115">
        <v>0</v>
      </c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</row>
    <row r="208" spans="1:45">
      <c r="A208" s="89" t="s">
        <v>2536</v>
      </c>
      <c r="B208" s="89" t="s">
        <v>2537</v>
      </c>
      <c r="C208" s="92">
        <v>0</v>
      </c>
      <c r="D208" s="92">
        <v>0</v>
      </c>
      <c r="E208" s="92">
        <v>0</v>
      </c>
      <c r="F208" s="92">
        <v>0</v>
      </c>
      <c r="G208" s="92">
        <v>0</v>
      </c>
      <c r="H208" s="92">
        <v>0</v>
      </c>
      <c r="I208" s="92">
        <v>0</v>
      </c>
      <c r="J208" s="92">
        <v>0</v>
      </c>
      <c r="K208" s="92">
        <v>0</v>
      </c>
      <c r="L208" s="92">
        <v>0</v>
      </c>
      <c r="M208" s="115">
        <v>0</v>
      </c>
      <c r="N208" s="115">
        <v>382089312.91346997</v>
      </c>
      <c r="O208" s="115">
        <v>543275895.77297997</v>
      </c>
      <c r="P208" s="115">
        <v>10555803.431</v>
      </c>
      <c r="Q208" s="115">
        <v>142144473.921</v>
      </c>
      <c r="R208" s="115">
        <v>423746152.79118001</v>
      </c>
      <c r="S208" s="115">
        <v>715615273.92999995</v>
      </c>
      <c r="T208" s="115">
        <v>32476841.02</v>
      </c>
      <c r="U208" s="115">
        <v>504651241.95590001</v>
      </c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</row>
    <row r="209" spans="1:45">
      <c r="A209" s="89" t="s">
        <v>2540</v>
      </c>
      <c r="B209" s="89" t="s">
        <v>2541</v>
      </c>
      <c r="C209" s="92">
        <v>0</v>
      </c>
      <c r="D209" s="92">
        <v>0</v>
      </c>
      <c r="E209" s="92">
        <v>0</v>
      </c>
      <c r="F209" s="92">
        <v>0</v>
      </c>
      <c r="G209" s="92">
        <v>0</v>
      </c>
      <c r="H209" s="92">
        <v>0</v>
      </c>
      <c r="I209" s="92">
        <v>0</v>
      </c>
      <c r="J209" s="92">
        <v>0</v>
      </c>
      <c r="K209" s="92">
        <v>0</v>
      </c>
      <c r="L209" s="92">
        <v>0</v>
      </c>
      <c r="M209" s="115">
        <v>0</v>
      </c>
      <c r="N209" s="115">
        <v>4447579234.6536703</v>
      </c>
      <c r="O209" s="115">
        <v>5552961249.40944</v>
      </c>
      <c r="P209" s="115">
        <v>5135925145.7559996</v>
      </c>
      <c r="Q209" s="115">
        <v>6752588861.2489996</v>
      </c>
      <c r="R209" s="115">
        <v>7026490498.54</v>
      </c>
      <c r="S209" s="115">
        <v>7136997850.7399998</v>
      </c>
      <c r="T209" s="115">
        <v>8927582123.25</v>
      </c>
      <c r="U209" s="115">
        <v>8654990712.7994995</v>
      </c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</row>
    <row r="210" spans="1:45">
      <c r="A210" s="89" t="s">
        <v>2545</v>
      </c>
      <c r="B210" s="89" t="s">
        <v>2546</v>
      </c>
      <c r="C210" s="92">
        <v>0</v>
      </c>
      <c r="D210" s="92">
        <v>0</v>
      </c>
      <c r="E210" s="92">
        <v>0</v>
      </c>
      <c r="F210" s="92">
        <v>0</v>
      </c>
      <c r="G210" s="92">
        <v>0</v>
      </c>
      <c r="H210" s="92">
        <v>0</v>
      </c>
      <c r="I210" s="92">
        <v>0</v>
      </c>
      <c r="J210" s="92">
        <v>0</v>
      </c>
      <c r="K210" s="92">
        <v>0</v>
      </c>
      <c r="L210" s="92">
        <v>0</v>
      </c>
      <c r="M210" s="115">
        <v>0</v>
      </c>
      <c r="N210" s="115">
        <v>2029386787.9725201</v>
      </c>
      <c r="O210" s="115">
        <v>497674686.63528001</v>
      </c>
      <c r="P210" s="115">
        <v>321126023.43992001</v>
      </c>
      <c r="Q210" s="115">
        <v>188854554.07035998</v>
      </c>
      <c r="R210" s="115">
        <v>590411296.79807997</v>
      </c>
      <c r="S210" s="115">
        <v>1150025694.04</v>
      </c>
      <c r="T210" s="115">
        <v>178360245.27000001</v>
      </c>
      <c r="U210" s="115">
        <v>348837129.06540996</v>
      </c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</row>
    <row r="211" spans="1:45">
      <c r="A211" s="89" t="s">
        <v>2548</v>
      </c>
      <c r="B211" s="89" t="s">
        <v>2549</v>
      </c>
      <c r="C211" s="92">
        <v>0</v>
      </c>
      <c r="D211" s="92">
        <v>0</v>
      </c>
      <c r="E211" s="92">
        <v>0</v>
      </c>
      <c r="F211" s="92">
        <v>0</v>
      </c>
      <c r="G211" s="92">
        <v>0</v>
      </c>
      <c r="H211" s="92">
        <v>0</v>
      </c>
      <c r="I211" s="92">
        <v>0</v>
      </c>
      <c r="J211" s="92">
        <v>0</v>
      </c>
      <c r="K211" s="92">
        <v>0</v>
      </c>
      <c r="L211" s="92">
        <v>0</v>
      </c>
      <c r="M211" s="115">
        <v>0</v>
      </c>
      <c r="N211" s="115">
        <v>7895409680.1236906</v>
      </c>
      <c r="O211" s="115">
        <v>10942596291.563801</v>
      </c>
      <c r="P211" s="115">
        <v>17612427107.339397</v>
      </c>
      <c r="Q211" s="115">
        <v>19162618460.388699</v>
      </c>
      <c r="R211" s="115">
        <v>20642701995.6465</v>
      </c>
      <c r="S211" s="115">
        <v>19775690817.470001</v>
      </c>
      <c r="T211" s="115">
        <v>19199654912.060001</v>
      </c>
      <c r="U211" s="115">
        <v>21522457774.1866</v>
      </c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</row>
    <row r="212" spans="1:45">
      <c r="A212" s="116" t="s">
        <v>356</v>
      </c>
      <c r="B212" s="89" t="s">
        <v>2408</v>
      </c>
      <c r="C212" s="92">
        <v>6764461506</v>
      </c>
      <c r="D212" s="92">
        <v>9256204976</v>
      </c>
      <c r="E212" s="92">
        <v>9067910109</v>
      </c>
      <c r="F212" s="92">
        <v>9164710922</v>
      </c>
      <c r="G212" s="92">
        <v>10315045574</v>
      </c>
      <c r="H212" s="92">
        <v>7605824335</v>
      </c>
      <c r="I212" s="92">
        <v>7915224189</v>
      </c>
      <c r="J212" s="92">
        <v>8175582744</v>
      </c>
      <c r="K212" s="92">
        <v>10458479023</v>
      </c>
      <c r="L212" s="92">
        <v>9648670664</v>
      </c>
      <c r="M212" s="115">
        <v>11183787253.210501</v>
      </c>
      <c r="N212" s="115">
        <v>38717373025.139999</v>
      </c>
      <c r="O212" s="115">
        <v>40072697149.939102</v>
      </c>
      <c r="P212" s="115">
        <v>38763703048.607101</v>
      </c>
      <c r="Q212" s="115">
        <v>45683416321.1847</v>
      </c>
      <c r="R212" s="115">
        <v>55816732080.1063</v>
      </c>
      <c r="S212" s="115">
        <v>61316705290.010002</v>
      </c>
      <c r="T212" s="115">
        <v>68075040708.889999</v>
      </c>
      <c r="U212" s="115">
        <v>76974114235.124908</v>
      </c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</row>
    <row r="213" spans="1:45" ht="25.5">
      <c r="A213" s="89" t="s">
        <v>357</v>
      </c>
      <c r="B213" s="89" t="s">
        <v>7794</v>
      </c>
      <c r="C213" s="92">
        <v>268372448</v>
      </c>
      <c r="D213" s="92">
        <v>683735384</v>
      </c>
      <c r="E213" s="92">
        <v>344835800</v>
      </c>
      <c r="F213" s="92">
        <v>382770270</v>
      </c>
      <c r="G213" s="92">
        <v>246587885</v>
      </c>
      <c r="H213" s="92">
        <v>262515757</v>
      </c>
      <c r="I213" s="92">
        <v>258502001</v>
      </c>
      <c r="J213" s="92">
        <v>272060510</v>
      </c>
      <c r="K213" s="92">
        <v>1211592686</v>
      </c>
      <c r="L213" s="92">
        <v>485561862</v>
      </c>
      <c r="M213" s="115">
        <v>561560164.33943999</v>
      </c>
      <c r="N213" s="115">
        <v>0</v>
      </c>
      <c r="O213" s="115">
        <v>0</v>
      </c>
      <c r="P213" s="115">
        <v>0</v>
      </c>
      <c r="Q213" s="115">
        <v>0</v>
      </c>
      <c r="R213" s="115">
        <v>0</v>
      </c>
      <c r="S213" s="115">
        <v>0</v>
      </c>
      <c r="T213" s="115">
        <v>0</v>
      </c>
      <c r="U213" s="115">
        <v>0</v>
      </c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</row>
    <row r="214" spans="1:45" ht="25.5">
      <c r="A214" s="89" t="s">
        <v>358</v>
      </c>
      <c r="B214" s="89" t="s">
        <v>60</v>
      </c>
      <c r="C214" s="92">
        <v>5269012571</v>
      </c>
      <c r="D214" s="92">
        <v>5498245865</v>
      </c>
      <c r="E214" s="92">
        <v>5809523093</v>
      </c>
      <c r="F214" s="92">
        <v>6158533786</v>
      </c>
      <c r="G214" s="92">
        <v>6484144822</v>
      </c>
      <c r="H214" s="92">
        <v>6633681090</v>
      </c>
      <c r="I214" s="92">
        <v>6665980981</v>
      </c>
      <c r="J214" s="92">
        <v>7046139755</v>
      </c>
      <c r="K214" s="92">
        <v>7570988027</v>
      </c>
      <c r="L214" s="92">
        <v>8034095244</v>
      </c>
      <c r="M214" s="115">
        <v>8930052922.0205097</v>
      </c>
      <c r="N214" s="115">
        <v>0</v>
      </c>
      <c r="O214" s="115">
        <v>0</v>
      </c>
      <c r="P214" s="115">
        <v>0</v>
      </c>
      <c r="Q214" s="115">
        <v>0</v>
      </c>
      <c r="R214" s="115">
        <v>0</v>
      </c>
      <c r="S214" s="115">
        <v>0</v>
      </c>
      <c r="T214" s="115">
        <v>0</v>
      </c>
      <c r="U214" s="115">
        <v>0</v>
      </c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</row>
    <row r="215" spans="1:45" ht="25.5">
      <c r="A215" s="89" t="s">
        <v>359</v>
      </c>
      <c r="B215" s="89" t="s">
        <v>7804</v>
      </c>
      <c r="C215" s="92">
        <v>5038953</v>
      </c>
      <c r="D215" s="92">
        <v>3006362</v>
      </c>
      <c r="E215" s="92">
        <v>5502964</v>
      </c>
      <c r="F215" s="92">
        <v>92831930</v>
      </c>
      <c r="G215" s="92">
        <v>99977444</v>
      </c>
      <c r="H215" s="92">
        <v>98787912</v>
      </c>
      <c r="I215" s="92">
        <v>17399345</v>
      </c>
      <c r="J215" s="92">
        <v>14638714</v>
      </c>
      <c r="K215" s="92">
        <v>600942509</v>
      </c>
      <c r="L215" s="92">
        <v>9100334</v>
      </c>
      <c r="M215" s="115">
        <v>21177095.54882</v>
      </c>
      <c r="N215" s="115">
        <v>0</v>
      </c>
      <c r="O215" s="115">
        <v>0</v>
      </c>
      <c r="P215" s="115">
        <v>0</v>
      </c>
      <c r="Q215" s="115">
        <v>0</v>
      </c>
      <c r="R215" s="115">
        <v>0</v>
      </c>
      <c r="S215" s="115">
        <v>0</v>
      </c>
      <c r="T215" s="115">
        <v>0</v>
      </c>
      <c r="U215" s="115">
        <v>0</v>
      </c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  <c r="AL215" s="138"/>
      <c r="AM215" s="138"/>
      <c r="AN215" s="138"/>
      <c r="AO215" s="138"/>
      <c r="AP215" s="138"/>
      <c r="AQ215" s="138"/>
      <c r="AR215" s="138"/>
      <c r="AS215" s="138"/>
    </row>
    <row r="216" spans="1:45" ht="25.5">
      <c r="A216" s="89" t="s">
        <v>360</v>
      </c>
      <c r="B216" s="89" t="s">
        <v>202</v>
      </c>
      <c r="C216" s="92">
        <v>877905172</v>
      </c>
      <c r="D216" s="92">
        <v>2843795316</v>
      </c>
      <c r="E216" s="92">
        <v>2578000625</v>
      </c>
      <c r="F216" s="92">
        <v>2211751053</v>
      </c>
      <c r="G216" s="92">
        <v>3270502146</v>
      </c>
      <c r="H216" s="92">
        <v>425599132</v>
      </c>
      <c r="I216" s="92">
        <v>893597382</v>
      </c>
      <c r="J216" s="92">
        <v>941883790</v>
      </c>
      <c r="K216" s="92">
        <v>734972193</v>
      </c>
      <c r="L216" s="92">
        <v>721487186</v>
      </c>
      <c r="M216" s="115">
        <v>1604828773.8198302</v>
      </c>
      <c r="N216" s="115">
        <v>0</v>
      </c>
      <c r="O216" s="115">
        <v>0</v>
      </c>
      <c r="P216" s="115">
        <v>0</v>
      </c>
      <c r="Q216" s="115">
        <v>0</v>
      </c>
      <c r="R216" s="115">
        <v>0</v>
      </c>
      <c r="S216" s="115">
        <v>0</v>
      </c>
      <c r="T216" s="115">
        <v>0</v>
      </c>
      <c r="U216" s="115">
        <v>0</v>
      </c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</row>
    <row r="217" spans="1:45" ht="25.5">
      <c r="A217" s="89" t="s">
        <v>361</v>
      </c>
      <c r="B217" s="89" t="s">
        <v>59</v>
      </c>
      <c r="C217" s="92">
        <v>342513662</v>
      </c>
      <c r="D217" s="92">
        <v>219696687</v>
      </c>
      <c r="E217" s="92">
        <v>242893146</v>
      </c>
      <c r="F217" s="92">
        <v>214000575</v>
      </c>
      <c r="G217" s="92">
        <v>138786944</v>
      </c>
      <c r="H217" s="92">
        <v>154031177</v>
      </c>
      <c r="I217" s="92">
        <v>79744480</v>
      </c>
      <c r="J217" s="92">
        <v>-99140025</v>
      </c>
      <c r="K217" s="92">
        <v>0</v>
      </c>
      <c r="L217" s="92">
        <v>70950591</v>
      </c>
      <c r="M217" s="115">
        <v>66168297.481930003</v>
      </c>
      <c r="N217" s="115">
        <v>0</v>
      </c>
      <c r="O217" s="115">
        <v>0</v>
      </c>
      <c r="P217" s="115">
        <v>0</v>
      </c>
      <c r="Q217" s="94">
        <v>0</v>
      </c>
      <c r="R217" s="115">
        <v>0</v>
      </c>
      <c r="S217" s="115">
        <v>0</v>
      </c>
      <c r="T217" s="115">
        <v>0</v>
      </c>
      <c r="U217" s="115">
        <v>0</v>
      </c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  <c r="AS217" s="138"/>
    </row>
    <row r="218" spans="1:45" ht="25.5">
      <c r="A218" s="89" t="s">
        <v>362</v>
      </c>
      <c r="B218" s="89" t="s">
        <v>58</v>
      </c>
      <c r="C218" s="92">
        <v>1618700</v>
      </c>
      <c r="D218" s="92">
        <v>7725362</v>
      </c>
      <c r="E218" s="92">
        <v>87154481</v>
      </c>
      <c r="F218" s="92">
        <v>104823308</v>
      </c>
      <c r="G218" s="92">
        <v>75046333</v>
      </c>
      <c r="H218" s="92">
        <v>31209267</v>
      </c>
      <c r="I218" s="92">
        <v>0</v>
      </c>
      <c r="J218" s="92">
        <v>0</v>
      </c>
      <c r="K218" s="92">
        <v>339983608</v>
      </c>
      <c r="L218" s="92">
        <v>327475447</v>
      </c>
      <c r="M218" s="115">
        <v>0</v>
      </c>
      <c r="N218" s="115">
        <v>0</v>
      </c>
      <c r="O218" s="115">
        <v>0</v>
      </c>
      <c r="P218" s="115">
        <v>0</v>
      </c>
      <c r="Q218" s="94">
        <v>0</v>
      </c>
      <c r="R218" s="115">
        <v>0</v>
      </c>
      <c r="S218" s="115">
        <v>0</v>
      </c>
      <c r="T218" s="115">
        <v>0</v>
      </c>
      <c r="U218" s="115">
        <v>0</v>
      </c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  <c r="AM218" s="138"/>
      <c r="AN218" s="138"/>
      <c r="AO218" s="138"/>
      <c r="AP218" s="138"/>
      <c r="AQ218" s="138"/>
      <c r="AR218" s="138"/>
      <c r="AS218" s="138"/>
    </row>
    <row r="219" spans="1:45">
      <c r="A219" s="89" t="s">
        <v>2557</v>
      </c>
      <c r="B219" s="89" t="s">
        <v>2537</v>
      </c>
      <c r="C219" s="92">
        <v>0</v>
      </c>
      <c r="D219" s="92">
        <v>0</v>
      </c>
      <c r="E219" s="92">
        <v>0</v>
      </c>
      <c r="F219" s="92">
        <v>0</v>
      </c>
      <c r="G219" s="92">
        <v>0</v>
      </c>
      <c r="H219" s="92">
        <v>0</v>
      </c>
      <c r="I219" s="92">
        <v>0</v>
      </c>
      <c r="J219" s="92">
        <v>0</v>
      </c>
      <c r="K219" s="92">
        <v>0</v>
      </c>
      <c r="L219" s="92">
        <v>0</v>
      </c>
      <c r="M219" s="115">
        <v>0</v>
      </c>
      <c r="N219" s="115">
        <v>1482911704.0456002</v>
      </c>
      <c r="O219" s="115">
        <v>1082668541.32342</v>
      </c>
      <c r="P219" s="115">
        <v>1989069868.49985</v>
      </c>
      <c r="Q219" s="94">
        <v>2034132151.9430702</v>
      </c>
      <c r="R219" s="115">
        <v>2638504437.2995</v>
      </c>
      <c r="S219" s="115">
        <v>2358309433.71</v>
      </c>
      <c r="T219" s="115">
        <v>2204598959.77</v>
      </c>
      <c r="U219" s="115">
        <v>2021908277.7837501</v>
      </c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</row>
    <row r="220" spans="1:45">
      <c r="A220" s="89" t="s">
        <v>2586</v>
      </c>
      <c r="B220" s="89" t="s">
        <v>2541</v>
      </c>
      <c r="C220" s="92">
        <v>0</v>
      </c>
      <c r="D220" s="92">
        <v>0</v>
      </c>
      <c r="E220" s="92">
        <v>0</v>
      </c>
      <c r="F220" s="92">
        <v>0</v>
      </c>
      <c r="G220" s="92">
        <v>0</v>
      </c>
      <c r="H220" s="92">
        <v>0</v>
      </c>
      <c r="I220" s="92">
        <v>0</v>
      </c>
      <c r="J220" s="92">
        <v>0</v>
      </c>
      <c r="K220" s="92">
        <v>0</v>
      </c>
      <c r="L220" s="92">
        <v>0</v>
      </c>
      <c r="M220" s="115">
        <v>0</v>
      </c>
      <c r="N220" s="115">
        <v>25222106121.931103</v>
      </c>
      <c r="O220" s="115">
        <v>29276406806.293301</v>
      </c>
      <c r="P220" s="115">
        <v>27109544652.639801</v>
      </c>
      <c r="Q220" s="94">
        <v>32634277746.287498</v>
      </c>
      <c r="R220" s="115">
        <v>38635822469.636002</v>
      </c>
      <c r="S220" s="115">
        <v>45217452412.650002</v>
      </c>
      <c r="T220" s="115">
        <v>51572759203.779999</v>
      </c>
      <c r="U220" s="115">
        <v>60025208607.121399</v>
      </c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  <c r="AS220" s="138"/>
    </row>
    <row r="221" spans="1:45">
      <c r="A221" s="89" t="s">
        <v>2602</v>
      </c>
      <c r="B221" s="89" t="s">
        <v>2546</v>
      </c>
      <c r="C221" s="92">
        <v>0</v>
      </c>
      <c r="D221" s="92">
        <v>0</v>
      </c>
      <c r="E221" s="92">
        <v>0</v>
      </c>
      <c r="F221" s="92">
        <v>0</v>
      </c>
      <c r="G221" s="92">
        <v>0</v>
      </c>
      <c r="H221" s="92">
        <v>0</v>
      </c>
      <c r="I221" s="92">
        <v>0</v>
      </c>
      <c r="J221" s="92">
        <v>0</v>
      </c>
      <c r="K221" s="92">
        <v>0</v>
      </c>
      <c r="L221" s="92">
        <v>0</v>
      </c>
      <c r="M221" s="115">
        <v>0</v>
      </c>
      <c r="N221" s="115">
        <v>688394783.96203005</v>
      </c>
      <c r="O221" s="115">
        <v>522615547.07159001</v>
      </c>
      <c r="P221" s="115">
        <v>1787242639.9123502</v>
      </c>
      <c r="Q221" s="115">
        <v>2089823599.03409</v>
      </c>
      <c r="R221" s="115">
        <v>760379039.35703003</v>
      </c>
      <c r="S221" s="115">
        <v>1759239302.79</v>
      </c>
      <c r="T221" s="115">
        <v>1397414454.52</v>
      </c>
      <c r="U221" s="115">
        <v>1773721605.3690901</v>
      </c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  <c r="AL221" s="138"/>
      <c r="AM221" s="138"/>
      <c r="AN221" s="138"/>
      <c r="AO221" s="138"/>
      <c r="AP221" s="138"/>
      <c r="AQ221" s="138"/>
      <c r="AR221" s="138"/>
      <c r="AS221" s="138"/>
    </row>
    <row r="222" spans="1:45">
      <c r="A222" s="89" t="s">
        <v>2607</v>
      </c>
      <c r="B222" s="89" t="s">
        <v>2549</v>
      </c>
      <c r="C222" s="92">
        <v>0</v>
      </c>
      <c r="D222" s="92">
        <v>0</v>
      </c>
      <c r="E222" s="92">
        <v>0</v>
      </c>
      <c r="F222" s="92">
        <v>0</v>
      </c>
      <c r="G222" s="92">
        <v>0</v>
      </c>
      <c r="H222" s="92">
        <v>0</v>
      </c>
      <c r="I222" s="92">
        <v>0</v>
      </c>
      <c r="J222" s="92">
        <v>0</v>
      </c>
      <c r="K222" s="92">
        <v>0</v>
      </c>
      <c r="L222" s="92">
        <v>0</v>
      </c>
      <c r="M222" s="115">
        <v>0</v>
      </c>
      <c r="N222" s="115">
        <v>11323960415.201199</v>
      </c>
      <c r="O222" s="115">
        <v>9191006255.2508392</v>
      </c>
      <c r="P222" s="115">
        <v>7873211860.4921198</v>
      </c>
      <c r="Q222" s="115">
        <v>8921729741.08605</v>
      </c>
      <c r="R222" s="115">
        <v>13772669853.379801</v>
      </c>
      <c r="S222" s="115">
        <v>11978107266.610001</v>
      </c>
      <c r="T222" s="115">
        <v>12900266167.639999</v>
      </c>
      <c r="U222" s="115">
        <v>13153273821.679699</v>
      </c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  <c r="AL222" s="138"/>
      <c r="AM222" s="138"/>
      <c r="AN222" s="138"/>
      <c r="AO222" s="138"/>
      <c r="AP222" s="138"/>
      <c r="AQ222" s="138"/>
      <c r="AR222" s="138"/>
      <c r="AS222" s="138"/>
    </row>
    <row r="223" spans="1:45" ht="25.5">
      <c r="A223" s="89" t="s">
        <v>7644</v>
      </c>
      <c r="B223" s="89" t="s">
        <v>7645</v>
      </c>
      <c r="C223" s="92">
        <v>0</v>
      </c>
      <c r="D223" s="92">
        <v>0</v>
      </c>
      <c r="E223" s="92">
        <v>0</v>
      </c>
      <c r="F223" s="92">
        <v>0</v>
      </c>
      <c r="G223" s="92">
        <v>0</v>
      </c>
      <c r="H223" s="92">
        <v>0</v>
      </c>
      <c r="I223" s="92">
        <v>0</v>
      </c>
      <c r="J223" s="92">
        <v>0</v>
      </c>
      <c r="K223" s="92">
        <v>0</v>
      </c>
      <c r="L223" s="92">
        <v>0</v>
      </c>
      <c r="M223" s="115">
        <v>0</v>
      </c>
      <c r="N223" s="115">
        <v>0</v>
      </c>
      <c r="O223" s="115">
        <v>0</v>
      </c>
      <c r="P223" s="115">
        <f>4634027063/1000</f>
        <v>4634027.0630000001</v>
      </c>
      <c r="Q223" s="115">
        <v>3453082.8339999998</v>
      </c>
      <c r="R223" s="115">
        <v>9356280.4340000004</v>
      </c>
      <c r="S223" s="115">
        <v>3596874.24</v>
      </c>
      <c r="T223" s="115">
        <v>1923.17</v>
      </c>
      <c r="U223" s="115">
        <v>1923.171</v>
      </c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  <c r="AL223" s="138"/>
      <c r="AM223" s="138"/>
      <c r="AN223" s="138"/>
      <c r="AO223" s="138"/>
      <c r="AP223" s="138"/>
      <c r="AQ223" s="138"/>
      <c r="AR223" s="138"/>
      <c r="AS223" s="138"/>
    </row>
    <row r="224" spans="1:45">
      <c r="A224" s="89" t="s">
        <v>363</v>
      </c>
      <c r="B224" s="89" t="s">
        <v>57</v>
      </c>
      <c r="C224" s="92">
        <v>11095559741</v>
      </c>
      <c r="D224" s="92">
        <v>11818044611</v>
      </c>
      <c r="E224" s="92">
        <v>13696657456</v>
      </c>
      <c r="F224" s="92">
        <v>13347776618</v>
      </c>
      <c r="G224" s="92">
        <v>18109128177</v>
      </c>
      <c r="H224" s="92">
        <v>17148383803</v>
      </c>
      <c r="I224" s="92">
        <v>17192223393</v>
      </c>
      <c r="J224" s="92">
        <v>18865755429</v>
      </c>
      <c r="K224" s="92">
        <v>23240438330</v>
      </c>
      <c r="L224" s="92">
        <v>22750198308</v>
      </c>
      <c r="M224" s="115">
        <v>24899450488.001602</v>
      </c>
      <c r="N224" s="115">
        <v>24366303788.464199</v>
      </c>
      <c r="O224" s="115">
        <v>27446529386.834999</v>
      </c>
      <c r="P224" s="115">
        <v>29173744149.953602</v>
      </c>
      <c r="Q224" s="115">
        <v>31424857595.590397</v>
      </c>
      <c r="R224" s="115">
        <v>34218842796.4529</v>
      </c>
      <c r="S224" s="115">
        <v>38164708091.190002</v>
      </c>
      <c r="T224" s="115">
        <v>40106379847.449997</v>
      </c>
      <c r="U224" s="115">
        <v>43733135509.296402</v>
      </c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  <c r="AL224" s="138"/>
      <c r="AM224" s="138"/>
      <c r="AN224" s="138"/>
      <c r="AO224" s="138"/>
      <c r="AP224" s="138"/>
      <c r="AQ224" s="138"/>
      <c r="AR224" s="138"/>
      <c r="AS224" s="138"/>
    </row>
    <row r="225" spans="1:45">
      <c r="A225" s="89" t="s">
        <v>364</v>
      </c>
      <c r="B225" s="89" t="s">
        <v>56</v>
      </c>
      <c r="C225" s="92">
        <v>3386579534</v>
      </c>
      <c r="D225" s="92">
        <v>3716466334</v>
      </c>
      <c r="E225" s="92">
        <v>4318078547</v>
      </c>
      <c r="F225" s="92">
        <v>4255935007</v>
      </c>
      <c r="G225" s="92">
        <v>5055591581</v>
      </c>
      <c r="H225" s="92">
        <v>5090043796</v>
      </c>
      <c r="I225" s="92">
        <v>5563556740</v>
      </c>
      <c r="J225" s="92">
        <v>6081600885</v>
      </c>
      <c r="K225" s="92">
        <v>7347701593</v>
      </c>
      <c r="L225" s="92">
        <v>6833103992</v>
      </c>
      <c r="M225" s="115">
        <v>7360175812.1656799</v>
      </c>
      <c r="N225" s="115">
        <v>7514372343.5028496</v>
      </c>
      <c r="O225" s="115">
        <v>8396067146.69946</v>
      </c>
      <c r="P225" s="115">
        <v>8589877303.3866606</v>
      </c>
      <c r="Q225" s="115">
        <v>9880810269.8063202</v>
      </c>
      <c r="R225" s="115">
        <v>10086143085.5119</v>
      </c>
      <c r="S225" s="115">
        <v>11874115792.58</v>
      </c>
      <c r="T225" s="115">
        <v>13313991984.139999</v>
      </c>
      <c r="U225" s="115">
        <v>15398966560.256001</v>
      </c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  <c r="AL225" s="138"/>
      <c r="AM225" s="138"/>
      <c r="AN225" s="138"/>
      <c r="AO225" s="138"/>
      <c r="AP225" s="138"/>
      <c r="AQ225" s="138"/>
      <c r="AR225" s="138"/>
      <c r="AS225" s="138"/>
    </row>
    <row r="226" spans="1:45">
      <c r="A226" s="89" t="s">
        <v>2620</v>
      </c>
      <c r="B226" s="89" t="s">
        <v>2621</v>
      </c>
      <c r="C226" s="92">
        <v>0</v>
      </c>
      <c r="D226" s="92">
        <v>0</v>
      </c>
      <c r="E226" s="92">
        <v>0</v>
      </c>
      <c r="F226" s="92">
        <v>0</v>
      </c>
      <c r="G226" s="92">
        <v>0</v>
      </c>
      <c r="H226" s="92">
        <v>0</v>
      </c>
      <c r="I226" s="92">
        <v>0</v>
      </c>
      <c r="J226" s="92">
        <v>0</v>
      </c>
      <c r="K226" s="92">
        <v>0</v>
      </c>
      <c r="L226" s="92">
        <v>0</v>
      </c>
      <c r="M226" s="115">
        <v>0</v>
      </c>
      <c r="N226" s="115">
        <v>108538338.72488001</v>
      </c>
      <c r="O226" s="115">
        <v>104767401.11657001</v>
      </c>
      <c r="P226" s="115">
        <v>158553544.21915001</v>
      </c>
      <c r="Q226" s="115">
        <v>217731355.89582002</v>
      </c>
      <c r="R226" s="115">
        <v>272829265.47764003</v>
      </c>
      <c r="S226" s="115">
        <v>312075578</v>
      </c>
      <c r="T226" s="115">
        <v>155468847.93000001</v>
      </c>
      <c r="U226" s="115">
        <v>230306783.51763001</v>
      </c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  <c r="AL226" s="138"/>
      <c r="AM226" s="138"/>
      <c r="AN226" s="138"/>
      <c r="AO226" s="138"/>
      <c r="AP226" s="138"/>
      <c r="AQ226" s="138"/>
      <c r="AR226" s="138"/>
      <c r="AS226" s="138"/>
    </row>
    <row r="227" spans="1:45">
      <c r="A227" s="89" t="s">
        <v>365</v>
      </c>
      <c r="B227" s="89" t="s">
        <v>55</v>
      </c>
      <c r="C227" s="92">
        <v>96237286</v>
      </c>
      <c r="D227" s="92">
        <v>236422106</v>
      </c>
      <c r="E227" s="92">
        <v>258519892</v>
      </c>
      <c r="F227" s="92">
        <v>222388731</v>
      </c>
      <c r="G227" s="92">
        <v>314848200</v>
      </c>
      <c r="H227" s="92">
        <v>261043162</v>
      </c>
      <c r="I227" s="92">
        <v>302018880</v>
      </c>
      <c r="J227" s="92">
        <v>399240725</v>
      </c>
      <c r="K227" s="92">
        <v>435394856</v>
      </c>
      <c r="L227" s="92">
        <v>516845727</v>
      </c>
      <c r="M227" s="115">
        <v>489163060.79228002</v>
      </c>
      <c r="N227" s="115">
        <v>694451429.59959996</v>
      </c>
      <c r="O227" s="115">
        <v>837744162.95813</v>
      </c>
      <c r="P227" s="94">
        <v>1469723856.82128</v>
      </c>
      <c r="Q227" s="94">
        <v>1304519525.3693302</v>
      </c>
      <c r="R227" s="115">
        <v>1358388795.82921</v>
      </c>
      <c r="S227" s="115">
        <v>1400360417.5999999</v>
      </c>
      <c r="T227" s="115">
        <v>1436840579.9000001</v>
      </c>
      <c r="U227" s="115">
        <v>1652633339.3800299</v>
      </c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  <c r="AL227" s="138"/>
      <c r="AM227" s="138"/>
      <c r="AN227" s="138"/>
      <c r="AO227" s="138"/>
      <c r="AP227" s="138"/>
      <c r="AQ227" s="138"/>
      <c r="AR227" s="138"/>
      <c r="AS227" s="138"/>
    </row>
    <row r="228" spans="1:45">
      <c r="A228" s="89" t="s">
        <v>366</v>
      </c>
      <c r="B228" s="89" t="s">
        <v>54</v>
      </c>
      <c r="C228" s="92">
        <v>227412090</v>
      </c>
      <c r="D228" s="92">
        <v>292726504</v>
      </c>
      <c r="E228" s="92">
        <v>223998671</v>
      </c>
      <c r="F228" s="92">
        <v>219333787</v>
      </c>
      <c r="G228" s="92">
        <v>263329043</v>
      </c>
      <c r="H228" s="92">
        <v>151655931</v>
      </c>
      <c r="I228" s="92">
        <v>155065511</v>
      </c>
      <c r="J228" s="92">
        <v>212053102</v>
      </c>
      <c r="K228" s="92">
        <v>424896239</v>
      </c>
      <c r="L228" s="92">
        <v>349917411</v>
      </c>
      <c r="M228" s="115">
        <v>423670118.97481</v>
      </c>
      <c r="N228" s="115">
        <v>345370541.73798001</v>
      </c>
      <c r="O228" s="115">
        <v>307929433.78953999</v>
      </c>
      <c r="P228" s="94">
        <v>420124856.64238</v>
      </c>
      <c r="Q228" s="94">
        <v>380398968.07132</v>
      </c>
      <c r="R228" s="115">
        <v>510082402.31149</v>
      </c>
      <c r="S228" s="115">
        <v>247574783.41999999</v>
      </c>
      <c r="T228" s="115">
        <v>244938266.18000001</v>
      </c>
      <c r="U228" s="115">
        <v>160105041.85960001</v>
      </c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  <c r="AL228" s="138"/>
      <c r="AM228" s="138"/>
      <c r="AN228" s="138"/>
      <c r="AO228" s="138"/>
      <c r="AP228" s="138"/>
      <c r="AQ228" s="138"/>
      <c r="AR228" s="138"/>
      <c r="AS228" s="138"/>
    </row>
    <row r="229" spans="1:45">
      <c r="A229" s="89" t="s">
        <v>2642</v>
      </c>
      <c r="B229" s="89" t="s">
        <v>2643</v>
      </c>
      <c r="C229" s="92">
        <v>0</v>
      </c>
      <c r="D229" s="92">
        <v>0</v>
      </c>
      <c r="E229" s="92">
        <v>0</v>
      </c>
      <c r="F229" s="92">
        <v>0</v>
      </c>
      <c r="G229" s="92">
        <v>0</v>
      </c>
      <c r="H229" s="92">
        <v>0</v>
      </c>
      <c r="I229" s="92">
        <v>0</v>
      </c>
      <c r="J229" s="92">
        <v>0</v>
      </c>
      <c r="K229" s="92">
        <v>0</v>
      </c>
      <c r="L229" s="92">
        <v>0</v>
      </c>
      <c r="M229" s="115">
        <v>0</v>
      </c>
      <c r="N229" s="115">
        <v>3654074562.8648801</v>
      </c>
      <c r="O229" s="115">
        <v>4437899371.9210997</v>
      </c>
      <c r="P229" s="94">
        <v>4613024990.12817</v>
      </c>
      <c r="Q229" s="94">
        <v>4973744494.5853901</v>
      </c>
      <c r="R229" s="115">
        <v>5661249806.9227304</v>
      </c>
      <c r="S229" s="115">
        <v>6258114681.3299999</v>
      </c>
      <c r="T229" s="115">
        <v>6828321799.3199997</v>
      </c>
      <c r="U229" s="115">
        <v>6643449648.8251696</v>
      </c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  <c r="AL229" s="138"/>
      <c r="AM229" s="138"/>
      <c r="AN229" s="138"/>
      <c r="AO229" s="138"/>
      <c r="AP229" s="138"/>
      <c r="AQ229" s="138"/>
      <c r="AR229" s="138"/>
      <c r="AS229" s="138"/>
    </row>
    <row r="230" spans="1:45">
      <c r="A230" s="89" t="s">
        <v>368</v>
      </c>
      <c r="B230" s="89" t="s">
        <v>53</v>
      </c>
      <c r="C230" s="92">
        <v>0</v>
      </c>
      <c r="D230" s="92">
        <v>3946</v>
      </c>
      <c r="E230" s="92">
        <v>3946</v>
      </c>
      <c r="F230" s="92">
        <v>0</v>
      </c>
      <c r="G230" s="92">
        <v>0</v>
      </c>
      <c r="H230" s="92">
        <v>48</v>
      </c>
      <c r="I230" s="92">
        <v>340</v>
      </c>
      <c r="J230" s="92">
        <v>0</v>
      </c>
      <c r="K230" s="92">
        <v>0</v>
      </c>
      <c r="L230" s="92">
        <v>0</v>
      </c>
      <c r="M230" s="115">
        <v>0</v>
      </c>
      <c r="N230" s="115">
        <v>0</v>
      </c>
      <c r="O230" s="115">
        <v>16463.174999999999</v>
      </c>
      <c r="P230" s="94">
        <v>16854.217000000001</v>
      </c>
      <c r="Q230" s="94">
        <v>367121.55</v>
      </c>
      <c r="R230" s="115">
        <v>318063.25199999998</v>
      </c>
      <c r="S230" s="115">
        <v>273033.95</v>
      </c>
      <c r="T230" s="115">
        <v>0</v>
      </c>
      <c r="U230" s="115">
        <v>0</v>
      </c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38"/>
      <c r="AS230" s="138"/>
    </row>
    <row r="231" spans="1:45">
      <c r="A231" s="89" t="s">
        <v>369</v>
      </c>
      <c r="B231" s="89" t="s">
        <v>2710</v>
      </c>
      <c r="C231" s="92">
        <v>3679723</v>
      </c>
      <c r="D231" s="92">
        <v>3429455</v>
      </c>
      <c r="E231" s="92">
        <v>702892</v>
      </c>
      <c r="F231" s="92">
        <v>3010114</v>
      </c>
      <c r="G231" s="92">
        <v>0</v>
      </c>
      <c r="H231" s="92">
        <v>0</v>
      </c>
      <c r="I231" s="92">
        <v>0</v>
      </c>
      <c r="J231" s="92">
        <v>0</v>
      </c>
      <c r="K231" s="92">
        <v>0</v>
      </c>
      <c r="L231" s="92">
        <v>0</v>
      </c>
      <c r="M231" s="115">
        <v>0</v>
      </c>
      <c r="N231" s="115">
        <v>0</v>
      </c>
      <c r="O231" s="115">
        <v>0</v>
      </c>
      <c r="P231" s="115">
        <v>0</v>
      </c>
      <c r="Q231" s="94">
        <v>0</v>
      </c>
      <c r="R231" s="115">
        <v>0</v>
      </c>
      <c r="S231" s="115">
        <v>0</v>
      </c>
      <c r="T231" s="115">
        <v>0</v>
      </c>
      <c r="U231" s="115">
        <v>0</v>
      </c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  <c r="AL231" s="138"/>
      <c r="AM231" s="138"/>
      <c r="AN231" s="138"/>
      <c r="AO231" s="138"/>
      <c r="AP231" s="138"/>
      <c r="AQ231" s="138"/>
      <c r="AR231" s="138"/>
      <c r="AS231" s="138"/>
    </row>
    <row r="232" spans="1:45">
      <c r="A232" s="89" t="s">
        <v>370</v>
      </c>
      <c r="B232" s="89" t="s">
        <v>51</v>
      </c>
      <c r="C232" s="92">
        <v>726510568</v>
      </c>
      <c r="D232" s="92">
        <v>778181391</v>
      </c>
      <c r="E232" s="92">
        <v>863815815</v>
      </c>
      <c r="F232" s="92">
        <v>884325159</v>
      </c>
      <c r="G232" s="92">
        <v>1130675938</v>
      </c>
      <c r="H232" s="92">
        <v>1260069357</v>
      </c>
      <c r="I232" s="92">
        <v>1370116328</v>
      </c>
      <c r="J232" s="92">
        <v>1491792153</v>
      </c>
      <c r="K232" s="92">
        <v>1310075790</v>
      </c>
      <c r="L232" s="92">
        <v>1417018824</v>
      </c>
      <c r="M232" s="115">
        <v>1454263840.75878</v>
      </c>
      <c r="N232" s="115">
        <v>0</v>
      </c>
      <c r="O232" s="115">
        <v>0</v>
      </c>
      <c r="P232" s="115">
        <v>0</v>
      </c>
      <c r="Q232" s="94">
        <v>0</v>
      </c>
      <c r="R232" s="115">
        <v>0</v>
      </c>
      <c r="S232" s="115">
        <v>0</v>
      </c>
      <c r="T232" s="115">
        <v>0</v>
      </c>
      <c r="U232" s="115">
        <v>0</v>
      </c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  <c r="AL232" s="138"/>
      <c r="AM232" s="138"/>
      <c r="AN232" s="138"/>
      <c r="AO232" s="138"/>
      <c r="AP232" s="138"/>
      <c r="AQ232" s="138"/>
      <c r="AR232" s="138"/>
      <c r="AS232" s="138"/>
    </row>
    <row r="233" spans="1:45">
      <c r="A233" s="89" t="s">
        <v>371</v>
      </c>
      <c r="B233" s="89" t="s">
        <v>50</v>
      </c>
      <c r="C233" s="92">
        <v>699932</v>
      </c>
      <c r="D233" s="92">
        <v>493550</v>
      </c>
      <c r="E233" s="92">
        <v>642965</v>
      </c>
      <c r="F233" s="92">
        <v>736646</v>
      </c>
      <c r="G233" s="92">
        <v>14515498</v>
      </c>
      <c r="H233" s="92">
        <v>2589679</v>
      </c>
      <c r="I233" s="92">
        <v>2342227</v>
      </c>
      <c r="J233" s="92">
        <v>4954648</v>
      </c>
      <c r="K233" s="92">
        <v>2218613</v>
      </c>
      <c r="L233" s="92">
        <v>2156178</v>
      </c>
      <c r="M233" s="115">
        <v>2192702.9371400001</v>
      </c>
      <c r="N233" s="115">
        <v>0</v>
      </c>
      <c r="O233" s="115">
        <v>0</v>
      </c>
      <c r="P233" s="115">
        <v>0</v>
      </c>
      <c r="Q233" s="115">
        <v>0</v>
      </c>
      <c r="R233" s="115">
        <v>0</v>
      </c>
      <c r="S233" s="115">
        <v>0</v>
      </c>
      <c r="T233" s="115">
        <v>0</v>
      </c>
      <c r="U233" s="115">
        <v>0</v>
      </c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  <c r="AQ233" s="138"/>
      <c r="AR233" s="138"/>
      <c r="AS233" s="138"/>
    </row>
    <row r="234" spans="1:45">
      <c r="A234" s="89" t="s">
        <v>2723</v>
      </c>
      <c r="B234" s="89" t="s">
        <v>2724</v>
      </c>
      <c r="C234" s="92">
        <v>0</v>
      </c>
      <c r="D234" s="92">
        <v>0</v>
      </c>
      <c r="E234" s="92">
        <v>0</v>
      </c>
      <c r="F234" s="92">
        <v>0</v>
      </c>
      <c r="G234" s="92">
        <v>0</v>
      </c>
      <c r="H234" s="92">
        <v>0</v>
      </c>
      <c r="I234" s="92">
        <v>0</v>
      </c>
      <c r="J234" s="92">
        <v>0</v>
      </c>
      <c r="K234" s="92">
        <v>0</v>
      </c>
      <c r="L234" s="92">
        <v>0</v>
      </c>
      <c r="M234" s="115">
        <v>0</v>
      </c>
      <c r="N234" s="115">
        <v>1030205642.9421899</v>
      </c>
      <c r="O234" s="115">
        <v>631402149.48841</v>
      </c>
      <c r="P234" s="115">
        <v>785569413.17375004</v>
      </c>
      <c r="Q234" s="115">
        <v>738725724.13645995</v>
      </c>
      <c r="R234" s="115">
        <v>782810109.71931994</v>
      </c>
      <c r="S234" s="115">
        <v>974726079.75999999</v>
      </c>
      <c r="T234" s="115">
        <v>979902932.03999996</v>
      </c>
      <c r="U234" s="115">
        <v>1001891297.8438001</v>
      </c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  <c r="AL234" s="138"/>
      <c r="AM234" s="138"/>
      <c r="AN234" s="138"/>
      <c r="AO234" s="138"/>
      <c r="AP234" s="138"/>
      <c r="AQ234" s="138"/>
      <c r="AR234" s="138"/>
      <c r="AS234" s="138"/>
    </row>
    <row r="235" spans="1:45">
      <c r="A235" s="89" t="s">
        <v>372</v>
      </c>
      <c r="B235" s="89" t="s">
        <v>49</v>
      </c>
      <c r="C235" s="92">
        <v>3367702464</v>
      </c>
      <c r="D235" s="92">
        <v>3301376868</v>
      </c>
      <c r="E235" s="92">
        <v>3510101282</v>
      </c>
      <c r="F235" s="92">
        <v>3092967016</v>
      </c>
      <c r="G235" s="92">
        <v>3063272057</v>
      </c>
      <c r="H235" s="92">
        <v>3217161506</v>
      </c>
      <c r="I235" s="92">
        <v>3523084468</v>
      </c>
      <c r="J235" s="92">
        <v>3883644902</v>
      </c>
      <c r="K235" s="92">
        <v>5144642065</v>
      </c>
      <c r="L235" s="92">
        <v>4655208173</v>
      </c>
      <c r="M235" s="115">
        <v>5112231094.2016697</v>
      </c>
      <c r="N235" s="115">
        <v>0</v>
      </c>
      <c r="O235" s="115">
        <v>0</v>
      </c>
      <c r="P235" s="115">
        <v>0</v>
      </c>
      <c r="Q235" s="115">
        <v>0</v>
      </c>
      <c r="R235" s="115">
        <v>0</v>
      </c>
      <c r="S235" s="115">
        <v>0</v>
      </c>
      <c r="T235" s="115">
        <v>0</v>
      </c>
      <c r="U235" s="115">
        <v>0</v>
      </c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  <c r="AL235" s="138"/>
      <c r="AM235" s="138"/>
      <c r="AN235" s="138"/>
      <c r="AO235" s="138"/>
      <c r="AP235" s="138"/>
      <c r="AQ235" s="138"/>
      <c r="AR235" s="138"/>
      <c r="AS235" s="138"/>
    </row>
    <row r="236" spans="1:45" ht="25.5">
      <c r="A236" s="89" t="s">
        <v>373</v>
      </c>
      <c r="B236" s="89" t="s">
        <v>203</v>
      </c>
      <c r="C236" s="92">
        <v>0</v>
      </c>
      <c r="D236" s="92">
        <v>0</v>
      </c>
      <c r="E236" s="92">
        <v>3464</v>
      </c>
      <c r="F236" s="92">
        <v>0</v>
      </c>
      <c r="G236" s="92">
        <v>0</v>
      </c>
      <c r="H236" s="92">
        <v>0</v>
      </c>
      <c r="I236" s="92">
        <v>12</v>
      </c>
      <c r="J236" s="92">
        <v>12</v>
      </c>
      <c r="K236" s="92">
        <v>0</v>
      </c>
      <c r="L236" s="92">
        <v>0</v>
      </c>
      <c r="M236" s="115">
        <v>0</v>
      </c>
      <c r="N236" s="115">
        <v>2110280.8301500003</v>
      </c>
      <c r="O236" s="115">
        <v>2110280.8301400002</v>
      </c>
      <c r="P236" s="115">
        <v>2110280.8301400002</v>
      </c>
      <c r="Q236" s="115">
        <v>2110280.8301400002</v>
      </c>
      <c r="R236" s="115">
        <v>2110280.8301400002</v>
      </c>
      <c r="S236" s="115">
        <v>2110280.83</v>
      </c>
      <c r="T236" s="115">
        <v>0</v>
      </c>
      <c r="U236" s="115">
        <v>0</v>
      </c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138"/>
    </row>
    <row r="237" spans="1:45" ht="25.5">
      <c r="A237" s="89" t="s">
        <v>374</v>
      </c>
      <c r="B237" s="89" t="s">
        <v>48</v>
      </c>
      <c r="C237" s="95">
        <v>530720</v>
      </c>
      <c r="D237" s="95">
        <v>2238425</v>
      </c>
      <c r="E237" s="95">
        <v>1956680</v>
      </c>
      <c r="F237" s="95">
        <v>706972</v>
      </c>
      <c r="G237" s="95">
        <v>795753</v>
      </c>
      <c r="H237" s="95">
        <v>315577</v>
      </c>
      <c r="I237" s="95">
        <v>488699</v>
      </c>
      <c r="J237" s="95">
        <v>284823</v>
      </c>
      <c r="K237" s="95">
        <v>66291</v>
      </c>
      <c r="L237" s="95">
        <v>74453</v>
      </c>
      <c r="M237" s="95">
        <v>95808.572019999992</v>
      </c>
      <c r="N237" s="95">
        <v>0</v>
      </c>
      <c r="O237" s="95">
        <v>0</v>
      </c>
      <c r="P237" s="115">
        <v>0</v>
      </c>
      <c r="Q237" s="115">
        <v>0</v>
      </c>
      <c r="R237" s="115">
        <v>0</v>
      </c>
      <c r="S237" s="115">
        <v>0</v>
      </c>
      <c r="T237" s="115">
        <v>0</v>
      </c>
      <c r="U237" s="115">
        <v>0</v>
      </c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  <c r="AL237" s="138"/>
      <c r="AM237" s="138"/>
      <c r="AN237" s="138"/>
      <c r="AO237" s="138"/>
      <c r="AP237" s="138"/>
      <c r="AQ237" s="138"/>
      <c r="AR237" s="138"/>
      <c r="AS237" s="138"/>
    </row>
    <row r="238" spans="1:45">
      <c r="A238" s="89" t="s">
        <v>375</v>
      </c>
      <c r="B238" s="89" t="s">
        <v>47</v>
      </c>
      <c r="C238" s="92">
        <v>358315318</v>
      </c>
      <c r="D238" s="92">
        <v>343897171</v>
      </c>
      <c r="E238" s="92">
        <v>311364328</v>
      </c>
      <c r="F238" s="92">
        <v>308480997</v>
      </c>
      <c r="G238" s="92">
        <v>262362211</v>
      </c>
      <c r="H238" s="92">
        <v>250841793</v>
      </c>
      <c r="I238" s="92">
        <v>416908197</v>
      </c>
      <c r="J238" s="92">
        <v>298194949</v>
      </c>
      <c r="K238" s="92">
        <v>180933613</v>
      </c>
      <c r="L238" s="92">
        <v>194402839</v>
      </c>
      <c r="M238" s="115">
        <v>200927364.69567999</v>
      </c>
      <c r="N238" s="115">
        <v>224931102.662</v>
      </c>
      <c r="O238" s="115">
        <v>173749256.85945001</v>
      </c>
      <c r="P238" s="115">
        <v>222972824.32523999</v>
      </c>
      <c r="Q238" s="115">
        <v>150824226.62548998</v>
      </c>
      <c r="R238" s="115">
        <v>185776471.69395</v>
      </c>
      <c r="S238" s="115">
        <v>209544955.12</v>
      </c>
      <c r="T238" s="115">
        <v>281333651.81999999</v>
      </c>
      <c r="U238" s="115">
        <v>270190773.50721002</v>
      </c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  <c r="AL238" s="138"/>
      <c r="AM238" s="138"/>
      <c r="AN238" s="138"/>
      <c r="AO238" s="138"/>
      <c r="AP238" s="138"/>
      <c r="AQ238" s="138"/>
      <c r="AR238" s="138"/>
      <c r="AS238" s="138"/>
    </row>
    <row r="239" spans="1:45">
      <c r="A239" s="89" t="s">
        <v>376</v>
      </c>
      <c r="B239" s="89" t="s">
        <v>46</v>
      </c>
      <c r="C239" s="92">
        <v>324794831</v>
      </c>
      <c r="D239" s="92">
        <v>353009512</v>
      </c>
      <c r="E239" s="92">
        <v>371927469</v>
      </c>
      <c r="F239" s="92">
        <v>341796537</v>
      </c>
      <c r="G239" s="92">
        <v>421374787</v>
      </c>
      <c r="H239" s="92">
        <v>387503736</v>
      </c>
      <c r="I239" s="92">
        <v>423309673</v>
      </c>
      <c r="J239" s="92">
        <v>458746700</v>
      </c>
      <c r="K239" s="92">
        <v>631687592</v>
      </c>
      <c r="L239" s="92">
        <v>550830835</v>
      </c>
      <c r="M239" s="115">
        <v>600994132.68668008</v>
      </c>
      <c r="N239" s="115">
        <v>697534649.98190999</v>
      </c>
      <c r="O239" s="115">
        <v>884057176.25431991</v>
      </c>
      <c r="P239" s="115">
        <v>826697605.63039005</v>
      </c>
      <c r="Q239" s="115">
        <v>1047974888.25307</v>
      </c>
      <c r="R239" s="115">
        <v>1141872689.34746</v>
      </c>
      <c r="S239" s="115">
        <v>1392430964.1400001</v>
      </c>
      <c r="T239" s="115">
        <v>1464018908.8699999</v>
      </c>
      <c r="U239" s="115">
        <v>1828969148.36057</v>
      </c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  <c r="AL239" s="138"/>
      <c r="AM239" s="138"/>
      <c r="AN239" s="138"/>
      <c r="AO239" s="138"/>
      <c r="AP239" s="138"/>
      <c r="AQ239" s="138"/>
      <c r="AR239" s="138"/>
      <c r="AS239" s="138"/>
    </row>
    <row r="240" spans="1:45">
      <c r="A240" s="89" t="s">
        <v>377</v>
      </c>
      <c r="B240" s="89" t="s">
        <v>2822</v>
      </c>
      <c r="C240" s="92">
        <v>217953940</v>
      </c>
      <c r="D240" s="92">
        <v>102173422</v>
      </c>
      <c r="E240" s="92">
        <v>109408760</v>
      </c>
      <c r="F240" s="92">
        <v>146664300</v>
      </c>
      <c r="G240" s="92">
        <v>964194792</v>
      </c>
      <c r="H240" s="92">
        <v>736685819</v>
      </c>
      <c r="I240" s="92">
        <v>586526040</v>
      </c>
      <c r="J240" s="92">
        <v>419682385</v>
      </c>
      <c r="K240" s="92">
        <v>342006625</v>
      </c>
      <c r="L240" s="92">
        <v>458126280</v>
      </c>
      <c r="M240" s="115">
        <v>436993971.11511999</v>
      </c>
      <c r="N240" s="115">
        <v>883676241.11351001</v>
      </c>
      <c r="O240" s="115">
        <v>1088074767.82985</v>
      </c>
      <c r="P240" s="115">
        <v>1136938055.78631</v>
      </c>
      <c r="Q240" s="115">
        <v>1132495943.97031</v>
      </c>
      <c r="R240" s="115">
        <v>1621753957.08937</v>
      </c>
      <c r="S240" s="115">
        <v>1329491413.74</v>
      </c>
      <c r="T240" s="115">
        <v>1243129626</v>
      </c>
      <c r="U240" s="115">
        <v>1294959141.7393</v>
      </c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  <c r="AL240" s="138"/>
      <c r="AM240" s="138"/>
      <c r="AN240" s="138"/>
      <c r="AO240" s="138"/>
      <c r="AP240" s="138"/>
      <c r="AQ240" s="138"/>
      <c r="AR240" s="138"/>
      <c r="AS240" s="138"/>
    </row>
    <row r="241" spans="1:45">
      <c r="A241" s="89" t="s">
        <v>378</v>
      </c>
      <c r="B241" s="89" t="s">
        <v>44</v>
      </c>
      <c r="C241" s="92">
        <v>66576765</v>
      </c>
      <c r="D241" s="92">
        <v>30185309</v>
      </c>
      <c r="E241" s="92">
        <v>74298527</v>
      </c>
      <c r="F241" s="92">
        <v>65072475</v>
      </c>
      <c r="G241" s="92">
        <v>67483078</v>
      </c>
      <c r="H241" s="92">
        <v>62642204</v>
      </c>
      <c r="I241" s="92">
        <v>69460904</v>
      </c>
      <c r="J241" s="92">
        <v>68493581</v>
      </c>
      <c r="K241" s="92">
        <v>85802990</v>
      </c>
      <c r="L241" s="92">
        <v>72462699</v>
      </c>
      <c r="M241" s="115">
        <v>101830024.67785001</v>
      </c>
      <c r="N241" s="115">
        <v>74343107.120320007</v>
      </c>
      <c r="O241" s="115">
        <v>133947532.87379</v>
      </c>
      <c r="P241" s="115">
        <v>98959254.24932</v>
      </c>
      <c r="Q241" s="115">
        <v>133110997.22575</v>
      </c>
      <c r="R241" s="115">
        <v>207681864.31298</v>
      </c>
      <c r="S241" s="115">
        <v>163375450.38999999</v>
      </c>
      <c r="T241" s="115">
        <v>174152219.71000001</v>
      </c>
      <c r="U241" s="115">
        <v>193978234.18081</v>
      </c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  <c r="AL241" s="138"/>
      <c r="AM241" s="138"/>
      <c r="AN241" s="138"/>
      <c r="AO241" s="138"/>
      <c r="AP241" s="138"/>
      <c r="AQ241" s="138"/>
      <c r="AR241" s="138"/>
      <c r="AS241" s="138"/>
    </row>
    <row r="242" spans="1:45">
      <c r="A242" s="89" t="s">
        <v>379</v>
      </c>
      <c r="B242" s="89" t="s">
        <v>43</v>
      </c>
      <c r="C242" s="92">
        <v>281754397</v>
      </c>
      <c r="D242" s="92">
        <v>290985887</v>
      </c>
      <c r="E242" s="92">
        <v>379848575</v>
      </c>
      <c r="F242" s="92">
        <v>392517090</v>
      </c>
      <c r="G242" s="92">
        <v>606880475</v>
      </c>
      <c r="H242" s="92">
        <v>555497711</v>
      </c>
      <c r="I242" s="92">
        <v>698699515</v>
      </c>
      <c r="J242" s="92">
        <v>1028767974</v>
      </c>
      <c r="K242" s="92">
        <v>790884699</v>
      </c>
      <c r="L242" s="92">
        <v>682736087</v>
      </c>
      <c r="M242" s="115">
        <v>640467419.97155011</v>
      </c>
      <c r="N242" s="115">
        <v>0</v>
      </c>
      <c r="O242" s="115">
        <v>0</v>
      </c>
      <c r="P242" s="115">
        <v>0</v>
      </c>
      <c r="Q242" s="115">
        <v>0</v>
      </c>
      <c r="R242" s="115">
        <v>0</v>
      </c>
      <c r="S242" s="115">
        <v>0</v>
      </c>
      <c r="T242" s="115">
        <v>0</v>
      </c>
      <c r="U242" s="115">
        <v>0</v>
      </c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138"/>
    </row>
    <row r="243" spans="1:45">
      <c r="A243" s="89" t="s">
        <v>380</v>
      </c>
      <c r="B243" s="89" t="s">
        <v>42</v>
      </c>
      <c r="C243" s="92">
        <v>852976700</v>
      </c>
      <c r="D243" s="92">
        <v>1150682910</v>
      </c>
      <c r="E243" s="92">
        <v>1562796531</v>
      </c>
      <c r="F243" s="92">
        <v>1351775149</v>
      </c>
      <c r="G243" s="92">
        <v>3276033711</v>
      </c>
      <c r="H243" s="92">
        <v>2984194506</v>
      </c>
      <c r="I243" s="92">
        <v>1972824467</v>
      </c>
      <c r="J243" s="92">
        <v>2301589136</v>
      </c>
      <c r="K243" s="92">
        <v>3373649995</v>
      </c>
      <c r="L243" s="92">
        <v>3534675765</v>
      </c>
      <c r="M243" s="115">
        <v>5107201195.9950495</v>
      </c>
      <c r="N243" s="115">
        <v>0</v>
      </c>
      <c r="O243" s="115">
        <v>0</v>
      </c>
      <c r="P243" s="115">
        <v>0</v>
      </c>
      <c r="Q243" s="115">
        <v>0</v>
      </c>
      <c r="R243" s="115">
        <v>0</v>
      </c>
      <c r="S243" s="115">
        <v>0</v>
      </c>
      <c r="T243" s="115">
        <v>0</v>
      </c>
      <c r="U243" s="115">
        <v>0</v>
      </c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  <c r="AL243" s="138"/>
      <c r="AM243" s="138"/>
      <c r="AN243" s="138"/>
      <c r="AO243" s="138"/>
      <c r="AP243" s="138"/>
      <c r="AQ243" s="138"/>
      <c r="AR243" s="138"/>
      <c r="AS243" s="138"/>
    </row>
    <row r="244" spans="1:45">
      <c r="A244" s="89" t="s">
        <v>381</v>
      </c>
      <c r="B244" s="89" t="s">
        <v>41</v>
      </c>
      <c r="C244" s="92">
        <v>311185654</v>
      </c>
      <c r="D244" s="92">
        <v>323988132</v>
      </c>
      <c r="E244" s="92">
        <v>285977265</v>
      </c>
      <c r="F244" s="92">
        <v>531994146</v>
      </c>
      <c r="G244" s="92">
        <v>424850299</v>
      </c>
      <c r="H244" s="92">
        <v>363923267</v>
      </c>
      <c r="I244" s="92">
        <v>217263796</v>
      </c>
      <c r="J244" s="92">
        <v>235851440</v>
      </c>
      <c r="K244" s="92">
        <v>251230588</v>
      </c>
      <c r="L244" s="92">
        <v>224267161</v>
      </c>
      <c r="M244" s="115">
        <v>186746232.39645001</v>
      </c>
      <c r="N244" s="115">
        <v>0</v>
      </c>
      <c r="O244" s="115">
        <v>0</v>
      </c>
      <c r="P244" s="115">
        <v>0</v>
      </c>
      <c r="Q244" s="94">
        <v>0</v>
      </c>
      <c r="R244" s="115">
        <v>0</v>
      </c>
      <c r="S244" s="115">
        <v>0</v>
      </c>
      <c r="T244" s="115">
        <v>0</v>
      </c>
      <c r="U244" s="115">
        <v>0</v>
      </c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</row>
    <row r="245" spans="1:45">
      <c r="A245" s="89" t="s">
        <v>383</v>
      </c>
      <c r="B245" s="89" t="s">
        <v>40</v>
      </c>
      <c r="C245" s="92">
        <v>209591409</v>
      </c>
      <c r="D245" s="92">
        <v>190643918</v>
      </c>
      <c r="E245" s="92">
        <v>236233217</v>
      </c>
      <c r="F245" s="92">
        <v>267014714</v>
      </c>
      <c r="G245" s="92">
        <v>440609656</v>
      </c>
      <c r="H245" s="92">
        <v>569156077</v>
      </c>
      <c r="I245" s="92">
        <v>565567537</v>
      </c>
      <c r="J245" s="92">
        <v>650764972</v>
      </c>
      <c r="K245" s="92">
        <v>580928386</v>
      </c>
      <c r="L245" s="92">
        <v>868513625</v>
      </c>
      <c r="M245" s="115">
        <v>1014049352.12616</v>
      </c>
      <c r="N245" s="115">
        <v>1145801733.4040902</v>
      </c>
      <c r="O245" s="115">
        <v>1187505769.69169</v>
      </c>
      <c r="P245" s="115">
        <v>1288095593.6875501</v>
      </c>
      <c r="Q245" s="115">
        <v>1635724702.9091799</v>
      </c>
      <c r="R245" s="115">
        <v>1737543436.7342601</v>
      </c>
      <c r="S245" s="115">
        <v>1873314404.6300001</v>
      </c>
      <c r="T245" s="115">
        <v>2135330853.1500001</v>
      </c>
      <c r="U245" s="115">
        <v>2634969899.2529302</v>
      </c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138"/>
    </row>
    <row r="246" spans="1:45">
      <c r="A246" s="89" t="s">
        <v>384</v>
      </c>
      <c r="B246" s="89" t="s">
        <v>39</v>
      </c>
      <c r="C246" s="92">
        <v>44419071</v>
      </c>
      <c r="D246" s="92">
        <v>48031825</v>
      </c>
      <c r="E246" s="92">
        <v>45620800</v>
      </c>
      <c r="F246" s="92">
        <v>54449188</v>
      </c>
      <c r="G246" s="92">
        <v>32811605</v>
      </c>
      <c r="H246" s="92">
        <v>25380505</v>
      </c>
      <c r="I246" s="92">
        <v>28237820</v>
      </c>
      <c r="J246" s="92">
        <v>39576766</v>
      </c>
      <c r="K246" s="92">
        <v>42830803</v>
      </c>
      <c r="L246" s="92">
        <v>42715889</v>
      </c>
      <c r="M246" s="115">
        <v>42825355.836730003</v>
      </c>
      <c r="N246" s="115">
        <v>55272206.049730003</v>
      </c>
      <c r="O246" s="115">
        <v>45686913.587300003</v>
      </c>
      <c r="P246" s="115">
        <v>49829398.031609997</v>
      </c>
      <c r="Q246" s="115">
        <v>67219982.063079998</v>
      </c>
      <c r="R246" s="115">
        <v>57720386.579889998</v>
      </c>
      <c r="S246" s="115">
        <v>101101231.56</v>
      </c>
      <c r="T246" s="115">
        <v>109208481.55</v>
      </c>
      <c r="U246" s="115">
        <v>82536854.418820009</v>
      </c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  <c r="AL246" s="138"/>
      <c r="AM246" s="138"/>
      <c r="AN246" s="138"/>
      <c r="AO246" s="138"/>
      <c r="AP246" s="138"/>
      <c r="AQ246" s="138"/>
      <c r="AR246" s="138"/>
      <c r="AS246" s="138"/>
    </row>
    <row r="247" spans="1:45" ht="25.5">
      <c r="A247" s="89" t="s">
        <v>386</v>
      </c>
      <c r="B247" s="89" t="s">
        <v>7666</v>
      </c>
      <c r="C247" s="92">
        <v>16885074</v>
      </c>
      <c r="D247" s="92">
        <v>16136874</v>
      </c>
      <c r="E247" s="92">
        <v>15998936</v>
      </c>
      <c r="F247" s="92">
        <v>15123445</v>
      </c>
      <c r="G247" s="92">
        <v>14686624</v>
      </c>
      <c r="H247" s="92">
        <v>14834951</v>
      </c>
      <c r="I247" s="92">
        <v>15259664</v>
      </c>
      <c r="J247" s="92">
        <v>15222548</v>
      </c>
      <c r="K247" s="92">
        <v>15140446</v>
      </c>
      <c r="L247" s="92">
        <v>46835</v>
      </c>
      <c r="M247" s="115">
        <v>28531.721989999998</v>
      </c>
      <c r="N247" s="115">
        <v>1374425.46618</v>
      </c>
      <c r="O247" s="115">
        <v>1700239.4775099999</v>
      </c>
      <c r="P247" s="115">
        <v>1609747.55801</v>
      </c>
      <c r="Q247" s="115">
        <v>1087241.5643199999</v>
      </c>
      <c r="R247" s="115">
        <v>1248633.30085</v>
      </c>
      <c r="S247" s="115">
        <v>1862563.52</v>
      </c>
      <c r="T247" s="115">
        <v>1301191.31</v>
      </c>
      <c r="U247" s="115">
        <v>1463335.9889100001</v>
      </c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</row>
    <row r="248" spans="1:45" ht="25.5">
      <c r="A248" s="89" t="s">
        <v>387</v>
      </c>
      <c r="B248" s="89" t="s">
        <v>7667</v>
      </c>
      <c r="C248" s="92">
        <v>6393107</v>
      </c>
      <c r="D248" s="92">
        <v>3969108</v>
      </c>
      <c r="E248" s="92">
        <v>2937518</v>
      </c>
      <c r="F248" s="92">
        <v>3603746</v>
      </c>
      <c r="G248" s="92">
        <v>1387623</v>
      </c>
      <c r="H248" s="92">
        <v>1888710</v>
      </c>
      <c r="I248" s="92">
        <v>1406066</v>
      </c>
      <c r="J248" s="92">
        <v>687773</v>
      </c>
      <c r="K248" s="92">
        <v>1125909</v>
      </c>
      <c r="L248" s="92">
        <v>9888052</v>
      </c>
      <c r="M248" s="115">
        <v>16301700.166999999</v>
      </c>
      <c r="N248" s="115">
        <v>39952786.507959999</v>
      </c>
      <c r="O248" s="115">
        <v>51520187.600189999</v>
      </c>
      <c r="P248" s="94">
        <v>9260814.9957699999</v>
      </c>
      <c r="Q248" s="94">
        <v>7788339.9258000003</v>
      </c>
      <c r="R248" s="115">
        <v>3893685.2653899998</v>
      </c>
      <c r="S248" s="115">
        <v>4100845.36</v>
      </c>
      <c r="T248" s="115">
        <v>5076555.8600000003</v>
      </c>
      <c r="U248" s="115">
        <v>5383629.1349999998</v>
      </c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138"/>
    </row>
    <row r="249" spans="1:45">
      <c r="A249" s="89" t="s">
        <v>388</v>
      </c>
      <c r="B249" s="89" t="s">
        <v>38</v>
      </c>
      <c r="C249" s="92">
        <v>441501408</v>
      </c>
      <c r="D249" s="92">
        <v>551393070</v>
      </c>
      <c r="E249" s="92">
        <v>1014816277</v>
      </c>
      <c r="F249" s="92">
        <v>1110086218</v>
      </c>
      <c r="G249" s="92">
        <v>1050418621</v>
      </c>
      <c r="H249" s="92">
        <v>1080000745</v>
      </c>
      <c r="I249" s="92">
        <v>1128049467</v>
      </c>
      <c r="J249" s="92">
        <v>1109339277</v>
      </c>
      <c r="K249" s="92">
        <v>1093584555</v>
      </c>
      <c r="L249" s="92">
        <v>1281130637</v>
      </c>
      <c r="M249" s="115">
        <v>1557014274.66324</v>
      </c>
      <c r="N249" s="115">
        <v>2065822943.43223</v>
      </c>
      <c r="O249" s="115">
        <v>2381938304.4350801</v>
      </c>
      <c r="P249" s="94">
        <v>2277795046.6297798</v>
      </c>
      <c r="Q249" s="94">
        <v>1431080304.0573301</v>
      </c>
      <c r="R249" s="115">
        <v>1516099584.4652901</v>
      </c>
      <c r="S249" s="115">
        <v>1433335481.27</v>
      </c>
      <c r="T249" s="115">
        <v>1220443805.5699999</v>
      </c>
      <c r="U249" s="115">
        <v>1251932357.8543701</v>
      </c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</row>
    <row r="250" spans="1:45">
      <c r="A250" s="89" t="s">
        <v>2930</v>
      </c>
      <c r="B250" s="89" t="s">
        <v>176</v>
      </c>
      <c r="C250" s="92">
        <v>0</v>
      </c>
      <c r="D250" s="92">
        <v>0</v>
      </c>
      <c r="E250" s="92">
        <v>0</v>
      </c>
      <c r="F250" s="92">
        <v>0</v>
      </c>
      <c r="G250" s="92">
        <v>0</v>
      </c>
      <c r="H250" s="92">
        <v>0</v>
      </c>
      <c r="I250" s="92">
        <v>0</v>
      </c>
      <c r="J250" s="92">
        <v>0</v>
      </c>
      <c r="K250" s="92">
        <v>0</v>
      </c>
      <c r="L250" s="92">
        <v>0</v>
      </c>
      <c r="M250" s="115">
        <v>0</v>
      </c>
      <c r="N250" s="115">
        <v>1342785680.69854</v>
      </c>
      <c r="O250" s="115">
        <v>1201172780.4446599</v>
      </c>
      <c r="P250" s="115">
        <v>976782683.7636801</v>
      </c>
      <c r="Q250" s="115">
        <v>1376208526.94068</v>
      </c>
      <c r="R250" s="115">
        <v>1277352652.5286999</v>
      </c>
      <c r="S250" s="115">
        <v>1731136171.25</v>
      </c>
      <c r="T250" s="115">
        <v>2134051709.5</v>
      </c>
      <c r="U250" s="115">
        <v>2632258307.14184</v>
      </c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</row>
    <row r="251" spans="1:45" ht="25.5">
      <c r="A251" s="89" t="s">
        <v>2961</v>
      </c>
      <c r="B251" s="89" t="s">
        <v>2962</v>
      </c>
      <c r="C251" s="92">
        <v>0</v>
      </c>
      <c r="D251" s="92">
        <v>0</v>
      </c>
      <c r="E251" s="92">
        <v>0</v>
      </c>
      <c r="F251" s="92">
        <v>0</v>
      </c>
      <c r="G251" s="92">
        <v>0</v>
      </c>
      <c r="H251" s="92">
        <v>0</v>
      </c>
      <c r="I251" s="92">
        <v>0</v>
      </c>
      <c r="J251" s="92">
        <v>0</v>
      </c>
      <c r="K251" s="92">
        <v>0</v>
      </c>
      <c r="L251" s="92">
        <v>0</v>
      </c>
      <c r="M251" s="115">
        <v>0</v>
      </c>
      <c r="N251" s="115">
        <v>0</v>
      </c>
      <c r="O251" s="115">
        <v>0</v>
      </c>
      <c r="P251" s="115">
        <v>0</v>
      </c>
      <c r="Q251" s="94">
        <v>119755.3</v>
      </c>
      <c r="R251" s="115">
        <v>201613.6</v>
      </c>
      <c r="S251" s="115">
        <v>241827.48</v>
      </c>
      <c r="T251" s="115">
        <v>246015.7</v>
      </c>
      <c r="U251" s="115">
        <v>270504.40000000002</v>
      </c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  <c r="AL251" s="138"/>
      <c r="AM251" s="138"/>
      <c r="AN251" s="138"/>
      <c r="AO251" s="138"/>
      <c r="AP251" s="138"/>
      <c r="AQ251" s="138"/>
      <c r="AR251" s="138"/>
      <c r="AS251" s="138"/>
    </row>
    <row r="252" spans="1:45" ht="25.5">
      <c r="A252" s="89" t="s">
        <v>2965</v>
      </c>
      <c r="B252" s="89" t="s">
        <v>7668</v>
      </c>
      <c r="C252" s="92">
        <v>0</v>
      </c>
      <c r="D252" s="92">
        <v>0</v>
      </c>
      <c r="E252" s="92">
        <v>0</v>
      </c>
      <c r="F252" s="92">
        <v>0</v>
      </c>
      <c r="G252" s="92">
        <v>0</v>
      </c>
      <c r="H252" s="92">
        <v>0</v>
      </c>
      <c r="I252" s="92">
        <v>0</v>
      </c>
      <c r="J252" s="92">
        <v>0</v>
      </c>
      <c r="K252" s="92">
        <v>0</v>
      </c>
      <c r="L252" s="92">
        <v>0</v>
      </c>
      <c r="M252" s="115">
        <v>0</v>
      </c>
      <c r="N252" s="115">
        <v>303484.67300000001</v>
      </c>
      <c r="O252" s="115">
        <v>397124.63699999999</v>
      </c>
      <c r="P252" s="115">
        <v>959102.9</v>
      </c>
      <c r="Q252" s="115">
        <v>1836298.1910000001</v>
      </c>
      <c r="R252" s="115">
        <v>826486.5</v>
      </c>
      <c r="S252" s="115">
        <v>1517130.96</v>
      </c>
      <c r="T252" s="115">
        <v>1327245.2</v>
      </c>
      <c r="U252" s="115">
        <v>1547012.5360000001</v>
      </c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  <c r="AL252" s="138"/>
      <c r="AM252" s="138"/>
      <c r="AN252" s="138"/>
      <c r="AO252" s="138"/>
      <c r="AP252" s="138"/>
      <c r="AQ252" s="138"/>
      <c r="AR252" s="138"/>
      <c r="AS252" s="138"/>
    </row>
    <row r="253" spans="1:45">
      <c r="A253" s="89" t="s">
        <v>389</v>
      </c>
      <c r="B253" s="89" t="s">
        <v>37</v>
      </c>
      <c r="C253" s="92">
        <v>153859750</v>
      </c>
      <c r="D253" s="92">
        <v>81608894</v>
      </c>
      <c r="E253" s="92">
        <v>107605099</v>
      </c>
      <c r="F253" s="92">
        <v>79795181</v>
      </c>
      <c r="G253" s="92">
        <v>703006625</v>
      </c>
      <c r="H253" s="92">
        <v>132954723</v>
      </c>
      <c r="I253" s="92">
        <v>152037042</v>
      </c>
      <c r="J253" s="92">
        <v>165266678</v>
      </c>
      <c r="K253" s="92">
        <v>1185636682</v>
      </c>
      <c r="L253" s="92">
        <v>1056076846</v>
      </c>
      <c r="M253" s="115">
        <v>152278493.54576001</v>
      </c>
      <c r="N253" s="115">
        <v>4470585505.77563</v>
      </c>
      <c r="O253" s="115">
        <v>5360906479.5354195</v>
      </c>
      <c r="P253" s="94">
        <v>5859828462.1798201</v>
      </c>
      <c r="Q253" s="94">
        <v>6537896498.1080894</v>
      </c>
      <c r="R253" s="115">
        <v>7251157653.6294804</v>
      </c>
      <c r="S253" s="115">
        <v>8334970440.9300003</v>
      </c>
      <c r="T253" s="115">
        <v>7902105920.4300003</v>
      </c>
      <c r="U253" s="115">
        <v>8178569069.9821796</v>
      </c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  <c r="AK253" s="138"/>
      <c r="AL253" s="138"/>
      <c r="AM253" s="138"/>
      <c r="AN253" s="138"/>
      <c r="AO253" s="138"/>
      <c r="AP253" s="138"/>
      <c r="AQ253" s="138"/>
      <c r="AR253" s="138"/>
      <c r="AS253" s="138"/>
    </row>
    <row r="254" spans="1:45">
      <c r="A254" s="89" t="s">
        <v>3050</v>
      </c>
      <c r="B254" s="89" t="s">
        <v>3051</v>
      </c>
      <c r="C254" s="92">
        <v>0</v>
      </c>
      <c r="D254" s="92">
        <v>0</v>
      </c>
      <c r="E254" s="92">
        <v>0</v>
      </c>
      <c r="F254" s="92">
        <v>0</v>
      </c>
      <c r="G254" s="92">
        <v>0</v>
      </c>
      <c r="H254" s="92"/>
      <c r="I254" s="92">
        <v>0</v>
      </c>
      <c r="J254" s="92">
        <v>0</v>
      </c>
      <c r="K254" s="92">
        <v>0</v>
      </c>
      <c r="L254" s="92">
        <v>0</v>
      </c>
      <c r="M254" s="115">
        <v>0</v>
      </c>
      <c r="N254" s="115">
        <v>14796781.376559999</v>
      </c>
      <c r="O254" s="115">
        <v>217936443.63042998</v>
      </c>
      <c r="P254" s="115">
        <v>385014460.79756999</v>
      </c>
      <c r="Q254" s="115">
        <v>403082150.21155</v>
      </c>
      <c r="R254" s="115">
        <v>541781871.55084002</v>
      </c>
      <c r="S254" s="115">
        <v>518934563.35000002</v>
      </c>
      <c r="T254" s="115">
        <v>475189253.24000001</v>
      </c>
      <c r="U254" s="115">
        <v>268754569.11623001</v>
      </c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  <c r="AL254" s="138"/>
      <c r="AM254" s="138"/>
      <c r="AN254" s="138"/>
      <c r="AO254" s="138"/>
      <c r="AP254" s="138"/>
      <c r="AQ254" s="138"/>
      <c r="AR254" s="138"/>
      <c r="AS254" s="138"/>
    </row>
    <row r="255" spans="1:45" ht="25.5">
      <c r="A255" s="89" t="s">
        <v>7808</v>
      </c>
      <c r="B255" s="89" t="s">
        <v>160</v>
      </c>
      <c r="C255" s="92">
        <v>2630897186</v>
      </c>
      <c r="D255" s="92">
        <v>3111433632</v>
      </c>
      <c r="E255" s="92">
        <v>3719669793</v>
      </c>
      <c r="F255" s="92">
        <v>3395073077</v>
      </c>
      <c r="G255" s="92">
        <v>3349289935</v>
      </c>
      <c r="H255" s="92">
        <v>3848179089</v>
      </c>
      <c r="I255" s="92">
        <v>3619255692</v>
      </c>
      <c r="J255" s="92">
        <v>3694091450</v>
      </c>
      <c r="K255" s="92">
        <v>5114668874</v>
      </c>
      <c r="L255" s="92">
        <v>6871673925</v>
      </c>
      <c r="M255" s="115">
        <v>7285941586.93326</v>
      </c>
      <c r="N255" s="115">
        <v>26138549677.370701</v>
      </c>
      <c r="O255" s="115">
        <v>27041423493.699303</v>
      </c>
      <c r="P255" s="115">
        <v>28432375923.798397</v>
      </c>
      <c r="Q255" s="115">
        <v>32086438975.128502</v>
      </c>
      <c r="R255" s="115">
        <v>33884217109.152828</v>
      </c>
      <c r="S255" s="115">
        <v>24854536216.290001</v>
      </c>
      <c r="T255" s="115">
        <v>35028946247.550003</v>
      </c>
      <c r="U255" s="115">
        <v>28737990171.583103</v>
      </c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  <c r="AL255" s="138"/>
      <c r="AM255" s="138"/>
      <c r="AN255" s="138"/>
      <c r="AO255" s="138"/>
      <c r="AP255" s="138"/>
      <c r="AQ255" s="138"/>
      <c r="AR255" s="138"/>
      <c r="AS255" s="138"/>
    </row>
    <row r="256" spans="1:45">
      <c r="A256" s="89" t="s">
        <v>391</v>
      </c>
      <c r="B256" s="89" t="s">
        <v>36</v>
      </c>
      <c r="C256" s="92">
        <v>1867896434</v>
      </c>
      <c r="D256" s="92">
        <v>2084428605</v>
      </c>
      <c r="E256" s="92">
        <v>2772669087</v>
      </c>
      <c r="F256" s="92">
        <v>2410791872</v>
      </c>
      <c r="G256" s="92">
        <v>2393187154</v>
      </c>
      <c r="H256" s="92">
        <v>2548526376</v>
      </c>
      <c r="I256" s="92">
        <v>2607186125</v>
      </c>
      <c r="J256" s="92">
        <v>2535838771</v>
      </c>
      <c r="K256" s="92">
        <v>3042282612</v>
      </c>
      <c r="L256" s="92">
        <v>3598550177</v>
      </c>
      <c r="M256" s="115">
        <v>3815336265.0124702</v>
      </c>
      <c r="N256" s="115">
        <v>0</v>
      </c>
      <c r="O256" s="115">
        <v>0</v>
      </c>
      <c r="P256" s="115">
        <v>0</v>
      </c>
      <c r="Q256" s="115">
        <v>0</v>
      </c>
      <c r="R256" s="115">
        <v>0</v>
      </c>
      <c r="S256" s="115">
        <v>0</v>
      </c>
      <c r="T256" s="115">
        <v>0</v>
      </c>
      <c r="U256" s="115">
        <v>0</v>
      </c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</row>
    <row r="257" spans="1:45">
      <c r="A257" s="89" t="s">
        <v>392</v>
      </c>
      <c r="B257" s="89" t="s">
        <v>175</v>
      </c>
      <c r="C257" s="92">
        <v>668425438</v>
      </c>
      <c r="D257" s="92">
        <v>896451015</v>
      </c>
      <c r="E257" s="92">
        <v>869052507</v>
      </c>
      <c r="F257" s="92">
        <v>877414693</v>
      </c>
      <c r="G257" s="92">
        <v>876246200</v>
      </c>
      <c r="H257" s="92">
        <v>1207639310</v>
      </c>
      <c r="I257" s="92">
        <v>785265639</v>
      </c>
      <c r="J257" s="92">
        <v>889020801</v>
      </c>
      <c r="K257" s="92">
        <v>1645301815</v>
      </c>
      <c r="L257" s="92">
        <v>2639861132</v>
      </c>
      <c r="M257" s="115">
        <v>2707617001.4032598</v>
      </c>
      <c r="N257" s="115">
        <v>0</v>
      </c>
      <c r="O257" s="115">
        <v>0</v>
      </c>
      <c r="P257" s="115">
        <v>0</v>
      </c>
      <c r="Q257" s="115">
        <v>0</v>
      </c>
      <c r="R257" s="115">
        <v>0</v>
      </c>
      <c r="S257" s="115">
        <v>0</v>
      </c>
      <c r="T257" s="115">
        <v>0</v>
      </c>
      <c r="U257" s="115">
        <v>0</v>
      </c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/>
      <c r="AO257" s="138"/>
      <c r="AP257" s="138"/>
      <c r="AQ257" s="138"/>
      <c r="AR257" s="138"/>
      <c r="AS257" s="138"/>
    </row>
    <row r="258" spans="1:45">
      <c r="A258" s="89" t="s">
        <v>3060</v>
      </c>
      <c r="B258" s="89" t="s">
        <v>3061</v>
      </c>
      <c r="C258" s="92">
        <v>0</v>
      </c>
      <c r="D258" s="92">
        <v>0</v>
      </c>
      <c r="E258" s="92">
        <v>0</v>
      </c>
      <c r="F258" s="92">
        <v>0</v>
      </c>
      <c r="G258" s="92">
        <v>0</v>
      </c>
      <c r="H258" s="92">
        <v>0</v>
      </c>
      <c r="I258" s="92">
        <v>0</v>
      </c>
      <c r="J258" s="92">
        <v>0</v>
      </c>
      <c r="K258" s="92">
        <v>0</v>
      </c>
      <c r="L258" s="92">
        <v>0</v>
      </c>
      <c r="M258" s="115">
        <v>0</v>
      </c>
      <c r="N258" s="115">
        <v>3394762692.18432</v>
      </c>
      <c r="O258" s="115">
        <v>3446724149.5170898</v>
      </c>
      <c r="P258" s="115">
        <v>3779240799.9442401</v>
      </c>
      <c r="Q258" s="94">
        <v>4146772166.42414</v>
      </c>
      <c r="R258" s="115">
        <v>4455995811.1219406</v>
      </c>
      <c r="S258" s="115">
        <v>5924861474.6999998</v>
      </c>
      <c r="T258" s="115">
        <v>6130375063.1800003</v>
      </c>
      <c r="U258" s="115">
        <v>6462469822.1093302</v>
      </c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/>
    </row>
    <row r="259" spans="1:45">
      <c r="A259" s="89" t="s">
        <v>7809</v>
      </c>
      <c r="B259" s="89" t="s">
        <v>3111</v>
      </c>
      <c r="C259" s="92">
        <v>0</v>
      </c>
      <c r="D259" s="92">
        <v>0</v>
      </c>
      <c r="E259" s="92">
        <v>0</v>
      </c>
      <c r="F259" s="92">
        <v>0</v>
      </c>
      <c r="G259" s="92">
        <v>0</v>
      </c>
      <c r="H259" s="92">
        <v>0</v>
      </c>
      <c r="I259" s="92">
        <v>0</v>
      </c>
      <c r="J259" s="92">
        <v>0</v>
      </c>
      <c r="K259" s="92">
        <v>0</v>
      </c>
      <c r="L259" s="92">
        <v>0</v>
      </c>
      <c r="M259" s="115">
        <v>0</v>
      </c>
      <c r="N259" s="115">
        <v>-2163385949.1742501</v>
      </c>
      <c r="O259" s="115">
        <v>0</v>
      </c>
      <c r="P259" s="115">
        <v>0</v>
      </c>
      <c r="Q259" s="94">
        <v>0</v>
      </c>
      <c r="R259" s="115">
        <v>0</v>
      </c>
      <c r="S259" s="115">
        <v>5567401.0099999998</v>
      </c>
      <c r="T259" s="115">
        <v>0</v>
      </c>
      <c r="U259" s="115">
        <v>0</v>
      </c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</row>
    <row r="260" spans="1:45" ht="25.5">
      <c r="A260" s="89" t="s">
        <v>7810</v>
      </c>
      <c r="B260" s="89" t="s">
        <v>3123</v>
      </c>
      <c r="C260" s="92">
        <v>0</v>
      </c>
      <c r="D260" s="92">
        <v>0</v>
      </c>
      <c r="E260" s="92">
        <v>0</v>
      </c>
      <c r="F260" s="92">
        <v>0</v>
      </c>
      <c r="G260" s="92">
        <v>0</v>
      </c>
      <c r="H260" s="92">
        <v>0</v>
      </c>
      <c r="I260" s="92">
        <v>0</v>
      </c>
      <c r="J260" s="92">
        <v>0</v>
      </c>
      <c r="K260" s="92">
        <v>0</v>
      </c>
      <c r="L260" s="92">
        <v>0</v>
      </c>
      <c r="M260" s="115">
        <v>0</v>
      </c>
      <c r="N260" s="115">
        <v>-269939813.71195</v>
      </c>
      <c r="O260" s="115">
        <v>0</v>
      </c>
      <c r="P260" s="115">
        <v>21019040.233539999</v>
      </c>
      <c r="Q260" s="94">
        <v>9536675.9664999992</v>
      </c>
      <c r="R260" s="115">
        <v>17631617.50691</v>
      </c>
      <c r="S260" s="115">
        <v>36881438.189999998</v>
      </c>
      <c r="T260" s="115">
        <v>10885008.6</v>
      </c>
      <c r="U260" s="115">
        <v>10904098.06772</v>
      </c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</row>
    <row r="261" spans="1:45">
      <c r="A261" s="89" t="s">
        <v>7811</v>
      </c>
      <c r="B261" s="89" t="s">
        <v>3131</v>
      </c>
      <c r="C261" s="92">
        <v>0</v>
      </c>
      <c r="D261" s="92">
        <v>0</v>
      </c>
      <c r="E261" s="92">
        <v>0</v>
      </c>
      <c r="F261" s="92">
        <v>0</v>
      </c>
      <c r="G261" s="92">
        <v>0</v>
      </c>
      <c r="H261" s="92">
        <v>0</v>
      </c>
      <c r="I261" s="92">
        <v>0</v>
      </c>
      <c r="J261" s="92">
        <v>0</v>
      </c>
      <c r="K261" s="92">
        <v>0</v>
      </c>
      <c r="L261" s="92">
        <v>0</v>
      </c>
      <c r="M261" s="115">
        <v>0</v>
      </c>
      <c r="N261" s="115">
        <v>24099666095.398102</v>
      </c>
      <c r="O261" s="115">
        <v>22606741754.296001</v>
      </c>
      <c r="P261" s="115">
        <v>23652470291.247898</v>
      </c>
      <c r="Q261" s="94">
        <v>27083410827.5243</v>
      </c>
      <c r="R261" s="115">
        <v>28723308324.5849</v>
      </c>
      <c r="S261" s="115">
        <v>18034903643.84</v>
      </c>
      <c r="T261" s="115">
        <v>28087030486.599998</v>
      </c>
      <c r="U261" s="115">
        <v>21279110668.239899</v>
      </c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</row>
    <row r="262" spans="1:45">
      <c r="A262" s="89" t="s">
        <v>3148</v>
      </c>
      <c r="B262" s="89" t="s">
        <v>3149</v>
      </c>
      <c r="C262" s="92">
        <v>0</v>
      </c>
      <c r="D262" s="92">
        <v>0</v>
      </c>
      <c r="E262" s="92">
        <v>0</v>
      </c>
      <c r="F262" s="92">
        <v>0</v>
      </c>
      <c r="G262" s="92">
        <v>0</v>
      </c>
      <c r="H262" s="92">
        <v>0</v>
      </c>
      <c r="I262" s="92">
        <v>0</v>
      </c>
      <c r="J262" s="92">
        <v>0</v>
      </c>
      <c r="K262" s="92">
        <v>0</v>
      </c>
      <c r="L262" s="92">
        <v>0</v>
      </c>
      <c r="M262" s="115">
        <v>0</v>
      </c>
      <c r="N262" s="115">
        <v>1077446652.6745</v>
      </c>
      <c r="O262" s="115">
        <v>987957589.88621998</v>
      </c>
      <c r="P262" s="115">
        <v>979645792.37272</v>
      </c>
      <c r="Q262" s="115">
        <v>846719305.21358991</v>
      </c>
      <c r="R262" s="115">
        <v>687281355.93909001</v>
      </c>
      <c r="S262" s="115">
        <v>852322258.54999995</v>
      </c>
      <c r="T262" s="115">
        <v>800655689.16999996</v>
      </c>
      <c r="U262" s="115">
        <v>985505583.16614997</v>
      </c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</row>
    <row r="263" spans="1:45">
      <c r="A263" s="89" t="s">
        <v>393</v>
      </c>
      <c r="B263" s="89" t="s">
        <v>176</v>
      </c>
      <c r="C263" s="92">
        <v>64933322</v>
      </c>
      <c r="D263" s="92">
        <v>58391189</v>
      </c>
      <c r="E263" s="92">
        <v>77836349</v>
      </c>
      <c r="F263" s="92">
        <v>106757911</v>
      </c>
      <c r="G263" s="92">
        <v>79746208</v>
      </c>
      <c r="H263" s="92">
        <v>91904832</v>
      </c>
      <c r="I263" s="92">
        <v>226695290</v>
      </c>
      <c r="J263" s="92">
        <v>269123240</v>
      </c>
      <c r="K263" s="92">
        <v>427080399</v>
      </c>
      <c r="L263" s="92">
        <v>632801370</v>
      </c>
      <c r="M263" s="115">
        <v>760822415.06652999</v>
      </c>
      <c r="N263" s="115">
        <v>0</v>
      </c>
      <c r="O263" s="115">
        <v>0</v>
      </c>
      <c r="P263" s="115">
        <v>0</v>
      </c>
      <c r="Q263" s="115">
        <v>0</v>
      </c>
      <c r="R263" s="115">
        <v>0</v>
      </c>
      <c r="S263" s="115">
        <v>0</v>
      </c>
      <c r="T263" s="115">
        <v>0</v>
      </c>
      <c r="U263" s="115">
        <v>0</v>
      </c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</row>
    <row r="264" spans="1:45" ht="25.5">
      <c r="A264" s="89" t="s">
        <v>394</v>
      </c>
      <c r="B264" s="89" t="s">
        <v>177</v>
      </c>
      <c r="C264" s="92">
        <v>111835</v>
      </c>
      <c r="D264" s="92">
        <v>108653</v>
      </c>
      <c r="E264" s="92">
        <v>111850</v>
      </c>
      <c r="F264" s="92">
        <v>108601</v>
      </c>
      <c r="G264" s="92">
        <v>110373</v>
      </c>
      <c r="H264" s="92">
        <v>108571</v>
      </c>
      <c r="I264" s="92">
        <v>108638</v>
      </c>
      <c r="J264" s="92">
        <v>108638</v>
      </c>
      <c r="K264" s="92">
        <v>4048</v>
      </c>
      <c r="L264" s="92">
        <v>0</v>
      </c>
      <c r="M264" s="115">
        <v>685.2</v>
      </c>
      <c r="N264" s="115">
        <v>0</v>
      </c>
      <c r="O264" s="115">
        <v>0</v>
      </c>
      <c r="P264" s="115">
        <v>0</v>
      </c>
      <c r="Q264" s="115">
        <v>0</v>
      </c>
      <c r="R264" s="115">
        <v>0</v>
      </c>
      <c r="S264" s="115">
        <v>0</v>
      </c>
      <c r="T264" s="115">
        <v>0</v>
      </c>
      <c r="U264" s="115">
        <v>0</v>
      </c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/>
    </row>
    <row r="265" spans="1:45">
      <c r="A265" s="89" t="s">
        <v>395</v>
      </c>
      <c r="B265" s="89" t="s">
        <v>186</v>
      </c>
      <c r="C265" s="92">
        <v>29530157</v>
      </c>
      <c r="D265" s="92">
        <v>72054170</v>
      </c>
      <c r="E265" s="92">
        <v>0</v>
      </c>
      <c r="F265" s="92">
        <v>0</v>
      </c>
      <c r="G265" s="92">
        <v>0</v>
      </c>
      <c r="H265" s="92">
        <v>0</v>
      </c>
      <c r="I265" s="92">
        <v>0</v>
      </c>
      <c r="J265" s="92">
        <v>0</v>
      </c>
      <c r="K265" s="92">
        <v>0</v>
      </c>
      <c r="L265" s="92">
        <v>461246</v>
      </c>
      <c r="M265" s="115">
        <v>2165220.2510000002</v>
      </c>
      <c r="N265" s="115">
        <v>0</v>
      </c>
      <c r="O265" s="115">
        <v>0</v>
      </c>
      <c r="P265" s="115">
        <v>0</v>
      </c>
      <c r="Q265" s="115">
        <v>0</v>
      </c>
      <c r="R265" s="115">
        <v>0</v>
      </c>
      <c r="S265" s="115">
        <v>0</v>
      </c>
      <c r="T265" s="115">
        <v>0</v>
      </c>
      <c r="U265" s="115">
        <v>0</v>
      </c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</row>
    <row r="266" spans="1:45">
      <c r="A266" s="89" t="s">
        <v>396</v>
      </c>
      <c r="B266" s="89" t="s">
        <v>2413</v>
      </c>
      <c r="C266" s="92">
        <v>81507870</v>
      </c>
      <c r="D266" s="92">
        <v>44216778</v>
      </c>
      <c r="E266" s="92">
        <v>-6042802</v>
      </c>
      <c r="F266" s="92">
        <v>33549040</v>
      </c>
      <c r="G266" s="92">
        <v>62751315</v>
      </c>
      <c r="H266" s="92">
        <v>225318334</v>
      </c>
      <c r="I266" s="92">
        <v>118344043</v>
      </c>
      <c r="J266" s="92">
        <v>63535825</v>
      </c>
      <c r="K266" s="92">
        <v>858943984</v>
      </c>
      <c r="L266" s="92">
        <v>910213567</v>
      </c>
      <c r="M266" s="115">
        <v>926683760.19406998</v>
      </c>
      <c r="N266" s="115">
        <v>11627135.40088</v>
      </c>
      <c r="O266" s="115">
        <v>15897.86969</v>
      </c>
      <c r="P266" s="115">
        <v>441170261.21112001</v>
      </c>
      <c r="Q266" s="115">
        <v>164818631.24599999</v>
      </c>
      <c r="R266" s="115">
        <v>4496088.6205200003</v>
      </c>
      <c r="S266" s="115">
        <v>907119898.74000001</v>
      </c>
      <c r="T266" s="115">
        <v>105184031.72</v>
      </c>
      <c r="U266" s="115">
        <v>1156375169.1902499</v>
      </c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/>
    </row>
    <row r="267" spans="1:45">
      <c r="A267" s="89" t="s">
        <v>3154</v>
      </c>
      <c r="B267" s="89" t="s">
        <v>723</v>
      </c>
      <c r="C267" s="92">
        <v>0</v>
      </c>
      <c r="D267" s="92">
        <v>0</v>
      </c>
      <c r="E267" s="92">
        <v>0</v>
      </c>
      <c r="F267" s="92">
        <v>0</v>
      </c>
      <c r="G267" s="92">
        <v>0</v>
      </c>
      <c r="H267" s="92">
        <v>0</v>
      </c>
      <c r="I267" s="92">
        <v>0</v>
      </c>
      <c r="J267" s="92">
        <v>0</v>
      </c>
      <c r="K267" s="92">
        <v>0</v>
      </c>
      <c r="L267" s="92">
        <v>0</v>
      </c>
      <c r="M267" s="115">
        <v>0</v>
      </c>
      <c r="N267" s="115">
        <v>11627135.399879999</v>
      </c>
      <c r="O267" s="115">
        <v>15897.867689999999</v>
      </c>
      <c r="P267" s="115">
        <v>3072.3086899999998</v>
      </c>
      <c r="Q267" s="115">
        <v>908.52668999999992</v>
      </c>
      <c r="R267" s="115">
        <v>6.8999999999999997E-4</v>
      </c>
      <c r="S267" s="115">
        <v>0</v>
      </c>
      <c r="T267" s="115">
        <v>2.13</v>
      </c>
      <c r="U267" s="115">
        <v>78472152.567670003</v>
      </c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/>
    </row>
    <row r="268" spans="1:45" ht="25.5">
      <c r="A268" s="89" t="s">
        <v>3171</v>
      </c>
      <c r="B268" s="89" t="s">
        <v>739</v>
      </c>
      <c r="C268" s="92">
        <v>0</v>
      </c>
      <c r="D268" s="92">
        <v>0</v>
      </c>
      <c r="E268" s="92">
        <v>0</v>
      </c>
      <c r="F268" s="92">
        <v>0</v>
      </c>
      <c r="G268" s="92">
        <v>0</v>
      </c>
      <c r="H268" s="92">
        <v>0</v>
      </c>
      <c r="I268" s="92">
        <v>0</v>
      </c>
      <c r="J268" s="92">
        <v>0</v>
      </c>
      <c r="K268" s="92">
        <v>0</v>
      </c>
      <c r="L268" s="92">
        <v>0</v>
      </c>
      <c r="M268" s="115">
        <v>0</v>
      </c>
      <c r="N268" s="115">
        <v>0</v>
      </c>
      <c r="O268" s="115">
        <v>0</v>
      </c>
      <c r="P268" s="115">
        <v>0</v>
      </c>
      <c r="Q268" s="115">
        <v>0</v>
      </c>
      <c r="R268" s="115">
        <v>12659.076999999999</v>
      </c>
      <c r="S268" s="115">
        <v>0</v>
      </c>
      <c r="T268" s="115">
        <v>0</v>
      </c>
      <c r="U268" s="115">
        <v>2520174.8339999998</v>
      </c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38"/>
      <c r="AS268" s="138"/>
    </row>
    <row r="269" spans="1:45" ht="25.5">
      <c r="A269" s="89" t="s">
        <v>3175</v>
      </c>
      <c r="B269" s="89" t="s">
        <v>743</v>
      </c>
      <c r="C269" s="92">
        <v>0</v>
      </c>
      <c r="D269" s="92">
        <v>0</v>
      </c>
      <c r="E269" s="92">
        <v>0</v>
      </c>
      <c r="F269" s="92">
        <v>0</v>
      </c>
      <c r="G269" s="92">
        <v>0</v>
      </c>
      <c r="H269" s="92">
        <v>0</v>
      </c>
      <c r="I269" s="92">
        <v>0</v>
      </c>
      <c r="J269" s="92">
        <v>0</v>
      </c>
      <c r="K269" s="92">
        <v>0</v>
      </c>
      <c r="L269" s="92">
        <v>0</v>
      </c>
      <c r="M269" s="115">
        <v>0</v>
      </c>
      <c r="N269" s="115">
        <v>1E-3</v>
      </c>
      <c r="O269" s="115">
        <v>2E-3</v>
      </c>
      <c r="P269" s="115">
        <v>441014587.55343002</v>
      </c>
      <c r="Q269" s="94">
        <v>164817722.71930999</v>
      </c>
      <c r="R269" s="115">
        <v>4330184.4048300004</v>
      </c>
      <c r="S269" s="115">
        <v>906597245.72000003</v>
      </c>
      <c r="T269" s="115">
        <v>105058243.11</v>
      </c>
      <c r="U269" s="115">
        <v>1075257055.31058</v>
      </c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/>
    </row>
    <row r="270" spans="1:45" ht="38.25">
      <c r="A270" s="89" t="s">
        <v>7646</v>
      </c>
      <c r="B270" s="89" t="s">
        <v>7647</v>
      </c>
      <c r="C270" s="92">
        <v>0</v>
      </c>
      <c r="D270" s="92">
        <v>0</v>
      </c>
      <c r="E270" s="92">
        <v>0</v>
      </c>
      <c r="F270" s="92">
        <v>0</v>
      </c>
      <c r="G270" s="92">
        <v>0</v>
      </c>
      <c r="H270" s="92">
        <v>0</v>
      </c>
      <c r="I270" s="92">
        <v>0</v>
      </c>
      <c r="J270" s="92">
        <v>0</v>
      </c>
      <c r="K270" s="92">
        <v>0</v>
      </c>
      <c r="L270" s="92">
        <v>0</v>
      </c>
      <c r="M270" s="115">
        <v>0</v>
      </c>
      <c r="N270" s="115">
        <v>0</v>
      </c>
      <c r="O270" s="115">
        <v>0</v>
      </c>
      <c r="P270" s="115">
        <v>152601.34899999999</v>
      </c>
      <c r="Q270" s="115">
        <v>0</v>
      </c>
      <c r="R270" s="115">
        <v>153245.13800000001</v>
      </c>
      <c r="S270" s="115">
        <v>522653.02</v>
      </c>
      <c r="T270" s="115">
        <v>125786.48</v>
      </c>
      <c r="U270" s="115">
        <v>125786.478</v>
      </c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</row>
    <row r="271" spans="1:45">
      <c r="A271" s="89" t="s">
        <v>7805</v>
      </c>
      <c r="B271" s="89" t="s">
        <v>7806</v>
      </c>
      <c r="C271" s="92">
        <v>0</v>
      </c>
      <c r="D271" s="92">
        <v>0</v>
      </c>
      <c r="E271" s="92">
        <v>0</v>
      </c>
      <c r="F271" s="92">
        <v>0</v>
      </c>
      <c r="G271" s="92">
        <v>0</v>
      </c>
      <c r="H271" s="92">
        <v>0</v>
      </c>
      <c r="I271" s="92">
        <v>0</v>
      </c>
      <c r="J271" s="92">
        <v>0</v>
      </c>
      <c r="K271" s="92">
        <v>0</v>
      </c>
      <c r="L271" s="92">
        <v>0</v>
      </c>
      <c r="M271" s="115">
        <v>0</v>
      </c>
      <c r="N271" s="115">
        <v>0</v>
      </c>
      <c r="O271" s="115">
        <v>0</v>
      </c>
      <c r="P271" s="115">
        <v>0</v>
      </c>
      <c r="Q271" s="115">
        <v>0</v>
      </c>
      <c r="R271" s="115">
        <v>0</v>
      </c>
      <c r="S271" s="115">
        <v>0</v>
      </c>
      <c r="T271" s="115">
        <v>0</v>
      </c>
      <c r="U271" s="115">
        <v>0</v>
      </c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/>
    </row>
    <row r="272" spans="1:45">
      <c r="A272" s="89" t="s">
        <v>397</v>
      </c>
      <c r="B272" s="89" t="s">
        <v>178</v>
      </c>
      <c r="C272" s="92">
        <v>49507869</v>
      </c>
      <c r="D272" s="92">
        <v>44216778</v>
      </c>
      <c r="E272" s="92">
        <v>-6042802</v>
      </c>
      <c r="F272" s="92">
        <v>33549040</v>
      </c>
      <c r="G272" s="92">
        <v>62751315</v>
      </c>
      <c r="H272" s="92">
        <v>102052103</v>
      </c>
      <c r="I272" s="92">
        <v>81358801</v>
      </c>
      <c r="J272" s="92">
        <v>60959781</v>
      </c>
      <c r="K272" s="92">
        <v>858224392</v>
      </c>
      <c r="L272" s="92">
        <v>910213567</v>
      </c>
      <c r="M272" s="115">
        <v>926683760.19406998</v>
      </c>
      <c r="N272" s="115">
        <v>0</v>
      </c>
      <c r="O272" s="115">
        <v>0</v>
      </c>
      <c r="P272" s="115">
        <v>0</v>
      </c>
      <c r="Q272" s="115">
        <v>0</v>
      </c>
      <c r="R272" s="115">
        <v>0</v>
      </c>
      <c r="S272" s="115">
        <v>0</v>
      </c>
      <c r="T272" s="115">
        <v>0</v>
      </c>
      <c r="U272" s="115">
        <v>0</v>
      </c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/>
    </row>
    <row r="273" spans="1:45">
      <c r="A273" s="89" t="s">
        <v>398</v>
      </c>
      <c r="B273" s="89" t="s">
        <v>35</v>
      </c>
      <c r="C273" s="92">
        <v>32000001</v>
      </c>
      <c r="D273" s="92">
        <v>0</v>
      </c>
      <c r="E273" s="92">
        <v>0</v>
      </c>
      <c r="F273" s="92">
        <v>0</v>
      </c>
      <c r="G273" s="92">
        <v>0</v>
      </c>
      <c r="H273" s="92">
        <v>123266231</v>
      </c>
      <c r="I273" s="92">
        <v>36985242</v>
      </c>
      <c r="J273" s="92">
        <v>2576044</v>
      </c>
      <c r="K273" s="92">
        <v>719592</v>
      </c>
      <c r="L273" s="92">
        <v>0</v>
      </c>
      <c r="M273" s="115">
        <v>0</v>
      </c>
      <c r="N273" s="115">
        <v>0</v>
      </c>
      <c r="O273" s="115">
        <v>0</v>
      </c>
      <c r="P273" s="115">
        <v>0</v>
      </c>
      <c r="Q273" s="115">
        <v>0</v>
      </c>
      <c r="R273" s="115">
        <v>0</v>
      </c>
      <c r="S273" s="115">
        <v>0</v>
      </c>
      <c r="T273" s="115">
        <v>0</v>
      </c>
      <c r="U273" s="115">
        <v>0</v>
      </c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</row>
    <row r="274" spans="1:45">
      <c r="A274" s="89" t="s">
        <v>399</v>
      </c>
      <c r="B274" s="89" t="s">
        <v>2415</v>
      </c>
      <c r="C274" s="92">
        <v>17651215057</v>
      </c>
      <c r="D274" s="92">
        <v>19264069315</v>
      </c>
      <c r="E274" s="92">
        <v>23076991260</v>
      </c>
      <c r="F274" s="92">
        <v>26208259396</v>
      </c>
      <c r="G274" s="92">
        <v>29017502179</v>
      </c>
      <c r="H274" s="92">
        <v>30572259598</v>
      </c>
      <c r="I274" s="92">
        <v>30784616458</v>
      </c>
      <c r="J274" s="92">
        <v>32220158878</v>
      </c>
      <c r="K274" s="92">
        <v>30167412461</v>
      </c>
      <c r="L274" s="92">
        <v>32361175658</v>
      </c>
      <c r="M274" s="115">
        <v>39974750270.581299</v>
      </c>
      <c r="N274" s="115">
        <v>11001451268.301802</v>
      </c>
      <c r="O274" s="115">
        <v>10281683935.768</v>
      </c>
      <c r="P274" s="115">
        <v>13191259832.594599</v>
      </c>
      <c r="Q274" s="94">
        <v>14923170976.9128</v>
      </c>
      <c r="R274" s="115">
        <v>15752083585.376301</v>
      </c>
      <c r="S274" s="115">
        <v>19804536284.73</v>
      </c>
      <c r="T274" s="115">
        <v>18126145236.939999</v>
      </c>
      <c r="U274" s="115">
        <v>18939303363.673302</v>
      </c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  <c r="AL274" s="138"/>
      <c r="AM274" s="138"/>
      <c r="AN274" s="138"/>
      <c r="AO274" s="138"/>
      <c r="AP274" s="138"/>
      <c r="AQ274" s="138"/>
      <c r="AR274" s="138"/>
      <c r="AS274" s="138"/>
    </row>
    <row r="275" spans="1:45">
      <c r="A275" s="89" t="s">
        <v>3177</v>
      </c>
      <c r="B275" s="89" t="s">
        <v>3178</v>
      </c>
      <c r="C275" s="92">
        <v>0</v>
      </c>
      <c r="D275" s="92">
        <v>0</v>
      </c>
      <c r="E275" s="92">
        <v>0</v>
      </c>
      <c r="F275" s="92">
        <v>0</v>
      </c>
      <c r="G275" s="92">
        <v>0</v>
      </c>
      <c r="H275" s="92">
        <v>0</v>
      </c>
      <c r="I275" s="92">
        <v>0</v>
      </c>
      <c r="J275" s="92">
        <v>0</v>
      </c>
      <c r="K275" s="92">
        <v>0</v>
      </c>
      <c r="L275" s="92">
        <v>0</v>
      </c>
      <c r="M275" s="115">
        <v>0</v>
      </c>
      <c r="N275" s="115">
        <v>8668535528.4981995</v>
      </c>
      <c r="O275" s="115">
        <v>7427429362.8929005</v>
      </c>
      <c r="P275" s="115">
        <v>8163185780.2351398</v>
      </c>
      <c r="Q275" s="94">
        <v>8353385533.3098097</v>
      </c>
      <c r="R275" s="115">
        <v>9228287515.4719391</v>
      </c>
      <c r="S275" s="115">
        <v>10430471679.24</v>
      </c>
      <c r="T275" s="115">
        <v>9981758712.8799992</v>
      </c>
      <c r="U275" s="115">
        <v>9875491707.3157215</v>
      </c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</row>
    <row r="276" spans="1:45">
      <c r="A276" s="89" t="s">
        <v>400</v>
      </c>
      <c r="B276" s="89" t="s">
        <v>33</v>
      </c>
      <c r="C276" s="92">
        <v>266737091</v>
      </c>
      <c r="D276" s="92">
        <v>273313063</v>
      </c>
      <c r="E276" s="92">
        <v>285856825</v>
      </c>
      <c r="F276" s="92">
        <v>212258529</v>
      </c>
      <c r="G276" s="92">
        <v>428004039</v>
      </c>
      <c r="H276" s="92">
        <v>437952186</v>
      </c>
      <c r="I276" s="92">
        <v>239805185</v>
      </c>
      <c r="J276" s="92">
        <v>314768657</v>
      </c>
      <c r="K276" s="92">
        <v>286856441</v>
      </c>
      <c r="L276" s="92">
        <v>203346353</v>
      </c>
      <c r="M276" s="115">
        <v>225400870.76585001</v>
      </c>
      <c r="N276" s="115">
        <v>0</v>
      </c>
      <c r="O276" s="115">
        <v>0</v>
      </c>
      <c r="P276" s="115">
        <v>0</v>
      </c>
      <c r="Q276" s="115">
        <v>0</v>
      </c>
      <c r="R276" s="115">
        <v>0</v>
      </c>
      <c r="S276" s="115">
        <v>0</v>
      </c>
      <c r="T276" s="115">
        <v>0</v>
      </c>
      <c r="U276" s="115">
        <v>0</v>
      </c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  <c r="AL276" s="138"/>
      <c r="AM276" s="138"/>
      <c r="AN276" s="138"/>
      <c r="AO276" s="138"/>
      <c r="AP276" s="138"/>
      <c r="AQ276" s="138"/>
      <c r="AR276" s="138"/>
      <c r="AS276" s="138"/>
    </row>
    <row r="277" spans="1:45">
      <c r="A277" s="89" t="s">
        <v>3191</v>
      </c>
      <c r="B277" s="89" t="s">
        <v>3192</v>
      </c>
      <c r="C277" s="92">
        <v>0</v>
      </c>
      <c r="D277" s="92">
        <v>0</v>
      </c>
      <c r="E277" s="92">
        <v>0</v>
      </c>
      <c r="F277" s="92">
        <v>0</v>
      </c>
      <c r="G277" s="92">
        <v>0</v>
      </c>
      <c r="H277" s="92">
        <v>0</v>
      </c>
      <c r="I277" s="92">
        <v>0</v>
      </c>
      <c r="J277" s="92">
        <v>0</v>
      </c>
      <c r="K277" s="92">
        <v>0</v>
      </c>
      <c r="L277" s="92">
        <v>0</v>
      </c>
      <c r="M277" s="115">
        <v>0</v>
      </c>
      <c r="N277" s="115">
        <v>9856724.6381000001</v>
      </c>
      <c r="O277" s="115">
        <v>9739645.4289999995</v>
      </c>
      <c r="P277" s="115">
        <v>11470445.49484</v>
      </c>
      <c r="Q277" s="115">
        <v>219862027.97567001</v>
      </c>
      <c r="R277" s="115">
        <v>123631532.73407</v>
      </c>
      <c r="S277" s="115">
        <v>32587811.890000001</v>
      </c>
      <c r="T277" s="115">
        <v>20523297.050000001</v>
      </c>
      <c r="U277" s="115">
        <v>16728311.253389999</v>
      </c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/>
    </row>
    <row r="278" spans="1:45">
      <c r="A278" s="89" t="s">
        <v>401</v>
      </c>
      <c r="B278" s="89" t="s">
        <v>32</v>
      </c>
      <c r="C278" s="92">
        <v>1810195398</v>
      </c>
      <c r="D278" s="92">
        <v>2063344992</v>
      </c>
      <c r="E278" s="92">
        <v>2527924613</v>
      </c>
      <c r="F278" s="92">
        <v>2405500422</v>
      </c>
      <c r="G278" s="92">
        <v>2563793648</v>
      </c>
      <c r="H278" s="92">
        <v>3110757303</v>
      </c>
      <c r="I278" s="92">
        <v>3768278909</v>
      </c>
      <c r="J278" s="92">
        <v>4256571714</v>
      </c>
      <c r="K278" s="92">
        <v>5600287834</v>
      </c>
      <c r="L278" s="92">
        <v>5569652855</v>
      </c>
      <c r="M278" s="115">
        <v>6844072212.7856998</v>
      </c>
      <c r="N278" s="115">
        <v>0</v>
      </c>
      <c r="O278" s="115">
        <v>0</v>
      </c>
      <c r="P278" s="115">
        <v>0</v>
      </c>
      <c r="Q278" s="115">
        <v>0</v>
      </c>
      <c r="R278" s="115">
        <v>0</v>
      </c>
      <c r="S278" s="115">
        <v>0</v>
      </c>
      <c r="T278" s="115">
        <v>0</v>
      </c>
      <c r="U278" s="115">
        <v>0</v>
      </c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/>
    </row>
    <row r="279" spans="1:45">
      <c r="A279" s="89" t="s">
        <v>402</v>
      </c>
      <c r="B279" s="89" t="s">
        <v>31</v>
      </c>
      <c r="C279" s="92">
        <v>223732956</v>
      </c>
      <c r="D279" s="92">
        <v>143392026</v>
      </c>
      <c r="E279" s="92">
        <v>122322907</v>
      </c>
      <c r="F279" s="92">
        <v>142433769</v>
      </c>
      <c r="G279" s="92">
        <v>219890453</v>
      </c>
      <c r="H279" s="92">
        <v>153301629</v>
      </c>
      <c r="I279" s="92">
        <v>206339156</v>
      </c>
      <c r="J279" s="92">
        <v>229419961</v>
      </c>
      <c r="K279" s="92">
        <v>180213326</v>
      </c>
      <c r="L279" s="92">
        <v>145064229</v>
      </c>
      <c r="M279" s="115">
        <v>231282951.84569001</v>
      </c>
      <c r="N279" s="115">
        <v>0</v>
      </c>
      <c r="O279" s="115">
        <v>0</v>
      </c>
      <c r="P279" s="115">
        <v>0</v>
      </c>
      <c r="Q279" s="115">
        <v>0</v>
      </c>
      <c r="R279" s="115">
        <v>0</v>
      </c>
      <c r="S279" s="115">
        <v>0</v>
      </c>
      <c r="T279" s="115">
        <v>0</v>
      </c>
      <c r="U279" s="115">
        <v>0</v>
      </c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  <c r="AL279" s="138"/>
      <c r="AM279" s="138"/>
      <c r="AN279" s="138"/>
      <c r="AO279" s="138"/>
      <c r="AP279" s="138"/>
      <c r="AQ279" s="138"/>
      <c r="AR279" s="138"/>
      <c r="AS279" s="138"/>
    </row>
    <row r="280" spans="1:45">
      <c r="A280" s="89" t="s">
        <v>403</v>
      </c>
      <c r="B280" s="89" t="s">
        <v>30</v>
      </c>
      <c r="C280" s="92">
        <v>12194473382</v>
      </c>
      <c r="D280" s="92">
        <v>13261384583</v>
      </c>
      <c r="E280" s="92">
        <v>16470587736</v>
      </c>
      <c r="F280" s="92">
        <v>19521412340</v>
      </c>
      <c r="G280" s="92">
        <v>21865126828</v>
      </c>
      <c r="H280" s="92">
        <v>22800959789</v>
      </c>
      <c r="I280" s="92">
        <v>22441914072</v>
      </c>
      <c r="J280" s="92">
        <v>22824131553</v>
      </c>
      <c r="K280" s="92">
        <v>22188248372</v>
      </c>
      <c r="L280" s="92">
        <v>24414156775</v>
      </c>
      <c r="M280" s="115">
        <v>30560185870.267899</v>
      </c>
      <c r="N280" s="115">
        <v>0</v>
      </c>
      <c r="O280" s="115">
        <v>0</v>
      </c>
      <c r="P280" s="115">
        <v>0</v>
      </c>
      <c r="Q280" s="115">
        <v>0</v>
      </c>
      <c r="R280" s="115">
        <v>0</v>
      </c>
      <c r="S280" s="115">
        <v>0</v>
      </c>
      <c r="T280" s="115">
        <v>0</v>
      </c>
      <c r="U280" s="115">
        <v>0</v>
      </c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  <c r="AL280" s="138"/>
      <c r="AM280" s="138"/>
      <c r="AN280" s="138"/>
      <c r="AO280" s="138"/>
      <c r="AP280" s="138"/>
      <c r="AQ280" s="138"/>
      <c r="AR280" s="138"/>
      <c r="AS280" s="138"/>
    </row>
    <row r="281" spans="1:45">
      <c r="A281" s="89" t="s">
        <v>404</v>
      </c>
      <c r="B281" s="89" t="s">
        <v>29</v>
      </c>
      <c r="C281" s="92">
        <v>2700150339</v>
      </c>
      <c r="D281" s="92">
        <v>3036477145</v>
      </c>
      <c r="E281" s="92">
        <v>3085766097</v>
      </c>
      <c r="F281" s="92">
        <v>3277010678</v>
      </c>
      <c r="G281" s="92">
        <v>3212308588</v>
      </c>
      <c r="H281" s="92">
        <v>3230422209</v>
      </c>
      <c r="I281" s="92">
        <v>3395849910</v>
      </c>
      <c r="J281" s="92">
        <v>3612420314</v>
      </c>
      <c r="K281" s="92">
        <v>0</v>
      </c>
      <c r="L281" s="92">
        <v>0</v>
      </c>
      <c r="M281" s="115">
        <v>0</v>
      </c>
      <c r="N281" s="115">
        <v>0</v>
      </c>
      <c r="O281" s="115">
        <v>0</v>
      </c>
      <c r="P281" s="115">
        <v>0</v>
      </c>
      <c r="Q281" s="115">
        <v>0</v>
      </c>
      <c r="R281" s="115">
        <v>0</v>
      </c>
      <c r="S281" s="115">
        <v>0</v>
      </c>
      <c r="T281" s="115">
        <v>0</v>
      </c>
      <c r="U281" s="115">
        <v>0</v>
      </c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/>
    </row>
    <row r="282" spans="1:45">
      <c r="A282" s="89" t="s">
        <v>405</v>
      </c>
      <c r="B282" s="89" t="s">
        <v>179</v>
      </c>
      <c r="C282" s="92">
        <v>0</v>
      </c>
      <c r="D282" s="92">
        <v>0</v>
      </c>
      <c r="E282" s="92">
        <v>0</v>
      </c>
      <c r="F282" s="92">
        <v>0</v>
      </c>
      <c r="G282" s="92">
        <v>0</v>
      </c>
      <c r="H282" s="92">
        <v>0</v>
      </c>
      <c r="I282" s="92">
        <v>0</v>
      </c>
      <c r="J282" s="92">
        <v>0</v>
      </c>
      <c r="K282" s="92">
        <v>0</v>
      </c>
      <c r="L282" s="92">
        <v>13915166</v>
      </c>
      <c r="M282" s="115">
        <v>570375</v>
      </c>
      <c r="N282" s="115">
        <v>0</v>
      </c>
      <c r="O282" s="115">
        <v>0</v>
      </c>
      <c r="P282" s="115">
        <v>0</v>
      </c>
      <c r="Q282" s="115">
        <v>0</v>
      </c>
      <c r="R282" s="115">
        <v>0</v>
      </c>
      <c r="S282" s="115">
        <v>0</v>
      </c>
      <c r="T282" s="115">
        <v>0</v>
      </c>
      <c r="U282" s="115">
        <v>0</v>
      </c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/>
    </row>
    <row r="283" spans="1:45">
      <c r="A283" s="89" t="s">
        <v>406</v>
      </c>
      <c r="B283" s="89" t="s">
        <v>28</v>
      </c>
      <c r="C283" s="92">
        <v>0</v>
      </c>
      <c r="D283" s="92">
        <v>614931</v>
      </c>
      <c r="E283" s="92">
        <v>0</v>
      </c>
      <c r="F283" s="92">
        <v>3536305</v>
      </c>
      <c r="G283" s="92">
        <v>1591492</v>
      </c>
      <c r="H283" s="92">
        <v>0</v>
      </c>
      <c r="I283" s="92">
        <v>0</v>
      </c>
      <c r="J283" s="92">
        <v>0</v>
      </c>
      <c r="K283" s="92">
        <v>63000</v>
      </c>
      <c r="L283" s="92">
        <v>134002</v>
      </c>
      <c r="M283" s="115">
        <v>71002</v>
      </c>
      <c r="N283" s="115">
        <v>0</v>
      </c>
      <c r="O283" s="115">
        <v>0</v>
      </c>
      <c r="P283" s="115">
        <v>0</v>
      </c>
      <c r="Q283" s="115">
        <v>0</v>
      </c>
      <c r="R283" s="115">
        <v>0</v>
      </c>
      <c r="S283" s="115">
        <v>0</v>
      </c>
      <c r="T283" s="115">
        <v>0</v>
      </c>
      <c r="U283" s="115">
        <v>0</v>
      </c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  <c r="AL283" s="138"/>
      <c r="AM283" s="138"/>
      <c r="AN283" s="138"/>
      <c r="AO283" s="138"/>
      <c r="AP283" s="138"/>
      <c r="AQ283" s="138"/>
      <c r="AR283" s="138"/>
      <c r="AS283" s="138"/>
    </row>
    <row r="284" spans="1:45">
      <c r="A284" s="89" t="s">
        <v>7648</v>
      </c>
      <c r="B284" s="89" t="s">
        <v>7649</v>
      </c>
      <c r="C284" s="92">
        <v>0</v>
      </c>
      <c r="D284" s="92">
        <v>0</v>
      </c>
      <c r="E284" s="92">
        <v>0</v>
      </c>
      <c r="F284" s="92">
        <v>0</v>
      </c>
      <c r="G284" s="92">
        <v>0</v>
      </c>
      <c r="H284" s="92">
        <v>0</v>
      </c>
      <c r="I284" s="92">
        <v>0</v>
      </c>
      <c r="J284" s="92">
        <v>0</v>
      </c>
      <c r="K284" s="92">
        <v>0</v>
      </c>
      <c r="L284" s="92">
        <v>0</v>
      </c>
      <c r="M284" s="115">
        <v>0</v>
      </c>
      <c r="N284" s="115">
        <v>0</v>
      </c>
      <c r="O284" s="115">
        <v>824992400.54731011</v>
      </c>
      <c r="P284" s="115">
        <f>1407282867286.5/1000</f>
        <v>1407282867.2865</v>
      </c>
      <c r="Q284" s="115">
        <v>1609943026.32234</v>
      </c>
      <c r="R284" s="115">
        <v>1365196590.9677901</v>
      </c>
      <c r="S284" s="115">
        <v>1627423127.03</v>
      </c>
      <c r="T284" s="115">
        <v>1540221918.8800001</v>
      </c>
      <c r="U284" s="115">
        <v>1842631226.83478</v>
      </c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  <c r="AL284" s="138"/>
      <c r="AM284" s="138"/>
      <c r="AN284" s="138"/>
      <c r="AO284" s="138"/>
      <c r="AP284" s="138"/>
      <c r="AQ284" s="138"/>
      <c r="AR284" s="138"/>
      <c r="AS284" s="138"/>
    </row>
    <row r="285" spans="1:45">
      <c r="A285" s="89" t="s">
        <v>408</v>
      </c>
      <c r="B285" s="89" t="s">
        <v>27</v>
      </c>
      <c r="C285" s="92">
        <v>455925891</v>
      </c>
      <c r="D285" s="92">
        <v>485542575</v>
      </c>
      <c r="E285" s="92">
        <v>584533082</v>
      </c>
      <c r="F285" s="92">
        <v>646107353</v>
      </c>
      <c r="G285" s="92">
        <v>726787131</v>
      </c>
      <c r="H285" s="92">
        <v>838866482</v>
      </c>
      <c r="I285" s="92">
        <v>732429226</v>
      </c>
      <c r="J285" s="92">
        <v>982846679</v>
      </c>
      <c r="K285" s="92">
        <v>1911743488</v>
      </c>
      <c r="L285" s="92">
        <v>2014906278</v>
      </c>
      <c r="M285" s="115">
        <v>2113166987.91611</v>
      </c>
      <c r="N285" s="115">
        <v>2323059015.1654601</v>
      </c>
      <c r="O285" s="115">
        <v>2019522526.8987501</v>
      </c>
      <c r="P285" s="115">
        <v>3609320739.5780697</v>
      </c>
      <c r="Q285" s="115">
        <v>4739980389.3050003</v>
      </c>
      <c r="R285" s="115">
        <v>5034967946.2024899</v>
      </c>
      <c r="S285" s="115">
        <v>7714053666.5799999</v>
      </c>
      <c r="T285" s="115">
        <v>6583641308.1300001</v>
      </c>
      <c r="U285" s="115">
        <v>7204452118.2693605</v>
      </c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  <c r="AL285" s="138"/>
      <c r="AM285" s="138"/>
      <c r="AN285" s="138"/>
      <c r="AO285" s="138"/>
      <c r="AP285" s="138"/>
      <c r="AQ285" s="138"/>
      <c r="AR285" s="138"/>
      <c r="AS285" s="138"/>
    </row>
    <row r="286" spans="1:45">
      <c r="A286" s="89" t="s">
        <v>409</v>
      </c>
      <c r="B286" s="89" t="s">
        <v>162</v>
      </c>
      <c r="C286" s="92">
        <v>2831130758</v>
      </c>
      <c r="D286" s="92">
        <v>3833068870</v>
      </c>
      <c r="E286" s="92">
        <v>5085001204</v>
      </c>
      <c r="F286" s="92">
        <v>5851513454</v>
      </c>
      <c r="G286" s="92">
        <v>5005343715</v>
      </c>
      <c r="H286" s="92">
        <v>5416944804</v>
      </c>
      <c r="I286" s="92">
        <v>5802580259</v>
      </c>
      <c r="J286" s="92">
        <v>6166324884</v>
      </c>
      <c r="K286" s="92">
        <v>9667896735</v>
      </c>
      <c r="L286" s="92">
        <v>10868223273</v>
      </c>
      <c r="M286" s="115">
        <v>14025926498.6959</v>
      </c>
      <c r="N286" s="115">
        <v>19422607958.5107</v>
      </c>
      <c r="O286" s="115">
        <v>18611264878.035603</v>
      </c>
      <c r="P286" s="115">
        <v>20521551010.978199</v>
      </c>
      <c r="Q286" s="115">
        <v>26392266120.799801</v>
      </c>
      <c r="R286" s="115">
        <v>31860260656.9217</v>
      </c>
      <c r="S286" s="115">
        <v>37811795723.019997</v>
      </c>
      <c r="T286" s="115">
        <v>41965952538.510002</v>
      </c>
      <c r="U286" s="115">
        <v>44002883534.671402</v>
      </c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/>
    </row>
    <row r="287" spans="1:45">
      <c r="A287" s="89" t="s">
        <v>3235</v>
      </c>
      <c r="B287" s="89" t="s">
        <v>43</v>
      </c>
      <c r="C287" s="92">
        <v>0</v>
      </c>
      <c r="D287" s="92">
        <v>0</v>
      </c>
      <c r="E287" s="92">
        <v>0</v>
      </c>
      <c r="F287" s="92">
        <v>0</v>
      </c>
      <c r="G287" s="92">
        <v>0</v>
      </c>
      <c r="H287" s="92">
        <v>0</v>
      </c>
      <c r="I287" s="92">
        <v>0</v>
      </c>
      <c r="J287" s="92">
        <v>0</v>
      </c>
      <c r="K287" s="92">
        <v>0</v>
      </c>
      <c r="L287" s="92">
        <v>0</v>
      </c>
      <c r="M287" s="115">
        <v>0</v>
      </c>
      <c r="N287" s="115">
        <v>460945844.12557</v>
      </c>
      <c r="O287" s="115">
        <v>396126301.04023999</v>
      </c>
      <c r="P287" s="115">
        <v>484519409.57595003</v>
      </c>
      <c r="Q287" s="115">
        <v>629350579.26885998</v>
      </c>
      <c r="R287" s="115">
        <v>715537947.49181008</v>
      </c>
      <c r="S287" s="115">
        <v>673970575.41999996</v>
      </c>
      <c r="T287" s="115">
        <v>800245011.97000003</v>
      </c>
      <c r="U287" s="115">
        <v>979712745.74454999</v>
      </c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</row>
    <row r="288" spans="1:45">
      <c r="A288" s="89" t="s">
        <v>3241</v>
      </c>
      <c r="B288" s="89" t="s">
        <v>42</v>
      </c>
      <c r="C288" s="95">
        <v>0</v>
      </c>
      <c r="D288" s="95">
        <v>0</v>
      </c>
      <c r="E288" s="95">
        <v>0</v>
      </c>
      <c r="F288" s="95">
        <v>0</v>
      </c>
      <c r="G288" s="95">
        <v>0</v>
      </c>
      <c r="H288" s="95">
        <v>0</v>
      </c>
      <c r="I288" s="95">
        <v>0</v>
      </c>
      <c r="J288" s="95">
        <v>0</v>
      </c>
      <c r="K288" s="95">
        <v>0</v>
      </c>
      <c r="L288" s="95">
        <v>0</v>
      </c>
      <c r="M288" s="115">
        <v>0</v>
      </c>
      <c r="N288" s="95">
        <v>4462413357.9032698</v>
      </c>
      <c r="O288" s="95">
        <v>4611410042.2400093</v>
      </c>
      <c r="P288" s="115">
        <v>4566272555.8320494</v>
      </c>
      <c r="Q288" s="115">
        <v>5594259907.6079597</v>
      </c>
      <c r="R288" s="115">
        <v>7596701624.7902403</v>
      </c>
      <c r="S288" s="115">
        <v>9237893320.3799992</v>
      </c>
      <c r="T288" s="115">
        <v>8825851947.9400005</v>
      </c>
      <c r="U288" s="115">
        <v>9914433843.2119713</v>
      </c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  <c r="AL288" s="138"/>
      <c r="AM288" s="138"/>
      <c r="AN288" s="138"/>
      <c r="AO288" s="138"/>
      <c r="AP288" s="138"/>
      <c r="AQ288" s="138"/>
      <c r="AR288" s="138"/>
      <c r="AS288" s="138"/>
    </row>
    <row r="289" spans="1:45">
      <c r="A289" s="89" t="s">
        <v>3243</v>
      </c>
      <c r="B289" s="89" t="s">
        <v>41</v>
      </c>
      <c r="C289" s="92">
        <v>0</v>
      </c>
      <c r="D289" s="92">
        <v>0</v>
      </c>
      <c r="E289" s="92">
        <v>0</v>
      </c>
      <c r="F289" s="92">
        <v>0</v>
      </c>
      <c r="G289" s="92">
        <v>0</v>
      </c>
      <c r="H289" s="92">
        <v>0</v>
      </c>
      <c r="I289" s="92">
        <v>0</v>
      </c>
      <c r="J289" s="92">
        <v>0</v>
      </c>
      <c r="K289" s="92">
        <v>0</v>
      </c>
      <c r="L289" s="92">
        <v>0</v>
      </c>
      <c r="M289" s="115">
        <v>0</v>
      </c>
      <c r="N289" s="115">
        <v>203522067.26017001</v>
      </c>
      <c r="O289" s="115">
        <v>272594513.02519</v>
      </c>
      <c r="P289" s="115">
        <v>337070501.03146994</v>
      </c>
      <c r="Q289" s="94">
        <v>385793289.55505002</v>
      </c>
      <c r="R289" s="115">
        <v>432093675.58157003</v>
      </c>
      <c r="S289" s="115">
        <v>475560473.31</v>
      </c>
      <c r="T289" s="115">
        <v>511015916.81999999</v>
      </c>
      <c r="U289" s="115">
        <v>502433410.85698998</v>
      </c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  <c r="AL289" s="138"/>
      <c r="AM289" s="138"/>
      <c r="AN289" s="138"/>
      <c r="AO289" s="138"/>
      <c r="AP289" s="138"/>
      <c r="AQ289" s="138"/>
      <c r="AR289" s="138"/>
      <c r="AS289" s="138"/>
    </row>
    <row r="290" spans="1:45" ht="25.5">
      <c r="A290" s="89" t="s">
        <v>3250</v>
      </c>
      <c r="B290" s="89" t="s">
        <v>3251</v>
      </c>
      <c r="C290" s="92">
        <v>0</v>
      </c>
      <c r="D290" s="92">
        <v>0</v>
      </c>
      <c r="E290" s="92">
        <v>0</v>
      </c>
      <c r="F290" s="92">
        <v>0</v>
      </c>
      <c r="G290" s="92">
        <v>0</v>
      </c>
      <c r="H290" s="92">
        <v>0</v>
      </c>
      <c r="I290" s="92">
        <v>0</v>
      </c>
      <c r="J290" s="92">
        <v>0</v>
      </c>
      <c r="K290" s="92">
        <v>0</v>
      </c>
      <c r="L290" s="92">
        <v>0</v>
      </c>
      <c r="M290" s="115">
        <v>0</v>
      </c>
      <c r="N290" s="115">
        <v>2040096.9308499999</v>
      </c>
      <c r="O290" s="115">
        <v>1679562.7746700002</v>
      </c>
      <c r="P290" s="115">
        <v>6110998.1895200005</v>
      </c>
      <c r="Q290" s="94">
        <v>14601374.60867</v>
      </c>
      <c r="R290" s="115">
        <v>20422368.530379999</v>
      </c>
      <c r="S290" s="115">
        <v>11344360.24</v>
      </c>
      <c r="T290" s="115">
        <v>15953374.84</v>
      </c>
      <c r="U290" s="115">
        <v>7986338.3190100007</v>
      </c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  <c r="AL290" s="138"/>
      <c r="AM290" s="138"/>
      <c r="AN290" s="138"/>
      <c r="AO290" s="138"/>
      <c r="AP290" s="138"/>
      <c r="AQ290" s="138"/>
      <c r="AR290" s="138"/>
      <c r="AS290" s="138"/>
    </row>
    <row r="291" spans="1:45">
      <c r="A291" s="89" t="s">
        <v>410</v>
      </c>
      <c r="B291" s="89" t="s">
        <v>26</v>
      </c>
      <c r="C291" s="92">
        <v>755809380</v>
      </c>
      <c r="D291" s="92">
        <v>787792379</v>
      </c>
      <c r="E291" s="92">
        <v>865586538</v>
      </c>
      <c r="F291" s="92">
        <v>1070861736</v>
      </c>
      <c r="G291" s="92">
        <v>1095365095</v>
      </c>
      <c r="H291" s="92">
        <v>1256700437</v>
      </c>
      <c r="I291" s="92">
        <v>1664465623</v>
      </c>
      <c r="J291" s="92">
        <v>1801262615</v>
      </c>
      <c r="K291" s="92">
        <v>2016868637</v>
      </c>
      <c r="L291" s="92">
        <v>2305036523</v>
      </c>
      <c r="M291" s="115">
        <v>2608676317.7637401</v>
      </c>
      <c r="N291" s="115">
        <v>0</v>
      </c>
      <c r="O291" s="115">
        <v>0</v>
      </c>
      <c r="P291" s="115">
        <v>0</v>
      </c>
      <c r="Q291" s="115">
        <v>0</v>
      </c>
      <c r="R291" s="115">
        <v>0</v>
      </c>
      <c r="S291" s="115">
        <v>0</v>
      </c>
      <c r="T291" s="115">
        <v>0</v>
      </c>
      <c r="U291" s="115">
        <v>0</v>
      </c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  <c r="AL291" s="138"/>
      <c r="AM291" s="138"/>
      <c r="AN291" s="138"/>
      <c r="AO291" s="138"/>
      <c r="AP291" s="138"/>
      <c r="AQ291" s="138"/>
      <c r="AR291" s="138"/>
      <c r="AS291" s="138"/>
    </row>
    <row r="292" spans="1:45">
      <c r="A292" s="89" t="s">
        <v>411</v>
      </c>
      <c r="B292" s="89" t="s">
        <v>25</v>
      </c>
      <c r="C292" s="92">
        <v>607728317</v>
      </c>
      <c r="D292" s="92">
        <v>685938352</v>
      </c>
      <c r="E292" s="92">
        <v>1584939226</v>
      </c>
      <c r="F292" s="92">
        <v>1876909486</v>
      </c>
      <c r="G292" s="92">
        <v>1672736329</v>
      </c>
      <c r="H292" s="92">
        <v>1464057046</v>
      </c>
      <c r="I292" s="92">
        <v>1178191870</v>
      </c>
      <c r="J292" s="92">
        <v>981395781</v>
      </c>
      <c r="K292" s="92">
        <v>1015505464</v>
      </c>
      <c r="L292" s="92">
        <v>968932295</v>
      </c>
      <c r="M292" s="115">
        <v>1140481044.7011201</v>
      </c>
      <c r="N292" s="115">
        <v>1099882793.0927601</v>
      </c>
      <c r="O292" s="115">
        <v>1142107274.9889901</v>
      </c>
      <c r="P292" s="115">
        <v>1007012746.09486</v>
      </c>
      <c r="Q292" s="115">
        <v>1014644729.3267701</v>
      </c>
      <c r="R292" s="115">
        <v>1557447741.25648</v>
      </c>
      <c r="S292" s="115">
        <v>2192474769.79</v>
      </c>
      <c r="T292" s="115">
        <v>1699871173.3</v>
      </c>
      <c r="U292" s="115">
        <v>1911476108.52121</v>
      </c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  <c r="AK292" s="138"/>
      <c r="AL292" s="138"/>
      <c r="AM292" s="138"/>
      <c r="AN292" s="138"/>
      <c r="AO292" s="138"/>
      <c r="AP292" s="138"/>
      <c r="AQ292" s="138"/>
      <c r="AR292" s="138"/>
      <c r="AS292" s="138"/>
    </row>
    <row r="293" spans="1:45">
      <c r="A293" s="89" t="s">
        <v>412</v>
      </c>
      <c r="B293" s="89" t="s">
        <v>24</v>
      </c>
      <c r="C293" s="92">
        <v>1296930832</v>
      </c>
      <c r="D293" s="92">
        <v>2087731066</v>
      </c>
      <c r="E293" s="92">
        <v>2430146925</v>
      </c>
      <c r="F293" s="92">
        <v>2564532835</v>
      </c>
      <c r="G293" s="92">
        <v>1922243695</v>
      </c>
      <c r="H293" s="92">
        <v>2144489208</v>
      </c>
      <c r="I293" s="92">
        <v>2228479510</v>
      </c>
      <c r="J293" s="92">
        <v>2375349780</v>
      </c>
      <c r="K293" s="92">
        <v>5501961310</v>
      </c>
      <c r="L293" s="92">
        <v>6156632100</v>
      </c>
      <c r="M293" s="115">
        <v>8814251592.0129013</v>
      </c>
      <c r="N293" s="115">
        <v>0</v>
      </c>
      <c r="O293" s="115">
        <v>0</v>
      </c>
      <c r="P293" s="115">
        <v>0</v>
      </c>
      <c r="Q293" s="94">
        <v>0</v>
      </c>
      <c r="R293" s="115">
        <v>0</v>
      </c>
      <c r="S293" s="115">
        <v>0</v>
      </c>
      <c r="T293" s="115">
        <v>0</v>
      </c>
      <c r="U293" s="115">
        <v>0</v>
      </c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  <c r="AL293" s="138"/>
      <c r="AM293" s="138"/>
      <c r="AN293" s="138"/>
      <c r="AO293" s="138"/>
      <c r="AP293" s="138"/>
      <c r="AQ293" s="138"/>
      <c r="AR293" s="138"/>
      <c r="AS293" s="138"/>
    </row>
    <row r="294" spans="1:45">
      <c r="A294" s="89" t="s">
        <v>413</v>
      </c>
      <c r="B294" s="89" t="s">
        <v>3295</v>
      </c>
      <c r="C294" s="92">
        <v>170662229</v>
      </c>
      <c r="D294" s="92">
        <v>271607073</v>
      </c>
      <c r="E294" s="92">
        <v>204328515</v>
      </c>
      <c r="F294" s="92">
        <v>339209397</v>
      </c>
      <c r="G294" s="92">
        <v>314998596</v>
      </c>
      <c r="H294" s="92">
        <v>551698113</v>
      </c>
      <c r="I294" s="92">
        <v>731443256</v>
      </c>
      <c r="J294" s="92">
        <v>1008316708</v>
      </c>
      <c r="K294" s="92">
        <v>1133561324</v>
      </c>
      <c r="L294" s="92">
        <v>1437622355</v>
      </c>
      <c r="M294" s="115">
        <v>1462517544.2181201</v>
      </c>
      <c r="N294" s="115">
        <v>2104212145.4378998</v>
      </c>
      <c r="O294" s="115">
        <v>2247532512.8190298</v>
      </c>
      <c r="P294" s="115">
        <v>2387359719.5104399</v>
      </c>
      <c r="Q294" s="115">
        <v>2829783122.4552999</v>
      </c>
      <c r="R294" s="115">
        <v>3452175331.7936401</v>
      </c>
      <c r="S294" s="115">
        <v>4195822737.1500001</v>
      </c>
      <c r="T294" s="115">
        <v>4151778642.4299998</v>
      </c>
      <c r="U294" s="115">
        <v>5163062753.1490593</v>
      </c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  <c r="AL294" s="138"/>
      <c r="AM294" s="138"/>
      <c r="AN294" s="138"/>
      <c r="AO294" s="138"/>
      <c r="AP294" s="138"/>
      <c r="AQ294" s="138"/>
      <c r="AR294" s="138"/>
      <c r="AS294" s="138"/>
    </row>
    <row r="295" spans="1:45">
      <c r="A295" s="89" t="s">
        <v>3310</v>
      </c>
      <c r="B295" s="89" t="s">
        <v>3311</v>
      </c>
      <c r="C295" s="92">
        <v>0</v>
      </c>
      <c r="D295" s="92">
        <v>0</v>
      </c>
      <c r="E295" s="92">
        <v>0</v>
      </c>
      <c r="F295" s="92">
        <v>0</v>
      </c>
      <c r="G295" s="92">
        <v>0</v>
      </c>
      <c r="H295" s="92">
        <v>0</v>
      </c>
      <c r="I295" s="92">
        <v>0</v>
      </c>
      <c r="J295" s="92">
        <v>0</v>
      </c>
      <c r="K295" s="92">
        <v>0</v>
      </c>
      <c r="L295" s="92">
        <v>0</v>
      </c>
      <c r="M295" s="115">
        <v>0</v>
      </c>
      <c r="N295" s="115">
        <v>8206631524.9804602</v>
      </c>
      <c r="O295" s="115">
        <v>7032215203.5458403</v>
      </c>
      <c r="P295" s="115">
        <v>7775520237.8358002</v>
      </c>
      <c r="Q295" s="94">
        <v>8915843187.6064796</v>
      </c>
      <c r="R295" s="115">
        <v>9971895719.3625107</v>
      </c>
      <c r="S295" s="115">
        <v>11581466461.709999</v>
      </c>
      <c r="T295" s="115">
        <v>12089450581.65</v>
      </c>
      <c r="U295" s="115">
        <v>10118337226.557899</v>
      </c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  <c r="AL295" s="138"/>
      <c r="AM295" s="138"/>
      <c r="AN295" s="138"/>
      <c r="AO295" s="138"/>
      <c r="AP295" s="138"/>
      <c r="AQ295" s="138"/>
      <c r="AR295" s="138"/>
      <c r="AS295" s="138"/>
    </row>
    <row r="296" spans="1:45">
      <c r="A296" s="89" t="s">
        <v>3329</v>
      </c>
      <c r="B296" s="89" t="s">
        <v>178</v>
      </c>
      <c r="C296" s="92">
        <v>0</v>
      </c>
      <c r="D296" s="92">
        <v>0</v>
      </c>
      <c r="E296" s="92">
        <v>0</v>
      </c>
      <c r="F296" s="92">
        <v>0</v>
      </c>
      <c r="G296" s="92">
        <v>0</v>
      </c>
      <c r="H296" s="92">
        <v>0</v>
      </c>
      <c r="I296" s="92">
        <v>0</v>
      </c>
      <c r="J296" s="92">
        <v>0</v>
      </c>
      <c r="K296" s="92">
        <v>0</v>
      </c>
      <c r="L296" s="92">
        <v>0</v>
      </c>
      <c r="M296" s="115">
        <v>0</v>
      </c>
      <c r="N296" s="115">
        <v>534461894.60627002</v>
      </c>
      <c r="O296" s="115">
        <v>434979482.56777</v>
      </c>
      <c r="P296" s="115">
        <v>255017958.62548</v>
      </c>
      <c r="Q296" s="94">
        <v>0</v>
      </c>
      <c r="R296" s="115">
        <v>0</v>
      </c>
      <c r="S296" s="115">
        <v>0</v>
      </c>
      <c r="T296" s="115">
        <v>0</v>
      </c>
      <c r="U296" s="115">
        <v>0</v>
      </c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  <c r="AK296" s="138"/>
      <c r="AL296" s="138"/>
      <c r="AM296" s="138"/>
      <c r="AN296" s="138"/>
      <c r="AO296" s="138"/>
      <c r="AP296" s="138"/>
      <c r="AQ296" s="138"/>
      <c r="AR296" s="138"/>
      <c r="AS296" s="138"/>
    </row>
    <row r="297" spans="1:45" ht="25.5">
      <c r="A297" s="89" t="s">
        <v>7815</v>
      </c>
      <c r="B297" s="89" t="s">
        <v>7820</v>
      </c>
      <c r="C297" s="92">
        <v>0</v>
      </c>
      <c r="D297" s="92">
        <v>0</v>
      </c>
      <c r="E297" s="92">
        <v>0</v>
      </c>
      <c r="F297" s="92">
        <v>0</v>
      </c>
      <c r="G297" s="92">
        <v>0</v>
      </c>
      <c r="H297" s="92">
        <v>0</v>
      </c>
      <c r="I297" s="92">
        <v>0</v>
      </c>
      <c r="J297" s="92">
        <v>0</v>
      </c>
      <c r="K297" s="92">
        <v>0</v>
      </c>
      <c r="L297" s="92">
        <v>0</v>
      </c>
      <c r="M297" s="92">
        <v>0</v>
      </c>
      <c r="N297" s="92">
        <v>0</v>
      </c>
      <c r="O297" s="92">
        <v>0</v>
      </c>
      <c r="P297" s="92">
        <v>0</v>
      </c>
      <c r="Q297" s="92">
        <v>0</v>
      </c>
      <c r="R297" s="92">
        <v>0</v>
      </c>
      <c r="S297" s="92">
        <v>0</v>
      </c>
      <c r="T297" s="92">
        <v>3062675819.0900002</v>
      </c>
      <c r="U297" s="92">
        <v>826106870.84399998</v>
      </c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/>
    </row>
    <row r="298" spans="1:45">
      <c r="A298" s="89" t="s">
        <v>3332</v>
      </c>
      <c r="B298" s="89" t="s">
        <v>3333</v>
      </c>
      <c r="C298" s="92">
        <v>0</v>
      </c>
      <c r="D298" s="92">
        <v>0</v>
      </c>
      <c r="E298" s="92">
        <v>0</v>
      </c>
      <c r="F298" s="92">
        <v>0</v>
      </c>
      <c r="G298" s="92">
        <v>0</v>
      </c>
      <c r="H298" s="92">
        <v>0</v>
      </c>
      <c r="I298" s="92">
        <v>0</v>
      </c>
      <c r="J298" s="92">
        <v>0</v>
      </c>
      <c r="K298" s="92">
        <v>0</v>
      </c>
      <c r="L298" s="92">
        <v>0</v>
      </c>
      <c r="M298" s="115">
        <v>0</v>
      </c>
      <c r="N298" s="115">
        <v>2004470662.4167199</v>
      </c>
      <c r="O298" s="115">
        <v>2156383441.07795</v>
      </c>
      <c r="P298" s="115">
        <v>3363695930.2975802</v>
      </c>
      <c r="Q298" s="94">
        <v>6449653290.9565802</v>
      </c>
      <c r="R298" s="115">
        <v>6334375577.2330704</v>
      </c>
      <c r="S298" s="115">
        <v>8464515895.8000002</v>
      </c>
      <c r="T298" s="115">
        <v>10099774995.25</v>
      </c>
      <c r="U298" s="115">
        <v>13969447342.234699</v>
      </c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</row>
    <row r="299" spans="1:45">
      <c r="A299" s="89" t="s">
        <v>3341</v>
      </c>
      <c r="B299" s="89" t="s">
        <v>3342</v>
      </c>
      <c r="C299" s="92">
        <v>0</v>
      </c>
      <c r="D299" s="92">
        <v>0</v>
      </c>
      <c r="E299" s="92">
        <v>0</v>
      </c>
      <c r="F299" s="92">
        <v>0</v>
      </c>
      <c r="G299" s="92">
        <v>0</v>
      </c>
      <c r="H299" s="92">
        <v>0</v>
      </c>
      <c r="I299" s="92">
        <v>0</v>
      </c>
      <c r="J299" s="92">
        <v>0</v>
      </c>
      <c r="K299" s="92">
        <v>0</v>
      </c>
      <c r="L299" s="92">
        <v>0</v>
      </c>
      <c r="M299" s="115">
        <v>0</v>
      </c>
      <c r="N299" s="115">
        <v>342797894.70019001</v>
      </c>
      <c r="O299" s="115">
        <v>313040435.05085999</v>
      </c>
      <c r="P299" s="115">
        <v>336564649.55309004</v>
      </c>
      <c r="Q299" s="94">
        <v>558015031.67411995</v>
      </c>
      <c r="R299" s="115">
        <v>1772791197.83604</v>
      </c>
      <c r="S299" s="115">
        <v>971086596.41999996</v>
      </c>
      <c r="T299" s="115">
        <v>701001047.64999998</v>
      </c>
      <c r="U299" s="115">
        <v>595721424.60566008</v>
      </c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  <c r="AK299" s="138"/>
      <c r="AL299" s="138"/>
      <c r="AM299" s="138"/>
      <c r="AN299" s="138"/>
      <c r="AO299" s="138"/>
      <c r="AP299" s="138"/>
      <c r="AQ299" s="138"/>
      <c r="AR299" s="138"/>
      <c r="AS299" s="138"/>
    </row>
    <row r="300" spans="1:45">
      <c r="A300" s="89" t="s">
        <v>3349</v>
      </c>
      <c r="B300" s="89" t="s">
        <v>3350</v>
      </c>
      <c r="C300" s="95">
        <v>0</v>
      </c>
      <c r="D300" s="92">
        <v>0</v>
      </c>
      <c r="E300" s="92">
        <v>0</v>
      </c>
      <c r="F300" s="92">
        <v>0</v>
      </c>
      <c r="G300" s="92">
        <v>0</v>
      </c>
      <c r="H300" s="92">
        <v>0</v>
      </c>
      <c r="I300" s="92">
        <v>0</v>
      </c>
      <c r="J300" s="92">
        <v>0</v>
      </c>
      <c r="K300" s="92">
        <v>0</v>
      </c>
      <c r="L300" s="92">
        <v>0</v>
      </c>
      <c r="M300" s="115">
        <v>0</v>
      </c>
      <c r="N300" s="115">
        <v>1229677.05654</v>
      </c>
      <c r="O300" s="115">
        <v>3196108.9049999998</v>
      </c>
      <c r="P300" s="115">
        <v>2406304.432</v>
      </c>
      <c r="Q300" s="94">
        <v>321607.74</v>
      </c>
      <c r="R300" s="115">
        <v>6819473.0460000001</v>
      </c>
      <c r="S300" s="115">
        <v>7660532.7999999998</v>
      </c>
      <c r="T300" s="115">
        <v>8334027.5700000003</v>
      </c>
      <c r="U300" s="115">
        <v>14165470.62645</v>
      </c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  <c r="AL300" s="138"/>
      <c r="AM300" s="138"/>
      <c r="AN300" s="138"/>
      <c r="AO300" s="138"/>
      <c r="AP300" s="138"/>
      <c r="AQ300" s="138"/>
      <c r="AR300" s="138"/>
      <c r="AS300" s="138"/>
    </row>
    <row r="301" spans="1:45" ht="25.5">
      <c r="A301" s="89" t="s">
        <v>416</v>
      </c>
      <c r="B301" s="89" t="s">
        <v>180</v>
      </c>
      <c r="C301" s="92">
        <v>-4664364240</v>
      </c>
      <c r="D301" s="92">
        <v>-4575418300</v>
      </c>
      <c r="E301" s="92">
        <v>-5442833934</v>
      </c>
      <c r="F301" s="92">
        <v>-5308853443</v>
      </c>
      <c r="G301" s="92">
        <v>-5432098036</v>
      </c>
      <c r="H301" s="92">
        <v>-6455791590</v>
      </c>
      <c r="I301" s="92">
        <v>-5524025141</v>
      </c>
      <c r="J301" s="92">
        <v>-5513590993</v>
      </c>
      <c r="K301" s="92">
        <v>-7952564608</v>
      </c>
      <c r="L301" s="92">
        <v>-3912220839</v>
      </c>
      <c r="M301" s="115">
        <v>-5327594068.4055099</v>
      </c>
      <c r="N301" s="115">
        <v>0</v>
      </c>
      <c r="O301" s="115">
        <v>0</v>
      </c>
      <c r="P301" s="115">
        <v>0</v>
      </c>
      <c r="Q301" s="115">
        <v>0</v>
      </c>
      <c r="R301" s="115">
        <v>0</v>
      </c>
      <c r="S301" s="115">
        <v>0</v>
      </c>
      <c r="T301" s="115">
        <v>0</v>
      </c>
      <c r="U301" s="115">
        <v>-3309932286.1378703</v>
      </c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  <c r="AL301" s="138"/>
      <c r="AM301" s="138"/>
      <c r="AN301" s="138"/>
      <c r="AO301" s="138"/>
      <c r="AP301" s="138"/>
      <c r="AQ301" s="138"/>
      <c r="AR301" s="138"/>
      <c r="AS301" s="138"/>
    </row>
    <row r="302" spans="1:45">
      <c r="A302" s="89" t="s">
        <v>7778</v>
      </c>
      <c r="B302" s="89" t="s">
        <v>7781</v>
      </c>
      <c r="C302" s="92">
        <v>1293971984.22</v>
      </c>
      <c r="D302" s="92">
        <v>1456441972.4000001</v>
      </c>
      <c r="E302" s="92">
        <v>1501463669.8199999</v>
      </c>
      <c r="F302" s="92">
        <v>1637860020.8900001</v>
      </c>
      <c r="G302" s="92">
        <v>3181131888.4899998</v>
      </c>
      <c r="H302" s="92">
        <v>3939047732.02</v>
      </c>
      <c r="I302" s="92">
        <v>3586616319.5799999</v>
      </c>
      <c r="J302" s="92">
        <v>3179942371.7399998</v>
      </c>
      <c r="K302" s="92">
        <v>5254035377.9499998</v>
      </c>
      <c r="L302" s="92">
        <v>4102502753.5599999</v>
      </c>
      <c r="M302" s="115">
        <v>4033058314.9145098</v>
      </c>
      <c r="N302" s="115">
        <v>0</v>
      </c>
      <c r="O302" s="115">
        <v>0</v>
      </c>
      <c r="P302" s="115">
        <v>0</v>
      </c>
      <c r="Q302" s="115">
        <v>0</v>
      </c>
      <c r="R302" s="115">
        <v>0</v>
      </c>
      <c r="S302" s="115">
        <v>0</v>
      </c>
      <c r="T302" s="115">
        <v>0</v>
      </c>
      <c r="U302" s="115">
        <v>0</v>
      </c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  <c r="AL302" s="138"/>
      <c r="AM302" s="138"/>
      <c r="AN302" s="138"/>
      <c r="AO302" s="138"/>
      <c r="AP302" s="138"/>
      <c r="AQ302" s="138"/>
      <c r="AR302" s="138"/>
      <c r="AS302" s="138"/>
    </row>
    <row r="303" spans="1:45">
      <c r="A303" s="89" t="s">
        <v>7779</v>
      </c>
      <c r="B303" s="89" t="s">
        <v>7782</v>
      </c>
      <c r="C303" s="92">
        <v>948596780.38</v>
      </c>
      <c r="D303" s="92">
        <v>968148713.83000004</v>
      </c>
      <c r="E303" s="92">
        <v>908316976.95000005</v>
      </c>
      <c r="F303" s="92">
        <v>1088729080.75</v>
      </c>
      <c r="G303" s="92">
        <v>1193632692.6099999</v>
      </c>
      <c r="H303" s="92">
        <v>1295209257.4400001</v>
      </c>
      <c r="I303" s="92">
        <v>1386905942.6700001</v>
      </c>
      <c r="J303" s="92">
        <v>1280727186.8</v>
      </c>
      <c r="K303" s="92">
        <v>1071613306</v>
      </c>
      <c r="L303" s="92">
        <v>685255086.95000005</v>
      </c>
      <c r="M303" s="115">
        <v>504162584.12913001</v>
      </c>
      <c r="N303" s="115">
        <v>0</v>
      </c>
      <c r="O303" s="115">
        <v>0</v>
      </c>
      <c r="P303" s="115">
        <v>0</v>
      </c>
      <c r="Q303" s="115">
        <v>0</v>
      </c>
      <c r="R303" s="115">
        <v>0</v>
      </c>
      <c r="S303" s="115">
        <v>0</v>
      </c>
      <c r="T303" s="115">
        <v>0</v>
      </c>
      <c r="U303" s="115">
        <v>0</v>
      </c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/>
    </row>
    <row r="304" spans="1:45">
      <c r="A304" s="121">
        <v>3</v>
      </c>
      <c r="B304" s="122" t="s">
        <v>22</v>
      </c>
      <c r="C304" s="101">
        <v>111607681423.95</v>
      </c>
      <c r="D304" s="101">
        <v>122099498475.94</v>
      </c>
      <c r="E304" s="101">
        <v>131559257561.26999</v>
      </c>
      <c r="F304" s="101">
        <v>146075684410.79001</v>
      </c>
      <c r="G304" s="101">
        <v>162703059364.5</v>
      </c>
      <c r="H304" s="101">
        <v>193447865829.04001</v>
      </c>
      <c r="I304" s="101">
        <v>214162579608.34</v>
      </c>
      <c r="J304" s="101">
        <v>231286983692.70001</v>
      </c>
      <c r="K304" s="101">
        <v>294841783562.09003</v>
      </c>
      <c r="L304" s="101">
        <v>313110784574.12</v>
      </c>
      <c r="M304" s="101">
        <v>340699513739.84698</v>
      </c>
      <c r="N304" s="101">
        <v>446441650956.552</v>
      </c>
      <c r="O304" s="101">
        <v>467613362479.90399</v>
      </c>
      <c r="P304" s="112">
        <v>481560156230.57703</v>
      </c>
      <c r="Q304" s="112">
        <v>502941840140.08899</v>
      </c>
      <c r="R304" s="112">
        <v>518128924473.17401</v>
      </c>
      <c r="S304" s="112">
        <v>552023717008.81006</v>
      </c>
      <c r="T304" s="112">
        <v>571437059570.56006</v>
      </c>
      <c r="U304" s="112">
        <v>616662027405.25305</v>
      </c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  <c r="AL304" s="138"/>
      <c r="AM304" s="138"/>
      <c r="AN304" s="138"/>
      <c r="AO304" s="138"/>
      <c r="AP304" s="138"/>
      <c r="AQ304" s="138"/>
      <c r="AR304" s="138"/>
      <c r="AS304" s="138"/>
    </row>
    <row r="305" spans="1:45">
      <c r="A305" s="89" t="s">
        <v>418</v>
      </c>
      <c r="B305" s="89" t="s">
        <v>3407</v>
      </c>
      <c r="C305" s="92">
        <v>80011839983</v>
      </c>
      <c r="D305" s="92">
        <v>84910144386</v>
      </c>
      <c r="E305" s="95">
        <v>77096987271</v>
      </c>
      <c r="F305" s="92">
        <v>83584807200</v>
      </c>
      <c r="G305" s="92">
        <v>98141996331</v>
      </c>
      <c r="H305" s="92">
        <v>113496327706</v>
      </c>
      <c r="I305" s="106">
        <v>130021234011</v>
      </c>
      <c r="J305" s="106">
        <v>146403547054</v>
      </c>
      <c r="K305" s="106">
        <v>211500011787</v>
      </c>
      <c r="L305" s="106">
        <v>220477765280</v>
      </c>
      <c r="M305" s="115">
        <v>248868371949.23401</v>
      </c>
      <c r="N305" s="115">
        <v>378453548564.85498</v>
      </c>
      <c r="O305" s="115">
        <v>394435485498.08002</v>
      </c>
      <c r="P305" s="115">
        <v>408952604454.60602</v>
      </c>
      <c r="Q305" s="115">
        <v>419626759318.79797</v>
      </c>
      <c r="R305" s="115">
        <v>430107924883.60498</v>
      </c>
      <c r="S305" s="115">
        <v>454461303639.57001</v>
      </c>
      <c r="T305" s="115">
        <v>463277687945.71997</v>
      </c>
      <c r="U305" s="115">
        <v>494053051956.35602</v>
      </c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  <c r="AL305" s="138"/>
      <c r="AM305" s="138"/>
      <c r="AN305" s="138"/>
      <c r="AO305" s="138"/>
      <c r="AP305" s="138"/>
      <c r="AQ305" s="138"/>
      <c r="AR305" s="138"/>
      <c r="AS305" s="138"/>
    </row>
    <row r="306" spans="1:45">
      <c r="A306" s="89" t="s">
        <v>419</v>
      </c>
      <c r="B306" s="89" t="s">
        <v>16</v>
      </c>
      <c r="C306" s="92">
        <v>64904688003</v>
      </c>
      <c r="D306" s="92">
        <v>67116005198</v>
      </c>
      <c r="E306" s="92">
        <v>67281944453</v>
      </c>
      <c r="F306" s="92">
        <v>71751814710</v>
      </c>
      <c r="G306" s="92">
        <v>82826481728</v>
      </c>
      <c r="H306" s="92">
        <v>94237281592</v>
      </c>
      <c r="I306" s="92">
        <v>112670923045</v>
      </c>
      <c r="J306" s="92">
        <v>128485640621</v>
      </c>
      <c r="K306" s="92">
        <v>142297020446</v>
      </c>
      <c r="L306" s="92">
        <v>171015119113</v>
      </c>
      <c r="M306" s="115">
        <v>152893410171.871</v>
      </c>
      <c r="N306" s="115">
        <v>197013567148.91199</v>
      </c>
      <c r="O306" s="115">
        <v>197597959564.52802</v>
      </c>
      <c r="P306" s="115">
        <v>197820434015.65201</v>
      </c>
      <c r="Q306" s="115">
        <v>197760154707.12799</v>
      </c>
      <c r="R306" s="115">
        <v>198054539756.44199</v>
      </c>
      <c r="S306" s="115">
        <v>198217524746.04001</v>
      </c>
      <c r="T306" s="115">
        <v>198555634920.07999</v>
      </c>
      <c r="U306" s="115">
        <v>198831851130.37201</v>
      </c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  <c r="AL306" s="138"/>
      <c r="AM306" s="138"/>
      <c r="AN306" s="138"/>
      <c r="AO306" s="138"/>
      <c r="AP306" s="138"/>
      <c r="AQ306" s="138"/>
      <c r="AR306" s="138"/>
      <c r="AS306" s="138"/>
    </row>
    <row r="307" spans="1:45" ht="25.5">
      <c r="A307" s="89" t="s">
        <v>3409</v>
      </c>
      <c r="B307" s="89" t="s">
        <v>7669</v>
      </c>
      <c r="C307" s="92">
        <v>0</v>
      </c>
      <c r="D307" s="92">
        <v>0</v>
      </c>
      <c r="E307" s="92">
        <v>0</v>
      </c>
      <c r="F307" s="92">
        <v>0</v>
      </c>
      <c r="G307" s="92">
        <v>0</v>
      </c>
      <c r="H307" s="92">
        <v>0</v>
      </c>
      <c r="I307" s="92">
        <v>0</v>
      </c>
      <c r="J307" s="92">
        <v>0</v>
      </c>
      <c r="K307" s="92">
        <v>0</v>
      </c>
      <c r="L307" s="92">
        <v>0</v>
      </c>
      <c r="M307" s="115">
        <v>0</v>
      </c>
      <c r="N307" s="115">
        <v>249498018.95500001</v>
      </c>
      <c r="O307" s="115">
        <v>268272444.02700001</v>
      </c>
      <c r="P307" s="115">
        <v>288697441.46700001</v>
      </c>
      <c r="Q307" s="115">
        <v>305654253.18400002</v>
      </c>
      <c r="R307" s="115">
        <v>246611269.44400001</v>
      </c>
      <c r="S307" s="115">
        <v>239338278.65000001</v>
      </c>
      <c r="T307" s="115">
        <v>0</v>
      </c>
      <c r="U307" s="115">
        <v>0</v>
      </c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  <c r="AK307" s="138"/>
      <c r="AL307" s="138"/>
      <c r="AM307" s="138"/>
      <c r="AN307" s="138"/>
      <c r="AO307" s="138"/>
      <c r="AP307" s="138"/>
      <c r="AQ307" s="138"/>
      <c r="AR307" s="138"/>
      <c r="AS307" s="138"/>
    </row>
    <row r="308" spans="1:45">
      <c r="A308" s="89" t="s">
        <v>3417</v>
      </c>
      <c r="B308" s="89" t="s">
        <v>18</v>
      </c>
      <c r="C308" s="92">
        <v>0</v>
      </c>
      <c r="D308" s="92">
        <v>0</v>
      </c>
      <c r="E308" s="92">
        <v>0</v>
      </c>
      <c r="F308" s="92">
        <v>0</v>
      </c>
      <c r="G308" s="92">
        <v>0</v>
      </c>
      <c r="H308" s="92">
        <v>0</v>
      </c>
      <c r="I308" s="92">
        <v>0</v>
      </c>
      <c r="J308" s="92">
        <v>0</v>
      </c>
      <c r="K308" s="92">
        <v>0</v>
      </c>
      <c r="L308" s="92">
        <v>0</v>
      </c>
      <c r="M308" s="115">
        <v>0</v>
      </c>
      <c r="N308" s="115">
        <v>66118863.946999997</v>
      </c>
      <c r="O308" s="115">
        <v>87214508.203999996</v>
      </c>
      <c r="P308" s="115">
        <v>85036883.92678</v>
      </c>
      <c r="Q308" s="115">
        <v>84227071.60684</v>
      </c>
      <c r="R308" s="115">
        <v>42908456.173220001</v>
      </c>
      <c r="S308" s="115">
        <v>43747145.030000001</v>
      </c>
      <c r="T308" s="115">
        <v>22762384.77</v>
      </c>
      <c r="U308" s="115">
        <v>357538503.5061</v>
      </c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  <c r="AL308" s="138"/>
      <c r="AM308" s="138"/>
      <c r="AN308" s="138"/>
      <c r="AO308" s="138"/>
      <c r="AP308" s="138"/>
      <c r="AQ308" s="138"/>
      <c r="AR308" s="138"/>
      <c r="AS308" s="138"/>
    </row>
    <row r="309" spans="1:45">
      <c r="A309" s="89" t="s">
        <v>3419</v>
      </c>
      <c r="B309" s="89" t="s">
        <v>17</v>
      </c>
      <c r="C309" s="92">
        <v>0</v>
      </c>
      <c r="D309" s="92">
        <v>0</v>
      </c>
      <c r="E309" s="92">
        <v>0</v>
      </c>
      <c r="F309" s="92">
        <v>0</v>
      </c>
      <c r="G309" s="92">
        <v>0</v>
      </c>
      <c r="H309" s="92">
        <v>0</v>
      </c>
      <c r="I309" s="92">
        <v>0</v>
      </c>
      <c r="J309" s="92">
        <v>0</v>
      </c>
      <c r="K309" s="92">
        <v>0</v>
      </c>
      <c r="L309" s="92">
        <v>0</v>
      </c>
      <c r="M309" s="115">
        <v>0</v>
      </c>
      <c r="N309" s="115">
        <v>37644596.703740001</v>
      </c>
      <c r="O309" s="115">
        <v>54573384.990230002</v>
      </c>
      <c r="P309" s="115">
        <v>21347650.113460001</v>
      </c>
      <c r="Q309" s="115">
        <v>21504457.290119998</v>
      </c>
      <c r="R309" s="115">
        <v>23558383.35227</v>
      </c>
      <c r="S309" s="115">
        <v>26467881.43</v>
      </c>
      <c r="T309" s="115">
        <v>21294639.82</v>
      </c>
      <c r="U309" s="115">
        <v>29795523.607970003</v>
      </c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  <c r="AK309" s="138"/>
      <c r="AL309" s="138"/>
      <c r="AM309" s="138"/>
      <c r="AN309" s="138"/>
      <c r="AO309" s="138"/>
      <c r="AP309" s="138"/>
      <c r="AQ309" s="138"/>
      <c r="AR309" s="138"/>
      <c r="AS309" s="138"/>
    </row>
    <row r="310" spans="1:45">
      <c r="A310" s="89" t="s">
        <v>3426</v>
      </c>
      <c r="B310" s="89" t="s">
        <v>11</v>
      </c>
      <c r="C310" s="92">
        <v>0</v>
      </c>
      <c r="D310" s="92">
        <v>0</v>
      </c>
      <c r="E310" s="92">
        <v>0</v>
      </c>
      <c r="F310" s="92">
        <v>0</v>
      </c>
      <c r="G310" s="92">
        <v>0</v>
      </c>
      <c r="H310" s="92">
        <v>0</v>
      </c>
      <c r="I310" s="92">
        <v>0</v>
      </c>
      <c r="J310" s="92">
        <v>0</v>
      </c>
      <c r="K310" s="92">
        <v>0</v>
      </c>
      <c r="L310" s="92">
        <v>0</v>
      </c>
      <c r="M310" s="115">
        <v>0</v>
      </c>
      <c r="N310" s="115">
        <v>4321560492.6984501</v>
      </c>
      <c r="O310" s="115">
        <v>202351288009.04599</v>
      </c>
      <c r="P310" s="115">
        <v>219824900245.216</v>
      </c>
      <c r="Q310" s="115">
        <v>235187129137.16599</v>
      </c>
      <c r="R310" s="115">
        <v>250508242664.05701</v>
      </c>
      <c r="S310" s="115">
        <v>270692719546.54999</v>
      </c>
      <c r="T310" s="115">
        <v>292439945909.52002</v>
      </c>
      <c r="U310" s="115">
        <v>321673454429.08197</v>
      </c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  <c r="AK310" s="138"/>
      <c r="AL310" s="138"/>
      <c r="AM310" s="138"/>
      <c r="AN310" s="138"/>
      <c r="AO310" s="138"/>
      <c r="AP310" s="138"/>
      <c r="AQ310" s="138"/>
      <c r="AR310" s="138"/>
      <c r="AS310" s="138"/>
    </row>
    <row r="311" spans="1:45">
      <c r="A311" s="89" t="s">
        <v>3435</v>
      </c>
      <c r="B311" s="89" t="s">
        <v>3436</v>
      </c>
      <c r="C311" s="92">
        <v>0</v>
      </c>
      <c r="D311" s="92">
        <v>0</v>
      </c>
      <c r="E311" s="92">
        <v>0</v>
      </c>
      <c r="F311" s="92">
        <v>0</v>
      </c>
      <c r="G311" s="92">
        <v>0</v>
      </c>
      <c r="H311" s="92">
        <v>0</v>
      </c>
      <c r="I311" s="92">
        <v>0</v>
      </c>
      <c r="J311" s="92">
        <v>0</v>
      </c>
      <c r="K311" s="92">
        <v>0</v>
      </c>
      <c r="L311" s="92">
        <v>0</v>
      </c>
      <c r="M311" s="115">
        <v>0</v>
      </c>
      <c r="N311" s="115">
        <v>0</v>
      </c>
      <c r="O311" s="115">
        <v>0</v>
      </c>
      <c r="P311" s="94">
        <v>0</v>
      </c>
      <c r="Q311" s="94">
        <v>0</v>
      </c>
      <c r="R311" s="115">
        <v>0</v>
      </c>
      <c r="S311" s="115">
        <v>0</v>
      </c>
      <c r="T311" s="115">
        <v>0</v>
      </c>
      <c r="U311" s="115">
        <v>0</v>
      </c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  <c r="AL311" s="138"/>
      <c r="AM311" s="138"/>
      <c r="AN311" s="138"/>
      <c r="AO311" s="138"/>
      <c r="AP311" s="138"/>
      <c r="AQ311" s="138"/>
      <c r="AR311" s="138"/>
      <c r="AS311" s="138"/>
    </row>
    <row r="312" spans="1:45" ht="25.5">
      <c r="A312" s="89" t="s">
        <v>3445</v>
      </c>
      <c r="B312" s="89" t="s">
        <v>15</v>
      </c>
      <c r="C312" s="92">
        <v>0</v>
      </c>
      <c r="D312" s="92">
        <v>0</v>
      </c>
      <c r="E312" s="92">
        <v>0</v>
      </c>
      <c r="F312" s="92">
        <v>0</v>
      </c>
      <c r="G312" s="92">
        <v>0</v>
      </c>
      <c r="H312" s="92">
        <v>0</v>
      </c>
      <c r="I312" s="92">
        <v>0</v>
      </c>
      <c r="J312" s="92">
        <v>0</v>
      </c>
      <c r="K312" s="92">
        <v>0</v>
      </c>
      <c r="L312" s="92">
        <v>0</v>
      </c>
      <c r="M312" s="115">
        <v>0</v>
      </c>
      <c r="N312" s="115">
        <v>115.446</v>
      </c>
      <c r="O312" s="115">
        <v>1214.8389999999999</v>
      </c>
      <c r="P312" s="115">
        <v>731400.11349999998</v>
      </c>
      <c r="Q312" s="115">
        <v>862715.11349999998</v>
      </c>
      <c r="R312" s="115">
        <v>862838.21970000002</v>
      </c>
      <c r="S312" s="115">
        <v>862838.22</v>
      </c>
      <c r="T312" s="115">
        <v>883341.69</v>
      </c>
      <c r="U312" s="115">
        <v>1116608.98162</v>
      </c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  <c r="AL312" s="138"/>
      <c r="AM312" s="138"/>
      <c r="AN312" s="138"/>
      <c r="AO312" s="138"/>
      <c r="AP312" s="138"/>
      <c r="AQ312" s="138"/>
      <c r="AR312" s="138"/>
      <c r="AS312" s="138"/>
    </row>
    <row r="313" spans="1:45">
      <c r="A313" s="89" t="s">
        <v>3448</v>
      </c>
      <c r="B313" s="89" t="s">
        <v>14</v>
      </c>
      <c r="C313" s="92">
        <v>0</v>
      </c>
      <c r="D313" s="92">
        <v>0</v>
      </c>
      <c r="E313" s="92">
        <v>0</v>
      </c>
      <c r="F313" s="92">
        <v>0</v>
      </c>
      <c r="G313" s="92">
        <v>0</v>
      </c>
      <c r="H313" s="92">
        <v>0</v>
      </c>
      <c r="I313" s="92">
        <v>0</v>
      </c>
      <c r="J313" s="92">
        <v>0</v>
      </c>
      <c r="K313" s="92">
        <v>0</v>
      </c>
      <c r="L313" s="92">
        <v>0</v>
      </c>
      <c r="M313" s="115">
        <v>0</v>
      </c>
      <c r="N313" s="115">
        <v>153204837.91251999</v>
      </c>
      <c r="O313" s="115">
        <v>155243208.0126</v>
      </c>
      <c r="P313" s="94">
        <v>159552727.10257998</v>
      </c>
      <c r="Q313" s="94">
        <v>177351732.5851</v>
      </c>
      <c r="R313" s="115">
        <v>210815496.21869001</v>
      </c>
      <c r="S313" s="115">
        <v>199462766.81</v>
      </c>
      <c r="T313" s="115">
        <v>156991481.80000001</v>
      </c>
      <c r="U313" s="115">
        <v>198432742.93555999</v>
      </c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  <c r="AL313" s="138"/>
      <c r="AM313" s="138"/>
      <c r="AN313" s="138"/>
      <c r="AO313" s="138"/>
      <c r="AP313" s="138"/>
      <c r="AQ313" s="138"/>
      <c r="AR313" s="138"/>
      <c r="AS313" s="138"/>
    </row>
    <row r="314" spans="1:45">
      <c r="A314" s="89" t="s">
        <v>420</v>
      </c>
      <c r="B314" s="89" t="s">
        <v>8</v>
      </c>
      <c r="C314" s="92">
        <v>2300855619</v>
      </c>
      <c r="D314" s="92">
        <v>2867461310</v>
      </c>
      <c r="E314" s="92">
        <v>2994122925</v>
      </c>
      <c r="F314" s="92">
        <v>3693827993</v>
      </c>
      <c r="G314" s="92">
        <v>5017205493</v>
      </c>
      <c r="H314" s="92">
        <v>6231079993</v>
      </c>
      <c r="I314" s="92">
        <v>6828416598</v>
      </c>
      <c r="J314" s="92">
        <v>7498048851</v>
      </c>
      <c r="K314" s="92">
        <v>9419917329</v>
      </c>
      <c r="L314" s="92">
        <v>10624459480</v>
      </c>
      <c r="M314" s="115">
        <v>13519336043.2332</v>
      </c>
      <c r="N314" s="115">
        <v>0</v>
      </c>
      <c r="O314" s="115">
        <v>0</v>
      </c>
      <c r="P314" s="115">
        <v>0</v>
      </c>
      <c r="Q314" s="115">
        <v>0</v>
      </c>
      <c r="R314" s="115">
        <v>0</v>
      </c>
      <c r="S314" s="115">
        <v>0</v>
      </c>
      <c r="T314" s="115">
        <v>0</v>
      </c>
      <c r="U314" s="115">
        <v>0</v>
      </c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  <c r="AL314" s="138"/>
      <c r="AM314" s="138"/>
      <c r="AN314" s="138"/>
      <c r="AO314" s="138"/>
      <c r="AP314" s="138"/>
      <c r="AQ314" s="138"/>
      <c r="AR314" s="138"/>
      <c r="AS314" s="138"/>
    </row>
    <row r="315" spans="1:45">
      <c r="A315" s="89" t="s">
        <v>3459</v>
      </c>
      <c r="B315" s="89" t="s">
        <v>13</v>
      </c>
      <c r="C315" s="92">
        <v>0</v>
      </c>
      <c r="D315" s="92">
        <v>0</v>
      </c>
      <c r="E315" s="92">
        <v>0</v>
      </c>
      <c r="F315" s="92">
        <v>0</v>
      </c>
      <c r="G315" s="92">
        <v>0</v>
      </c>
      <c r="H315" s="92">
        <v>0</v>
      </c>
      <c r="I315" s="92">
        <v>0</v>
      </c>
      <c r="J315" s="92">
        <v>0</v>
      </c>
      <c r="K315" s="92">
        <v>0</v>
      </c>
      <c r="L315" s="92">
        <v>0</v>
      </c>
      <c r="M315" s="115">
        <v>0</v>
      </c>
      <c r="N315" s="115">
        <v>37916092.954000004</v>
      </c>
      <c r="O315" s="115">
        <v>38574822.082099997</v>
      </c>
      <c r="P315" s="115">
        <v>39210444.438099995</v>
      </c>
      <c r="Q315" s="115">
        <v>39380543.14779</v>
      </c>
      <c r="R315" s="115">
        <v>39589833.010789998</v>
      </c>
      <c r="S315" s="115">
        <v>40260816.149999999</v>
      </c>
      <c r="T315" s="115">
        <v>43799108.119999997</v>
      </c>
      <c r="U315" s="115">
        <v>44508591.821539998</v>
      </c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  <c r="AL315" s="138"/>
      <c r="AM315" s="138"/>
      <c r="AN315" s="138"/>
      <c r="AO315" s="138"/>
      <c r="AP315" s="138"/>
      <c r="AQ315" s="138"/>
      <c r="AR315" s="138"/>
      <c r="AS315" s="138"/>
    </row>
    <row r="316" spans="1:45" ht="25.5">
      <c r="A316" s="89" t="s">
        <v>421</v>
      </c>
      <c r="B316" s="89" t="s">
        <v>7</v>
      </c>
      <c r="C316" s="92">
        <v>9550250358</v>
      </c>
      <c r="D316" s="92">
        <v>12472953894</v>
      </c>
      <c r="E316" s="92">
        <v>5592257400</v>
      </c>
      <c r="F316" s="92">
        <v>5555545807</v>
      </c>
      <c r="G316" s="92">
        <v>6131457865</v>
      </c>
      <c r="H316" s="92">
        <v>6805549095</v>
      </c>
      <c r="I316" s="92">
        <v>7160568771</v>
      </c>
      <c r="J316" s="92">
        <v>6988828034</v>
      </c>
      <c r="K316" s="92">
        <v>8002077934</v>
      </c>
      <c r="L316" s="92">
        <v>5703175205</v>
      </c>
      <c r="M316" s="115">
        <v>6942595996.0931702</v>
      </c>
      <c r="N316" s="115">
        <v>0</v>
      </c>
      <c r="O316" s="115">
        <v>0</v>
      </c>
      <c r="P316" s="115">
        <v>0</v>
      </c>
      <c r="Q316" s="115">
        <v>0</v>
      </c>
      <c r="R316" s="115">
        <v>0</v>
      </c>
      <c r="S316" s="115">
        <v>0</v>
      </c>
      <c r="T316" s="115">
        <v>0</v>
      </c>
      <c r="U316" s="115">
        <v>0</v>
      </c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  <c r="AK316" s="138"/>
      <c r="AL316" s="138"/>
      <c r="AM316" s="138"/>
      <c r="AN316" s="138"/>
      <c r="AO316" s="138"/>
      <c r="AP316" s="138"/>
      <c r="AQ316" s="138"/>
      <c r="AR316" s="138"/>
      <c r="AS316" s="138"/>
    </row>
    <row r="317" spans="1:45">
      <c r="A317" s="89" t="s">
        <v>3464</v>
      </c>
      <c r="B317" s="89" t="s">
        <v>181</v>
      </c>
      <c r="C317" s="92">
        <v>0</v>
      </c>
      <c r="D317" s="92">
        <v>0</v>
      </c>
      <c r="E317" s="92">
        <v>0</v>
      </c>
      <c r="F317" s="92">
        <v>0</v>
      </c>
      <c r="G317" s="92">
        <v>0</v>
      </c>
      <c r="H317" s="92">
        <v>0</v>
      </c>
      <c r="I317" s="92">
        <v>0</v>
      </c>
      <c r="J317" s="92">
        <v>0</v>
      </c>
      <c r="K317" s="92">
        <v>0</v>
      </c>
      <c r="L317" s="92">
        <v>0</v>
      </c>
      <c r="M317" s="115">
        <v>0</v>
      </c>
      <c r="N317" s="115">
        <v>41475.706729999998</v>
      </c>
      <c r="O317" s="115">
        <v>41475.706729999998</v>
      </c>
      <c r="P317" s="115">
        <v>0</v>
      </c>
      <c r="Q317" s="94">
        <v>0</v>
      </c>
      <c r="R317" s="115">
        <v>0</v>
      </c>
      <c r="S317" s="115">
        <v>0</v>
      </c>
      <c r="T317" s="115">
        <v>0</v>
      </c>
      <c r="U317" s="115">
        <v>0</v>
      </c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  <c r="AK317" s="138"/>
      <c r="AL317" s="138"/>
      <c r="AM317" s="138"/>
      <c r="AN317" s="138"/>
      <c r="AO317" s="138"/>
      <c r="AP317" s="138"/>
      <c r="AQ317" s="138"/>
      <c r="AR317" s="138"/>
      <c r="AS317" s="138"/>
    </row>
    <row r="318" spans="1:45">
      <c r="A318" s="89" t="s">
        <v>422</v>
      </c>
      <c r="B318" s="89" t="s">
        <v>10</v>
      </c>
      <c r="C318" s="92">
        <v>296767259</v>
      </c>
      <c r="D318" s="92">
        <v>307084558</v>
      </c>
      <c r="E318" s="92">
        <v>350033727</v>
      </c>
      <c r="F318" s="92">
        <v>382295151</v>
      </c>
      <c r="G318" s="92">
        <v>414093453</v>
      </c>
      <c r="H318" s="92">
        <v>452983078</v>
      </c>
      <c r="I318" s="92">
        <v>500801159</v>
      </c>
      <c r="J318" s="92">
        <v>563536526</v>
      </c>
      <c r="K318" s="92">
        <v>947159730</v>
      </c>
      <c r="L318" s="92">
        <v>1498809664</v>
      </c>
      <c r="M318" s="115">
        <v>40521257317.5271</v>
      </c>
      <c r="N318" s="115">
        <v>0</v>
      </c>
      <c r="O318" s="115">
        <v>0</v>
      </c>
      <c r="P318" s="115">
        <v>0</v>
      </c>
      <c r="Q318" s="94">
        <v>0</v>
      </c>
      <c r="R318" s="115">
        <v>0</v>
      </c>
      <c r="S318" s="115">
        <v>0</v>
      </c>
      <c r="T318" s="115">
        <v>0</v>
      </c>
      <c r="U318" s="115">
        <v>0</v>
      </c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  <c r="AL318" s="138"/>
      <c r="AM318" s="138"/>
      <c r="AN318" s="138"/>
      <c r="AO318" s="138"/>
      <c r="AP318" s="138"/>
      <c r="AQ318" s="138"/>
      <c r="AR318" s="138"/>
      <c r="AS318" s="138"/>
    </row>
    <row r="319" spans="1:45" ht="25.5">
      <c r="A319" s="89" t="s">
        <v>423</v>
      </c>
      <c r="B319" s="89" t="s">
        <v>3466</v>
      </c>
      <c r="C319" s="92">
        <v>6063522452</v>
      </c>
      <c r="D319" s="92">
        <v>6272684123</v>
      </c>
      <c r="E319" s="92">
        <v>5078714704</v>
      </c>
      <c r="F319" s="92">
        <v>4962947301</v>
      </c>
      <c r="G319" s="92">
        <v>7151826189</v>
      </c>
      <c r="H319" s="92">
        <v>9160811913</v>
      </c>
      <c r="I319" s="92">
        <v>6507278727</v>
      </c>
      <c r="J319" s="92">
        <v>6494695679</v>
      </c>
      <c r="K319" s="92">
        <v>55055074675</v>
      </c>
      <c r="L319" s="92">
        <v>37437983323</v>
      </c>
      <c r="M319" s="115">
        <v>41377811818.672707</v>
      </c>
      <c r="N319" s="115">
        <v>0</v>
      </c>
      <c r="O319" s="115">
        <v>0</v>
      </c>
      <c r="P319" s="115">
        <v>0</v>
      </c>
      <c r="Q319" s="115">
        <v>0</v>
      </c>
      <c r="R319" s="115">
        <v>0</v>
      </c>
      <c r="S319" s="115">
        <v>0</v>
      </c>
      <c r="T319" s="115">
        <v>0</v>
      </c>
      <c r="U319" s="115">
        <v>0</v>
      </c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  <c r="AL319" s="138"/>
      <c r="AM319" s="138"/>
      <c r="AN319" s="138"/>
      <c r="AO319" s="138"/>
      <c r="AP319" s="138"/>
      <c r="AQ319" s="138"/>
      <c r="AR319" s="138"/>
      <c r="AS319" s="138"/>
    </row>
    <row r="320" spans="1:45" ht="25.5">
      <c r="A320" s="89" t="s">
        <v>424</v>
      </c>
      <c r="B320" s="89" t="s">
        <v>3468</v>
      </c>
      <c r="C320" s="92">
        <v>-3104448041</v>
      </c>
      <c r="D320" s="92">
        <v>-4129509131</v>
      </c>
      <c r="E320" s="92">
        <v>-4200085938</v>
      </c>
      <c r="F320" s="92">
        <v>-2761623762</v>
      </c>
      <c r="G320" s="92">
        <v>-3399068397</v>
      </c>
      <c r="H320" s="92">
        <v>-3391377965</v>
      </c>
      <c r="I320" s="92">
        <v>-3646754289</v>
      </c>
      <c r="J320" s="92">
        <v>-3627202657</v>
      </c>
      <c r="K320" s="92">
        <v>-4221238327</v>
      </c>
      <c r="L320" s="92">
        <v>-5801781505</v>
      </c>
      <c r="M320" s="115">
        <v>-6386039398.1635504</v>
      </c>
      <c r="N320" s="115">
        <v>0</v>
      </c>
      <c r="O320" s="115">
        <v>0</v>
      </c>
      <c r="P320" s="115">
        <v>0</v>
      </c>
      <c r="Q320" s="115">
        <v>0</v>
      </c>
      <c r="R320" s="115">
        <v>0</v>
      </c>
      <c r="S320" s="115">
        <v>0</v>
      </c>
      <c r="T320" s="115">
        <v>0</v>
      </c>
      <c r="U320" s="115">
        <v>0</v>
      </c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  <c r="AK320" s="138"/>
      <c r="AL320" s="138"/>
      <c r="AM320" s="138"/>
      <c r="AN320" s="138"/>
      <c r="AO320" s="138"/>
      <c r="AP320" s="138"/>
      <c r="AQ320" s="138"/>
      <c r="AR320" s="138"/>
      <c r="AS320" s="138"/>
    </row>
    <row r="321" spans="1:45">
      <c r="A321" s="89" t="s">
        <v>425</v>
      </c>
      <c r="B321" s="89" t="s">
        <v>2</v>
      </c>
      <c r="C321" s="92">
        <v>204333</v>
      </c>
      <c r="D321" s="92">
        <v>3464434</v>
      </c>
      <c r="E321" s="92">
        <v>0</v>
      </c>
      <c r="F321" s="92">
        <v>0</v>
      </c>
      <c r="G321" s="92">
        <v>0</v>
      </c>
      <c r="H321" s="92">
        <v>0</v>
      </c>
      <c r="I321" s="92">
        <v>0</v>
      </c>
      <c r="J321" s="92">
        <v>0</v>
      </c>
      <c r="K321" s="92">
        <v>0</v>
      </c>
      <c r="L321" s="92">
        <v>0</v>
      </c>
      <c r="M321" s="115">
        <v>0</v>
      </c>
      <c r="N321" s="115">
        <v>0</v>
      </c>
      <c r="O321" s="115">
        <v>0</v>
      </c>
      <c r="P321" s="115">
        <v>0</v>
      </c>
      <c r="Q321" s="115">
        <v>0</v>
      </c>
      <c r="R321" s="115">
        <v>0</v>
      </c>
      <c r="S321" s="115">
        <v>0</v>
      </c>
      <c r="T321" s="115">
        <v>0</v>
      </c>
      <c r="U321" s="115">
        <v>0</v>
      </c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  <c r="AK321" s="138"/>
      <c r="AL321" s="138"/>
      <c r="AM321" s="138"/>
      <c r="AN321" s="138"/>
      <c r="AO321" s="138"/>
      <c r="AP321" s="138"/>
      <c r="AQ321" s="138"/>
      <c r="AR321" s="138"/>
      <c r="AS321" s="138"/>
    </row>
    <row r="322" spans="1:45" ht="25.5">
      <c r="A322" s="89" t="s">
        <v>3471</v>
      </c>
      <c r="B322" s="89" t="s">
        <v>3472</v>
      </c>
      <c r="C322" s="92">
        <v>0</v>
      </c>
      <c r="D322" s="92">
        <v>0</v>
      </c>
      <c r="E322" s="92">
        <v>0</v>
      </c>
      <c r="F322" s="92">
        <v>0</v>
      </c>
      <c r="G322" s="92">
        <v>0</v>
      </c>
      <c r="H322" s="92">
        <v>0</v>
      </c>
      <c r="I322" s="92">
        <v>0</v>
      </c>
      <c r="J322" s="92">
        <v>0</v>
      </c>
      <c r="K322" s="92">
        <v>0</v>
      </c>
      <c r="L322" s="92">
        <v>0</v>
      </c>
      <c r="M322" s="115">
        <v>0</v>
      </c>
      <c r="N322" s="115">
        <v>181061637817.26199</v>
      </c>
      <c r="O322" s="115">
        <v>0</v>
      </c>
      <c r="P322" s="115">
        <v>0</v>
      </c>
      <c r="Q322" s="115">
        <v>0</v>
      </c>
      <c r="R322" s="115">
        <v>0</v>
      </c>
      <c r="S322" s="115">
        <v>0</v>
      </c>
      <c r="T322" s="115">
        <v>0</v>
      </c>
      <c r="U322" s="115">
        <v>0</v>
      </c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  <c r="AK322" s="138"/>
      <c r="AL322" s="138"/>
      <c r="AM322" s="138"/>
      <c r="AN322" s="138"/>
      <c r="AO322" s="138"/>
      <c r="AP322" s="138"/>
      <c r="AQ322" s="138"/>
      <c r="AR322" s="138"/>
      <c r="AS322" s="138"/>
    </row>
    <row r="323" spans="1:45" ht="38.25">
      <c r="A323" s="89" t="s">
        <v>3494</v>
      </c>
      <c r="B323" s="89" t="s">
        <v>3495</v>
      </c>
      <c r="C323" s="92">
        <v>0</v>
      </c>
      <c r="D323" s="92">
        <v>0</v>
      </c>
      <c r="E323" s="92">
        <v>0</v>
      </c>
      <c r="F323" s="92">
        <v>0</v>
      </c>
      <c r="G323" s="92">
        <v>0</v>
      </c>
      <c r="H323" s="92">
        <v>0</v>
      </c>
      <c r="I323" s="92">
        <v>0</v>
      </c>
      <c r="J323" s="92">
        <v>0</v>
      </c>
      <c r="K323" s="92">
        <v>0</v>
      </c>
      <c r="L323" s="92">
        <v>0</v>
      </c>
      <c r="M323" s="115">
        <v>0</v>
      </c>
      <c r="N323" s="115">
        <v>45156819.771370001</v>
      </c>
      <c r="O323" s="115">
        <v>97351034.077119991</v>
      </c>
      <c r="P323" s="94">
        <v>88386411.876479998</v>
      </c>
      <c r="Q323" s="94">
        <v>106178732.21417999</v>
      </c>
      <c r="R323" s="115">
        <v>101100724.40917</v>
      </c>
      <c r="S323" s="115">
        <v>105399079.97</v>
      </c>
      <c r="T323" s="115">
        <v>120218890.70999999</v>
      </c>
      <c r="U323" s="115">
        <v>153903377.22711998</v>
      </c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  <c r="AK323" s="138"/>
      <c r="AL323" s="138"/>
      <c r="AM323" s="138"/>
      <c r="AN323" s="138"/>
      <c r="AO323" s="138"/>
      <c r="AP323" s="138"/>
      <c r="AQ323" s="138"/>
      <c r="AR323" s="138"/>
      <c r="AS323" s="138"/>
    </row>
    <row r="324" spans="1:45" ht="25.5">
      <c r="A324" s="116" t="s">
        <v>3503</v>
      </c>
      <c r="B324" s="89" t="s">
        <v>3504</v>
      </c>
      <c r="C324" s="92">
        <v>0</v>
      </c>
      <c r="D324" s="92">
        <v>0</v>
      </c>
      <c r="E324" s="92">
        <v>0</v>
      </c>
      <c r="F324" s="92">
        <v>0</v>
      </c>
      <c r="G324" s="92">
        <v>0</v>
      </c>
      <c r="H324" s="92">
        <v>0</v>
      </c>
      <c r="I324" s="92">
        <v>0</v>
      </c>
      <c r="J324" s="92">
        <v>0</v>
      </c>
      <c r="K324" s="92">
        <v>0</v>
      </c>
      <c r="L324" s="92">
        <v>0</v>
      </c>
      <c r="M324" s="115">
        <v>0</v>
      </c>
      <c r="N324" s="115">
        <v>3505370.7629999998</v>
      </c>
      <c r="O324" s="115">
        <v>-31803616.205639999</v>
      </c>
      <c r="P324" s="115">
        <v>-24049484.04431</v>
      </c>
      <c r="Q324" s="115">
        <v>-19352068.899939999</v>
      </c>
      <c r="R324" s="115">
        <v>-30128986.167160001</v>
      </c>
      <c r="S324" s="115">
        <v>-25839835.949999999</v>
      </c>
      <c r="T324" s="115">
        <v>-14387081.6</v>
      </c>
      <c r="U324" s="115">
        <v>-23864253.879159998</v>
      </c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  <c r="AK324" s="138"/>
      <c r="AL324" s="138"/>
      <c r="AM324" s="138"/>
      <c r="AN324" s="138"/>
      <c r="AO324" s="138"/>
      <c r="AP324" s="138"/>
      <c r="AQ324" s="138"/>
      <c r="AR324" s="138"/>
      <c r="AS324" s="138"/>
    </row>
    <row r="325" spans="1:45" ht="38.25">
      <c r="A325" s="89" t="s">
        <v>3507</v>
      </c>
      <c r="B325" s="89" t="s">
        <v>3508</v>
      </c>
      <c r="C325" s="92">
        <v>0</v>
      </c>
      <c r="D325" s="92">
        <v>0</v>
      </c>
      <c r="E325" s="92">
        <v>0</v>
      </c>
      <c r="F325" s="92">
        <v>0</v>
      </c>
      <c r="G325" s="92">
        <v>0</v>
      </c>
      <c r="H325" s="92">
        <v>0</v>
      </c>
      <c r="I325" s="92">
        <v>0</v>
      </c>
      <c r="J325" s="92">
        <v>0</v>
      </c>
      <c r="K325" s="92">
        <v>0</v>
      </c>
      <c r="L325" s="92">
        <v>0</v>
      </c>
      <c r="M325" s="115">
        <v>0</v>
      </c>
      <c r="N325" s="115">
        <v>2169754087.4939098</v>
      </c>
      <c r="O325" s="115">
        <v>2166065329.34762</v>
      </c>
      <c r="P325" s="115">
        <v>2198566530.7739</v>
      </c>
      <c r="Q325" s="115">
        <v>2187485147.26718</v>
      </c>
      <c r="R325" s="115">
        <v>2399295186.6154103</v>
      </c>
      <c r="S325" s="115">
        <v>1329801498.9300001</v>
      </c>
      <c r="T325" s="115">
        <v>2498012613.7199998</v>
      </c>
      <c r="U325" s="115">
        <v>2131769058.0179801</v>
      </c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  <c r="AL325" s="138"/>
      <c r="AM325" s="138"/>
      <c r="AN325" s="138"/>
      <c r="AO325" s="138"/>
      <c r="AP325" s="138"/>
      <c r="AQ325" s="138"/>
      <c r="AR325" s="138"/>
      <c r="AS325" s="138"/>
    </row>
    <row r="326" spans="1:45" ht="38.25">
      <c r="A326" s="89" t="s">
        <v>3517</v>
      </c>
      <c r="B326" s="89" t="s">
        <v>3518</v>
      </c>
      <c r="C326" s="92">
        <v>0</v>
      </c>
      <c r="D326" s="92">
        <v>0</v>
      </c>
      <c r="E326" s="92">
        <v>0</v>
      </c>
      <c r="F326" s="92">
        <v>0</v>
      </c>
      <c r="G326" s="92">
        <v>0</v>
      </c>
      <c r="H326" s="92">
        <v>0</v>
      </c>
      <c r="I326" s="92">
        <v>0</v>
      </c>
      <c r="J326" s="92">
        <v>0</v>
      </c>
      <c r="K326" s="92">
        <v>0</v>
      </c>
      <c r="L326" s="95">
        <v>0</v>
      </c>
      <c r="M326" s="115">
        <v>0</v>
      </c>
      <c r="N326" s="115">
        <v>142394618.44782001</v>
      </c>
      <c r="O326" s="115">
        <v>357944336.29121</v>
      </c>
      <c r="P326" s="115">
        <v>443574394.98834002</v>
      </c>
      <c r="Q326" s="115">
        <v>460977714.38402003</v>
      </c>
      <c r="R326" s="115">
        <v>455437497.84085</v>
      </c>
      <c r="S326" s="115">
        <v>471541604.50999999</v>
      </c>
      <c r="T326" s="115">
        <v>526417703.29000002</v>
      </c>
      <c r="U326" s="115">
        <v>554384699.32291007</v>
      </c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  <c r="AK326" s="138"/>
      <c r="AL326" s="138"/>
      <c r="AM326" s="138"/>
      <c r="AN326" s="138"/>
      <c r="AO326" s="138"/>
      <c r="AP326" s="138"/>
      <c r="AQ326" s="138"/>
      <c r="AR326" s="138"/>
      <c r="AS326" s="138"/>
    </row>
    <row r="327" spans="1:45" ht="38.25">
      <c r="A327" s="89" t="s">
        <v>3523</v>
      </c>
      <c r="B327" s="89" t="s">
        <v>3524</v>
      </c>
      <c r="C327" s="92">
        <v>0</v>
      </c>
      <c r="D327" s="92">
        <v>0</v>
      </c>
      <c r="E327" s="92">
        <v>0</v>
      </c>
      <c r="F327" s="92">
        <v>0</v>
      </c>
      <c r="G327" s="92">
        <v>0</v>
      </c>
      <c r="H327" s="92">
        <v>0</v>
      </c>
      <c r="I327" s="92">
        <v>0</v>
      </c>
      <c r="J327" s="92">
        <v>0</v>
      </c>
      <c r="K327" s="92">
        <v>0</v>
      </c>
      <c r="L327" s="95">
        <v>0</v>
      </c>
      <c r="M327" s="115">
        <v>0</v>
      </c>
      <c r="N327" s="115">
        <v>2647497.2182</v>
      </c>
      <c r="O327" s="115">
        <v>2524866.7336500003</v>
      </c>
      <c r="P327" s="115">
        <v>2679105.4936500001</v>
      </c>
      <c r="Q327" s="115">
        <v>3770617.49939</v>
      </c>
      <c r="R327" s="115">
        <v>3967024.2636199999</v>
      </c>
      <c r="S327" s="115">
        <v>1619490.53</v>
      </c>
      <c r="T327" s="115">
        <v>-2099347.7000000002</v>
      </c>
      <c r="U327" s="115">
        <v>850613.88379999995</v>
      </c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  <c r="AK327" s="138"/>
      <c r="AL327" s="138"/>
      <c r="AM327" s="138"/>
      <c r="AN327" s="138"/>
      <c r="AO327" s="138"/>
      <c r="AP327" s="138"/>
      <c r="AQ327" s="138"/>
      <c r="AR327" s="138"/>
      <c r="AS327" s="138"/>
    </row>
    <row r="328" spans="1:45">
      <c r="A328" s="89" t="s">
        <v>3527</v>
      </c>
      <c r="B328" s="89" t="s">
        <v>7670</v>
      </c>
      <c r="C328" s="92">
        <v>0</v>
      </c>
      <c r="D328" s="92">
        <v>0</v>
      </c>
      <c r="E328" s="92">
        <v>0</v>
      </c>
      <c r="F328" s="92">
        <v>0</v>
      </c>
      <c r="G328" s="92">
        <v>0</v>
      </c>
      <c r="H328" s="92">
        <v>0</v>
      </c>
      <c r="I328" s="92">
        <v>0</v>
      </c>
      <c r="J328" s="92">
        <v>0</v>
      </c>
      <c r="K328" s="92">
        <v>0</v>
      </c>
      <c r="L328" s="95">
        <v>0</v>
      </c>
      <c r="M328" s="115">
        <v>0</v>
      </c>
      <c r="N328" s="115">
        <v>-6860027720.2780495</v>
      </c>
      <c r="O328" s="115">
        <v>-8718757959.1828594</v>
      </c>
      <c r="P328" s="115">
        <v>-12054493426.934999</v>
      </c>
      <c r="Q328" s="115">
        <v>-16745200602.9937</v>
      </c>
      <c r="R328" s="115">
        <v>-21984245946.796001</v>
      </c>
      <c r="S328" s="115">
        <v>-16917413525.049999</v>
      </c>
      <c r="T328" s="115">
        <v>-31144765799.91</v>
      </c>
      <c r="U328" s="115">
        <v>-29958849432.9865</v>
      </c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  <c r="AK328" s="138"/>
      <c r="AL328" s="138"/>
      <c r="AM328" s="138"/>
      <c r="AN328" s="138"/>
      <c r="AO328" s="138"/>
      <c r="AP328" s="138"/>
      <c r="AQ328" s="138"/>
      <c r="AR328" s="138"/>
      <c r="AS328" s="138"/>
    </row>
    <row r="329" spans="1:45" ht="51">
      <c r="A329" s="89" t="s">
        <v>3533</v>
      </c>
      <c r="B329" s="89" t="s">
        <v>7671</v>
      </c>
      <c r="C329" s="92">
        <v>0</v>
      </c>
      <c r="D329" s="92">
        <v>0</v>
      </c>
      <c r="E329" s="92">
        <v>0</v>
      </c>
      <c r="F329" s="92">
        <v>0</v>
      </c>
      <c r="G329" s="92">
        <v>0</v>
      </c>
      <c r="H329" s="92">
        <v>0</v>
      </c>
      <c r="I329" s="92">
        <v>0</v>
      </c>
      <c r="J329" s="92">
        <v>0</v>
      </c>
      <c r="K329" s="92">
        <v>0</v>
      </c>
      <c r="L329" s="95">
        <v>0</v>
      </c>
      <c r="M329" s="115">
        <v>0</v>
      </c>
      <c r="N329" s="115">
        <v>8928430.9414300006</v>
      </c>
      <c r="O329" s="115">
        <v>8992875.5834299996</v>
      </c>
      <c r="P329" s="115">
        <v>58030114.423890002</v>
      </c>
      <c r="Q329" s="115">
        <v>57322673.618300006</v>
      </c>
      <c r="R329" s="115">
        <v>36086523.077399999</v>
      </c>
      <c r="S329" s="115">
        <v>36527144.299999997</v>
      </c>
      <c r="T329" s="115">
        <v>53229817.590000004</v>
      </c>
      <c r="U329" s="115">
        <v>57858197.493449993</v>
      </c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  <c r="AL329" s="138"/>
      <c r="AM329" s="138"/>
      <c r="AN329" s="138"/>
      <c r="AO329" s="138"/>
      <c r="AP329" s="138"/>
      <c r="AQ329" s="138"/>
      <c r="AR329" s="138"/>
      <c r="AS329" s="138"/>
    </row>
    <row r="330" spans="1:45" ht="25.5">
      <c r="A330" s="89" t="s">
        <v>7660</v>
      </c>
      <c r="B330" s="89" t="s">
        <v>7661</v>
      </c>
      <c r="C330" s="92">
        <v>0</v>
      </c>
      <c r="D330" s="92">
        <v>0</v>
      </c>
      <c r="E330" s="92">
        <v>0</v>
      </c>
      <c r="F330" s="92">
        <v>0</v>
      </c>
      <c r="G330" s="92">
        <v>0</v>
      </c>
      <c r="H330" s="92">
        <v>0</v>
      </c>
      <c r="I330" s="92">
        <v>0</v>
      </c>
      <c r="J330" s="92">
        <v>0</v>
      </c>
      <c r="K330" s="92">
        <v>0</v>
      </c>
      <c r="L330" s="95">
        <v>0</v>
      </c>
      <c r="M330" s="115">
        <v>0</v>
      </c>
      <c r="N330" s="115">
        <v>0</v>
      </c>
      <c r="O330" s="115">
        <v>0</v>
      </c>
      <c r="P330" s="115">
        <v>0</v>
      </c>
      <c r="Q330" s="115">
        <v>-687511.51300000004</v>
      </c>
      <c r="R330" s="115">
        <v>-715836.55660999997</v>
      </c>
      <c r="S330" s="115">
        <v>-715836.56</v>
      </c>
      <c r="T330" s="115">
        <v>-250636.19</v>
      </c>
      <c r="U330" s="115">
        <v>302166.96993999998</v>
      </c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  <c r="AK330" s="138"/>
      <c r="AL330" s="138"/>
      <c r="AM330" s="138"/>
      <c r="AN330" s="138"/>
      <c r="AO330" s="138"/>
      <c r="AP330" s="138"/>
      <c r="AQ330" s="138"/>
      <c r="AR330" s="138"/>
      <c r="AS330" s="138"/>
    </row>
    <row r="331" spans="1:45">
      <c r="A331" s="89" t="s">
        <v>426</v>
      </c>
      <c r="B331" s="89" t="s">
        <v>3539</v>
      </c>
      <c r="C331" s="92">
        <v>23232449961.860001</v>
      </c>
      <c r="D331" s="92">
        <v>26188021560.949997</v>
      </c>
      <c r="E331" s="92">
        <v>45049137168.989998</v>
      </c>
      <c r="F331" s="92">
        <v>48763417361.439995</v>
      </c>
      <c r="G331" s="92">
        <v>54192598158.629997</v>
      </c>
      <c r="H331" s="92">
        <v>56691450594.730003</v>
      </c>
      <c r="I331" s="92">
        <v>61819308225.25</v>
      </c>
      <c r="J331" s="92">
        <v>65744714279.169998</v>
      </c>
      <c r="K331" s="92">
        <v>70694134935.190002</v>
      </c>
      <c r="L331" s="95">
        <v>71024937108.910004</v>
      </c>
      <c r="M331" s="115">
        <v>74583701923.569092</v>
      </c>
      <c r="N331" s="115">
        <v>46319732699.218498</v>
      </c>
      <c r="O331" s="115">
        <v>48923556538.116104</v>
      </c>
      <c r="P331" s="115">
        <v>52931721709.090401</v>
      </c>
      <c r="Q331" s="115">
        <v>56872202688.947998</v>
      </c>
      <c r="R331" s="115">
        <v>59299266071.419701</v>
      </c>
      <c r="S331" s="115">
        <v>62352762766.970001</v>
      </c>
      <c r="T331" s="115">
        <v>64672777715.43</v>
      </c>
      <c r="U331" s="115">
        <v>71082526198.171005</v>
      </c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  <c r="AL331" s="138"/>
      <c r="AM331" s="138"/>
      <c r="AN331" s="138"/>
      <c r="AO331" s="138"/>
      <c r="AP331" s="138"/>
      <c r="AQ331" s="138"/>
      <c r="AR331" s="138"/>
      <c r="AS331" s="138"/>
    </row>
    <row r="332" spans="1:45">
      <c r="A332" s="89" t="s">
        <v>427</v>
      </c>
      <c r="B332" s="89" t="s">
        <v>18</v>
      </c>
      <c r="C332" s="92">
        <v>17147479.84</v>
      </c>
      <c r="D332" s="92">
        <v>19141196.84</v>
      </c>
      <c r="E332" s="92">
        <v>94965763</v>
      </c>
      <c r="F332" s="92">
        <v>114397618</v>
      </c>
      <c r="G332" s="92">
        <v>131348570</v>
      </c>
      <c r="H332" s="92">
        <v>209175483</v>
      </c>
      <c r="I332" s="92">
        <v>319434894.14999998</v>
      </c>
      <c r="J332" s="92">
        <v>344683503.44</v>
      </c>
      <c r="K332" s="92">
        <v>238336957</v>
      </c>
      <c r="L332" s="95">
        <v>253485065</v>
      </c>
      <c r="M332" s="115">
        <v>261671229.28194001</v>
      </c>
      <c r="N332" s="115">
        <v>57625468.003940001</v>
      </c>
      <c r="O332" s="115">
        <v>55945188.349940002</v>
      </c>
      <c r="P332" s="115">
        <v>120325890.2683</v>
      </c>
      <c r="Q332" s="115">
        <v>129558049.31697001</v>
      </c>
      <c r="R332" s="115">
        <v>137367807.31395</v>
      </c>
      <c r="S332" s="115">
        <v>139495297.34</v>
      </c>
      <c r="T332" s="115">
        <v>152875006.41999999</v>
      </c>
      <c r="U332" s="115">
        <v>155670232.76668</v>
      </c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  <c r="AL332" s="138"/>
      <c r="AM332" s="138"/>
      <c r="AN332" s="138"/>
      <c r="AO332" s="138"/>
      <c r="AP332" s="138"/>
      <c r="AQ332" s="138"/>
      <c r="AR332" s="138"/>
      <c r="AS332" s="138"/>
    </row>
    <row r="333" spans="1:45">
      <c r="A333" s="89" t="s">
        <v>428</v>
      </c>
      <c r="B333" s="89" t="s">
        <v>17</v>
      </c>
      <c r="C333" s="92">
        <v>116526869.72</v>
      </c>
      <c r="D333" s="92">
        <v>133153217.48</v>
      </c>
      <c r="E333" s="92">
        <v>24682358.82</v>
      </c>
      <c r="F333" s="92">
        <v>16499861.16</v>
      </c>
      <c r="G333" s="92">
        <v>45912971.390000001</v>
      </c>
      <c r="H333" s="92">
        <v>45241579.780000001</v>
      </c>
      <c r="I333" s="92">
        <v>55065716.210000001</v>
      </c>
      <c r="J333" s="92">
        <v>109815705.42</v>
      </c>
      <c r="K333" s="92">
        <v>100625159.52</v>
      </c>
      <c r="L333" s="95">
        <v>104908141.98</v>
      </c>
      <c r="M333" s="115">
        <v>123857818.70616999</v>
      </c>
      <c r="N333" s="115">
        <v>63599677.470019996</v>
      </c>
      <c r="O333" s="115">
        <v>92631090.575039998</v>
      </c>
      <c r="P333" s="115">
        <v>107911705.85798</v>
      </c>
      <c r="Q333" s="115">
        <v>113219838.76977001</v>
      </c>
      <c r="R333" s="115">
        <v>100047891.24202001</v>
      </c>
      <c r="S333" s="115">
        <v>121154535.26000001</v>
      </c>
      <c r="T333" s="115">
        <v>241568457.56</v>
      </c>
      <c r="U333" s="115">
        <v>359954236.36401004</v>
      </c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  <c r="AL333" s="138"/>
      <c r="AM333" s="138"/>
      <c r="AN333" s="138"/>
      <c r="AO333" s="138"/>
      <c r="AP333" s="138"/>
      <c r="AQ333" s="138"/>
      <c r="AR333" s="138"/>
      <c r="AS333" s="138"/>
    </row>
    <row r="334" spans="1:45">
      <c r="A334" s="89" t="s">
        <v>429</v>
      </c>
      <c r="B334" s="89" t="s">
        <v>181</v>
      </c>
      <c r="C334" s="92">
        <v>803283</v>
      </c>
      <c r="D334" s="92">
        <v>803283</v>
      </c>
      <c r="E334" s="92">
        <v>803283</v>
      </c>
      <c r="F334" s="92">
        <v>41476</v>
      </c>
      <c r="G334" s="92">
        <v>41476</v>
      </c>
      <c r="H334" s="92">
        <v>41476</v>
      </c>
      <c r="I334" s="92">
        <v>11512896</v>
      </c>
      <c r="J334" s="92">
        <v>41476</v>
      </c>
      <c r="K334" s="92">
        <v>41476</v>
      </c>
      <c r="L334" s="92">
        <v>41476</v>
      </c>
      <c r="M334" s="115">
        <v>41475.706729999998</v>
      </c>
      <c r="N334" s="115">
        <v>0</v>
      </c>
      <c r="O334" s="115">
        <v>0</v>
      </c>
      <c r="P334" s="115">
        <v>0</v>
      </c>
      <c r="Q334" s="94">
        <v>0</v>
      </c>
      <c r="R334" s="115">
        <v>0</v>
      </c>
      <c r="S334" s="115">
        <v>0</v>
      </c>
      <c r="T334" s="115">
        <v>0</v>
      </c>
      <c r="U334" s="115">
        <v>0</v>
      </c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  <c r="AL334" s="138"/>
      <c r="AM334" s="138"/>
      <c r="AN334" s="138"/>
      <c r="AO334" s="138"/>
      <c r="AP334" s="138"/>
      <c r="AQ334" s="138"/>
      <c r="AR334" s="138"/>
      <c r="AS334" s="138"/>
    </row>
    <row r="335" spans="1:45">
      <c r="A335" s="89" t="s">
        <v>430</v>
      </c>
      <c r="B335" s="89" t="s">
        <v>183</v>
      </c>
      <c r="C335" s="92">
        <v>0</v>
      </c>
      <c r="D335" s="92">
        <v>0</v>
      </c>
      <c r="E335" s="92">
        <v>0</v>
      </c>
      <c r="F335" s="92">
        <v>0</v>
      </c>
      <c r="G335" s="92">
        <v>0</v>
      </c>
      <c r="H335" s="92">
        <v>0</v>
      </c>
      <c r="I335" s="92">
        <v>0</v>
      </c>
      <c r="J335" s="92">
        <v>0</v>
      </c>
      <c r="K335" s="92">
        <v>-2159776</v>
      </c>
      <c r="L335" s="92">
        <v>210797537</v>
      </c>
      <c r="M335" s="115">
        <v>227610384.92500001</v>
      </c>
      <c r="N335" s="115">
        <v>0</v>
      </c>
      <c r="O335" s="115">
        <v>0</v>
      </c>
      <c r="P335" s="115">
        <v>0</v>
      </c>
      <c r="Q335" s="115">
        <v>0</v>
      </c>
      <c r="R335" s="115">
        <v>0</v>
      </c>
      <c r="S335" s="115">
        <v>0</v>
      </c>
      <c r="T335" s="115">
        <v>0</v>
      </c>
      <c r="U335" s="115">
        <v>0</v>
      </c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  <c r="AL335" s="138"/>
      <c r="AM335" s="138"/>
      <c r="AN335" s="138"/>
      <c r="AO335" s="138"/>
      <c r="AP335" s="138"/>
      <c r="AQ335" s="138"/>
      <c r="AR335" s="138"/>
      <c r="AS335" s="138"/>
    </row>
    <row r="336" spans="1:45">
      <c r="A336" s="89" t="s">
        <v>431</v>
      </c>
      <c r="B336" s="89" t="s">
        <v>16</v>
      </c>
      <c r="C336" s="92">
        <v>9339237877</v>
      </c>
      <c r="D336" s="92">
        <v>11327425249</v>
      </c>
      <c r="E336" s="92">
        <v>15570244474</v>
      </c>
      <c r="F336" s="92">
        <v>17154329012</v>
      </c>
      <c r="G336" s="92">
        <v>19778840777</v>
      </c>
      <c r="H336" s="92">
        <v>20626781526</v>
      </c>
      <c r="I336" s="92">
        <v>22915389073</v>
      </c>
      <c r="J336" s="92">
        <v>24275130851</v>
      </c>
      <c r="K336" s="92">
        <v>29621012641</v>
      </c>
      <c r="L336" s="92">
        <v>28960611269</v>
      </c>
      <c r="M336" s="115">
        <v>31662791011.499897</v>
      </c>
      <c r="N336" s="115">
        <v>13764621661.9636</v>
      </c>
      <c r="O336" s="115">
        <v>15065827042.862301</v>
      </c>
      <c r="P336" s="115">
        <v>16566580906.237301</v>
      </c>
      <c r="Q336" s="94">
        <v>17359158789.9137</v>
      </c>
      <c r="R336" s="115">
        <v>18575196301.710197</v>
      </c>
      <c r="S336" s="115">
        <v>19708382553.799999</v>
      </c>
      <c r="T336" s="115">
        <v>20875878617.93</v>
      </c>
      <c r="U336" s="115">
        <v>21105770385.4142</v>
      </c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  <c r="AL336" s="138"/>
      <c r="AM336" s="138"/>
      <c r="AN336" s="138"/>
      <c r="AO336" s="138"/>
      <c r="AP336" s="138"/>
      <c r="AQ336" s="138"/>
      <c r="AR336" s="138"/>
      <c r="AS336" s="138"/>
    </row>
    <row r="337" spans="1:45" ht="25.5">
      <c r="A337" s="89" t="s">
        <v>433</v>
      </c>
      <c r="B337" s="89" t="s">
        <v>15</v>
      </c>
      <c r="C337" s="92">
        <v>4044282.27</v>
      </c>
      <c r="D337" s="92">
        <v>4506865.55</v>
      </c>
      <c r="E337" s="92">
        <v>1922614.68</v>
      </c>
      <c r="F337" s="92">
        <v>49006.23</v>
      </c>
      <c r="G337" s="92">
        <v>839.95</v>
      </c>
      <c r="H337" s="92">
        <v>85205.2</v>
      </c>
      <c r="I337" s="92">
        <v>1885</v>
      </c>
      <c r="J337" s="92">
        <v>77200.2</v>
      </c>
      <c r="K337" s="92">
        <v>1886.88</v>
      </c>
      <c r="L337" s="92">
        <v>191852</v>
      </c>
      <c r="M337" s="115">
        <v>1884.722</v>
      </c>
      <c r="N337" s="115">
        <v>1595.479</v>
      </c>
      <c r="O337" s="115">
        <v>1595.479</v>
      </c>
      <c r="P337" s="115">
        <v>3401.77063</v>
      </c>
      <c r="Q337" s="115">
        <v>10346367.52667</v>
      </c>
      <c r="R337" s="115">
        <v>10346367.52637</v>
      </c>
      <c r="S337" s="115">
        <v>10352108.960000001</v>
      </c>
      <c r="T337" s="115">
        <v>10345873.32</v>
      </c>
      <c r="U337" s="115">
        <v>11105452.78248</v>
      </c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  <c r="AL337" s="138"/>
      <c r="AM337" s="138"/>
      <c r="AN337" s="138"/>
      <c r="AO337" s="138"/>
      <c r="AP337" s="138"/>
      <c r="AQ337" s="138"/>
      <c r="AR337" s="138"/>
      <c r="AS337" s="138"/>
    </row>
    <row r="338" spans="1:45">
      <c r="A338" s="89" t="s">
        <v>434</v>
      </c>
      <c r="B338" s="89" t="s">
        <v>14</v>
      </c>
      <c r="C338" s="92">
        <v>2077149956.54</v>
      </c>
      <c r="D338" s="92">
        <v>2394001911.77</v>
      </c>
      <c r="E338" s="92">
        <v>4771654357.9099998</v>
      </c>
      <c r="F338" s="92">
        <v>5267045374.8100004</v>
      </c>
      <c r="G338" s="92">
        <v>5774447460.7700005</v>
      </c>
      <c r="H338" s="92">
        <v>6010931958.2200003</v>
      </c>
      <c r="I338" s="92">
        <v>6443174380.0500002</v>
      </c>
      <c r="J338" s="92">
        <v>6468763331</v>
      </c>
      <c r="K338" s="92">
        <v>5673420652.4399996</v>
      </c>
      <c r="L338" s="92">
        <v>5443604725.6999998</v>
      </c>
      <c r="M338" s="115">
        <v>5368860851.1424294</v>
      </c>
      <c r="N338" s="115">
        <v>4516218013.6689005</v>
      </c>
      <c r="O338" s="115">
        <v>4642793604.9065704</v>
      </c>
      <c r="P338" s="115">
        <v>4394086695.1268702</v>
      </c>
      <c r="Q338" s="94">
        <v>4325477925.8933697</v>
      </c>
      <c r="R338" s="115">
        <v>4204792804.3070402</v>
      </c>
      <c r="S338" s="115">
        <v>3880114396.3400002</v>
      </c>
      <c r="T338" s="115">
        <v>3951225502.0900002</v>
      </c>
      <c r="U338" s="115">
        <v>3928399823.9663501</v>
      </c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  <c r="AL338" s="138"/>
      <c r="AM338" s="138"/>
      <c r="AN338" s="138"/>
      <c r="AO338" s="138"/>
      <c r="AP338" s="138"/>
      <c r="AQ338" s="138"/>
      <c r="AR338" s="138"/>
      <c r="AS338" s="138"/>
    </row>
    <row r="339" spans="1:45">
      <c r="A339" s="89" t="s">
        <v>435</v>
      </c>
      <c r="B339" s="89" t="s">
        <v>13</v>
      </c>
      <c r="C339" s="92">
        <v>38555.160000000003</v>
      </c>
      <c r="D339" s="92">
        <v>19063.16</v>
      </c>
      <c r="E339" s="92">
        <v>0</v>
      </c>
      <c r="F339" s="92">
        <v>0</v>
      </c>
      <c r="G339" s="92">
        <v>0</v>
      </c>
      <c r="H339" s="92">
        <v>0</v>
      </c>
      <c r="I339" s="92">
        <v>0</v>
      </c>
      <c r="J339" s="92">
        <v>0</v>
      </c>
      <c r="K339" s="92">
        <v>369</v>
      </c>
      <c r="L339" s="92">
        <v>369</v>
      </c>
      <c r="M339" s="115">
        <v>369</v>
      </c>
      <c r="N339" s="115">
        <v>889637.89500000002</v>
      </c>
      <c r="O339" s="115">
        <v>719031.30700000003</v>
      </c>
      <c r="P339" s="115">
        <v>518440.54300000001</v>
      </c>
      <c r="Q339" s="115">
        <v>517566.30699999997</v>
      </c>
      <c r="R339" s="115">
        <v>505866.30699999997</v>
      </c>
      <c r="S339" s="115">
        <v>1041949.27</v>
      </c>
      <c r="T339" s="115">
        <v>1042857.54</v>
      </c>
      <c r="U339" s="115">
        <v>1361667.5427600001</v>
      </c>
      <c r="V339" s="138"/>
      <c r="W339" s="138"/>
      <c r="X339" s="138"/>
      <c r="Y339" s="138"/>
      <c r="Z339" s="138"/>
      <c r="AA339" s="138"/>
      <c r="AB339" s="138"/>
      <c r="AC339" s="138"/>
      <c r="AD339" s="138"/>
      <c r="AE339" s="138"/>
      <c r="AF339" s="138"/>
      <c r="AG339" s="138"/>
      <c r="AH339" s="138"/>
      <c r="AI339" s="138"/>
      <c r="AJ339" s="138"/>
      <c r="AK339" s="138"/>
      <c r="AL339" s="138"/>
      <c r="AM339" s="138"/>
      <c r="AN339" s="138"/>
      <c r="AO339" s="138"/>
      <c r="AP339" s="138"/>
      <c r="AQ339" s="138"/>
      <c r="AR339" s="138"/>
      <c r="AS339" s="138"/>
    </row>
    <row r="340" spans="1:45">
      <c r="A340" s="89" t="s">
        <v>436</v>
      </c>
      <c r="B340" s="89" t="s">
        <v>12</v>
      </c>
      <c r="C340" s="92">
        <v>0</v>
      </c>
      <c r="D340" s="92">
        <v>0</v>
      </c>
      <c r="E340" s="92">
        <v>-99213</v>
      </c>
      <c r="F340" s="92">
        <v>-2238470</v>
      </c>
      <c r="G340" s="92">
        <v>0</v>
      </c>
      <c r="H340" s="92">
        <v>0</v>
      </c>
      <c r="I340" s="92">
        <v>0</v>
      </c>
      <c r="J340" s="92">
        <v>0</v>
      </c>
      <c r="K340" s="92">
        <v>0</v>
      </c>
      <c r="L340" s="92">
        <v>0</v>
      </c>
      <c r="M340" s="115">
        <v>0</v>
      </c>
      <c r="N340" s="115">
        <v>0</v>
      </c>
      <c r="O340" s="115">
        <v>0</v>
      </c>
      <c r="P340" s="115">
        <v>0</v>
      </c>
      <c r="Q340" s="115">
        <v>0</v>
      </c>
      <c r="R340" s="115">
        <v>0</v>
      </c>
      <c r="S340" s="115">
        <v>0</v>
      </c>
      <c r="T340" s="115">
        <v>0</v>
      </c>
      <c r="U340" s="115">
        <v>0</v>
      </c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  <c r="AF340" s="138"/>
      <c r="AG340" s="138"/>
      <c r="AH340" s="138"/>
      <c r="AI340" s="138"/>
      <c r="AJ340" s="138"/>
      <c r="AK340" s="138"/>
      <c r="AL340" s="138"/>
      <c r="AM340" s="138"/>
      <c r="AN340" s="138"/>
      <c r="AO340" s="138"/>
      <c r="AP340" s="138"/>
      <c r="AQ340" s="138"/>
      <c r="AR340" s="138"/>
      <c r="AS340" s="138"/>
    </row>
    <row r="341" spans="1:45">
      <c r="A341" s="89" t="s">
        <v>437</v>
      </c>
      <c r="B341" s="89" t="s">
        <v>11</v>
      </c>
      <c r="C341" s="92">
        <v>602778835.27999997</v>
      </c>
      <c r="D341" s="92">
        <v>352270497.56999999</v>
      </c>
      <c r="E341" s="92">
        <v>-3713050381.0700002</v>
      </c>
      <c r="F341" s="92">
        <v>-3473485128.1599998</v>
      </c>
      <c r="G341" s="92">
        <v>-839909005.09000003</v>
      </c>
      <c r="H341" s="92">
        <v>-2864645359.0999999</v>
      </c>
      <c r="I341" s="92">
        <v>-1230749115.9400001</v>
      </c>
      <c r="J341" s="92">
        <v>38759939.259999998</v>
      </c>
      <c r="K341" s="92">
        <v>11861288129.84</v>
      </c>
      <c r="L341" s="92">
        <v>17680781905.619999</v>
      </c>
      <c r="M341" s="115">
        <v>20411340810.634499</v>
      </c>
      <c r="N341" s="115">
        <v>12312714752.6059</v>
      </c>
      <c r="O341" s="115">
        <v>26802622150.980602</v>
      </c>
      <c r="P341" s="115">
        <v>28879842333.088898</v>
      </c>
      <c r="Q341" s="94">
        <v>30880296261.601398</v>
      </c>
      <c r="R341" s="115">
        <v>32645142409.2187</v>
      </c>
      <c r="S341" s="115">
        <v>34717594259.040001</v>
      </c>
      <c r="T341" s="115">
        <v>37272042257.720001</v>
      </c>
      <c r="U341" s="115">
        <v>42020534565.352501</v>
      </c>
      <c r="V341" s="138"/>
      <c r="W341" s="138"/>
      <c r="X341" s="138"/>
      <c r="Y341" s="138"/>
      <c r="Z341" s="138"/>
      <c r="AA341" s="138"/>
      <c r="AB341" s="138"/>
      <c r="AC341" s="138"/>
      <c r="AD341" s="138"/>
      <c r="AE341" s="138"/>
      <c r="AF341" s="138"/>
      <c r="AG341" s="138"/>
      <c r="AH341" s="138"/>
      <c r="AI341" s="138"/>
      <c r="AJ341" s="138"/>
      <c r="AK341" s="138"/>
      <c r="AL341" s="138"/>
      <c r="AM341" s="138"/>
      <c r="AN341" s="138"/>
      <c r="AO341" s="138"/>
      <c r="AP341" s="138"/>
      <c r="AQ341" s="138"/>
      <c r="AR341" s="138"/>
      <c r="AS341" s="138"/>
    </row>
    <row r="342" spans="1:45">
      <c r="A342" s="89" t="s">
        <v>438</v>
      </c>
      <c r="B342" s="89" t="s">
        <v>10</v>
      </c>
      <c r="C342" s="92">
        <v>867932229.22000003</v>
      </c>
      <c r="D342" s="92">
        <v>952836108.07000005</v>
      </c>
      <c r="E342" s="92">
        <v>1137776992.3900001</v>
      </c>
      <c r="F342" s="92">
        <v>1181253933</v>
      </c>
      <c r="G342" s="92">
        <v>1281833962</v>
      </c>
      <c r="H342" s="92">
        <v>1320918322</v>
      </c>
      <c r="I342" s="92">
        <v>1386461016</v>
      </c>
      <c r="J342" s="92">
        <v>1434684520</v>
      </c>
      <c r="K342" s="92">
        <v>1443211792</v>
      </c>
      <c r="L342" s="92">
        <v>1014661046</v>
      </c>
      <c r="M342" s="115">
        <v>1042406433.72953</v>
      </c>
      <c r="N342" s="115">
        <v>0</v>
      </c>
      <c r="O342" s="115">
        <v>0</v>
      </c>
      <c r="P342" s="115">
        <v>0</v>
      </c>
      <c r="Q342" s="94">
        <v>0</v>
      </c>
      <c r="R342" s="115">
        <v>0</v>
      </c>
      <c r="S342" s="115">
        <v>0</v>
      </c>
      <c r="T342" s="115">
        <v>0</v>
      </c>
      <c r="U342" s="115">
        <v>0</v>
      </c>
      <c r="V342" s="138"/>
      <c r="W342" s="138"/>
      <c r="X342" s="138"/>
      <c r="Y342" s="138"/>
      <c r="Z342" s="138"/>
      <c r="AA342" s="138"/>
      <c r="AB342" s="138"/>
      <c r="AC342" s="138"/>
      <c r="AD342" s="138"/>
      <c r="AE342" s="138"/>
      <c r="AF342" s="138"/>
      <c r="AG342" s="138"/>
      <c r="AH342" s="138"/>
      <c r="AI342" s="138"/>
      <c r="AJ342" s="138"/>
      <c r="AK342" s="138"/>
      <c r="AL342" s="138"/>
      <c r="AM342" s="138"/>
      <c r="AN342" s="138"/>
      <c r="AO342" s="138"/>
      <c r="AP342" s="138"/>
      <c r="AQ342" s="138"/>
      <c r="AR342" s="138"/>
      <c r="AS342" s="138"/>
    </row>
    <row r="343" spans="1:45">
      <c r="A343" s="89" t="s">
        <v>439</v>
      </c>
      <c r="B343" s="89" t="s">
        <v>9</v>
      </c>
      <c r="C343" s="92">
        <v>4383917</v>
      </c>
      <c r="D343" s="92">
        <v>4383917</v>
      </c>
      <c r="E343" s="92">
        <v>17494476</v>
      </c>
      <c r="F343" s="92">
        <v>17494526</v>
      </c>
      <c r="G343" s="92">
        <v>17140525</v>
      </c>
      <c r="H343" s="92">
        <v>17200400</v>
      </c>
      <c r="I343" s="92">
        <v>17203270</v>
      </c>
      <c r="J343" s="92">
        <v>19134373</v>
      </c>
      <c r="K343" s="92">
        <v>19154576</v>
      </c>
      <c r="L343" s="92">
        <v>16945770</v>
      </c>
      <c r="M343" s="115">
        <v>15671336.892000001</v>
      </c>
      <c r="N343" s="115">
        <v>0</v>
      </c>
      <c r="O343" s="115">
        <v>0</v>
      </c>
      <c r="P343" s="115">
        <v>0</v>
      </c>
      <c r="Q343" s="115">
        <v>0</v>
      </c>
      <c r="R343" s="115">
        <v>0</v>
      </c>
      <c r="S343" s="115">
        <v>0</v>
      </c>
      <c r="T343" s="115">
        <v>0</v>
      </c>
      <c r="U343" s="115">
        <v>0</v>
      </c>
      <c r="V343" s="138"/>
      <c r="W343" s="138"/>
      <c r="X343" s="138"/>
      <c r="Y343" s="138"/>
      <c r="Z343" s="138"/>
      <c r="AA343" s="138"/>
      <c r="AB343" s="138"/>
      <c r="AC343" s="138"/>
      <c r="AD343" s="138"/>
      <c r="AE343" s="138"/>
      <c r="AF343" s="138"/>
      <c r="AG343" s="138"/>
      <c r="AH343" s="138"/>
      <c r="AI343" s="138"/>
      <c r="AJ343" s="138"/>
      <c r="AK343" s="138"/>
      <c r="AL343" s="138"/>
      <c r="AM343" s="138"/>
      <c r="AN343" s="138"/>
      <c r="AO343" s="138"/>
      <c r="AP343" s="138"/>
      <c r="AQ343" s="138"/>
      <c r="AR343" s="138"/>
      <c r="AS343" s="138"/>
    </row>
    <row r="344" spans="1:45">
      <c r="A344" s="89" t="s">
        <v>440</v>
      </c>
      <c r="B344" s="89" t="s">
        <v>8</v>
      </c>
      <c r="C344" s="92">
        <v>6832578965.5100002</v>
      </c>
      <c r="D344" s="92">
        <v>7350351590.3699999</v>
      </c>
      <c r="E344" s="92">
        <v>17492713915.450001</v>
      </c>
      <c r="F344" s="92">
        <v>18755536246.689999</v>
      </c>
      <c r="G344" s="92">
        <v>20716653674.82</v>
      </c>
      <c r="H344" s="92">
        <v>22063444205.09</v>
      </c>
      <c r="I344" s="92">
        <v>23125705619.84</v>
      </c>
      <c r="J344" s="92">
        <v>22786592508</v>
      </c>
      <c r="K344" s="92">
        <v>15288340293.25</v>
      </c>
      <c r="L344" s="92">
        <v>9135484258.8299999</v>
      </c>
      <c r="M344" s="115">
        <v>8788656593.4097404</v>
      </c>
      <c r="N344" s="115">
        <v>0</v>
      </c>
      <c r="O344" s="115">
        <v>0</v>
      </c>
      <c r="P344" s="115">
        <v>0</v>
      </c>
      <c r="Q344" s="115">
        <v>0</v>
      </c>
      <c r="R344" s="115">
        <v>0</v>
      </c>
      <c r="S344" s="115">
        <v>0</v>
      </c>
      <c r="T344" s="115">
        <v>0</v>
      </c>
      <c r="U344" s="115">
        <v>0</v>
      </c>
      <c r="V344" s="138"/>
      <c r="W344" s="138"/>
      <c r="X344" s="138"/>
      <c r="Y344" s="138"/>
      <c r="Z344" s="138"/>
      <c r="AA344" s="138"/>
      <c r="AB344" s="138"/>
      <c r="AC344" s="138"/>
      <c r="AD344" s="138"/>
      <c r="AE344" s="138"/>
      <c r="AF344" s="138"/>
      <c r="AG344" s="138"/>
      <c r="AH344" s="138"/>
      <c r="AI344" s="138"/>
      <c r="AJ344" s="138"/>
      <c r="AK344" s="138"/>
      <c r="AL344" s="138"/>
      <c r="AM344" s="138"/>
      <c r="AN344" s="138"/>
      <c r="AO344" s="138"/>
      <c r="AP344" s="138"/>
      <c r="AQ344" s="138"/>
      <c r="AR344" s="138"/>
      <c r="AS344" s="138"/>
    </row>
    <row r="345" spans="1:45" ht="25.5">
      <c r="A345" s="89" t="s">
        <v>442</v>
      </c>
      <c r="B345" s="89" t="s">
        <v>7</v>
      </c>
      <c r="C345" s="92">
        <v>106479148</v>
      </c>
      <c r="D345" s="92">
        <v>116835514</v>
      </c>
      <c r="E345" s="92">
        <v>978572380.13999999</v>
      </c>
      <c r="F345" s="92">
        <v>1269322526</v>
      </c>
      <c r="G345" s="92">
        <v>1163965719</v>
      </c>
      <c r="H345" s="92">
        <v>713754620</v>
      </c>
      <c r="I345" s="92">
        <v>807378427</v>
      </c>
      <c r="J345" s="92">
        <v>2134930571</v>
      </c>
      <c r="K345" s="92">
        <v>13164258</v>
      </c>
      <c r="L345" s="92">
        <v>5388299.4299999997</v>
      </c>
      <c r="M345" s="115">
        <v>4222643.1634400003</v>
      </c>
      <c r="N345" s="115">
        <v>0</v>
      </c>
      <c r="O345" s="115">
        <v>0</v>
      </c>
      <c r="P345" s="115">
        <v>0</v>
      </c>
      <c r="Q345" s="115">
        <v>0</v>
      </c>
      <c r="R345" s="115">
        <v>0</v>
      </c>
      <c r="S345" s="115">
        <v>0</v>
      </c>
      <c r="T345" s="115">
        <v>0</v>
      </c>
      <c r="U345" s="115">
        <v>0</v>
      </c>
      <c r="V345" s="138"/>
      <c r="W345" s="138"/>
      <c r="X345" s="138"/>
      <c r="Y345" s="138"/>
      <c r="Z345" s="138"/>
      <c r="AA345" s="138"/>
      <c r="AB345" s="138"/>
      <c r="AC345" s="138"/>
      <c r="AD345" s="138"/>
      <c r="AE345" s="138"/>
      <c r="AF345" s="138"/>
      <c r="AG345" s="138"/>
      <c r="AH345" s="138"/>
      <c r="AI345" s="138"/>
      <c r="AJ345" s="138"/>
      <c r="AK345" s="138"/>
      <c r="AL345" s="138"/>
      <c r="AM345" s="138"/>
      <c r="AN345" s="138"/>
      <c r="AO345" s="138"/>
      <c r="AP345" s="138"/>
      <c r="AQ345" s="138"/>
      <c r="AR345" s="138"/>
      <c r="AS345" s="138"/>
    </row>
    <row r="346" spans="1:45">
      <c r="A346" s="89" t="s">
        <v>443</v>
      </c>
      <c r="B346" s="89" t="s">
        <v>6</v>
      </c>
      <c r="C346" s="92">
        <v>1029271495.85</v>
      </c>
      <c r="D346" s="92">
        <v>1004387111.0599999</v>
      </c>
      <c r="E346" s="92">
        <v>3334929501.04</v>
      </c>
      <c r="F346" s="92">
        <v>3306753398.1700001</v>
      </c>
      <c r="G346" s="92">
        <v>2979919609.04</v>
      </c>
      <c r="H346" s="92">
        <v>3107397219</v>
      </c>
      <c r="I346" s="92">
        <v>2372149218.5599999</v>
      </c>
      <c r="J346" s="92">
        <v>2374966588</v>
      </c>
      <c r="K346" s="92">
        <v>393003256.38999999</v>
      </c>
      <c r="L346" s="92">
        <v>390575970</v>
      </c>
      <c r="M346" s="115">
        <v>462829049.45374</v>
      </c>
      <c r="N346" s="115">
        <v>0</v>
      </c>
      <c r="O346" s="115">
        <v>0</v>
      </c>
      <c r="P346" s="115">
        <v>0</v>
      </c>
      <c r="Q346" s="115">
        <v>0</v>
      </c>
      <c r="R346" s="115">
        <v>0</v>
      </c>
      <c r="S346" s="115">
        <v>0</v>
      </c>
      <c r="T346" s="115">
        <v>0</v>
      </c>
      <c r="U346" s="115">
        <v>0</v>
      </c>
      <c r="V346" s="138"/>
      <c r="W346" s="138"/>
      <c r="X346" s="138"/>
      <c r="Y346" s="138"/>
      <c r="Z346" s="138"/>
      <c r="AA346" s="138"/>
      <c r="AB346" s="138"/>
      <c r="AC346" s="138"/>
      <c r="AD346" s="138"/>
      <c r="AE346" s="138"/>
      <c r="AF346" s="138"/>
      <c r="AG346" s="138"/>
      <c r="AH346" s="138"/>
      <c r="AI346" s="138"/>
      <c r="AJ346" s="138"/>
      <c r="AK346" s="138"/>
      <c r="AL346" s="138"/>
      <c r="AM346" s="138"/>
      <c r="AN346" s="138"/>
      <c r="AO346" s="138"/>
      <c r="AP346" s="138"/>
      <c r="AQ346" s="138"/>
      <c r="AR346" s="138"/>
      <c r="AS346" s="138"/>
    </row>
    <row r="347" spans="1:45">
      <c r="A347" s="89" t="s">
        <v>444</v>
      </c>
      <c r="B347" s="89" t="s">
        <v>5</v>
      </c>
      <c r="C347" s="92">
        <v>480684401.00999999</v>
      </c>
      <c r="D347" s="92">
        <v>675790973.00999999</v>
      </c>
      <c r="E347" s="92">
        <v>750605068.69000006</v>
      </c>
      <c r="F347" s="92">
        <v>3362834109.5</v>
      </c>
      <c r="G347" s="92">
        <v>1420330633.5</v>
      </c>
      <c r="H347" s="92">
        <v>1580973455</v>
      </c>
      <c r="I347" s="92">
        <v>1718588932.5999999</v>
      </c>
      <c r="J347" s="92">
        <v>1717275165</v>
      </c>
      <c r="K347" s="92">
        <v>1961738961</v>
      </c>
      <c r="L347" s="92">
        <v>3517695400</v>
      </c>
      <c r="M347" s="115">
        <v>1987441836.5248301</v>
      </c>
      <c r="N347" s="115">
        <v>0</v>
      </c>
      <c r="O347" s="115">
        <v>0</v>
      </c>
      <c r="P347" s="115">
        <v>0</v>
      </c>
      <c r="Q347" s="115">
        <v>0</v>
      </c>
      <c r="R347" s="115">
        <v>0</v>
      </c>
      <c r="S347" s="115">
        <v>0</v>
      </c>
      <c r="T347" s="115">
        <v>0</v>
      </c>
      <c r="U347" s="115">
        <v>0</v>
      </c>
      <c r="V347" s="138"/>
      <c r="W347" s="138"/>
      <c r="X347" s="138"/>
      <c r="Y347" s="138"/>
      <c r="Z347" s="138"/>
      <c r="AA347" s="138"/>
      <c r="AB347" s="138"/>
      <c r="AC347" s="138"/>
      <c r="AD347" s="138"/>
      <c r="AE347" s="138"/>
      <c r="AF347" s="138"/>
      <c r="AG347" s="138"/>
      <c r="AH347" s="138"/>
      <c r="AI347" s="138"/>
      <c r="AJ347" s="138"/>
      <c r="AK347" s="138"/>
      <c r="AL347" s="138"/>
      <c r="AM347" s="138"/>
      <c r="AN347" s="138"/>
      <c r="AO347" s="138"/>
      <c r="AP347" s="138"/>
      <c r="AQ347" s="138"/>
      <c r="AR347" s="138"/>
      <c r="AS347" s="138"/>
    </row>
    <row r="348" spans="1:45">
      <c r="A348" s="89" t="s">
        <v>445</v>
      </c>
      <c r="B348" s="89" t="s">
        <v>4</v>
      </c>
      <c r="C348" s="92">
        <v>89692644.450000003</v>
      </c>
      <c r="D348" s="92">
        <v>62220745.07</v>
      </c>
      <c r="E348" s="92">
        <v>52949237.090000004</v>
      </c>
      <c r="F348" s="92">
        <v>54165767</v>
      </c>
      <c r="G348" s="92">
        <v>49556313</v>
      </c>
      <c r="H348" s="92">
        <v>21144978</v>
      </c>
      <c r="I348" s="92">
        <v>18896066</v>
      </c>
      <c r="J348" s="92">
        <v>40940863</v>
      </c>
      <c r="K348" s="92">
        <v>20924138</v>
      </c>
      <c r="L348" s="92">
        <v>47276666</v>
      </c>
      <c r="M348" s="115">
        <v>183017387.05067003</v>
      </c>
      <c r="N348" s="115">
        <v>0</v>
      </c>
      <c r="O348" s="115">
        <v>0</v>
      </c>
      <c r="P348" s="115">
        <v>0</v>
      </c>
      <c r="Q348" s="115">
        <v>0</v>
      </c>
      <c r="R348" s="115">
        <v>0</v>
      </c>
      <c r="S348" s="115">
        <v>0</v>
      </c>
      <c r="T348" s="115">
        <v>0</v>
      </c>
      <c r="U348" s="115">
        <v>0</v>
      </c>
      <c r="V348" s="138"/>
      <c r="W348" s="138"/>
      <c r="X348" s="138"/>
      <c r="Y348" s="138"/>
      <c r="Z348" s="138"/>
      <c r="AA348" s="138"/>
      <c r="AB348" s="138"/>
      <c r="AC348" s="138"/>
      <c r="AD348" s="138"/>
      <c r="AE348" s="138"/>
      <c r="AF348" s="138"/>
      <c r="AG348" s="138"/>
      <c r="AH348" s="138"/>
      <c r="AI348" s="138"/>
      <c r="AJ348" s="138"/>
      <c r="AK348" s="138"/>
      <c r="AL348" s="138"/>
      <c r="AM348" s="138"/>
      <c r="AN348" s="138"/>
      <c r="AO348" s="138"/>
      <c r="AP348" s="138"/>
      <c r="AQ348" s="138"/>
      <c r="AR348" s="138"/>
      <c r="AS348" s="138"/>
    </row>
    <row r="349" spans="1:45" ht="25.5">
      <c r="A349" s="89" t="s">
        <v>446</v>
      </c>
      <c r="B349" s="89" t="s">
        <v>3</v>
      </c>
      <c r="C349" s="92">
        <v>677130</v>
      </c>
      <c r="D349" s="92">
        <v>-165879</v>
      </c>
      <c r="E349" s="92">
        <v>-1876730</v>
      </c>
      <c r="F349" s="92">
        <v>-1902254</v>
      </c>
      <c r="G349" s="92">
        <v>-1513432</v>
      </c>
      <c r="H349" s="92">
        <v>-1295422</v>
      </c>
      <c r="I349" s="92">
        <v>-1414363</v>
      </c>
      <c r="J349" s="92">
        <v>-1124319</v>
      </c>
      <c r="K349" s="92">
        <v>-1252290</v>
      </c>
      <c r="L349" s="92">
        <v>-1382135</v>
      </c>
      <c r="M349" s="115">
        <v>-3232189.1088700001</v>
      </c>
      <c r="N349" s="115">
        <v>0</v>
      </c>
      <c r="O349" s="115">
        <v>0</v>
      </c>
      <c r="P349" s="115">
        <v>0</v>
      </c>
      <c r="Q349" s="115">
        <v>0</v>
      </c>
      <c r="R349" s="115">
        <v>0</v>
      </c>
      <c r="S349" s="115">
        <v>0</v>
      </c>
      <c r="T349" s="115">
        <v>0</v>
      </c>
      <c r="U349" s="115">
        <v>0</v>
      </c>
      <c r="V349" s="138"/>
      <c r="W349" s="138"/>
      <c r="X349" s="138"/>
      <c r="Y349" s="138"/>
      <c r="Z349" s="138"/>
      <c r="AA349" s="138"/>
      <c r="AB349" s="138"/>
      <c r="AC349" s="138"/>
      <c r="AD349" s="138"/>
      <c r="AE349" s="138"/>
      <c r="AF349" s="138"/>
      <c r="AG349" s="138"/>
      <c r="AH349" s="138"/>
      <c r="AI349" s="138"/>
      <c r="AJ349" s="138"/>
      <c r="AK349" s="138"/>
      <c r="AL349" s="138"/>
      <c r="AM349" s="138"/>
      <c r="AN349" s="138"/>
      <c r="AO349" s="138"/>
      <c r="AP349" s="138"/>
      <c r="AQ349" s="138"/>
      <c r="AR349" s="138"/>
      <c r="AS349" s="138"/>
    </row>
    <row r="350" spans="1:45">
      <c r="A350" s="89" t="s">
        <v>447</v>
      </c>
      <c r="B350" s="89" t="s">
        <v>2</v>
      </c>
      <c r="C350" s="92">
        <v>703537809</v>
      </c>
      <c r="D350" s="92">
        <v>618022944</v>
      </c>
      <c r="E350" s="92">
        <v>664344577.52999997</v>
      </c>
      <c r="F350" s="92">
        <v>-55507981.469999999</v>
      </c>
      <c r="G350" s="92">
        <v>-102929288</v>
      </c>
      <c r="H350" s="92">
        <v>-111671311.56</v>
      </c>
      <c r="I350" s="92">
        <v>-117248096.56</v>
      </c>
      <c r="J350" s="92">
        <v>-66359180.68</v>
      </c>
      <c r="K350" s="92">
        <v>-29491116.559999999</v>
      </c>
      <c r="L350" s="92">
        <v>193674003.44</v>
      </c>
      <c r="M350" s="115">
        <v>95250664.917350009</v>
      </c>
      <c r="N350" s="115">
        <v>0</v>
      </c>
      <c r="O350" s="115">
        <v>0</v>
      </c>
      <c r="P350" s="115">
        <v>0</v>
      </c>
      <c r="Q350" s="115">
        <v>0</v>
      </c>
      <c r="R350" s="115">
        <v>0</v>
      </c>
      <c r="S350" s="115">
        <v>0</v>
      </c>
      <c r="T350" s="115">
        <v>0</v>
      </c>
      <c r="U350" s="115">
        <v>0</v>
      </c>
      <c r="V350" s="138"/>
      <c r="W350" s="138"/>
      <c r="X350" s="138"/>
      <c r="Y350" s="138"/>
      <c r="Z350" s="138"/>
      <c r="AA350" s="138"/>
      <c r="AB350" s="138"/>
      <c r="AC350" s="138"/>
      <c r="AD350" s="138"/>
      <c r="AE350" s="138"/>
      <c r="AF350" s="138"/>
      <c r="AG350" s="138"/>
      <c r="AH350" s="138"/>
      <c r="AI350" s="138"/>
      <c r="AJ350" s="138"/>
      <c r="AK350" s="138"/>
      <c r="AL350" s="138"/>
      <c r="AM350" s="138"/>
      <c r="AN350" s="138"/>
      <c r="AO350" s="138"/>
      <c r="AP350" s="138"/>
      <c r="AQ350" s="138"/>
      <c r="AR350" s="138"/>
      <c r="AS350" s="138"/>
    </row>
    <row r="351" spans="1:45">
      <c r="A351" s="89" t="s">
        <v>448</v>
      </c>
      <c r="B351" s="89" t="s">
        <v>1</v>
      </c>
      <c r="C351" s="92">
        <v>1094532104</v>
      </c>
      <c r="D351" s="92">
        <v>1306906364</v>
      </c>
      <c r="E351" s="92">
        <v>4209044726</v>
      </c>
      <c r="F351" s="92">
        <v>2187386817.5</v>
      </c>
      <c r="G351" s="92">
        <v>2243095456.5</v>
      </c>
      <c r="H351" s="92">
        <v>4613132938</v>
      </c>
      <c r="I351" s="92">
        <v>4751940889</v>
      </c>
      <c r="J351" s="92">
        <v>4876657681</v>
      </c>
      <c r="K351" s="92">
        <v>5009270068.8199997</v>
      </c>
      <c r="L351" s="92">
        <v>5007636920</v>
      </c>
      <c r="M351" s="115">
        <v>5007636921.3739996</v>
      </c>
      <c r="N351" s="115">
        <v>0</v>
      </c>
      <c r="O351" s="115">
        <v>0</v>
      </c>
      <c r="P351" s="115">
        <v>0</v>
      </c>
      <c r="Q351" s="115">
        <v>0</v>
      </c>
      <c r="R351" s="115">
        <v>0</v>
      </c>
      <c r="S351" s="115">
        <v>0</v>
      </c>
      <c r="T351" s="115">
        <v>0</v>
      </c>
      <c r="U351" s="115">
        <v>0</v>
      </c>
      <c r="V351" s="138"/>
      <c r="W351" s="138"/>
      <c r="X351" s="138"/>
      <c r="Y351" s="138"/>
      <c r="Z351" s="138"/>
      <c r="AA351" s="138"/>
      <c r="AB351" s="138"/>
      <c r="AC351" s="138"/>
      <c r="AD351" s="138"/>
      <c r="AE351" s="138"/>
      <c r="AF351" s="138"/>
      <c r="AG351" s="138"/>
      <c r="AH351" s="138"/>
      <c r="AI351" s="138"/>
      <c r="AJ351" s="138"/>
      <c r="AK351" s="138"/>
      <c r="AL351" s="138"/>
      <c r="AM351" s="138"/>
      <c r="AN351" s="138"/>
      <c r="AO351" s="138"/>
      <c r="AP351" s="138"/>
      <c r="AQ351" s="138"/>
      <c r="AR351" s="138"/>
      <c r="AS351" s="138"/>
    </row>
    <row r="352" spans="1:45" ht="25.5">
      <c r="A352" s="89" t="s">
        <v>3582</v>
      </c>
      <c r="B352" s="89" t="s">
        <v>3472</v>
      </c>
      <c r="C352" s="92">
        <v>0</v>
      </c>
      <c r="D352" s="92">
        <v>0</v>
      </c>
      <c r="E352" s="92">
        <v>0</v>
      </c>
      <c r="F352" s="92">
        <v>0</v>
      </c>
      <c r="G352" s="92">
        <v>0</v>
      </c>
      <c r="H352" s="92">
        <v>0</v>
      </c>
      <c r="I352" s="92">
        <v>0</v>
      </c>
      <c r="J352" s="92">
        <v>0</v>
      </c>
      <c r="K352" s="92">
        <v>0</v>
      </c>
      <c r="L352" s="92">
        <v>0</v>
      </c>
      <c r="M352" s="115">
        <v>0</v>
      </c>
      <c r="N352" s="115">
        <v>16213349724.731001</v>
      </c>
      <c r="O352" s="115">
        <v>0</v>
      </c>
      <c r="P352" s="115">
        <v>0</v>
      </c>
      <c r="Q352" s="115">
        <v>0</v>
      </c>
      <c r="R352" s="115">
        <v>0</v>
      </c>
      <c r="S352" s="115">
        <v>0</v>
      </c>
      <c r="T352" s="115">
        <v>0</v>
      </c>
      <c r="U352" s="115">
        <v>0</v>
      </c>
      <c r="V352" s="138"/>
      <c r="W352" s="138"/>
      <c r="X352" s="138"/>
      <c r="Y352" s="138"/>
      <c r="Z352" s="138"/>
      <c r="AA352" s="138"/>
      <c r="AB352" s="138"/>
      <c r="AC352" s="138"/>
      <c r="AD352" s="138"/>
      <c r="AE352" s="138"/>
      <c r="AF352" s="138"/>
      <c r="AG352" s="138"/>
      <c r="AH352" s="138"/>
      <c r="AI352" s="138"/>
      <c r="AJ352" s="138"/>
      <c r="AK352" s="138"/>
      <c r="AL352" s="138"/>
      <c r="AM352" s="138"/>
      <c r="AN352" s="138"/>
      <c r="AO352" s="138"/>
      <c r="AP352" s="138"/>
      <c r="AQ352" s="138"/>
      <c r="AR352" s="138"/>
      <c r="AS352" s="138"/>
    </row>
    <row r="353" spans="1:45">
      <c r="A353" s="89" t="s">
        <v>449</v>
      </c>
      <c r="B353" s="89" t="s">
        <v>0</v>
      </c>
      <c r="C353" s="92">
        <v>-135047021</v>
      </c>
      <c r="D353" s="92">
        <v>-134869111</v>
      </c>
      <c r="E353" s="92">
        <v>-338540232.68000001</v>
      </c>
      <c r="F353" s="92">
        <v>-390558476.99000001</v>
      </c>
      <c r="G353" s="92">
        <v>-466138104.25999999</v>
      </c>
      <c r="H353" s="92">
        <v>-661160677.89999998</v>
      </c>
      <c r="I353" s="92">
        <v>-774182482.65999997</v>
      </c>
      <c r="J353" s="92">
        <v>-810256496.47000003</v>
      </c>
      <c r="K353" s="92">
        <v>-916496497.38</v>
      </c>
      <c r="L353" s="92">
        <v>-957441431.09000003</v>
      </c>
      <c r="M353" s="115">
        <v>-1056374589.45603</v>
      </c>
      <c r="N353" s="115">
        <v>0</v>
      </c>
      <c r="O353" s="115">
        <v>0</v>
      </c>
      <c r="P353" s="115">
        <v>0</v>
      </c>
      <c r="Q353" s="115">
        <v>0</v>
      </c>
      <c r="R353" s="115">
        <v>0</v>
      </c>
      <c r="S353" s="115">
        <v>0</v>
      </c>
      <c r="T353" s="115">
        <v>0</v>
      </c>
      <c r="U353" s="115">
        <v>0</v>
      </c>
      <c r="V353" s="138"/>
      <c r="W353" s="138"/>
      <c r="X353" s="138"/>
      <c r="Y353" s="138"/>
      <c r="Z353" s="138"/>
      <c r="AA353" s="138"/>
      <c r="AB353" s="138"/>
      <c r="AC353" s="138"/>
      <c r="AD353" s="138"/>
      <c r="AE353" s="138"/>
      <c r="AF353" s="138"/>
      <c r="AG353" s="138"/>
      <c r="AH353" s="138"/>
      <c r="AI353" s="138"/>
      <c r="AJ353" s="138"/>
      <c r="AK353" s="138"/>
      <c r="AL353" s="138"/>
      <c r="AM353" s="138"/>
      <c r="AN353" s="138"/>
      <c r="AO353" s="138"/>
      <c r="AP353" s="138"/>
      <c r="AQ353" s="138"/>
      <c r="AR353" s="138"/>
      <c r="AS353" s="138"/>
    </row>
    <row r="354" spans="1:45" ht="38.25">
      <c r="A354" s="89" t="s">
        <v>3602</v>
      </c>
      <c r="B354" s="89" t="s">
        <v>3603</v>
      </c>
      <c r="C354" s="92">
        <v>0</v>
      </c>
      <c r="D354" s="92">
        <v>0</v>
      </c>
      <c r="E354" s="92">
        <v>0</v>
      </c>
      <c r="F354" s="92">
        <v>0</v>
      </c>
      <c r="G354" s="92">
        <v>0</v>
      </c>
      <c r="H354" s="92">
        <v>0</v>
      </c>
      <c r="I354" s="92">
        <v>0</v>
      </c>
      <c r="J354" s="92">
        <v>0</v>
      </c>
      <c r="K354" s="92">
        <v>0</v>
      </c>
      <c r="L354" s="92">
        <v>0</v>
      </c>
      <c r="M354" s="115">
        <v>0</v>
      </c>
      <c r="N354" s="115">
        <v>59445208.003519997</v>
      </c>
      <c r="O354" s="115">
        <v>2077174353.0307801</v>
      </c>
      <c r="P354" s="115">
        <v>2820238310.86128</v>
      </c>
      <c r="Q354" s="115">
        <v>3431603999.8386202</v>
      </c>
      <c r="R354" s="115">
        <v>3087033134.7777996</v>
      </c>
      <c r="S354" s="115">
        <v>2681372373.4200001</v>
      </c>
      <c r="T354" s="115">
        <v>2207500136.2199998</v>
      </c>
      <c r="U354" s="115">
        <v>3150090119.5789504</v>
      </c>
      <c r="V354" s="138"/>
      <c r="W354" s="138"/>
      <c r="X354" s="138"/>
      <c r="Y354" s="138"/>
      <c r="Z354" s="138"/>
      <c r="AA354" s="138"/>
      <c r="AB354" s="138"/>
      <c r="AC354" s="138"/>
      <c r="AD354" s="138"/>
      <c r="AE354" s="138"/>
      <c r="AF354" s="138"/>
      <c r="AG354" s="138"/>
      <c r="AH354" s="138"/>
      <c r="AI354" s="138"/>
      <c r="AJ354" s="138"/>
      <c r="AK354" s="138"/>
      <c r="AL354" s="138"/>
      <c r="AM354" s="138"/>
      <c r="AN354" s="138"/>
      <c r="AO354" s="138"/>
      <c r="AP354" s="138"/>
      <c r="AQ354" s="138"/>
      <c r="AR354" s="138"/>
      <c r="AS354" s="138"/>
    </row>
    <row r="355" spans="1:45" ht="25.5">
      <c r="A355" s="89" t="s">
        <v>3614</v>
      </c>
      <c r="B355" s="89" t="s">
        <v>3504</v>
      </c>
      <c r="C355" s="92">
        <v>0</v>
      </c>
      <c r="D355" s="92">
        <v>0</v>
      </c>
      <c r="E355" s="92">
        <v>0</v>
      </c>
      <c r="F355" s="92">
        <v>0</v>
      </c>
      <c r="G355" s="92">
        <v>0</v>
      </c>
      <c r="H355" s="92">
        <v>0</v>
      </c>
      <c r="I355" s="92">
        <v>0</v>
      </c>
      <c r="J355" s="92">
        <v>0</v>
      </c>
      <c r="K355" s="92">
        <v>0</v>
      </c>
      <c r="L355" s="92">
        <v>0</v>
      </c>
      <c r="M355" s="115">
        <v>0</v>
      </c>
      <c r="N355" s="115">
        <v>-107538.376</v>
      </c>
      <c r="O355" s="115">
        <v>-78573133.801289991</v>
      </c>
      <c r="P355" s="115">
        <v>-22638913.417919997</v>
      </c>
      <c r="Q355" s="94">
        <v>-35379464.459069997</v>
      </c>
      <c r="R355" s="115">
        <v>-342462099.62783003</v>
      </c>
      <c r="S355" s="115">
        <v>-745418740.29999995</v>
      </c>
      <c r="T355" s="115">
        <v>-455068423.68000001</v>
      </c>
      <c r="U355" s="115">
        <v>-648042741.80827999</v>
      </c>
      <c r="V355" s="138"/>
      <c r="W355" s="138"/>
      <c r="X355" s="138"/>
      <c r="Y355" s="138"/>
      <c r="Z355" s="138"/>
      <c r="AA355" s="138"/>
      <c r="AB355" s="138"/>
      <c r="AC355" s="138"/>
      <c r="AD355" s="138"/>
      <c r="AE355" s="138"/>
      <c r="AF355" s="138"/>
      <c r="AG355" s="138"/>
      <c r="AH355" s="138"/>
      <c r="AI355" s="138"/>
      <c r="AJ355" s="138"/>
      <c r="AK355" s="138"/>
      <c r="AL355" s="138"/>
      <c r="AM355" s="138"/>
      <c r="AN355" s="138"/>
      <c r="AO355" s="138"/>
      <c r="AP355" s="138"/>
      <c r="AQ355" s="138"/>
      <c r="AR355" s="138"/>
      <c r="AS355" s="138"/>
    </row>
    <row r="356" spans="1:45" ht="25.5">
      <c r="A356" s="89" t="s">
        <v>3616</v>
      </c>
      <c r="B356" s="89" t="s">
        <v>3617</v>
      </c>
      <c r="C356" s="92">
        <v>0</v>
      </c>
      <c r="D356" s="92">
        <v>0</v>
      </c>
      <c r="E356" s="92">
        <v>0</v>
      </c>
      <c r="F356" s="92">
        <v>0</v>
      </c>
      <c r="G356" s="92">
        <v>0</v>
      </c>
      <c r="H356" s="92">
        <v>0</v>
      </c>
      <c r="I356" s="92">
        <v>0</v>
      </c>
      <c r="J356" s="92">
        <v>0</v>
      </c>
      <c r="K356" s="92">
        <v>0</v>
      </c>
      <c r="L356" s="92">
        <v>0</v>
      </c>
      <c r="M356" s="115">
        <v>0</v>
      </c>
      <c r="N356" s="115">
        <v>0</v>
      </c>
      <c r="O356" s="115">
        <v>0</v>
      </c>
      <c r="P356" s="115">
        <v>0</v>
      </c>
      <c r="Q356" s="94">
        <v>0</v>
      </c>
      <c r="R356" s="115">
        <v>-61508707.049949996</v>
      </c>
      <c r="S356" s="115">
        <v>-182390111.93000001</v>
      </c>
      <c r="T356" s="115">
        <v>4033677.07</v>
      </c>
      <c r="U356" s="115">
        <v>-95310468.466639996</v>
      </c>
      <c r="V356" s="138"/>
      <c r="W356" s="138"/>
      <c r="X356" s="138"/>
      <c r="Y356" s="138"/>
      <c r="Z356" s="138"/>
      <c r="AA356" s="138"/>
      <c r="AB356" s="138"/>
      <c r="AC356" s="138"/>
      <c r="AD356" s="138"/>
      <c r="AE356" s="138"/>
      <c r="AF356" s="138"/>
      <c r="AG356" s="138"/>
      <c r="AH356" s="138"/>
      <c r="AI356" s="138"/>
      <c r="AJ356" s="138"/>
      <c r="AK356" s="138"/>
      <c r="AL356" s="138"/>
      <c r="AM356" s="138"/>
      <c r="AN356" s="138"/>
      <c r="AO356" s="138"/>
      <c r="AP356" s="138"/>
      <c r="AQ356" s="138"/>
      <c r="AR356" s="138"/>
      <c r="AS356" s="138"/>
    </row>
    <row r="357" spans="1:45" ht="38.25">
      <c r="A357" s="89" t="s">
        <v>3619</v>
      </c>
      <c r="B357" s="89" t="s">
        <v>3508</v>
      </c>
      <c r="C357" s="92">
        <v>0</v>
      </c>
      <c r="D357" s="92">
        <v>0</v>
      </c>
      <c r="E357" s="92">
        <v>0</v>
      </c>
      <c r="F357" s="92">
        <v>0</v>
      </c>
      <c r="G357" s="92">
        <v>0</v>
      </c>
      <c r="H357" s="92">
        <v>0</v>
      </c>
      <c r="I357" s="92">
        <v>0</v>
      </c>
      <c r="J357" s="92">
        <v>0</v>
      </c>
      <c r="K357" s="92">
        <v>0</v>
      </c>
      <c r="L357" s="92">
        <v>0</v>
      </c>
      <c r="M357" s="115">
        <v>0</v>
      </c>
      <c r="N357" s="115">
        <v>13007857.877</v>
      </c>
      <c r="O357" s="115">
        <v>812309058.20388997</v>
      </c>
      <c r="P357" s="115">
        <v>521109498.97746998</v>
      </c>
      <c r="Q357" s="115">
        <v>930757178.10725999</v>
      </c>
      <c r="R357" s="115">
        <v>1231497814.1129298</v>
      </c>
      <c r="S357" s="115">
        <v>2164213473.6399999</v>
      </c>
      <c r="T357" s="115">
        <v>440576011.82999998</v>
      </c>
      <c r="U357" s="115">
        <v>1108417100.7532699</v>
      </c>
      <c r="V357" s="138"/>
      <c r="W357" s="138"/>
      <c r="X357" s="138"/>
      <c r="Y357" s="138"/>
      <c r="Z357" s="138"/>
      <c r="AA357" s="138"/>
      <c r="AB357" s="138"/>
      <c r="AC357" s="138"/>
      <c r="AD357" s="138"/>
      <c r="AE357" s="138"/>
      <c r="AF357" s="138"/>
      <c r="AG357" s="138"/>
      <c r="AH357" s="138"/>
      <c r="AI357" s="138"/>
      <c r="AJ357" s="138"/>
      <c r="AK357" s="138"/>
      <c r="AL357" s="138"/>
      <c r="AM357" s="138"/>
      <c r="AN357" s="138"/>
      <c r="AO357" s="138"/>
      <c r="AP357" s="138"/>
      <c r="AQ357" s="138"/>
      <c r="AR357" s="138"/>
      <c r="AS357" s="138"/>
    </row>
    <row r="358" spans="1:45" ht="38.25">
      <c r="A358" s="89" t="s">
        <v>3626</v>
      </c>
      <c r="B358" s="89" t="s">
        <v>3518</v>
      </c>
      <c r="C358" s="92">
        <v>0</v>
      </c>
      <c r="D358" s="92">
        <v>0</v>
      </c>
      <c r="E358" s="92">
        <v>0</v>
      </c>
      <c r="F358" s="92">
        <v>0</v>
      </c>
      <c r="G358" s="92">
        <v>0</v>
      </c>
      <c r="H358" s="92">
        <v>0</v>
      </c>
      <c r="I358" s="92">
        <v>0</v>
      </c>
      <c r="J358" s="92">
        <v>0</v>
      </c>
      <c r="K358" s="92">
        <v>0</v>
      </c>
      <c r="L358" s="92">
        <v>0</v>
      </c>
      <c r="M358" s="115">
        <v>0</v>
      </c>
      <c r="N358" s="115">
        <v>39061618.785999998</v>
      </c>
      <c r="O358" s="115">
        <v>72325463.186279997</v>
      </c>
      <c r="P358" s="115">
        <v>58833663.38256</v>
      </c>
      <c r="Q358" s="94">
        <v>64484935.574359998</v>
      </c>
      <c r="R358" s="115">
        <v>77912572.434359998</v>
      </c>
      <c r="S358" s="115">
        <v>63720207.409999996</v>
      </c>
      <c r="T358" s="115">
        <v>72526656.590000004</v>
      </c>
      <c r="U358" s="115">
        <v>82431317.432659999</v>
      </c>
      <c r="V358" s="138"/>
      <c r="W358" s="138"/>
      <c r="X358" s="138"/>
      <c r="Y358" s="138"/>
      <c r="Z358" s="138"/>
      <c r="AA358" s="138"/>
      <c r="AB358" s="138"/>
      <c r="AC358" s="138"/>
      <c r="AD358" s="138"/>
      <c r="AE358" s="138"/>
      <c r="AF358" s="138"/>
      <c r="AG358" s="138"/>
      <c r="AH358" s="138"/>
      <c r="AI358" s="138"/>
      <c r="AJ358" s="138"/>
      <c r="AK358" s="138"/>
      <c r="AL358" s="138"/>
      <c r="AM358" s="138"/>
      <c r="AN358" s="138"/>
      <c r="AO358" s="138"/>
      <c r="AP358" s="138"/>
      <c r="AQ358" s="138"/>
      <c r="AR358" s="138"/>
      <c r="AS358" s="138"/>
    </row>
    <row r="359" spans="1:45" ht="38.25">
      <c r="A359" s="89" t="s">
        <v>3631</v>
      </c>
      <c r="B359" s="89" t="s">
        <v>3524</v>
      </c>
      <c r="C359" s="92">
        <v>0</v>
      </c>
      <c r="D359" s="92">
        <v>0</v>
      </c>
      <c r="E359" s="92">
        <v>0</v>
      </c>
      <c r="F359" s="92">
        <v>0</v>
      </c>
      <c r="G359" s="92">
        <v>0</v>
      </c>
      <c r="H359" s="92">
        <v>0</v>
      </c>
      <c r="I359" s="92">
        <v>0</v>
      </c>
      <c r="J359" s="92">
        <v>0</v>
      </c>
      <c r="K359" s="92">
        <v>0</v>
      </c>
      <c r="L359" s="92">
        <v>0</v>
      </c>
      <c r="M359" s="115">
        <v>0</v>
      </c>
      <c r="N359" s="115">
        <v>570242.45799999998</v>
      </c>
      <c r="O359" s="115">
        <v>610500.46499999997</v>
      </c>
      <c r="P359" s="115">
        <v>670475.071</v>
      </c>
      <c r="Q359" s="115">
        <v>1809031.52201</v>
      </c>
      <c r="R359" s="115">
        <v>951240.06900999998</v>
      </c>
      <c r="S359" s="115">
        <v>1133391.26</v>
      </c>
      <c r="T359" s="115">
        <v>1749689.77</v>
      </c>
      <c r="U359" s="115">
        <v>2985567.4795100004</v>
      </c>
      <c r="V359" s="138"/>
      <c r="W359" s="138"/>
      <c r="X359" s="138"/>
      <c r="Y359" s="138"/>
      <c r="Z359" s="138"/>
      <c r="AA359" s="138"/>
      <c r="AB359" s="138"/>
      <c r="AC359" s="138"/>
      <c r="AD359" s="138"/>
      <c r="AE359" s="138"/>
      <c r="AF359" s="138"/>
      <c r="AG359" s="138"/>
      <c r="AH359" s="138"/>
      <c r="AI359" s="138"/>
      <c r="AJ359" s="138"/>
      <c r="AK359" s="138"/>
      <c r="AL359" s="138"/>
      <c r="AM359" s="138"/>
      <c r="AN359" s="138"/>
      <c r="AO359" s="138"/>
      <c r="AP359" s="138"/>
      <c r="AQ359" s="138"/>
      <c r="AR359" s="138"/>
      <c r="AS359" s="138"/>
    </row>
    <row r="360" spans="1:45" ht="25.5">
      <c r="A360" s="89" t="s">
        <v>3635</v>
      </c>
      <c r="B360" s="89" t="s">
        <v>3636</v>
      </c>
      <c r="C360" s="92">
        <v>0</v>
      </c>
      <c r="D360" s="92">
        <v>0</v>
      </c>
      <c r="E360" s="92">
        <v>0</v>
      </c>
      <c r="F360" s="92">
        <v>0</v>
      </c>
      <c r="G360" s="92">
        <v>0</v>
      </c>
      <c r="H360" s="92">
        <v>0</v>
      </c>
      <c r="I360" s="92">
        <v>0</v>
      </c>
      <c r="J360" s="92">
        <v>0</v>
      </c>
      <c r="K360" s="92">
        <v>0</v>
      </c>
      <c r="L360" s="92">
        <v>0</v>
      </c>
      <c r="M360" s="115">
        <v>0</v>
      </c>
      <c r="N360" s="115">
        <v>0</v>
      </c>
      <c r="O360" s="115">
        <v>12079214.229379999</v>
      </c>
      <c r="P360" s="115">
        <v>12079214.229379999</v>
      </c>
      <c r="Q360" s="115">
        <v>12079214.229379999</v>
      </c>
      <c r="R360" s="115">
        <v>12079214.229379999</v>
      </c>
      <c r="S360" s="115">
        <v>12079214.23</v>
      </c>
      <c r="T360" s="115">
        <v>12079214.23</v>
      </c>
      <c r="U360" s="115">
        <v>12909908.81876</v>
      </c>
      <c r="V360" s="138"/>
      <c r="W360" s="138"/>
      <c r="X360" s="138"/>
      <c r="Y360" s="138"/>
      <c r="Z360" s="138"/>
      <c r="AA360" s="138"/>
      <c r="AB360" s="138"/>
      <c r="AC360" s="138"/>
      <c r="AD360" s="138"/>
      <c r="AE360" s="138"/>
      <c r="AF360" s="138"/>
      <c r="AG360" s="138"/>
      <c r="AH360" s="138"/>
      <c r="AI360" s="138"/>
      <c r="AJ360" s="138"/>
      <c r="AK360" s="138"/>
      <c r="AL360" s="138"/>
      <c r="AM360" s="138"/>
      <c r="AN360" s="138"/>
      <c r="AO360" s="138"/>
      <c r="AP360" s="138"/>
      <c r="AQ360" s="138"/>
      <c r="AR360" s="138"/>
      <c r="AS360" s="138"/>
    </row>
    <row r="361" spans="1:45">
      <c r="A361" s="89" t="s">
        <v>3640</v>
      </c>
      <c r="B361" s="89" t="s">
        <v>7672</v>
      </c>
      <c r="C361" s="92">
        <v>0</v>
      </c>
      <c r="D361" s="92">
        <v>0</v>
      </c>
      <c r="E361" s="92">
        <v>0</v>
      </c>
      <c r="F361" s="92">
        <v>0</v>
      </c>
      <c r="G361" s="92">
        <v>0</v>
      </c>
      <c r="H361" s="92">
        <v>0</v>
      </c>
      <c r="I361" s="92">
        <v>0</v>
      </c>
      <c r="J361" s="92">
        <v>0</v>
      </c>
      <c r="K361" s="92">
        <v>0</v>
      </c>
      <c r="L361" s="92">
        <v>0</v>
      </c>
      <c r="M361" s="115">
        <v>0</v>
      </c>
      <c r="N361" s="115">
        <v>-729426341.19535995</v>
      </c>
      <c r="O361" s="115">
        <v>-731319137.5381999</v>
      </c>
      <c r="P361" s="115">
        <v>-532561145.94428003</v>
      </c>
      <c r="Q361" s="115">
        <v>-351429901.55017</v>
      </c>
      <c r="R361" s="115">
        <v>-379260527.25226003</v>
      </c>
      <c r="S361" s="115">
        <v>-219748052.00999999</v>
      </c>
      <c r="T361" s="115">
        <v>-120930943.81</v>
      </c>
      <c r="U361" s="115">
        <v>-120103406.01481</v>
      </c>
      <c r="V361" s="138"/>
      <c r="W361" s="138"/>
      <c r="X361" s="138"/>
      <c r="Y361" s="138"/>
      <c r="Z361" s="138"/>
      <c r="AA361" s="138"/>
      <c r="AB361" s="138"/>
      <c r="AC361" s="138"/>
      <c r="AD361" s="138"/>
      <c r="AE361" s="138"/>
      <c r="AF361" s="138"/>
      <c r="AG361" s="138"/>
      <c r="AH361" s="138"/>
      <c r="AI361" s="138"/>
      <c r="AJ361" s="138"/>
      <c r="AK361" s="138"/>
      <c r="AL361" s="138"/>
      <c r="AM361" s="138"/>
      <c r="AN361" s="138"/>
      <c r="AO361" s="138"/>
      <c r="AP361" s="138"/>
      <c r="AQ361" s="138"/>
      <c r="AR361" s="138"/>
      <c r="AS361" s="138"/>
    </row>
    <row r="362" spans="1:45" ht="25.5">
      <c r="A362" s="89" t="s">
        <v>3647</v>
      </c>
      <c r="B362" s="89" t="s">
        <v>3648</v>
      </c>
      <c r="C362" s="92">
        <v>0</v>
      </c>
      <c r="D362" s="92">
        <v>0</v>
      </c>
      <c r="E362" s="92">
        <v>0</v>
      </c>
      <c r="F362" s="92">
        <v>0</v>
      </c>
      <c r="G362" s="92">
        <v>0</v>
      </c>
      <c r="H362" s="92">
        <v>0</v>
      </c>
      <c r="I362" s="92">
        <v>0</v>
      </c>
      <c r="J362" s="92">
        <v>0</v>
      </c>
      <c r="K362" s="92">
        <v>0</v>
      </c>
      <c r="L362" s="92">
        <v>0</v>
      </c>
      <c r="M362" s="115">
        <v>0</v>
      </c>
      <c r="N362" s="115">
        <v>8161119.8480000002</v>
      </c>
      <c r="O362" s="115">
        <v>98410515.87974</v>
      </c>
      <c r="P362" s="115">
        <v>0</v>
      </c>
      <c r="Q362" s="115">
        <v>0</v>
      </c>
      <c r="R362" s="115">
        <v>0</v>
      </c>
      <c r="S362" s="115">
        <v>0</v>
      </c>
      <c r="T362" s="115">
        <v>0</v>
      </c>
      <c r="U362" s="115">
        <v>0</v>
      </c>
      <c r="V362" s="138"/>
      <c r="W362" s="138"/>
      <c r="X362" s="138"/>
      <c r="Y362" s="138"/>
      <c r="Z362" s="138"/>
      <c r="AA362" s="138"/>
      <c r="AB362" s="138"/>
      <c r="AC362" s="138"/>
      <c r="AD362" s="138"/>
      <c r="AE362" s="138"/>
      <c r="AF362" s="138"/>
      <c r="AG362" s="138"/>
      <c r="AH362" s="138"/>
      <c r="AI362" s="138"/>
      <c r="AJ362" s="138"/>
      <c r="AK362" s="138"/>
      <c r="AL362" s="138"/>
      <c r="AM362" s="138"/>
      <c r="AN362" s="138"/>
      <c r="AO362" s="138"/>
      <c r="AP362" s="138"/>
      <c r="AQ362" s="138"/>
      <c r="AR362" s="138"/>
      <c r="AS362" s="138"/>
    </row>
    <row r="363" spans="1:45" ht="63.75">
      <c r="A363" s="89" t="s">
        <v>7650</v>
      </c>
      <c r="B363" s="89" t="s">
        <v>7651</v>
      </c>
      <c r="C363" s="92">
        <v>0</v>
      </c>
      <c r="D363" s="92">
        <v>0</v>
      </c>
      <c r="E363" s="92">
        <v>0</v>
      </c>
      <c r="F363" s="92">
        <v>0</v>
      </c>
      <c r="G363" s="92">
        <v>0</v>
      </c>
      <c r="H363" s="92">
        <v>0</v>
      </c>
      <c r="I363" s="92">
        <v>0</v>
      </c>
      <c r="J363" s="92">
        <v>0</v>
      </c>
      <c r="K363" s="92">
        <v>0</v>
      </c>
      <c r="L363" s="92">
        <v>0</v>
      </c>
      <c r="M363" s="115">
        <v>0</v>
      </c>
      <c r="N363" s="115">
        <v>0</v>
      </c>
      <c r="O363" s="115">
        <v>0</v>
      </c>
      <c r="P363" s="115">
        <v>4721233.0379799996</v>
      </c>
      <c r="Q363" s="115">
        <v>-297103.64327</v>
      </c>
      <c r="R363" s="115">
        <v>-376017.89899999998</v>
      </c>
      <c r="S363" s="115">
        <v>-334088.76</v>
      </c>
      <c r="T363" s="115">
        <v>5302198.68</v>
      </c>
      <c r="U363" s="115">
        <v>6352436.2086300002</v>
      </c>
      <c r="V363" s="138"/>
      <c r="W363" s="138"/>
      <c r="X363" s="138"/>
      <c r="Y363" s="138"/>
      <c r="Z363" s="138"/>
      <c r="AA363" s="138"/>
      <c r="AB363" s="138"/>
      <c r="AC363" s="138"/>
      <c r="AD363" s="138"/>
      <c r="AE363" s="138"/>
      <c r="AF363" s="138"/>
      <c r="AG363" s="138"/>
      <c r="AH363" s="138"/>
      <c r="AI363" s="138"/>
      <c r="AJ363" s="138"/>
      <c r="AK363" s="138"/>
      <c r="AL363" s="138"/>
      <c r="AM363" s="138"/>
      <c r="AN363" s="138"/>
      <c r="AO363" s="138"/>
      <c r="AP363" s="138"/>
      <c r="AQ363" s="138"/>
      <c r="AR363" s="138"/>
      <c r="AS363" s="138"/>
    </row>
    <row r="364" spans="1:45" ht="25.5">
      <c r="A364" s="89" t="s">
        <v>7817</v>
      </c>
      <c r="B364" s="89" t="s">
        <v>7661</v>
      </c>
      <c r="C364" s="92">
        <v>0</v>
      </c>
      <c r="D364" s="92">
        <v>0</v>
      </c>
      <c r="E364" s="92">
        <v>0</v>
      </c>
      <c r="F364" s="92">
        <v>0</v>
      </c>
      <c r="G364" s="92">
        <v>0</v>
      </c>
      <c r="H364" s="92">
        <v>0</v>
      </c>
      <c r="I364" s="92">
        <v>0</v>
      </c>
      <c r="J364" s="92">
        <v>0</v>
      </c>
      <c r="K364" s="92">
        <v>0</v>
      </c>
      <c r="L364" s="92">
        <v>0</v>
      </c>
      <c r="M364" s="92">
        <v>0</v>
      </c>
      <c r="N364" s="92">
        <v>0</v>
      </c>
      <c r="O364" s="92">
        <v>0</v>
      </c>
      <c r="P364" s="92">
        <v>0</v>
      </c>
      <c r="Q364" s="92">
        <v>0</v>
      </c>
      <c r="R364" s="92">
        <v>0</v>
      </c>
      <c r="S364" s="92">
        <v>0</v>
      </c>
      <c r="T364" s="92">
        <v>30925.96</v>
      </c>
      <c r="U364" s="92">
        <v>0</v>
      </c>
      <c r="V364" s="138"/>
      <c r="W364" s="138"/>
      <c r="X364" s="138"/>
      <c r="Y364" s="138"/>
      <c r="Z364" s="138"/>
      <c r="AA364" s="138"/>
      <c r="AB364" s="138"/>
      <c r="AC364" s="138"/>
      <c r="AD364" s="138"/>
      <c r="AE364" s="138"/>
      <c r="AF364" s="138"/>
      <c r="AG364" s="138"/>
      <c r="AH364" s="138"/>
      <c r="AI364" s="138"/>
      <c r="AJ364" s="138"/>
      <c r="AK364" s="138"/>
      <c r="AL364" s="138"/>
      <c r="AM364" s="138"/>
      <c r="AN364" s="138"/>
      <c r="AO364" s="138"/>
      <c r="AP364" s="138"/>
      <c r="AQ364" s="138"/>
      <c r="AR364" s="138"/>
      <c r="AS364" s="138"/>
    </row>
    <row r="365" spans="1:45">
      <c r="A365" s="89" t="s">
        <v>450</v>
      </c>
      <c r="B365" s="89" t="s">
        <v>164</v>
      </c>
      <c r="C365" s="95">
        <v>8363391479.0900002</v>
      </c>
      <c r="D365" s="95">
        <v>11001332528.99</v>
      </c>
      <c r="E365" s="95">
        <v>9413133121.2800007</v>
      </c>
      <c r="F365" s="95">
        <v>13727459849.35</v>
      </c>
      <c r="G365" s="95">
        <v>10368464874.83</v>
      </c>
      <c r="H365" s="95">
        <v>23260087528.310001</v>
      </c>
      <c r="I365" s="95">
        <v>22322037372.09</v>
      </c>
      <c r="J365" s="95">
        <v>19138722359.529999</v>
      </c>
      <c r="K365" s="95">
        <v>12647636839.9</v>
      </c>
      <c r="L365" s="95">
        <v>21608082185.209999</v>
      </c>
      <c r="M365" s="95">
        <v>17247439867.044601</v>
      </c>
      <c r="N365" s="115">
        <v>18292390401.087601</v>
      </c>
      <c r="O365" s="115">
        <v>22754244926.625397</v>
      </c>
      <c r="P365" s="115">
        <v>16415315246.9242</v>
      </c>
      <c r="Q365" s="115">
        <v>21313378366.5415</v>
      </c>
      <c r="R365" s="115">
        <v>23534829619.836102</v>
      </c>
      <c r="S365" s="115">
        <v>27908643871.380001</v>
      </c>
      <c r="T365" s="115">
        <v>34547646070.43</v>
      </c>
      <c r="U365" s="115">
        <v>40934589420.690704</v>
      </c>
      <c r="V365" s="138"/>
      <c r="W365" s="138"/>
      <c r="X365" s="138"/>
      <c r="Y365" s="138"/>
      <c r="Z365" s="138"/>
      <c r="AA365" s="138"/>
      <c r="AB365" s="138"/>
      <c r="AC365" s="138"/>
      <c r="AD365" s="138"/>
      <c r="AE365" s="138"/>
      <c r="AF365" s="138"/>
      <c r="AG365" s="138"/>
      <c r="AH365" s="138"/>
      <c r="AI365" s="138"/>
      <c r="AJ365" s="138"/>
      <c r="AK365" s="138"/>
      <c r="AL365" s="138"/>
      <c r="AM365" s="138"/>
      <c r="AN365" s="138"/>
      <c r="AO365" s="138"/>
      <c r="AP365" s="138"/>
      <c r="AQ365" s="138"/>
      <c r="AR365" s="138"/>
      <c r="AS365" s="138"/>
    </row>
    <row r="366" spans="1:45">
      <c r="A366" s="89" t="s">
        <v>3651</v>
      </c>
      <c r="B366" s="89" t="s">
        <v>3652</v>
      </c>
      <c r="C366" s="95">
        <v>8363391479.0900002</v>
      </c>
      <c r="D366" s="95">
        <v>11001332528.99</v>
      </c>
      <c r="E366" s="95">
        <v>9413133121.2800007</v>
      </c>
      <c r="F366" s="95">
        <v>13727459849.35</v>
      </c>
      <c r="G366" s="95">
        <v>10368464991</v>
      </c>
      <c r="H366" s="95">
        <v>23260087528.310001</v>
      </c>
      <c r="I366" s="95">
        <v>22322037372.09</v>
      </c>
      <c r="J366" s="95">
        <v>19138722359.529999</v>
      </c>
      <c r="K366" s="95">
        <v>12647636839.9</v>
      </c>
      <c r="L366" s="95">
        <v>21608082185.209999</v>
      </c>
      <c r="M366" s="95">
        <v>17247439867.044601</v>
      </c>
      <c r="N366" s="115">
        <v>18292390401.087601</v>
      </c>
      <c r="O366" s="115">
        <v>22754244926.625397</v>
      </c>
      <c r="P366" s="115">
        <v>16415315246.9242</v>
      </c>
      <c r="Q366" s="115">
        <v>21313378366.5415</v>
      </c>
      <c r="R366" s="115">
        <v>23534829619.836102</v>
      </c>
      <c r="S366" s="115">
        <v>27908643871.380001</v>
      </c>
      <c r="T366" s="115">
        <v>34547646070.43</v>
      </c>
      <c r="U366" s="115">
        <v>40934589420.690704</v>
      </c>
      <c r="V366" s="138"/>
      <c r="W366" s="138"/>
      <c r="X366" s="138"/>
      <c r="Y366" s="138"/>
      <c r="Z366" s="138"/>
      <c r="AA366" s="138"/>
      <c r="AB366" s="138"/>
      <c r="AC366" s="138"/>
      <c r="AD366" s="138"/>
      <c r="AE366" s="138"/>
      <c r="AF366" s="138"/>
      <c r="AG366" s="138"/>
      <c r="AH366" s="138"/>
      <c r="AI366" s="138"/>
      <c r="AJ366" s="138"/>
      <c r="AK366" s="138"/>
      <c r="AL366" s="138"/>
      <c r="AM366" s="138"/>
      <c r="AN366" s="138"/>
      <c r="AO366" s="138"/>
      <c r="AP366" s="138"/>
      <c r="AQ366" s="138"/>
      <c r="AR366" s="138"/>
      <c r="AS366" s="138"/>
    </row>
    <row r="367" spans="1:45">
      <c r="A367" s="89" t="s">
        <v>3657</v>
      </c>
      <c r="B367" s="89" t="s">
        <v>3658</v>
      </c>
      <c r="C367" s="95">
        <v>0</v>
      </c>
      <c r="D367" s="95">
        <v>0</v>
      </c>
      <c r="E367" s="95">
        <v>0</v>
      </c>
      <c r="F367" s="95">
        <v>0</v>
      </c>
      <c r="G367" s="95">
        <v>0</v>
      </c>
      <c r="H367" s="95">
        <v>0</v>
      </c>
      <c r="I367" s="95">
        <v>0</v>
      </c>
      <c r="J367" s="95">
        <v>0</v>
      </c>
      <c r="K367" s="95">
        <v>0</v>
      </c>
      <c r="L367" s="95">
        <v>0</v>
      </c>
      <c r="M367" s="95">
        <v>0</v>
      </c>
      <c r="N367" s="115">
        <v>0</v>
      </c>
      <c r="O367" s="115">
        <v>0</v>
      </c>
      <c r="P367" s="115">
        <v>0</v>
      </c>
      <c r="Q367" s="94">
        <v>0</v>
      </c>
      <c r="R367" s="115">
        <v>0</v>
      </c>
      <c r="S367" s="115">
        <v>0</v>
      </c>
      <c r="T367" s="115">
        <v>0</v>
      </c>
      <c r="U367" s="115">
        <v>0</v>
      </c>
      <c r="V367" s="138"/>
      <c r="W367" s="138"/>
      <c r="X367" s="138"/>
      <c r="Y367" s="138"/>
      <c r="Z367" s="138"/>
      <c r="AA367" s="138"/>
      <c r="AB367" s="138"/>
      <c r="AC367" s="138"/>
      <c r="AD367" s="138"/>
      <c r="AE367" s="138"/>
      <c r="AF367" s="138"/>
      <c r="AG367" s="138"/>
      <c r="AH367" s="138"/>
      <c r="AI367" s="138"/>
      <c r="AJ367" s="138"/>
      <c r="AK367" s="138"/>
      <c r="AL367" s="138"/>
      <c r="AM367" s="138"/>
      <c r="AN367" s="138"/>
      <c r="AO367" s="138"/>
      <c r="AP367" s="138"/>
      <c r="AQ367" s="138"/>
      <c r="AR367" s="138"/>
      <c r="AS367" s="138"/>
    </row>
    <row r="368" spans="1:45" ht="25.5">
      <c r="A368" s="89" t="s">
        <v>3663</v>
      </c>
      <c r="B368" s="89" t="s">
        <v>3664</v>
      </c>
      <c r="C368" s="95">
        <v>0</v>
      </c>
      <c r="D368" s="95">
        <v>0</v>
      </c>
      <c r="E368" s="95">
        <v>0</v>
      </c>
      <c r="F368" s="95">
        <v>0</v>
      </c>
      <c r="G368" s="95">
        <v>0</v>
      </c>
      <c r="H368" s="95">
        <v>0</v>
      </c>
      <c r="I368" s="95">
        <v>0</v>
      </c>
      <c r="J368" s="95">
        <v>0</v>
      </c>
      <c r="K368" s="95">
        <v>0</v>
      </c>
      <c r="L368" s="95">
        <v>0</v>
      </c>
      <c r="M368" s="95">
        <v>0</v>
      </c>
      <c r="N368" s="115">
        <v>-740641123.51158893</v>
      </c>
      <c r="O368" s="115">
        <v>-4047777907.7324901</v>
      </c>
      <c r="P368" s="115">
        <v>-2637091820.14501</v>
      </c>
      <c r="Q368" s="94">
        <v>-887928156.96867001</v>
      </c>
      <c r="R368" s="115">
        <v>-1858102944.4361999</v>
      </c>
      <c r="S368" s="115">
        <v>-83084807.370000005</v>
      </c>
      <c r="T368" s="115">
        <v>1495221246.4000001</v>
      </c>
      <c r="U368" s="115">
        <v>3293821995.3885498</v>
      </c>
      <c r="V368" s="138"/>
      <c r="W368" s="138"/>
      <c r="X368" s="138"/>
      <c r="Y368" s="138"/>
      <c r="Z368" s="138"/>
      <c r="AA368" s="138"/>
      <c r="AB368" s="138"/>
      <c r="AC368" s="138"/>
      <c r="AD368" s="138"/>
      <c r="AE368" s="138"/>
      <c r="AF368" s="138"/>
      <c r="AG368" s="138"/>
      <c r="AH368" s="138"/>
      <c r="AI368" s="138"/>
      <c r="AJ368" s="138"/>
      <c r="AK368" s="138"/>
      <c r="AL368" s="138"/>
      <c r="AM368" s="138"/>
      <c r="AN368" s="138"/>
      <c r="AO368" s="138"/>
      <c r="AP368" s="138"/>
      <c r="AQ368" s="138"/>
      <c r="AR368" s="138"/>
      <c r="AS368" s="138"/>
    </row>
    <row r="369" spans="1:45">
      <c r="A369" s="89" t="s">
        <v>3671</v>
      </c>
      <c r="B369" s="89" t="s">
        <v>3672</v>
      </c>
      <c r="C369" s="95">
        <v>0</v>
      </c>
      <c r="D369" s="95">
        <v>0</v>
      </c>
      <c r="E369" s="95">
        <v>0</v>
      </c>
      <c r="F369" s="95">
        <v>0</v>
      </c>
      <c r="G369" s="95">
        <v>0</v>
      </c>
      <c r="H369" s="95">
        <v>0</v>
      </c>
      <c r="I369" s="95">
        <v>0</v>
      </c>
      <c r="J369" s="95">
        <v>0</v>
      </c>
      <c r="K369" s="95">
        <v>0</v>
      </c>
      <c r="L369" s="95">
        <v>0</v>
      </c>
      <c r="M369" s="95">
        <v>0</v>
      </c>
      <c r="N369" s="115">
        <v>4116620414.9023499</v>
      </c>
      <c r="O369" s="115">
        <v>5547853424.8147802</v>
      </c>
      <c r="P369" s="115">
        <v>5897606640.1009598</v>
      </c>
      <c r="Q369" s="94">
        <v>6017427922.77038</v>
      </c>
      <c r="R369" s="115">
        <v>7045006842.7494001</v>
      </c>
      <c r="S369" s="115">
        <v>7384091538.2600002</v>
      </c>
      <c r="T369" s="115">
        <v>7443726592.5799999</v>
      </c>
      <c r="U369" s="115">
        <v>7298037834.6462593</v>
      </c>
      <c r="V369" s="138"/>
      <c r="W369" s="138"/>
      <c r="X369" s="138"/>
      <c r="Y369" s="138"/>
      <c r="Z369" s="138"/>
      <c r="AA369" s="138"/>
      <c r="AB369" s="138"/>
      <c r="AC369" s="138"/>
      <c r="AD369" s="138"/>
      <c r="AE369" s="138"/>
      <c r="AF369" s="138"/>
      <c r="AG369" s="138"/>
      <c r="AH369" s="138"/>
      <c r="AI369" s="138"/>
      <c r="AJ369" s="138"/>
      <c r="AK369" s="138"/>
      <c r="AL369" s="138"/>
      <c r="AM369" s="138"/>
      <c r="AN369" s="138"/>
      <c r="AO369" s="138"/>
      <c r="AP369" s="138"/>
      <c r="AQ369" s="138"/>
      <c r="AR369" s="138"/>
      <c r="AS369" s="138"/>
    </row>
    <row r="370" spans="1:45">
      <c r="A370" s="87">
        <v>4</v>
      </c>
      <c r="B370" s="88" t="s">
        <v>3677</v>
      </c>
      <c r="C370" s="113">
        <v>62665643086</v>
      </c>
      <c r="D370" s="113">
        <v>70455208460</v>
      </c>
      <c r="E370" s="113">
        <v>80133390254</v>
      </c>
      <c r="F370" s="113">
        <v>85078201185</v>
      </c>
      <c r="G370" s="113">
        <v>90109212959</v>
      </c>
      <c r="H370" s="113">
        <v>102181325921</v>
      </c>
      <c r="I370" s="113">
        <v>113355165514</v>
      </c>
      <c r="J370" s="113">
        <v>122811593052</v>
      </c>
      <c r="K370" s="113">
        <v>135809687266</v>
      </c>
      <c r="L370" s="113">
        <v>148921198882</v>
      </c>
      <c r="M370" s="113">
        <v>148768234897.44</v>
      </c>
      <c r="N370" s="113">
        <v>172459027597.98499</v>
      </c>
      <c r="O370" s="113">
        <v>191409222328.37</v>
      </c>
      <c r="P370" s="113">
        <v>182871798195.94</v>
      </c>
      <c r="Q370" s="113">
        <v>217922977829.90701</v>
      </c>
      <c r="R370" s="113">
        <v>248365147911.82901</v>
      </c>
      <c r="S370" s="113">
        <v>301734964052.40997</v>
      </c>
      <c r="T370" s="113">
        <v>318749249059.10999</v>
      </c>
      <c r="U370" s="113">
        <v>356277104311.45001</v>
      </c>
      <c r="V370" s="138"/>
      <c r="W370" s="138"/>
      <c r="X370" s="138"/>
      <c r="Y370" s="138"/>
      <c r="Z370" s="138"/>
      <c r="AA370" s="138"/>
      <c r="AB370" s="138"/>
      <c r="AC370" s="138"/>
      <c r="AD370" s="138"/>
      <c r="AE370" s="138"/>
      <c r="AF370" s="138"/>
      <c r="AG370" s="138"/>
      <c r="AH370" s="138"/>
      <c r="AI370" s="138"/>
      <c r="AJ370" s="138"/>
      <c r="AK370" s="138"/>
      <c r="AL370" s="138"/>
      <c r="AM370" s="138"/>
      <c r="AN370" s="138"/>
      <c r="AO370" s="138"/>
      <c r="AP370" s="138"/>
      <c r="AQ370" s="138"/>
      <c r="AR370" s="138"/>
      <c r="AS370" s="138"/>
    </row>
    <row r="371" spans="1:45">
      <c r="A371" s="89" t="s">
        <v>3679</v>
      </c>
      <c r="B371" s="89" t="s">
        <v>4680</v>
      </c>
      <c r="C371" s="115">
        <v>18422367275</v>
      </c>
      <c r="D371" s="115">
        <v>20313454350</v>
      </c>
      <c r="E371" s="115">
        <v>22017399050</v>
      </c>
      <c r="F371" s="115">
        <v>23782372287</v>
      </c>
      <c r="G371" s="115">
        <v>27727938546</v>
      </c>
      <c r="H371" s="115">
        <v>24914107785</v>
      </c>
      <c r="I371" s="115">
        <v>26646334251</v>
      </c>
      <c r="J371" s="115">
        <v>28943092331</v>
      </c>
      <c r="K371" s="115">
        <v>32259351533</v>
      </c>
      <c r="L371" s="115">
        <v>34261753449</v>
      </c>
      <c r="M371" s="115">
        <v>37994098192.334793</v>
      </c>
      <c r="N371" s="115">
        <v>41285753288.733604</v>
      </c>
      <c r="O371" s="115">
        <v>45722252038.590401</v>
      </c>
      <c r="P371" s="115">
        <v>41580481327.743103</v>
      </c>
      <c r="Q371" s="115">
        <v>50030883897.941605</v>
      </c>
      <c r="R371" s="115">
        <v>61276989139.103203</v>
      </c>
      <c r="S371" s="115">
        <v>74212227945.589996</v>
      </c>
      <c r="T371" s="115">
        <v>75471489681.919998</v>
      </c>
      <c r="U371" s="115">
        <v>84762917331.279709</v>
      </c>
      <c r="V371" s="138"/>
      <c r="W371" s="138"/>
      <c r="X371" s="138"/>
      <c r="Y371" s="138"/>
      <c r="Z371" s="138"/>
      <c r="AA371" s="138"/>
      <c r="AB371" s="138"/>
      <c r="AC371" s="138"/>
      <c r="AD371" s="138"/>
      <c r="AE371" s="138"/>
      <c r="AF371" s="138"/>
      <c r="AG371" s="138"/>
      <c r="AH371" s="138"/>
      <c r="AI371" s="138"/>
      <c r="AJ371" s="138"/>
      <c r="AK371" s="138"/>
      <c r="AL371" s="138"/>
      <c r="AM371" s="138"/>
      <c r="AN371" s="138"/>
      <c r="AO371" s="138"/>
      <c r="AP371" s="138"/>
      <c r="AQ371" s="138"/>
      <c r="AR371" s="138"/>
      <c r="AS371" s="138"/>
    </row>
    <row r="372" spans="1:45">
      <c r="A372" s="89" t="s">
        <v>7673</v>
      </c>
      <c r="B372" s="89" t="s">
        <v>1334</v>
      </c>
      <c r="C372" s="115">
        <v>12020857264</v>
      </c>
      <c r="D372" s="115">
        <v>12948043743</v>
      </c>
      <c r="E372" s="115">
        <v>13493782660</v>
      </c>
      <c r="F372" s="115">
        <v>14960245693</v>
      </c>
      <c r="G372" s="115">
        <v>16830458457</v>
      </c>
      <c r="H372" s="115">
        <v>18395716588</v>
      </c>
      <c r="I372" s="115">
        <v>20629401756</v>
      </c>
      <c r="J372" s="115">
        <v>22334682697</v>
      </c>
      <c r="K372" s="115">
        <v>24354996310</v>
      </c>
      <c r="L372" s="115">
        <v>26541649002</v>
      </c>
      <c r="M372" s="115">
        <v>29371610562.637802</v>
      </c>
      <c r="N372" s="115">
        <v>31219230660.528103</v>
      </c>
      <c r="O372" s="115">
        <v>34225779019.122501</v>
      </c>
      <c r="P372" s="115">
        <v>33339733893.490101</v>
      </c>
      <c r="Q372" s="115">
        <v>40843019923.892899</v>
      </c>
      <c r="R372" s="115">
        <v>49157491242.680901</v>
      </c>
      <c r="S372" s="115">
        <v>57016612438.559998</v>
      </c>
      <c r="T372" s="115">
        <v>60423769160.949997</v>
      </c>
      <c r="U372" s="115">
        <v>66509644904.690399</v>
      </c>
      <c r="V372" s="138"/>
      <c r="W372" s="138"/>
      <c r="X372" s="138"/>
      <c r="Y372" s="138"/>
      <c r="Z372" s="138"/>
      <c r="AA372" s="138"/>
      <c r="AB372" s="138"/>
      <c r="AC372" s="138"/>
      <c r="AD372" s="138"/>
      <c r="AE372" s="138"/>
      <c r="AF372" s="138"/>
      <c r="AG372" s="138"/>
      <c r="AH372" s="138"/>
      <c r="AI372" s="138"/>
      <c r="AJ372" s="138"/>
      <c r="AK372" s="138"/>
      <c r="AL372" s="138"/>
      <c r="AM372" s="138"/>
      <c r="AN372" s="138"/>
      <c r="AO372" s="138"/>
      <c r="AP372" s="138"/>
      <c r="AQ372" s="138"/>
      <c r="AR372" s="138"/>
      <c r="AS372" s="138"/>
    </row>
    <row r="373" spans="1:45">
      <c r="A373" s="89" t="s">
        <v>3740</v>
      </c>
      <c r="B373" s="89" t="s">
        <v>3741</v>
      </c>
      <c r="C373" s="115">
        <v>6671294457</v>
      </c>
      <c r="D373" s="115">
        <v>7860862375</v>
      </c>
      <c r="E373" s="115">
        <v>8810929169</v>
      </c>
      <c r="F373" s="115">
        <v>9165596441</v>
      </c>
      <c r="G373" s="115">
        <v>11604796545</v>
      </c>
      <c r="H373" s="115">
        <v>5816384196</v>
      </c>
      <c r="I373" s="115">
        <v>6308357501</v>
      </c>
      <c r="J373" s="115">
        <v>7501158481</v>
      </c>
      <c r="K373" s="115">
        <v>12514680318</v>
      </c>
      <c r="L373" s="115">
        <v>8851660657</v>
      </c>
      <c r="M373" s="115">
        <v>9650417763.8907509</v>
      </c>
      <c r="N373" s="115">
        <v>11161371106.961599</v>
      </c>
      <c r="O373" s="115">
        <v>12833293072.6091</v>
      </c>
      <c r="P373" s="115">
        <v>10087733962.8102</v>
      </c>
      <c r="Q373" s="115">
        <v>10836901163.125099</v>
      </c>
      <c r="R373" s="115">
        <v>13905924053.7514</v>
      </c>
      <c r="S373" s="115">
        <v>19152040877.150002</v>
      </c>
      <c r="T373" s="115">
        <v>17251590281.48</v>
      </c>
      <c r="U373" s="115">
        <v>20967400169.791603</v>
      </c>
      <c r="V373" s="138"/>
      <c r="W373" s="138"/>
      <c r="X373" s="138"/>
      <c r="Y373" s="138"/>
      <c r="Z373" s="138"/>
      <c r="AA373" s="138"/>
      <c r="AB373" s="138"/>
      <c r="AC373" s="138"/>
      <c r="AD373" s="138"/>
      <c r="AE373" s="138"/>
      <c r="AF373" s="138"/>
      <c r="AG373" s="138"/>
      <c r="AH373" s="138"/>
      <c r="AI373" s="138"/>
      <c r="AJ373" s="138"/>
      <c r="AK373" s="138"/>
      <c r="AL373" s="138"/>
      <c r="AM373" s="138"/>
      <c r="AN373" s="138"/>
      <c r="AO373" s="138"/>
      <c r="AP373" s="138"/>
      <c r="AQ373" s="138"/>
      <c r="AR373" s="138"/>
      <c r="AS373" s="138"/>
    </row>
    <row r="374" spans="1:45">
      <c r="A374" s="89" t="s">
        <v>3791</v>
      </c>
      <c r="B374" s="89" t="s">
        <v>154</v>
      </c>
      <c r="C374" s="115">
        <v>0</v>
      </c>
      <c r="D374" s="115">
        <v>0</v>
      </c>
      <c r="E374" s="115">
        <v>0</v>
      </c>
      <c r="F374" s="115">
        <v>0</v>
      </c>
      <c r="G374" s="115">
        <v>0</v>
      </c>
      <c r="H374" s="115">
        <v>1301697648</v>
      </c>
      <c r="I374" s="115">
        <v>412128743</v>
      </c>
      <c r="J374" s="115">
        <v>220607546</v>
      </c>
      <c r="K374" s="115">
        <v>197748252</v>
      </c>
      <c r="L374" s="115">
        <v>85007435</v>
      </c>
      <c r="M374" s="115">
        <v>158255110.85510001</v>
      </c>
      <c r="N374" s="115">
        <v>62509784.783809997</v>
      </c>
      <c r="O374" s="115">
        <v>245822519.72389999</v>
      </c>
      <c r="P374" s="115">
        <v>32731944.39364</v>
      </c>
      <c r="Q374" s="115">
        <v>11387771.016690001</v>
      </c>
      <c r="R374" s="115">
        <v>11473512.59333</v>
      </c>
      <c r="S374" s="115">
        <v>15676147.300000001</v>
      </c>
      <c r="T374" s="115">
        <v>19435929.629999999</v>
      </c>
      <c r="U374" s="115">
        <v>14467198.660080001</v>
      </c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  <c r="AL374" s="138"/>
      <c r="AM374" s="138"/>
      <c r="AN374" s="138"/>
      <c r="AO374" s="138"/>
      <c r="AP374" s="138"/>
      <c r="AQ374" s="138"/>
      <c r="AR374" s="138"/>
      <c r="AS374" s="138"/>
    </row>
    <row r="375" spans="1:45">
      <c r="A375" s="89" t="s">
        <v>3795</v>
      </c>
      <c r="B375" s="89" t="s">
        <v>133</v>
      </c>
      <c r="C375" s="115">
        <v>44358</v>
      </c>
      <c r="D375" s="115">
        <v>0</v>
      </c>
      <c r="E375" s="115">
        <v>0</v>
      </c>
      <c r="F375" s="115">
        <v>0</v>
      </c>
      <c r="G375" s="115">
        <v>17952</v>
      </c>
      <c r="H375" s="115">
        <v>0</v>
      </c>
      <c r="I375" s="115">
        <v>0</v>
      </c>
      <c r="J375" s="115">
        <v>16297</v>
      </c>
      <c r="K375" s="115">
        <v>1389</v>
      </c>
      <c r="L375" s="115">
        <v>2461</v>
      </c>
      <c r="M375" s="115">
        <v>1870.232</v>
      </c>
      <c r="N375" s="115">
        <v>6108.5</v>
      </c>
      <c r="O375" s="115">
        <v>3</v>
      </c>
      <c r="P375" s="115">
        <v>0</v>
      </c>
      <c r="Q375" s="115">
        <v>19701.099999999999</v>
      </c>
      <c r="R375" s="115">
        <v>15390.198</v>
      </c>
      <c r="S375" s="115">
        <v>0</v>
      </c>
      <c r="T375" s="115">
        <v>64823.9</v>
      </c>
      <c r="U375" s="115">
        <v>197.3</v>
      </c>
      <c r="V375" s="138"/>
      <c r="W375" s="138"/>
      <c r="X375" s="138"/>
      <c r="Y375" s="138"/>
      <c r="Z375" s="138"/>
      <c r="AA375" s="138"/>
      <c r="AB375" s="138"/>
      <c r="AC375" s="138"/>
      <c r="AD375" s="138"/>
      <c r="AE375" s="138"/>
      <c r="AF375" s="138"/>
      <c r="AG375" s="138"/>
      <c r="AH375" s="138"/>
      <c r="AI375" s="138"/>
      <c r="AJ375" s="138"/>
      <c r="AK375" s="138"/>
      <c r="AL375" s="138"/>
      <c r="AM375" s="138"/>
      <c r="AN375" s="138"/>
      <c r="AO375" s="138"/>
      <c r="AP375" s="138"/>
      <c r="AQ375" s="138"/>
      <c r="AR375" s="138"/>
      <c r="AS375" s="138"/>
    </row>
    <row r="376" spans="1:45">
      <c r="A376" s="89" t="s">
        <v>3800</v>
      </c>
      <c r="B376" s="89" t="s">
        <v>166</v>
      </c>
      <c r="C376" s="115">
        <v>0</v>
      </c>
      <c r="D376" s="115">
        <v>0</v>
      </c>
      <c r="E376" s="115">
        <v>0</v>
      </c>
      <c r="F376" s="115">
        <v>135173</v>
      </c>
      <c r="G376" s="115">
        <v>1</v>
      </c>
      <c r="H376" s="115">
        <v>313</v>
      </c>
      <c r="I376" s="115">
        <v>0</v>
      </c>
      <c r="J376" s="115">
        <v>0</v>
      </c>
      <c r="K376" s="115">
        <v>0</v>
      </c>
      <c r="L376" s="115">
        <v>0</v>
      </c>
      <c r="M376" s="115">
        <v>0</v>
      </c>
      <c r="N376" s="115">
        <v>1933516.6291</v>
      </c>
      <c r="O376" s="115">
        <v>2128823.4432799998</v>
      </c>
      <c r="P376" s="115">
        <v>3681047.8196900003</v>
      </c>
      <c r="Q376" s="115">
        <v>8860070.5332199987</v>
      </c>
      <c r="R376" s="115">
        <v>9329738.60592</v>
      </c>
      <c r="S376" s="115">
        <v>12510784.66</v>
      </c>
      <c r="T376" s="115">
        <v>11519098.789999999</v>
      </c>
      <c r="U376" s="115">
        <v>11855906.51265</v>
      </c>
      <c r="V376" s="138"/>
      <c r="W376" s="138"/>
      <c r="X376" s="138"/>
      <c r="Y376" s="138"/>
      <c r="Z376" s="138"/>
      <c r="AA376" s="138"/>
      <c r="AB376" s="138"/>
      <c r="AC376" s="138"/>
      <c r="AD376" s="138"/>
      <c r="AE376" s="138"/>
      <c r="AF376" s="138"/>
      <c r="AG376" s="138"/>
      <c r="AH376" s="138"/>
      <c r="AI376" s="138"/>
      <c r="AJ376" s="138"/>
      <c r="AK376" s="138"/>
      <c r="AL376" s="138"/>
      <c r="AM376" s="138"/>
      <c r="AN376" s="138"/>
      <c r="AO376" s="138"/>
      <c r="AP376" s="138"/>
      <c r="AQ376" s="138"/>
      <c r="AR376" s="138"/>
      <c r="AS376" s="138"/>
    </row>
    <row r="377" spans="1:45" ht="25.5">
      <c r="A377" s="89" t="s">
        <v>3808</v>
      </c>
      <c r="B377" s="89" t="s">
        <v>1114</v>
      </c>
      <c r="C377" s="115">
        <v>0</v>
      </c>
      <c r="D377" s="115">
        <v>0</v>
      </c>
      <c r="E377" s="115">
        <v>0</v>
      </c>
      <c r="F377" s="115">
        <v>0</v>
      </c>
      <c r="G377" s="115">
        <v>0</v>
      </c>
      <c r="H377" s="115">
        <v>0</v>
      </c>
      <c r="I377" s="115">
        <v>0</v>
      </c>
      <c r="J377" s="115">
        <v>0</v>
      </c>
      <c r="K377" s="115">
        <v>0</v>
      </c>
      <c r="L377" s="115">
        <v>0</v>
      </c>
      <c r="M377" s="115">
        <v>0</v>
      </c>
      <c r="N377" s="115">
        <v>0</v>
      </c>
      <c r="O377" s="115">
        <v>0</v>
      </c>
      <c r="P377" s="115">
        <v>0</v>
      </c>
      <c r="Q377" s="115">
        <v>0</v>
      </c>
      <c r="R377" s="115">
        <v>0</v>
      </c>
      <c r="S377" s="115">
        <v>0</v>
      </c>
      <c r="T377" s="115">
        <v>0</v>
      </c>
      <c r="U377" s="115">
        <v>0</v>
      </c>
      <c r="V377" s="138"/>
      <c r="W377" s="138"/>
      <c r="X377" s="138"/>
      <c r="Y377" s="138"/>
      <c r="Z377" s="138"/>
      <c r="AA377" s="138"/>
      <c r="AB377" s="138"/>
      <c r="AC377" s="138"/>
      <c r="AD377" s="138"/>
      <c r="AE377" s="138"/>
      <c r="AF377" s="138"/>
      <c r="AG377" s="138"/>
      <c r="AH377" s="138"/>
      <c r="AI377" s="138"/>
      <c r="AJ377" s="138"/>
      <c r="AK377" s="138"/>
      <c r="AL377" s="138"/>
      <c r="AM377" s="138"/>
      <c r="AN377" s="138"/>
      <c r="AO377" s="138"/>
      <c r="AP377" s="138"/>
      <c r="AQ377" s="138"/>
      <c r="AR377" s="138"/>
      <c r="AS377" s="138"/>
    </row>
    <row r="378" spans="1:45" ht="38.25">
      <c r="A378" s="89" t="s">
        <v>7818</v>
      </c>
      <c r="B378" s="89" t="s">
        <v>7822</v>
      </c>
      <c r="C378" s="115">
        <v>0</v>
      </c>
      <c r="D378" s="115">
        <v>0</v>
      </c>
      <c r="E378" s="115">
        <v>0</v>
      </c>
      <c r="F378" s="115">
        <v>0</v>
      </c>
      <c r="G378" s="115">
        <v>0</v>
      </c>
      <c r="H378" s="115">
        <v>0</v>
      </c>
      <c r="I378" s="115">
        <v>0</v>
      </c>
      <c r="J378" s="115">
        <v>0</v>
      </c>
      <c r="K378" s="115">
        <v>0</v>
      </c>
      <c r="L378" s="115">
        <v>0</v>
      </c>
      <c r="M378" s="115">
        <v>0</v>
      </c>
      <c r="N378" s="115">
        <v>0</v>
      </c>
      <c r="O378" s="115">
        <v>0</v>
      </c>
      <c r="P378" s="115">
        <v>0</v>
      </c>
      <c r="Q378" s="115">
        <v>0</v>
      </c>
      <c r="R378" s="115">
        <v>0</v>
      </c>
      <c r="S378" s="115">
        <v>0</v>
      </c>
      <c r="T378" s="115">
        <v>15266.16</v>
      </c>
      <c r="U378" s="115">
        <v>2200128.392</v>
      </c>
      <c r="V378" s="138"/>
      <c r="W378" s="138"/>
      <c r="X378" s="138"/>
      <c r="Y378" s="138"/>
      <c r="Z378" s="138"/>
      <c r="AA378" s="138"/>
      <c r="AB378" s="138"/>
      <c r="AC378" s="138"/>
      <c r="AD378" s="138"/>
      <c r="AE378" s="138"/>
      <c r="AF378" s="138"/>
      <c r="AG378" s="138"/>
      <c r="AH378" s="138"/>
      <c r="AI378" s="138"/>
      <c r="AJ378" s="138"/>
      <c r="AK378" s="138"/>
      <c r="AL378" s="138"/>
      <c r="AM378" s="138"/>
      <c r="AN378" s="138"/>
      <c r="AO378" s="138"/>
      <c r="AP378" s="138"/>
      <c r="AQ378" s="138"/>
      <c r="AR378" s="138"/>
      <c r="AS378" s="138"/>
    </row>
    <row r="379" spans="1:45">
      <c r="A379" s="89" t="s">
        <v>3818</v>
      </c>
      <c r="B379" s="89" t="s">
        <v>3819</v>
      </c>
      <c r="C379" s="115">
        <v>-269828804</v>
      </c>
      <c r="D379" s="115">
        <v>-495451768</v>
      </c>
      <c r="E379" s="115">
        <v>-287312779</v>
      </c>
      <c r="F379" s="115">
        <v>-343605020</v>
      </c>
      <c r="G379" s="115">
        <v>-707334409</v>
      </c>
      <c r="H379" s="115">
        <v>-599690960</v>
      </c>
      <c r="I379" s="115">
        <v>-703553749</v>
      </c>
      <c r="J379" s="115">
        <v>-1113372690</v>
      </c>
      <c r="K379" s="115">
        <v>-4808074736</v>
      </c>
      <c r="L379" s="115">
        <v>-1216566106</v>
      </c>
      <c r="M379" s="115">
        <v>-1186187115.2807901</v>
      </c>
      <c r="N379" s="115">
        <v>-1159297888.6690199</v>
      </c>
      <c r="O379" s="115">
        <v>-1584771399.3083401</v>
      </c>
      <c r="P379" s="115">
        <v>-1883399520.7706001</v>
      </c>
      <c r="Q379" s="115">
        <v>-1669304731.72633</v>
      </c>
      <c r="R379" s="115">
        <v>-1807244798.7263401</v>
      </c>
      <c r="S379" s="115">
        <v>-1984612302.0699999</v>
      </c>
      <c r="T379" s="115">
        <v>-2234904878.9899998</v>
      </c>
      <c r="U379" s="115">
        <v>-2742651174.06708</v>
      </c>
      <c r="V379" s="138"/>
      <c r="W379" s="138"/>
      <c r="X379" s="138"/>
      <c r="Y379" s="138"/>
      <c r="Z379" s="138"/>
      <c r="AA379" s="138"/>
      <c r="AB379" s="138"/>
      <c r="AC379" s="138"/>
      <c r="AD379" s="138"/>
      <c r="AE379" s="138"/>
      <c r="AF379" s="138"/>
      <c r="AG379" s="138"/>
      <c r="AH379" s="138"/>
      <c r="AI379" s="138"/>
      <c r="AJ379" s="138"/>
      <c r="AK379" s="138"/>
      <c r="AL379" s="138"/>
      <c r="AM379" s="138"/>
      <c r="AN379" s="138"/>
      <c r="AO379" s="138"/>
      <c r="AP379" s="138"/>
      <c r="AQ379" s="138"/>
      <c r="AR379" s="138"/>
      <c r="AS379" s="138"/>
    </row>
    <row r="380" spans="1:45">
      <c r="A380" s="89" t="s">
        <v>3858</v>
      </c>
      <c r="B380" s="89" t="s">
        <v>132</v>
      </c>
      <c r="C380" s="115">
        <v>948977449</v>
      </c>
      <c r="D380" s="115">
        <v>889185266</v>
      </c>
      <c r="E380" s="115">
        <v>1010483781</v>
      </c>
      <c r="F380" s="115">
        <v>1018460556</v>
      </c>
      <c r="G380" s="115">
        <v>1035379011</v>
      </c>
      <c r="H380" s="115">
        <v>1057305699</v>
      </c>
      <c r="I380" s="115">
        <v>1098909135</v>
      </c>
      <c r="J380" s="115">
        <v>1137193766</v>
      </c>
      <c r="K380" s="115">
        <v>945818356</v>
      </c>
      <c r="L380" s="115">
        <v>1232414696</v>
      </c>
      <c r="M380" s="115">
        <v>915034423.49265003</v>
      </c>
      <c r="N380" s="115">
        <v>1218223266.85917</v>
      </c>
      <c r="O380" s="115">
        <v>1140911025.8833401</v>
      </c>
      <c r="P380" s="115">
        <v>825847045.49090004</v>
      </c>
      <c r="Q380" s="115">
        <v>1408299397.98419</v>
      </c>
      <c r="R380" s="115">
        <v>1573855995.4606299</v>
      </c>
      <c r="S380" s="115">
        <v>1736491546.3699999</v>
      </c>
      <c r="T380" s="115">
        <v>1811682515.26</v>
      </c>
      <c r="U380" s="115">
        <v>1951564932.58408</v>
      </c>
      <c r="V380" s="138"/>
      <c r="W380" s="138"/>
      <c r="X380" s="138"/>
      <c r="Y380" s="138"/>
      <c r="Z380" s="138"/>
      <c r="AA380" s="138"/>
      <c r="AB380" s="138"/>
      <c r="AC380" s="138"/>
      <c r="AD380" s="138"/>
      <c r="AE380" s="138"/>
      <c r="AF380" s="138"/>
      <c r="AG380" s="138"/>
      <c r="AH380" s="138"/>
      <c r="AI380" s="138"/>
      <c r="AJ380" s="138"/>
      <c r="AK380" s="138"/>
      <c r="AL380" s="138"/>
      <c r="AM380" s="138"/>
      <c r="AN380" s="138"/>
      <c r="AO380" s="138"/>
      <c r="AP380" s="138"/>
      <c r="AQ380" s="138"/>
      <c r="AR380" s="138"/>
      <c r="AS380" s="138"/>
    </row>
    <row r="381" spans="1:45" ht="25.5">
      <c r="A381" s="89" t="s">
        <v>3859</v>
      </c>
      <c r="B381" s="89" t="s">
        <v>951</v>
      </c>
      <c r="C381" s="115">
        <v>5444774</v>
      </c>
      <c r="D381" s="115">
        <v>6347433</v>
      </c>
      <c r="E381" s="115">
        <v>4366732</v>
      </c>
      <c r="F381" s="115">
        <v>5194794</v>
      </c>
      <c r="G381" s="115">
        <v>6437208</v>
      </c>
      <c r="H381" s="115">
        <v>6003837</v>
      </c>
      <c r="I381" s="115">
        <v>7683296</v>
      </c>
      <c r="J381" s="115">
        <v>7467188</v>
      </c>
      <c r="K381" s="115">
        <v>6760761</v>
      </c>
      <c r="L381" s="115">
        <v>5008624</v>
      </c>
      <c r="M381" s="115">
        <v>3513131.5</v>
      </c>
      <c r="N381" s="115">
        <v>6210281.1730000004</v>
      </c>
      <c r="O381" s="115">
        <v>5596125.0159999998</v>
      </c>
      <c r="P381" s="115">
        <v>6135824.1279999996</v>
      </c>
      <c r="Q381" s="115">
        <v>10446823.48731</v>
      </c>
      <c r="R381" s="115">
        <v>0</v>
      </c>
      <c r="S381" s="115">
        <v>0</v>
      </c>
      <c r="T381" s="115">
        <v>0</v>
      </c>
      <c r="U381" s="115">
        <v>0</v>
      </c>
      <c r="V381" s="138"/>
      <c r="W381" s="138"/>
      <c r="X381" s="138"/>
      <c r="Y381" s="138"/>
      <c r="Z381" s="138"/>
      <c r="AA381" s="138"/>
      <c r="AB381" s="138"/>
      <c r="AC381" s="138"/>
      <c r="AD381" s="138"/>
      <c r="AE381" s="138"/>
      <c r="AF381" s="138"/>
      <c r="AG381" s="138"/>
      <c r="AH381" s="138"/>
      <c r="AI381" s="138"/>
      <c r="AJ381" s="138"/>
      <c r="AK381" s="138"/>
      <c r="AL381" s="138"/>
      <c r="AM381" s="138"/>
      <c r="AN381" s="138"/>
      <c r="AO381" s="138"/>
      <c r="AP381" s="138"/>
      <c r="AQ381" s="138"/>
      <c r="AR381" s="138"/>
      <c r="AS381" s="138"/>
    </row>
    <row r="382" spans="1:45">
      <c r="A382" s="89" t="s">
        <v>3873</v>
      </c>
      <c r="B382" s="89" t="s">
        <v>953</v>
      </c>
      <c r="C382" s="115">
        <v>0</v>
      </c>
      <c r="D382" s="115">
        <v>0</v>
      </c>
      <c r="E382" s="115">
        <v>0</v>
      </c>
      <c r="F382" s="115">
        <v>0</v>
      </c>
      <c r="G382" s="115">
        <v>0</v>
      </c>
      <c r="H382" s="115">
        <v>0</v>
      </c>
      <c r="I382" s="115">
        <v>0</v>
      </c>
      <c r="J382" s="115">
        <v>0</v>
      </c>
      <c r="K382" s="115">
        <v>0</v>
      </c>
      <c r="L382" s="115">
        <v>0</v>
      </c>
      <c r="M382" s="115">
        <v>0</v>
      </c>
      <c r="N382" s="115">
        <v>0</v>
      </c>
      <c r="O382" s="115">
        <v>0</v>
      </c>
      <c r="P382" s="115">
        <v>0</v>
      </c>
      <c r="Q382" s="115">
        <v>0</v>
      </c>
      <c r="R382" s="115">
        <v>0</v>
      </c>
      <c r="S382" s="115">
        <v>0</v>
      </c>
      <c r="T382" s="115">
        <v>0</v>
      </c>
      <c r="U382" s="115">
        <v>0</v>
      </c>
      <c r="V382" s="138"/>
      <c r="W382" s="138"/>
      <c r="X382" s="138"/>
      <c r="Y382" s="138"/>
      <c r="Z382" s="138"/>
      <c r="AA382" s="138"/>
      <c r="AB382" s="138"/>
      <c r="AC382" s="138"/>
      <c r="AD382" s="138"/>
      <c r="AE382" s="138"/>
      <c r="AF382" s="138"/>
      <c r="AG382" s="138"/>
      <c r="AH382" s="138"/>
      <c r="AI382" s="138"/>
      <c r="AJ382" s="138"/>
      <c r="AK382" s="138"/>
      <c r="AL382" s="138"/>
      <c r="AM382" s="138"/>
      <c r="AN382" s="138"/>
      <c r="AO382" s="138"/>
      <c r="AP382" s="138"/>
      <c r="AQ382" s="138"/>
      <c r="AR382" s="138"/>
      <c r="AS382" s="138"/>
    </row>
    <row r="383" spans="1:45">
      <c r="A383" s="89" t="s">
        <v>3878</v>
      </c>
      <c r="B383" s="89" t="s">
        <v>955</v>
      </c>
      <c r="C383" s="115">
        <v>525093538</v>
      </c>
      <c r="D383" s="115">
        <v>574346036</v>
      </c>
      <c r="E383" s="115">
        <v>653804436</v>
      </c>
      <c r="F383" s="115">
        <v>693659993</v>
      </c>
      <c r="G383" s="115">
        <v>679159684</v>
      </c>
      <c r="H383" s="115">
        <v>847592046</v>
      </c>
      <c r="I383" s="115">
        <v>841254886</v>
      </c>
      <c r="J383" s="115">
        <v>848114852</v>
      </c>
      <c r="K383" s="115">
        <v>667620247</v>
      </c>
      <c r="L383" s="115">
        <v>1044286519</v>
      </c>
      <c r="M383" s="115">
        <v>807220646.17799997</v>
      </c>
      <c r="N383" s="115">
        <v>1155274869.25488</v>
      </c>
      <c r="O383" s="115">
        <v>1000226799.31304</v>
      </c>
      <c r="P383" s="115">
        <v>564305823.36821997</v>
      </c>
      <c r="Q383" s="115">
        <v>1103639286.01126</v>
      </c>
      <c r="R383" s="115">
        <v>0</v>
      </c>
      <c r="S383" s="115">
        <v>0</v>
      </c>
      <c r="T383" s="115">
        <v>0</v>
      </c>
      <c r="U383" s="115">
        <v>0</v>
      </c>
      <c r="V383" s="138"/>
      <c r="W383" s="138"/>
      <c r="X383" s="138"/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  <c r="AL383" s="138"/>
      <c r="AM383" s="138"/>
      <c r="AN383" s="138"/>
      <c r="AO383" s="138"/>
      <c r="AP383" s="138"/>
      <c r="AQ383" s="138"/>
      <c r="AR383" s="138"/>
      <c r="AS383" s="138"/>
    </row>
    <row r="384" spans="1:45">
      <c r="A384" s="89" t="s">
        <v>3881</v>
      </c>
      <c r="B384" s="89" t="s">
        <v>115</v>
      </c>
      <c r="C384" s="115">
        <v>12455578</v>
      </c>
      <c r="D384" s="115">
        <v>17928497</v>
      </c>
      <c r="E384" s="115">
        <v>17599410</v>
      </c>
      <c r="F384" s="115">
        <v>18584013</v>
      </c>
      <c r="G384" s="115">
        <v>19752868</v>
      </c>
      <c r="H384" s="115">
        <v>32102720</v>
      </c>
      <c r="I384" s="115">
        <v>28894166</v>
      </c>
      <c r="J384" s="115">
        <v>33776896</v>
      </c>
      <c r="K384" s="115">
        <v>41502934</v>
      </c>
      <c r="L384" s="115">
        <v>47564229</v>
      </c>
      <c r="M384" s="115">
        <v>47376300.162029997</v>
      </c>
      <c r="N384" s="115">
        <v>40727027.791000001</v>
      </c>
      <c r="O384" s="115">
        <v>62748221.202</v>
      </c>
      <c r="P384" s="115">
        <v>96583126.076440006</v>
      </c>
      <c r="Q384" s="115">
        <v>645061654.94560993</v>
      </c>
      <c r="R384" s="115">
        <v>1425752387.3912101</v>
      </c>
      <c r="S384" s="115">
        <v>1634247678.27</v>
      </c>
      <c r="T384" s="115">
        <v>1693021949.46</v>
      </c>
      <c r="U384" s="115">
        <v>1877886858.11046</v>
      </c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  <c r="AL384" s="138"/>
      <c r="AM384" s="138"/>
      <c r="AN384" s="138"/>
      <c r="AO384" s="138"/>
      <c r="AP384" s="138"/>
      <c r="AQ384" s="138"/>
      <c r="AR384" s="138"/>
      <c r="AS384" s="138"/>
    </row>
    <row r="385" spans="1:45">
      <c r="A385" s="89" t="s">
        <v>3896</v>
      </c>
      <c r="B385" s="89" t="s">
        <v>959</v>
      </c>
      <c r="C385" s="115">
        <v>6667458</v>
      </c>
      <c r="D385" s="115">
        <v>7619197</v>
      </c>
      <c r="E385" s="115">
        <v>6363166</v>
      </c>
      <c r="F385" s="115">
        <v>11114347</v>
      </c>
      <c r="G385" s="115">
        <v>8429761</v>
      </c>
      <c r="H385" s="115">
        <v>6536854</v>
      </c>
      <c r="I385" s="115">
        <v>4154542</v>
      </c>
      <c r="J385" s="115">
        <v>17236513</v>
      </c>
      <c r="K385" s="115">
        <v>5306024</v>
      </c>
      <c r="L385" s="115">
        <v>8341032</v>
      </c>
      <c r="M385" s="115">
        <v>16425906.98425</v>
      </c>
      <c r="N385" s="115">
        <v>6773544.4629700007</v>
      </c>
      <c r="O385" s="115">
        <v>1499163.1975999998</v>
      </c>
      <c r="P385" s="115">
        <v>801681.84788000002</v>
      </c>
      <c r="Q385" s="115">
        <v>7030574.8505100003</v>
      </c>
      <c r="R385" s="115">
        <v>0</v>
      </c>
      <c r="S385" s="115">
        <v>0</v>
      </c>
      <c r="T385" s="115">
        <v>0</v>
      </c>
      <c r="U385" s="115">
        <v>0</v>
      </c>
      <c r="V385" s="138"/>
      <c r="W385" s="138"/>
      <c r="X385" s="138"/>
      <c r="Y385" s="138"/>
      <c r="Z385" s="138"/>
      <c r="AA385" s="138"/>
      <c r="AB385" s="138"/>
      <c r="AC385" s="138"/>
      <c r="AD385" s="138"/>
      <c r="AE385" s="138"/>
      <c r="AF385" s="138"/>
      <c r="AG385" s="138"/>
      <c r="AH385" s="138"/>
      <c r="AI385" s="138"/>
      <c r="AJ385" s="138"/>
      <c r="AK385" s="138"/>
      <c r="AL385" s="138"/>
      <c r="AM385" s="138"/>
      <c r="AN385" s="138"/>
      <c r="AO385" s="138"/>
      <c r="AP385" s="138"/>
      <c r="AQ385" s="138"/>
      <c r="AR385" s="138"/>
      <c r="AS385" s="138"/>
    </row>
    <row r="386" spans="1:45">
      <c r="A386" s="89" t="s">
        <v>3901</v>
      </c>
      <c r="B386" s="89" t="s">
        <v>961</v>
      </c>
      <c r="C386" s="115">
        <v>422682048</v>
      </c>
      <c r="D386" s="115">
        <v>300283239</v>
      </c>
      <c r="E386" s="115">
        <v>358286330</v>
      </c>
      <c r="F386" s="115">
        <v>323595805</v>
      </c>
      <c r="G386" s="115">
        <v>365171067</v>
      </c>
      <c r="H386" s="115">
        <v>221085022</v>
      </c>
      <c r="I386" s="115">
        <v>272662413</v>
      </c>
      <c r="J386" s="115">
        <v>276065724</v>
      </c>
      <c r="K386" s="115">
        <v>245757963</v>
      </c>
      <c r="L386" s="115">
        <v>209765071</v>
      </c>
      <c r="M386" s="115">
        <v>158155968.05470002</v>
      </c>
      <c r="N386" s="115">
        <v>155183456.31</v>
      </c>
      <c r="O386" s="115">
        <v>191543135.1063</v>
      </c>
      <c r="P386" s="115">
        <v>199502700.43395001</v>
      </c>
      <c r="Q386" s="115">
        <v>222093048.02111998</v>
      </c>
      <c r="R386" s="115">
        <v>256772451.09957001</v>
      </c>
      <c r="S386" s="115">
        <v>228110081.84999999</v>
      </c>
      <c r="T386" s="115">
        <v>246878075.31</v>
      </c>
      <c r="U386" s="115">
        <v>230806885.43079999</v>
      </c>
      <c r="V386" s="138"/>
      <c r="W386" s="138"/>
      <c r="X386" s="138"/>
      <c r="Y386" s="138"/>
      <c r="Z386" s="138"/>
      <c r="AA386" s="138"/>
      <c r="AB386" s="138"/>
      <c r="AC386" s="138"/>
      <c r="AD386" s="138"/>
      <c r="AE386" s="138"/>
      <c r="AF386" s="138"/>
      <c r="AG386" s="138"/>
      <c r="AH386" s="138"/>
      <c r="AI386" s="138"/>
      <c r="AJ386" s="138"/>
      <c r="AK386" s="138"/>
      <c r="AL386" s="138"/>
      <c r="AM386" s="138"/>
      <c r="AN386" s="138"/>
      <c r="AO386" s="138"/>
      <c r="AP386" s="138"/>
      <c r="AQ386" s="138"/>
      <c r="AR386" s="138"/>
      <c r="AS386" s="138"/>
    </row>
    <row r="387" spans="1:45" ht="25.5">
      <c r="A387" s="89" t="s">
        <v>3933</v>
      </c>
      <c r="B387" s="89" t="s">
        <v>3934</v>
      </c>
      <c r="C387" s="115">
        <v>-23365947</v>
      </c>
      <c r="D387" s="115">
        <v>-17339136</v>
      </c>
      <c r="E387" s="115">
        <v>-29936293</v>
      </c>
      <c r="F387" s="115">
        <v>-33688396</v>
      </c>
      <c r="G387" s="115">
        <v>-43571577</v>
      </c>
      <c r="H387" s="115">
        <v>-56014780</v>
      </c>
      <c r="I387" s="115">
        <v>-55740168</v>
      </c>
      <c r="J387" s="115">
        <v>-45467407</v>
      </c>
      <c r="K387" s="115">
        <v>-21129573</v>
      </c>
      <c r="L387" s="115">
        <v>-82550779</v>
      </c>
      <c r="M387" s="115">
        <v>-117657529.38632999</v>
      </c>
      <c r="N387" s="115">
        <v>-145945912.13268</v>
      </c>
      <c r="O387" s="115">
        <v>-120702417.9516</v>
      </c>
      <c r="P387" s="115">
        <v>-41482110.363590002</v>
      </c>
      <c r="Q387" s="115">
        <v>-579971989.33161998</v>
      </c>
      <c r="R387" s="115">
        <v>-108668843.03015</v>
      </c>
      <c r="S387" s="115">
        <v>-125866213.75</v>
      </c>
      <c r="T387" s="115">
        <v>-128217509.52</v>
      </c>
      <c r="U387" s="115">
        <v>-157128810.95717999</v>
      </c>
      <c r="V387" s="138"/>
      <c r="W387" s="138"/>
      <c r="X387" s="138"/>
      <c r="Y387" s="138"/>
      <c r="Z387" s="138"/>
      <c r="AA387" s="138"/>
      <c r="AB387" s="138"/>
      <c r="AC387" s="138"/>
      <c r="AD387" s="138"/>
      <c r="AE387" s="138"/>
      <c r="AF387" s="138"/>
      <c r="AG387" s="138"/>
      <c r="AH387" s="138"/>
      <c r="AI387" s="138"/>
      <c r="AJ387" s="138"/>
      <c r="AK387" s="138"/>
      <c r="AL387" s="138"/>
      <c r="AM387" s="138"/>
      <c r="AN387" s="138"/>
      <c r="AO387" s="138"/>
      <c r="AP387" s="138"/>
      <c r="AQ387" s="138"/>
      <c r="AR387" s="138"/>
      <c r="AS387" s="138"/>
    </row>
    <row r="388" spans="1:45">
      <c r="A388" s="89" t="s">
        <v>3940</v>
      </c>
      <c r="B388" s="89" t="s">
        <v>2861</v>
      </c>
      <c r="C388" s="115">
        <v>18167373270</v>
      </c>
      <c r="D388" s="115">
        <v>19728763556</v>
      </c>
      <c r="E388" s="115">
        <v>22084033415</v>
      </c>
      <c r="F388" s="115">
        <v>22680797260</v>
      </c>
      <c r="G388" s="115">
        <v>25502943376</v>
      </c>
      <c r="H388" s="115">
        <v>24838478843</v>
      </c>
      <c r="I388" s="115">
        <v>28410765533</v>
      </c>
      <c r="J388" s="115">
        <v>30168975484</v>
      </c>
      <c r="K388" s="115">
        <v>36436807703</v>
      </c>
      <c r="L388" s="115">
        <v>37622196075</v>
      </c>
      <c r="M388" s="115">
        <v>39042365188.186501</v>
      </c>
      <c r="N388" s="115">
        <v>45257170604.984001</v>
      </c>
      <c r="O388" s="115">
        <v>48393710297.186996</v>
      </c>
      <c r="P388" s="115">
        <v>48451469998.340294</v>
      </c>
      <c r="Q388" s="115">
        <v>59789813762.725296</v>
      </c>
      <c r="R388" s="115">
        <v>67405441146.801399</v>
      </c>
      <c r="S388" s="115">
        <v>78109799457.429993</v>
      </c>
      <c r="T388" s="115">
        <v>87265870905.270004</v>
      </c>
      <c r="U388" s="115">
        <v>91662795000.870407</v>
      </c>
      <c r="V388" s="138"/>
      <c r="W388" s="138"/>
      <c r="X388" s="138"/>
      <c r="Y388" s="138"/>
      <c r="Z388" s="138"/>
      <c r="AA388" s="138"/>
      <c r="AB388" s="138"/>
      <c r="AC388" s="138"/>
      <c r="AD388" s="138"/>
      <c r="AE388" s="138"/>
      <c r="AF388" s="138"/>
      <c r="AG388" s="138"/>
      <c r="AH388" s="138"/>
      <c r="AI388" s="138"/>
      <c r="AJ388" s="138"/>
      <c r="AK388" s="138"/>
      <c r="AL388" s="138"/>
      <c r="AM388" s="138"/>
      <c r="AN388" s="138"/>
      <c r="AO388" s="138"/>
      <c r="AP388" s="138"/>
      <c r="AQ388" s="138"/>
      <c r="AR388" s="138"/>
      <c r="AS388" s="138"/>
    </row>
    <row r="389" spans="1:45">
      <c r="A389" s="89" t="s">
        <v>3941</v>
      </c>
      <c r="B389" s="89" t="s">
        <v>964</v>
      </c>
      <c r="C389" s="115">
        <v>519374755</v>
      </c>
      <c r="D389" s="115">
        <v>559197782</v>
      </c>
      <c r="E389" s="115">
        <v>625287877</v>
      </c>
      <c r="F389" s="115">
        <v>653521849</v>
      </c>
      <c r="G389" s="115">
        <v>662815266</v>
      </c>
      <c r="H389" s="115">
        <v>683019708</v>
      </c>
      <c r="I389" s="115">
        <v>734961808</v>
      </c>
      <c r="J389" s="115">
        <v>779903290</v>
      </c>
      <c r="K389" s="115">
        <v>840787415</v>
      </c>
      <c r="L389" s="115">
        <v>907556572</v>
      </c>
      <c r="M389" s="115">
        <v>1009894932.0677199</v>
      </c>
      <c r="N389" s="115">
        <v>1155355962.51687</v>
      </c>
      <c r="O389" s="115">
        <v>1302693220.12521</v>
      </c>
      <c r="P389" s="115">
        <v>1136593608.6628799</v>
      </c>
      <c r="Q389" s="115">
        <v>1336491211.6958001</v>
      </c>
      <c r="R389" s="115">
        <v>1487924006.20415</v>
      </c>
      <c r="S389" s="115">
        <v>1764997658.22</v>
      </c>
      <c r="T389" s="115">
        <v>2112130544.3800001</v>
      </c>
      <c r="U389" s="115">
        <v>2560867389.3935199</v>
      </c>
      <c r="V389" s="138"/>
      <c r="W389" s="138"/>
      <c r="X389" s="138"/>
      <c r="Y389" s="138"/>
      <c r="Z389" s="138"/>
      <c r="AA389" s="138"/>
      <c r="AB389" s="138"/>
      <c r="AC389" s="138"/>
      <c r="AD389" s="138"/>
      <c r="AE389" s="138"/>
      <c r="AF389" s="138"/>
      <c r="AG389" s="138"/>
      <c r="AH389" s="138"/>
      <c r="AI389" s="138"/>
      <c r="AJ389" s="138"/>
      <c r="AK389" s="138"/>
      <c r="AL389" s="138"/>
      <c r="AM389" s="138"/>
      <c r="AN389" s="138"/>
      <c r="AO389" s="138"/>
      <c r="AP389" s="138"/>
      <c r="AQ389" s="138"/>
      <c r="AR389" s="138"/>
      <c r="AS389" s="138"/>
    </row>
    <row r="390" spans="1:45">
      <c r="A390" s="89" t="s">
        <v>3976</v>
      </c>
      <c r="B390" s="89" t="s">
        <v>176</v>
      </c>
      <c r="C390" s="115">
        <v>507643836</v>
      </c>
      <c r="D390" s="115">
        <v>201995967</v>
      </c>
      <c r="E390" s="115">
        <v>227072994</v>
      </c>
      <c r="F390" s="115">
        <v>225064304</v>
      </c>
      <c r="G390" s="115">
        <v>318523469</v>
      </c>
      <c r="H390" s="115">
        <v>456871265</v>
      </c>
      <c r="I390" s="115">
        <v>1957883185</v>
      </c>
      <c r="J390" s="115">
        <v>1935515245</v>
      </c>
      <c r="K390" s="115">
        <v>3206872277</v>
      </c>
      <c r="L390" s="115">
        <v>3765927503</v>
      </c>
      <c r="M390" s="115">
        <v>4121631868.0171499</v>
      </c>
      <c r="N390" s="115">
        <v>4640931132.9498396</v>
      </c>
      <c r="O390" s="115">
        <v>4856465974.6577806</v>
      </c>
      <c r="P390" s="115">
        <v>5392516657.7477598</v>
      </c>
      <c r="Q390" s="115">
        <v>6264855703.4659805</v>
      </c>
      <c r="R390" s="115">
        <v>6141301486.3477001</v>
      </c>
      <c r="S390" s="115">
        <v>7114226961.5799999</v>
      </c>
      <c r="T390" s="115">
        <v>8062181927.0299997</v>
      </c>
      <c r="U390" s="115">
        <v>8069993944.7979803</v>
      </c>
      <c r="V390" s="138"/>
      <c r="W390" s="138"/>
      <c r="X390" s="138"/>
      <c r="Y390" s="138"/>
      <c r="Z390" s="138"/>
      <c r="AA390" s="138"/>
      <c r="AB390" s="138"/>
      <c r="AC390" s="138"/>
      <c r="AD390" s="138"/>
      <c r="AE390" s="138"/>
      <c r="AF390" s="138"/>
      <c r="AG390" s="138"/>
      <c r="AH390" s="138"/>
      <c r="AI390" s="138"/>
      <c r="AJ390" s="138"/>
      <c r="AK390" s="138"/>
      <c r="AL390" s="138"/>
      <c r="AM390" s="138"/>
      <c r="AN390" s="138"/>
      <c r="AO390" s="138"/>
      <c r="AP390" s="138"/>
      <c r="AQ390" s="138"/>
      <c r="AR390" s="138"/>
      <c r="AS390" s="138"/>
    </row>
    <row r="391" spans="1:45">
      <c r="A391" s="89" t="s">
        <v>4001</v>
      </c>
      <c r="B391" s="89" t="s">
        <v>129</v>
      </c>
      <c r="C391" s="115">
        <v>4582513760</v>
      </c>
      <c r="D391" s="115">
        <v>4809363115</v>
      </c>
      <c r="E391" s="115">
        <v>5356780070</v>
      </c>
      <c r="F391" s="115">
        <v>5710137884</v>
      </c>
      <c r="G391" s="115">
        <v>6054684981</v>
      </c>
      <c r="H391" s="115">
        <v>6728040527</v>
      </c>
      <c r="I391" s="115">
        <v>7489751349</v>
      </c>
      <c r="J391" s="115">
        <v>7747255548</v>
      </c>
      <c r="K391" s="115">
        <v>8478629188</v>
      </c>
      <c r="L391" s="115">
        <v>7957314631</v>
      </c>
      <c r="M391" s="115">
        <v>8935784999.3226509</v>
      </c>
      <c r="N391" s="115">
        <v>11697380350.7994</v>
      </c>
      <c r="O391" s="115">
        <v>12905289409.788801</v>
      </c>
      <c r="P391" s="115">
        <v>12069611275.834301</v>
      </c>
      <c r="Q391" s="115">
        <v>15350793161.913801</v>
      </c>
      <c r="R391" s="115">
        <v>16355819573.910099</v>
      </c>
      <c r="S391" s="115">
        <v>19366226841.75</v>
      </c>
      <c r="T391" s="115">
        <v>22721631948.82</v>
      </c>
      <c r="U391" s="115">
        <v>26479813461.092499</v>
      </c>
      <c r="V391" s="138"/>
      <c r="W391" s="138"/>
      <c r="X391" s="138"/>
      <c r="Y391" s="138"/>
      <c r="Z391" s="138"/>
      <c r="AA391" s="138"/>
      <c r="AB391" s="138"/>
      <c r="AC391" s="138"/>
      <c r="AD391" s="138"/>
      <c r="AE391" s="138"/>
      <c r="AF391" s="138"/>
      <c r="AG391" s="138"/>
      <c r="AH391" s="138"/>
      <c r="AI391" s="138"/>
      <c r="AJ391" s="138"/>
      <c r="AK391" s="138"/>
      <c r="AL391" s="138"/>
      <c r="AM391" s="138"/>
      <c r="AN391" s="138"/>
      <c r="AO391" s="138"/>
      <c r="AP391" s="138"/>
      <c r="AQ391" s="138"/>
      <c r="AR391" s="138"/>
      <c r="AS391" s="138"/>
    </row>
    <row r="392" spans="1:45" ht="25.5">
      <c r="A392" s="89" t="s">
        <v>4072</v>
      </c>
      <c r="B392" s="89" t="s">
        <v>1186</v>
      </c>
      <c r="C392" s="115">
        <v>37314</v>
      </c>
      <c r="D392" s="115">
        <v>316016</v>
      </c>
      <c r="E392" s="115">
        <v>315146</v>
      </c>
      <c r="F392" s="115">
        <v>316</v>
      </c>
      <c r="G392" s="115">
        <v>250206</v>
      </c>
      <c r="H392" s="115">
        <v>10000</v>
      </c>
      <c r="I392" s="115">
        <v>283235</v>
      </c>
      <c r="J392" s="115">
        <v>56108</v>
      </c>
      <c r="K392" s="115">
        <v>258891</v>
      </c>
      <c r="L392" s="115">
        <v>8790</v>
      </c>
      <c r="M392" s="115">
        <v>337548.353</v>
      </c>
      <c r="N392" s="115">
        <v>706464.61530999991</v>
      </c>
      <c r="O392" s="115">
        <v>0</v>
      </c>
      <c r="P392" s="115">
        <v>0</v>
      </c>
      <c r="Q392" s="115">
        <v>0</v>
      </c>
      <c r="R392" s="115">
        <v>0</v>
      </c>
      <c r="S392" s="115">
        <v>0</v>
      </c>
      <c r="T392" s="115">
        <v>0</v>
      </c>
      <c r="U392" s="115">
        <v>0</v>
      </c>
      <c r="V392" s="138"/>
      <c r="W392" s="138"/>
      <c r="X392" s="138"/>
      <c r="Y392" s="138"/>
      <c r="Z392" s="138"/>
      <c r="AA392" s="138"/>
      <c r="AB392" s="138"/>
      <c r="AC392" s="138"/>
      <c r="AD392" s="138"/>
      <c r="AE392" s="138"/>
      <c r="AF392" s="138"/>
      <c r="AG392" s="138"/>
      <c r="AH392" s="138"/>
      <c r="AI392" s="138"/>
      <c r="AJ392" s="138"/>
      <c r="AK392" s="138"/>
      <c r="AL392" s="138"/>
      <c r="AM392" s="138"/>
      <c r="AN392" s="138"/>
      <c r="AO392" s="138"/>
      <c r="AP392" s="138"/>
      <c r="AQ392" s="138"/>
      <c r="AR392" s="138"/>
      <c r="AS392" s="138"/>
    </row>
    <row r="393" spans="1:45">
      <c r="A393" s="89" t="s">
        <v>4079</v>
      </c>
      <c r="B393" s="89" t="s">
        <v>1024</v>
      </c>
      <c r="C393" s="115">
        <v>3712657482</v>
      </c>
      <c r="D393" s="115">
        <v>4461660383</v>
      </c>
      <c r="E393" s="115">
        <v>6029553629</v>
      </c>
      <c r="F393" s="115">
        <v>6309444818</v>
      </c>
      <c r="G393" s="115">
        <v>6424703915</v>
      </c>
      <c r="H393" s="115">
        <v>6227676209</v>
      </c>
      <c r="I393" s="115">
        <v>7135326193</v>
      </c>
      <c r="J393" s="115">
        <v>7643119613</v>
      </c>
      <c r="K393" s="115">
        <v>8161642244</v>
      </c>
      <c r="L393" s="115">
        <v>8983730753</v>
      </c>
      <c r="M393" s="115">
        <v>9215148139.5151596</v>
      </c>
      <c r="N393" s="115">
        <v>10132512490.691301</v>
      </c>
      <c r="O393" s="115">
        <v>10974135788.697802</v>
      </c>
      <c r="P393" s="115">
        <v>12189362839.1856</v>
      </c>
      <c r="Q393" s="115">
        <v>17815336453.521301</v>
      </c>
      <c r="R393" s="115">
        <v>22485951450.229103</v>
      </c>
      <c r="S393" s="115">
        <v>25975138325.25</v>
      </c>
      <c r="T393" s="115">
        <v>28702138603.330002</v>
      </c>
      <c r="U393" s="115">
        <v>26926814396.895103</v>
      </c>
      <c r="V393" s="138"/>
      <c r="W393" s="138"/>
      <c r="X393" s="138"/>
      <c r="Y393" s="138"/>
      <c r="Z393" s="138"/>
      <c r="AA393" s="138"/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/>
      <c r="AL393" s="138"/>
      <c r="AM393" s="138"/>
      <c r="AN393" s="138"/>
      <c r="AO393" s="138"/>
      <c r="AP393" s="138"/>
      <c r="AQ393" s="138"/>
      <c r="AR393" s="138"/>
      <c r="AS393" s="138"/>
    </row>
    <row r="394" spans="1:45">
      <c r="A394" s="89" t="s">
        <v>4088</v>
      </c>
      <c r="B394" s="89" t="s">
        <v>1026</v>
      </c>
      <c r="C394" s="115">
        <v>1710807381</v>
      </c>
      <c r="D394" s="115">
        <v>1817469944</v>
      </c>
      <c r="E394" s="115">
        <v>1904691120</v>
      </c>
      <c r="F394" s="115">
        <v>1961575496</v>
      </c>
      <c r="G394" s="115">
        <v>2400742748</v>
      </c>
      <c r="H394" s="115">
        <v>2329568116</v>
      </c>
      <c r="I394" s="115">
        <v>2280478576</v>
      </c>
      <c r="J394" s="115">
        <v>2402551345</v>
      </c>
      <c r="K394" s="115">
        <v>2543957960</v>
      </c>
      <c r="L394" s="115">
        <v>2601404181</v>
      </c>
      <c r="M394" s="115">
        <v>2806013595.08183</v>
      </c>
      <c r="N394" s="115">
        <v>3143407254.9435096</v>
      </c>
      <c r="O394" s="115">
        <v>3396893902.0900698</v>
      </c>
      <c r="P394" s="115">
        <v>3487500731.5162997</v>
      </c>
      <c r="Q394" s="115">
        <v>3714879024.7441401</v>
      </c>
      <c r="R394" s="115">
        <v>4196959825.7127004</v>
      </c>
      <c r="S394" s="115">
        <v>4833591414.3999996</v>
      </c>
      <c r="T394" s="115">
        <v>5902939418.4399996</v>
      </c>
      <c r="U394" s="115">
        <v>6284156135.4050398</v>
      </c>
      <c r="V394" s="138"/>
      <c r="W394" s="138"/>
      <c r="X394" s="138"/>
      <c r="Y394" s="138"/>
      <c r="Z394" s="138"/>
      <c r="AA394" s="138"/>
      <c r="AB394" s="138"/>
      <c r="AC394" s="138"/>
      <c r="AD394" s="138"/>
      <c r="AE394" s="138"/>
      <c r="AF394" s="138"/>
      <c r="AG394" s="138"/>
      <c r="AH394" s="138"/>
      <c r="AI394" s="138"/>
      <c r="AJ394" s="138"/>
      <c r="AK394" s="138"/>
      <c r="AL394" s="138"/>
      <c r="AM394" s="138"/>
      <c r="AN394" s="138"/>
      <c r="AO394" s="138"/>
      <c r="AP394" s="138"/>
      <c r="AQ394" s="138"/>
      <c r="AR394" s="138"/>
      <c r="AS394" s="138"/>
    </row>
    <row r="395" spans="1:45">
      <c r="A395" s="89" t="s">
        <v>4093</v>
      </c>
      <c r="B395" s="89" t="s">
        <v>1028</v>
      </c>
      <c r="C395" s="115">
        <v>1121466301</v>
      </c>
      <c r="D395" s="115">
        <v>1248070455</v>
      </c>
      <c r="E395" s="115">
        <v>1295618238</v>
      </c>
      <c r="F395" s="115">
        <v>1304705035</v>
      </c>
      <c r="G395" s="115">
        <v>1572872206</v>
      </c>
      <c r="H395" s="115">
        <v>1530025443</v>
      </c>
      <c r="I395" s="115">
        <v>1513655332</v>
      </c>
      <c r="J395" s="115">
        <v>1599137777</v>
      </c>
      <c r="K395" s="115">
        <v>1672503779</v>
      </c>
      <c r="L395" s="115">
        <v>1817081530</v>
      </c>
      <c r="M395" s="115">
        <v>2076154752.09729</v>
      </c>
      <c r="N395" s="115">
        <v>2300086660.4966497</v>
      </c>
      <c r="O395" s="115">
        <v>2836283419.57231</v>
      </c>
      <c r="P395" s="115">
        <v>2857259879.03403</v>
      </c>
      <c r="Q395" s="115">
        <v>3082163607.5133801</v>
      </c>
      <c r="R395" s="115">
        <v>3110158219.06706</v>
      </c>
      <c r="S395" s="115">
        <v>3873039575.0799999</v>
      </c>
      <c r="T395" s="115">
        <v>4148758264.6199999</v>
      </c>
      <c r="U395" s="115">
        <v>4398242287.6107597</v>
      </c>
      <c r="V395" s="138"/>
      <c r="W395" s="138"/>
      <c r="X395" s="138"/>
      <c r="Y395" s="138"/>
      <c r="Z395" s="138"/>
      <c r="AA395" s="138"/>
      <c r="AB395" s="138"/>
      <c r="AC395" s="138"/>
      <c r="AD395" s="138"/>
      <c r="AE395" s="138"/>
      <c r="AF395" s="138"/>
      <c r="AG395" s="138"/>
      <c r="AH395" s="138"/>
      <c r="AI395" s="138"/>
      <c r="AJ395" s="138"/>
      <c r="AK395" s="138"/>
      <c r="AL395" s="138"/>
      <c r="AM395" s="138"/>
      <c r="AN395" s="138"/>
      <c r="AO395" s="138"/>
      <c r="AP395" s="138"/>
      <c r="AQ395" s="138"/>
      <c r="AR395" s="138"/>
      <c r="AS395" s="138"/>
    </row>
    <row r="396" spans="1:45">
      <c r="A396" s="89" t="s">
        <v>4099</v>
      </c>
      <c r="B396" s="89" t="s">
        <v>1030</v>
      </c>
      <c r="C396" s="115">
        <v>306081944</v>
      </c>
      <c r="D396" s="115">
        <v>337015616</v>
      </c>
      <c r="E396" s="115">
        <v>306203203</v>
      </c>
      <c r="F396" s="115">
        <v>337950475</v>
      </c>
      <c r="G396" s="115">
        <v>1129897777</v>
      </c>
      <c r="H396" s="115">
        <v>473295897</v>
      </c>
      <c r="I396" s="115">
        <v>525212614</v>
      </c>
      <c r="J396" s="115">
        <v>762752927</v>
      </c>
      <c r="K396" s="115">
        <v>667060022</v>
      </c>
      <c r="L396" s="115">
        <v>982886288</v>
      </c>
      <c r="M396" s="115">
        <v>1051105722.88442</v>
      </c>
      <c r="N396" s="115">
        <v>731737831.91664004</v>
      </c>
      <c r="O396" s="115">
        <v>777868419.74877</v>
      </c>
      <c r="P396" s="115">
        <v>748838880.10807991</v>
      </c>
      <c r="Q396" s="115">
        <v>815525403.52671993</v>
      </c>
      <c r="R396" s="115">
        <v>885797544.60944998</v>
      </c>
      <c r="S396" s="115">
        <v>1053767968.67</v>
      </c>
      <c r="T396" s="115">
        <v>1486760592.3299999</v>
      </c>
      <c r="U396" s="115">
        <v>1683566042.7165902</v>
      </c>
      <c r="V396" s="138"/>
      <c r="W396" s="138"/>
      <c r="X396" s="138"/>
      <c r="Y396" s="138"/>
      <c r="Z396" s="138"/>
      <c r="AA396" s="138"/>
      <c r="AB396" s="138"/>
      <c r="AC396" s="138"/>
      <c r="AD396" s="138"/>
      <c r="AE396" s="138"/>
      <c r="AF396" s="138"/>
      <c r="AG396" s="138"/>
      <c r="AH396" s="138"/>
      <c r="AI396" s="138"/>
      <c r="AJ396" s="138"/>
      <c r="AK396" s="138"/>
      <c r="AL396" s="138"/>
      <c r="AM396" s="138"/>
      <c r="AN396" s="138"/>
      <c r="AO396" s="138"/>
      <c r="AP396" s="138"/>
      <c r="AQ396" s="138"/>
      <c r="AR396" s="138"/>
      <c r="AS396" s="138"/>
    </row>
    <row r="397" spans="1:45">
      <c r="A397" s="89" t="s">
        <v>4121</v>
      </c>
      <c r="B397" s="89" t="s">
        <v>1032</v>
      </c>
      <c r="C397" s="115">
        <v>570712231</v>
      </c>
      <c r="D397" s="115">
        <v>830081646</v>
      </c>
      <c r="E397" s="115">
        <v>877962662</v>
      </c>
      <c r="F397" s="115">
        <v>876856940</v>
      </c>
      <c r="G397" s="115">
        <v>1031664608</v>
      </c>
      <c r="H397" s="115">
        <v>1096356247</v>
      </c>
      <c r="I397" s="115">
        <v>1314831680</v>
      </c>
      <c r="J397" s="115">
        <v>1376043008</v>
      </c>
      <c r="K397" s="115">
        <v>1794218511</v>
      </c>
      <c r="L397" s="115">
        <v>1991505335</v>
      </c>
      <c r="M397" s="115">
        <v>1845341096.40399</v>
      </c>
      <c r="N397" s="115">
        <v>2168465951.7516799</v>
      </c>
      <c r="O397" s="115">
        <v>2407315615.7188101</v>
      </c>
      <c r="P397" s="115">
        <v>2592045956.0114198</v>
      </c>
      <c r="Q397" s="115">
        <v>2463304471.4881001</v>
      </c>
      <c r="R397" s="115">
        <v>2933017980.12183</v>
      </c>
      <c r="S397" s="115">
        <v>3520798392.0799999</v>
      </c>
      <c r="T397" s="115">
        <v>3480477539.6799998</v>
      </c>
      <c r="U397" s="115">
        <v>3405325920.5307298</v>
      </c>
      <c r="V397" s="138"/>
      <c r="W397" s="138"/>
      <c r="X397" s="138"/>
      <c r="Y397" s="138"/>
      <c r="Z397" s="138"/>
      <c r="AA397" s="138"/>
      <c r="AB397" s="138"/>
      <c r="AC397" s="138"/>
      <c r="AD397" s="138"/>
      <c r="AE397" s="138"/>
      <c r="AF397" s="138"/>
      <c r="AG397" s="138"/>
      <c r="AH397" s="138"/>
      <c r="AI397" s="138"/>
      <c r="AJ397" s="138"/>
      <c r="AK397" s="138"/>
      <c r="AL397" s="138"/>
      <c r="AM397" s="138"/>
      <c r="AN397" s="138"/>
      <c r="AO397" s="138"/>
      <c r="AP397" s="138"/>
      <c r="AQ397" s="138"/>
      <c r="AR397" s="138"/>
      <c r="AS397" s="138"/>
    </row>
    <row r="398" spans="1:45">
      <c r="A398" s="89" t="s">
        <v>4128</v>
      </c>
      <c r="B398" s="89" t="s">
        <v>966</v>
      </c>
      <c r="C398" s="115">
        <v>327249002</v>
      </c>
      <c r="D398" s="115">
        <v>318417760</v>
      </c>
      <c r="E398" s="115">
        <v>346300743</v>
      </c>
      <c r="F398" s="115">
        <v>408458694</v>
      </c>
      <c r="G398" s="115">
        <v>403060386</v>
      </c>
      <c r="H398" s="115">
        <v>442481673</v>
      </c>
      <c r="I398" s="115">
        <v>508820833</v>
      </c>
      <c r="J398" s="115">
        <v>584535412</v>
      </c>
      <c r="K398" s="115">
        <v>667353161</v>
      </c>
      <c r="L398" s="115">
        <v>717110973</v>
      </c>
      <c r="M398" s="115">
        <v>821292816.24787998</v>
      </c>
      <c r="N398" s="115">
        <v>693388562.27304006</v>
      </c>
      <c r="O398" s="115">
        <v>802788017.06386995</v>
      </c>
      <c r="P398" s="115">
        <v>489234181.64023</v>
      </c>
      <c r="Q398" s="115">
        <v>655430277.98032999</v>
      </c>
      <c r="R398" s="115">
        <v>846028283.69588006</v>
      </c>
      <c r="S398" s="115">
        <v>1034801609.3099999</v>
      </c>
      <c r="T398" s="115">
        <v>1165305978.24</v>
      </c>
      <c r="U398" s="115">
        <v>1358692321.0887399</v>
      </c>
      <c r="V398" s="138"/>
      <c r="W398" s="138"/>
      <c r="X398" s="138"/>
      <c r="Y398" s="138"/>
      <c r="Z398" s="138"/>
      <c r="AA398" s="138"/>
      <c r="AB398" s="138"/>
      <c r="AC398" s="138"/>
      <c r="AD398" s="138"/>
      <c r="AE398" s="138"/>
      <c r="AF398" s="138"/>
      <c r="AG398" s="138"/>
      <c r="AH398" s="138"/>
      <c r="AI398" s="138"/>
      <c r="AJ398" s="138"/>
      <c r="AK398" s="138"/>
      <c r="AL398" s="138"/>
      <c r="AM398" s="138"/>
      <c r="AN398" s="138"/>
      <c r="AO398" s="138"/>
      <c r="AP398" s="138"/>
      <c r="AQ398" s="138"/>
      <c r="AR398" s="138"/>
      <c r="AS398" s="138"/>
    </row>
    <row r="399" spans="1:45">
      <c r="A399" s="89" t="s">
        <v>4143</v>
      </c>
      <c r="B399" s="89" t="s">
        <v>980</v>
      </c>
      <c r="C399" s="115">
        <v>124063011</v>
      </c>
      <c r="D399" s="115">
        <v>173246243</v>
      </c>
      <c r="E399" s="115">
        <v>217923422</v>
      </c>
      <c r="F399" s="115">
        <v>247701756</v>
      </c>
      <c r="G399" s="115">
        <v>249013224</v>
      </c>
      <c r="H399" s="115">
        <v>328087000</v>
      </c>
      <c r="I399" s="115">
        <v>377304024</v>
      </c>
      <c r="J399" s="115">
        <v>422166209</v>
      </c>
      <c r="K399" s="115">
        <v>509704721</v>
      </c>
      <c r="L399" s="115">
        <v>678783214</v>
      </c>
      <c r="M399" s="115">
        <v>688179198.49800003</v>
      </c>
      <c r="N399" s="115">
        <v>687875966.58247995</v>
      </c>
      <c r="O399" s="115">
        <v>699552513.79696</v>
      </c>
      <c r="P399" s="115">
        <v>718278961.70238996</v>
      </c>
      <c r="Q399" s="115">
        <v>771429786.48440003</v>
      </c>
      <c r="R399" s="115">
        <v>705633304.42835999</v>
      </c>
      <c r="S399" s="115">
        <v>689894482.16999996</v>
      </c>
      <c r="T399" s="115">
        <v>584853374.57000005</v>
      </c>
      <c r="U399" s="115">
        <v>555602805.82507992</v>
      </c>
      <c r="V399" s="138"/>
      <c r="W399" s="138"/>
      <c r="X399" s="138"/>
      <c r="Y399" s="138"/>
      <c r="Z399" s="138"/>
      <c r="AA399" s="138"/>
      <c r="AB399" s="138"/>
      <c r="AC399" s="138"/>
      <c r="AD399" s="138"/>
      <c r="AE399" s="138"/>
      <c r="AF399" s="138"/>
      <c r="AG399" s="138"/>
      <c r="AH399" s="138"/>
      <c r="AI399" s="138"/>
      <c r="AJ399" s="138"/>
      <c r="AK399" s="138"/>
      <c r="AL399" s="138"/>
      <c r="AM399" s="138"/>
      <c r="AN399" s="138"/>
      <c r="AO399" s="138"/>
      <c r="AP399" s="138"/>
      <c r="AQ399" s="138"/>
      <c r="AR399" s="138"/>
      <c r="AS399" s="138"/>
    </row>
    <row r="400" spans="1:45">
      <c r="A400" s="89" t="s">
        <v>4158</v>
      </c>
      <c r="B400" s="89" t="s">
        <v>1034</v>
      </c>
      <c r="C400" s="115">
        <v>3524750142</v>
      </c>
      <c r="D400" s="115">
        <v>3966466379</v>
      </c>
      <c r="E400" s="115">
        <v>3954007109</v>
      </c>
      <c r="F400" s="115">
        <v>3442325913</v>
      </c>
      <c r="G400" s="115">
        <v>3488274931</v>
      </c>
      <c r="H400" s="115">
        <v>3486717611</v>
      </c>
      <c r="I400" s="115">
        <v>3498121132</v>
      </c>
      <c r="J400" s="115">
        <v>3717045632</v>
      </c>
      <c r="K400" s="115">
        <v>6174970256</v>
      </c>
      <c r="L400" s="115">
        <v>5842863418</v>
      </c>
      <c r="M400" s="115">
        <v>5426410126.4420996</v>
      </c>
      <c r="N400" s="115">
        <v>5799272659.6850004</v>
      </c>
      <c r="O400" s="115">
        <v>5580445621.1163702</v>
      </c>
      <c r="P400" s="115">
        <v>5426955648.8038301</v>
      </c>
      <c r="Q400" s="115">
        <v>5677910364.0799999</v>
      </c>
      <c r="R400" s="115">
        <v>6009499211.2159996</v>
      </c>
      <c r="S400" s="115">
        <v>5740421901.7799997</v>
      </c>
      <c r="T400" s="115">
        <v>5826718202.79</v>
      </c>
      <c r="U400" s="115">
        <v>6049776305.4564104</v>
      </c>
      <c r="V400" s="138"/>
      <c r="W400" s="138"/>
      <c r="X400" s="138"/>
      <c r="Y400" s="138"/>
      <c r="Z400" s="138"/>
      <c r="AA400" s="138"/>
      <c r="AB400" s="138"/>
      <c r="AC400" s="138"/>
      <c r="AD400" s="138"/>
      <c r="AE400" s="138"/>
      <c r="AF400" s="138"/>
      <c r="AG400" s="138"/>
      <c r="AH400" s="138"/>
      <c r="AI400" s="138"/>
      <c r="AJ400" s="138"/>
      <c r="AK400" s="138"/>
      <c r="AL400" s="138"/>
      <c r="AM400" s="138"/>
      <c r="AN400" s="138"/>
      <c r="AO400" s="138"/>
      <c r="AP400" s="138"/>
      <c r="AQ400" s="138"/>
      <c r="AR400" s="138"/>
      <c r="AS400" s="138"/>
    </row>
    <row r="401" spans="1:45">
      <c r="A401" s="89" t="s">
        <v>4174</v>
      </c>
      <c r="B401" s="89" t="s">
        <v>968</v>
      </c>
      <c r="C401" s="115">
        <v>709743359</v>
      </c>
      <c r="D401" s="115">
        <v>598064084</v>
      </c>
      <c r="E401" s="115">
        <v>536196803</v>
      </c>
      <c r="F401" s="115">
        <v>481669117</v>
      </c>
      <c r="G401" s="115">
        <v>488491109</v>
      </c>
      <c r="H401" s="115">
        <v>435475713</v>
      </c>
      <c r="I401" s="115">
        <v>458644966</v>
      </c>
      <c r="J401" s="115">
        <v>434728683</v>
      </c>
      <c r="K401" s="115">
        <v>472135709</v>
      </c>
      <c r="L401" s="115">
        <v>505446845</v>
      </c>
      <c r="M401" s="115">
        <v>538560582.58200002</v>
      </c>
      <c r="N401" s="115">
        <v>557011362.51499999</v>
      </c>
      <c r="O401" s="115">
        <v>583327349.36899996</v>
      </c>
      <c r="P401" s="115">
        <v>433325387.81560999</v>
      </c>
      <c r="Q401" s="115">
        <v>607915345.3211</v>
      </c>
      <c r="R401" s="115">
        <v>708487904.88739002</v>
      </c>
      <c r="S401" s="115">
        <v>812873622.29999995</v>
      </c>
      <c r="T401" s="115">
        <v>853325169.22000003</v>
      </c>
      <c r="U401" s="115">
        <v>894077773.79763997</v>
      </c>
      <c r="V401" s="138"/>
      <c r="W401" s="138"/>
      <c r="X401" s="138"/>
      <c r="Y401" s="138"/>
      <c r="Z401" s="138"/>
      <c r="AA401" s="138"/>
      <c r="AB401" s="138"/>
      <c r="AC401" s="138"/>
      <c r="AD401" s="138"/>
      <c r="AE401" s="138"/>
      <c r="AF401" s="138"/>
      <c r="AG401" s="138"/>
      <c r="AH401" s="138"/>
      <c r="AI401" s="138"/>
      <c r="AJ401" s="138"/>
      <c r="AK401" s="138"/>
      <c r="AL401" s="138"/>
      <c r="AM401" s="138"/>
      <c r="AN401" s="138"/>
      <c r="AO401" s="138"/>
      <c r="AP401" s="138"/>
      <c r="AQ401" s="138"/>
      <c r="AR401" s="138"/>
      <c r="AS401" s="138"/>
    </row>
    <row r="402" spans="1:45">
      <c r="A402" s="89" t="s">
        <v>4191</v>
      </c>
      <c r="B402" s="89" t="s">
        <v>970</v>
      </c>
      <c r="C402" s="115">
        <v>2324940</v>
      </c>
      <c r="D402" s="115">
        <v>3114560</v>
      </c>
      <c r="E402" s="115">
        <v>2827214</v>
      </c>
      <c r="F402" s="115">
        <v>3706635</v>
      </c>
      <c r="G402" s="115">
        <v>4704339</v>
      </c>
      <c r="H402" s="115">
        <v>5590398</v>
      </c>
      <c r="I402" s="115">
        <v>6770030</v>
      </c>
      <c r="J402" s="115">
        <v>7047827</v>
      </c>
      <c r="K402" s="115">
        <v>6931159</v>
      </c>
      <c r="L402" s="115">
        <v>13860845</v>
      </c>
      <c r="M402" s="115">
        <v>14076102.141120002</v>
      </c>
      <c r="N402" s="115">
        <v>16516951.514600001</v>
      </c>
      <c r="O402" s="115">
        <v>18992998.81134</v>
      </c>
      <c r="P402" s="115">
        <v>10723202.55312</v>
      </c>
      <c r="Q402" s="115">
        <v>31693456.652240001</v>
      </c>
      <c r="R402" s="115">
        <v>60583998.599930003</v>
      </c>
      <c r="S402" s="115">
        <v>85617362.75</v>
      </c>
      <c r="T402" s="115">
        <v>90296158.489999995</v>
      </c>
      <c r="U402" s="115">
        <v>89403427.61225</v>
      </c>
      <c r="V402" s="138"/>
      <c r="W402" s="138"/>
      <c r="X402" s="138"/>
      <c r="Y402" s="138"/>
      <c r="Z402" s="138"/>
      <c r="AA402" s="138"/>
      <c r="AB402" s="138"/>
      <c r="AC402" s="138"/>
      <c r="AD402" s="138"/>
      <c r="AE402" s="138"/>
      <c r="AF402" s="138"/>
      <c r="AG402" s="138"/>
      <c r="AH402" s="138"/>
      <c r="AI402" s="138"/>
      <c r="AJ402" s="138"/>
      <c r="AK402" s="138"/>
      <c r="AL402" s="138"/>
      <c r="AM402" s="138"/>
      <c r="AN402" s="138"/>
      <c r="AO402" s="138"/>
      <c r="AP402" s="138"/>
      <c r="AQ402" s="138"/>
      <c r="AR402" s="138"/>
      <c r="AS402" s="138"/>
    </row>
    <row r="403" spans="1:45">
      <c r="A403" s="89" t="s">
        <v>7701</v>
      </c>
      <c r="B403" s="89" t="s">
        <v>7749</v>
      </c>
      <c r="C403" s="115">
        <v>37898467</v>
      </c>
      <c r="D403" s="115">
        <v>62336564</v>
      </c>
      <c r="E403" s="115">
        <v>80959323</v>
      </c>
      <c r="F403" s="115">
        <v>69982671</v>
      </c>
      <c r="G403" s="115">
        <v>81933169</v>
      </c>
      <c r="H403" s="115">
        <v>99617675</v>
      </c>
      <c r="I403" s="115">
        <v>88370719</v>
      </c>
      <c r="J403" s="115">
        <v>85836157</v>
      </c>
      <c r="K403" s="115">
        <v>81910379</v>
      </c>
      <c r="L403" s="115">
        <v>96928427</v>
      </c>
      <c r="M403" s="115">
        <v>95741459.679740012</v>
      </c>
      <c r="N403" s="115">
        <v>0</v>
      </c>
      <c r="O403" s="115">
        <v>0</v>
      </c>
      <c r="P403" s="115">
        <v>0</v>
      </c>
      <c r="Q403" s="115">
        <v>0</v>
      </c>
      <c r="R403" s="115">
        <v>0</v>
      </c>
      <c r="S403" s="115">
        <v>0</v>
      </c>
      <c r="T403" s="115">
        <v>0</v>
      </c>
      <c r="U403" s="115">
        <v>0</v>
      </c>
      <c r="V403" s="138"/>
      <c r="W403" s="138"/>
      <c r="X403" s="138"/>
      <c r="Y403" s="138"/>
      <c r="Z403" s="138"/>
      <c r="AA403" s="138"/>
      <c r="AB403" s="138"/>
      <c r="AC403" s="138"/>
      <c r="AD403" s="138"/>
      <c r="AE403" s="138"/>
      <c r="AF403" s="138"/>
      <c r="AG403" s="138"/>
      <c r="AH403" s="138"/>
      <c r="AI403" s="138"/>
      <c r="AJ403" s="138"/>
      <c r="AK403" s="138"/>
      <c r="AL403" s="138"/>
      <c r="AM403" s="138"/>
      <c r="AN403" s="138"/>
      <c r="AO403" s="138"/>
      <c r="AP403" s="138"/>
      <c r="AQ403" s="138"/>
      <c r="AR403" s="138"/>
      <c r="AS403" s="138"/>
    </row>
    <row r="404" spans="1:45">
      <c r="A404" s="89" t="s">
        <v>4202</v>
      </c>
      <c r="B404" s="89" t="s">
        <v>215</v>
      </c>
      <c r="C404" s="115">
        <v>0</v>
      </c>
      <c r="D404" s="115">
        <v>0</v>
      </c>
      <c r="E404" s="115">
        <v>0</v>
      </c>
      <c r="F404" s="115">
        <v>0</v>
      </c>
      <c r="G404" s="115">
        <v>0</v>
      </c>
      <c r="H404" s="115">
        <v>0</v>
      </c>
      <c r="I404" s="115">
        <v>0</v>
      </c>
      <c r="J404" s="115">
        <v>0</v>
      </c>
      <c r="K404" s="115">
        <v>0</v>
      </c>
      <c r="L404" s="115">
        <v>0</v>
      </c>
      <c r="M404" s="115">
        <v>0</v>
      </c>
      <c r="N404" s="115">
        <v>0</v>
      </c>
      <c r="O404" s="115">
        <v>0</v>
      </c>
      <c r="P404" s="115">
        <v>0</v>
      </c>
      <c r="Q404" s="115">
        <v>0</v>
      </c>
      <c r="R404" s="115">
        <v>0</v>
      </c>
      <c r="S404" s="115">
        <v>0</v>
      </c>
      <c r="T404" s="115">
        <v>0</v>
      </c>
      <c r="U404" s="115">
        <v>0</v>
      </c>
      <c r="V404" s="138"/>
      <c r="W404" s="138"/>
      <c r="X404" s="138"/>
      <c r="Y404" s="138"/>
      <c r="Z404" s="138"/>
      <c r="AA404" s="138"/>
      <c r="AB404" s="138"/>
      <c r="AC404" s="138"/>
      <c r="AD404" s="138"/>
      <c r="AE404" s="138"/>
      <c r="AF404" s="138"/>
      <c r="AG404" s="138"/>
      <c r="AH404" s="138"/>
      <c r="AI404" s="138"/>
      <c r="AJ404" s="138"/>
      <c r="AK404" s="138"/>
      <c r="AL404" s="138"/>
      <c r="AM404" s="138"/>
      <c r="AN404" s="138"/>
      <c r="AO404" s="138"/>
      <c r="AP404" s="138"/>
      <c r="AQ404" s="138"/>
      <c r="AR404" s="138"/>
      <c r="AS404" s="138"/>
    </row>
    <row r="405" spans="1:45">
      <c r="A405" s="89" t="s">
        <v>4213</v>
      </c>
      <c r="B405" s="89" t="s">
        <v>974</v>
      </c>
      <c r="C405" s="115">
        <v>0</v>
      </c>
      <c r="D405" s="115">
        <v>22967</v>
      </c>
      <c r="E405" s="115">
        <v>55990</v>
      </c>
      <c r="F405" s="115">
        <v>176368</v>
      </c>
      <c r="G405" s="115">
        <v>12885</v>
      </c>
      <c r="H405" s="115">
        <v>80641</v>
      </c>
      <c r="I405" s="115">
        <v>22004</v>
      </c>
      <c r="J405" s="115">
        <v>94430</v>
      </c>
      <c r="K405" s="115">
        <v>184307</v>
      </c>
      <c r="L405" s="115">
        <v>222034</v>
      </c>
      <c r="M405" s="115">
        <v>982911.59199999995</v>
      </c>
      <c r="N405" s="115">
        <v>0</v>
      </c>
      <c r="O405" s="115">
        <v>0</v>
      </c>
      <c r="P405" s="115">
        <v>0</v>
      </c>
      <c r="Q405" s="115">
        <v>0</v>
      </c>
      <c r="R405" s="115">
        <v>0</v>
      </c>
      <c r="S405" s="115">
        <v>0</v>
      </c>
      <c r="T405" s="115">
        <v>0</v>
      </c>
      <c r="U405" s="115">
        <v>0</v>
      </c>
      <c r="V405" s="138"/>
      <c r="W405" s="138"/>
      <c r="X405" s="138"/>
      <c r="Y405" s="138"/>
      <c r="Z405" s="138"/>
      <c r="AA405" s="138"/>
      <c r="AB405" s="138"/>
      <c r="AC405" s="138"/>
      <c r="AD405" s="138"/>
      <c r="AE405" s="138"/>
      <c r="AF405" s="138"/>
      <c r="AG405" s="138"/>
      <c r="AH405" s="138"/>
      <c r="AI405" s="138"/>
      <c r="AJ405" s="138"/>
      <c r="AK405" s="138"/>
      <c r="AL405" s="138"/>
      <c r="AM405" s="138"/>
      <c r="AN405" s="138"/>
      <c r="AO405" s="138"/>
      <c r="AP405" s="138"/>
      <c r="AQ405" s="138"/>
      <c r="AR405" s="138"/>
      <c r="AS405" s="138"/>
    </row>
    <row r="406" spans="1:45">
      <c r="A406" s="89" t="s">
        <v>4226</v>
      </c>
      <c r="B406" s="89" t="s">
        <v>976</v>
      </c>
      <c r="C406" s="115">
        <v>4674435</v>
      </c>
      <c r="D406" s="115">
        <v>5372364</v>
      </c>
      <c r="E406" s="115">
        <v>9150463</v>
      </c>
      <c r="F406" s="115">
        <v>8384955</v>
      </c>
      <c r="G406" s="115">
        <v>5103516</v>
      </c>
      <c r="H406" s="115">
        <v>5344263</v>
      </c>
      <c r="I406" s="115">
        <v>6300365</v>
      </c>
      <c r="J406" s="115">
        <v>33912960</v>
      </c>
      <c r="K406" s="115">
        <v>20342308</v>
      </c>
      <c r="L406" s="115">
        <v>21991180</v>
      </c>
      <c r="M406" s="115">
        <v>17167346.021499999</v>
      </c>
      <c r="N406" s="115">
        <v>13747954.533</v>
      </c>
      <c r="O406" s="115">
        <v>15183380.664959999</v>
      </c>
      <c r="P406" s="115">
        <v>11725301.187999999</v>
      </c>
      <c r="Q406" s="115">
        <v>15761377.85936</v>
      </c>
      <c r="R406" s="115">
        <v>22547331.717289999</v>
      </c>
      <c r="S406" s="115">
        <v>28005640.18</v>
      </c>
      <c r="T406" s="115">
        <v>0</v>
      </c>
      <c r="U406" s="115">
        <v>0</v>
      </c>
      <c r="V406" s="138"/>
      <c r="W406" s="138"/>
      <c r="X406" s="138"/>
      <c r="Y406" s="138"/>
      <c r="Z406" s="138"/>
      <c r="AA406" s="138"/>
      <c r="AB406" s="138"/>
      <c r="AC406" s="138"/>
      <c r="AD406" s="138"/>
      <c r="AE406" s="138"/>
      <c r="AF406" s="138"/>
      <c r="AG406" s="138"/>
      <c r="AH406" s="138"/>
      <c r="AI406" s="138"/>
      <c r="AJ406" s="138"/>
      <c r="AK406" s="138"/>
      <c r="AL406" s="138"/>
      <c r="AM406" s="138"/>
      <c r="AN406" s="138"/>
      <c r="AO406" s="138"/>
      <c r="AP406" s="138"/>
      <c r="AQ406" s="138"/>
      <c r="AR406" s="138"/>
      <c r="AS406" s="138"/>
    </row>
    <row r="407" spans="1:45">
      <c r="A407" s="89" t="s">
        <v>4243</v>
      </c>
      <c r="B407" s="89" t="s">
        <v>978</v>
      </c>
      <c r="C407" s="115">
        <v>9045203</v>
      </c>
      <c r="D407" s="115">
        <v>20771850</v>
      </c>
      <c r="E407" s="115">
        <v>34402097</v>
      </c>
      <c r="F407" s="115">
        <v>46345073</v>
      </c>
      <c r="G407" s="115">
        <v>43377024</v>
      </c>
      <c r="H407" s="115">
        <v>55912630</v>
      </c>
      <c r="I407" s="115">
        <v>54107297</v>
      </c>
      <c r="J407" s="115">
        <v>47111049</v>
      </c>
      <c r="K407" s="115">
        <v>65338680</v>
      </c>
      <c r="L407" s="115">
        <v>78301720</v>
      </c>
      <c r="M407" s="115">
        <v>52334421.309139997</v>
      </c>
      <c r="N407" s="115">
        <v>97443938.068820015</v>
      </c>
      <c r="O407" s="115">
        <v>82191783.283309996</v>
      </c>
      <c r="P407" s="115">
        <v>82695914.20863001</v>
      </c>
      <c r="Q407" s="115">
        <v>102361163.88350999</v>
      </c>
      <c r="R407" s="115">
        <v>108663040.91275001</v>
      </c>
      <c r="S407" s="115">
        <v>139385325.75999999</v>
      </c>
      <c r="T407" s="115">
        <v>198980894.38999999</v>
      </c>
      <c r="U407" s="115">
        <v>149911598.04227999</v>
      </c>
      <c r="V407" s="138"/>
      <c r="W407" s="138"/>
      <c r="X407" s="138"/>
      <c r="Y407" s="138"/>
      <c r="Z407" s="138"/>
      <c r="AA407" s="138"/>
      <c r="AB407" s="138"/>
      <c r="AC407" s="138"/>
      <c r="AD407" s="138"/>
      <c r="AE407" s="138"/>
      <c r="AF407" s="138"/>
      <c r="AG407" s="138"/>
      <c r="AH407" s="138"/>
      <c r="AI407" s="138"/>
      <c r="AJ407" s="138"/>
      <c r="AK407" s="138"/>
      <c r="AL407" s="138"/>
      <c r="AM407" s="138"/>
      <c r="AN407" s="138"/>
      <c r="AO407" s="138"/>
      <c r="AP407" s="138"/>
      <c r="AQ407" s="138"/>
      <c r="AR407" s="138"/>
      <c r="AS407" s="138"/>
    </row>
    <row r="408" spans="1:45">
      <c r="A408" s="89" t="s">
        <v>7829</v>
      </c>
      <c r="B408" s="89" t="s">
        <v>7830</v>
      </c>
      <c r="C408" s="115">
        <v>0</v>
      </c>
      <c r="D408" s="115">
        <v>0</v>
      </c>
      <c r="E408" s="115">
        <v>0</v>
      </c>
      <c r="F408" s="115">
        <v>0</v>
      </c>
      <c r="G408" s="115">
        <v>0</v>
      </c>
      <c r="H408" s="115">
        <v>0</v>
      </c>
      <c r="I408" s="115">
        <v>0</v>
      </c>
      <c r="J408" s="115">
        <v>0</v>
      </c>
      <c r="K408" s="115">
        <v>0</v>
      </c>
      <c r="L408" s="115">
        <v>0</v>
      </c>
      <c r="M408" s="115">
        <v>0</v>
      </c>
      <c r="N408" s="115">
        <v>0</v>
      </c>
      <c r="O408" s="115">
        <v>0</v>
      </c>
      <c r="P408" s="115">
        <v>0</v>
      </c>
      <c r="Q408" s="115">
        <v>0</v>
      </c>
      <c r="R408" s="115">
        <v>0</v>
      </c>
      <c r="S408" s="115">
        <v>0</v>
      </c>
      <c r="T408" s="115">
        <v>0</v>
      </c>
      <c r="U408" s="115">
        <v>5649731.7739200005</v>
      </c>
      <c r="V408" s="138"/>
      <c r="W408" s="138"/>
      <c r="X408" s="138"/>
      <c r="Y408" s="138"/>
      <c r="Z408" s="138"/>
      <c r="AA408" s="138"/>
      <c r="AB408" s="138"/>
      <c r="AC408" s="138"/>
      <c r="AD408" s="138"/>
      <c r="AE408" s="138"/>
      <c r="AF408" s="138"/>
      <c r="AG408" s="138"/>
      <c r="AH408" s="138"/>
      <c r="AI408" s="138"/>
      <c r="AJ408" s="138"/>
      <c r="AK408" s="138"/>
      <c r="AL408" s="138"/>
      <c r="AM408" s="138"/>
      <c r="AN408" s="138"/>
      <c r="AO408" s="138"/>
      <c r="AP408" s="138"/>
      <c r="AQ408" s="138"/>
      <c r="AR408" s="138"/>
      <c r="AS408" s="138"/>
    </row>
    <row r="409" spans="1:45">
      <c r="A409" s="89" t="s">
        <v>4252</v>
      </c>
      <c r="B409" s="89" t="s">
        <v>210</v>
      </c>
      <c r="C409" s="115">
        <v>0</v>
      </c>
      <c r="D409" s="115">
        <v>0</v>
      </c>
      <c r="E409" s="115">
        <v>0</v>
      </c>
      <c r="F409" s="115">
        <v>0</v>
      </c>
      <c r="G409" s="115">
        <v>0</v>
      </c>
      <c r="H409" s="115">
        <v>0</v>
      </c>
      <c r="I409" s="115">
        <v>0</v>
      </c>
      <c r="J409" s="115">
        <v>0</v>
      </c>
      <c r="K409" s="115">
        <v>0</v>
      </c>
      <c r="L409" s="115">
        <v>0</v>
      </c>
      <c r="M409" s="115">
        <v>0</v>
      </c>
      <c r="N409" s="115">
        <v>0</v>
      </c>
      <c r="O409" s="115">
        <v>0</v>
      </c>
      <c r="P409" s="115">
        <v>0</v>
      </c>
      <c r="Q409" s="115">
        <v>0</v>
      </c>
      <c r="R409" s="115">
        <v>0</v>
      </c>
      <c r="S409" s="115">
        <v>0</v>
      </c>
      <c r="T409" s="115">
        <v>0</v>
      </c>
      <c r="U409" s="115">
        <v>0</v>
      </c>
      <c r="V409" s="138"/>
      <c r="W409" s="138"/>
      <c r="X409" s="138"/>
      <c r="Y409" s="138"/>
      <c r="Z409" s="138"/>
      <c r="AA409" s="138"/>
      <c r="AB409" s="138"/>
      <c r="AC409" s="138"/>
      <c r="AD409" s="138"/>
      <c r="AE409" s="138"/>
      <c r="AF409" s="138"/>
      <c r="AG409" s="138"/>
      <c r="AH409" s="138"/>
      <c r="AI409" s="138"/>
      <c r="AJ409" s="138"/>
      <c r="AK409" s="138"/>
      <c r="AL409" s="138"/>
      <c r="AM409" s="138"/>
      <c r="AN409" s="138"/>
      <c r="AO409" s="138"/>
      <c r="AP409" s="138"/>
      <c r="AQ409" s="138"/>
      <c r="AR409" s="138"/>
      <c r="AS409" s="138"/>
    </row>
    <row r="410" spans="1:45">
      <c r="A410" s="89" t="s">
        <v>4255</v>
      </c>
      <c r="B410" s="89" t="s">
        <v>1020</v>
      </c>
      <c r="C410" s="115">
        <v>731946805</v>
      </c>
      <c r="D410" s="115">
        <v>585350563</v>
      </c>
      <c r="E410" s="115">
        <v>598195053</v>
      </c>
      <c r="F410" s="115">
        <v>821771555</v>
      </c>
      <c r="G410" s="115">
        <v>1354786468</v>
      </c>
      <c r="H410" s="115">
        <v>694665592</v>
      </c>
      <c r="I410" s="115">
        <v>773374223</v>
      </c>
      <c r="J410" s="115">
        <v>867498634</v>
      </c>
      <c r="K410" s="115">
        <v>1409544607</v>
      </c>
      <c r="L410" s="115">
        <v>1000340992</v>
      </c>
      <c r="M410" s="115">
        <v>909689825.30595994</v>
      </c>
      <c r="N410" s="115">
        <v>2044602204.41609</v>
      </c>
      <c r="O410" s="115">
        <v>1853668663.1206598</v>
      </c>
      <c r="P410" s="115">
        <v>1541644981.46907</v>
      </c>
      <c r="Q410" s="115">
        <v>2117479252.81441</v>
      </c>
      <c r="R410" s="115">
        <v>3955316312.0637999</v>
      </c>
      <c r="S410" s="115">
        <v>3405839945.2600002</v>
      </c>
      <c r="T410" s="115">
        <v>3392361486.4299998</v>
      </c>
      <c r="U410" s="115">
        <v>4269431591.8380399</v>
      </c>
      <c r="V410" s="138"/>
      <c r="W410" s="138"/>
      <c r="X410" s="138"/>
      <c r="Y410" s="138"/>
      <c r="Z410" s="138"/>
      <c r="AA410" s="138"/>
      <c r="AB410" s="138"/>
      <c r="AC410" s="138"/>
      <c r="AD410" s="138"/>
      <c r="AE410" s="138"/>
      <c r="AF410" s="138"/>
      <c r="AG410" s="138"/>
      <c r="AH410" s="138"/>
      <c r="AI410" s="138"/>
      <c r="AJ410" s="138"/>
      <c r="AK410" s="138"/>
      <c r="AL410" s="138"/>
      <c r="AM410" s="138"/>
      <c r="AN410" s="138"/>
      <c r="AO410" s="138"/>
      <c r="AP410" s="138"/>
      <c r="AQ410" s="138"/>
      <c r="AR410" s="138"/>
      <c r="AS410" s="138"/>
    </row>
    <row r="411" spans="1:45" ht="25.5">
      <c r="A411" s="89" t="s">
        <v>4277</v>
      </c>
      <c r="B411" s="89" t="s">
        <v>4278</v>
      </c>
      <c r="C411" s="115">
        <v>-335617098</v>
      </c>
      <c r="D411" s="115">
        <v>-269570702</v>
      </c>
      <c r="E411" s="115">
        <v>-319469741</v>
      </c>
      <c r="F411" s="115">
        <v>-228982594</v>
      </c>
      <c r="G411" s="115">
        <v>-211968851</v>
      </c>
      <c r="H411" s="115">
        <v>-240357765</v>
      </c>
      <c r="I411" s="115">
        <v>-313454032</v>
      </c>
      <c r="J411" s="115">
        <v>-277336370</v>
      </c>
      <c r="K411" s="115">
        <v>-337537871</v>
      </c>
      <c r="L411" s="115">
        <v>-341069156</v>
      </c>
      <c r="M411" s="115">
        <v>-583482255.37618005</v>
      </c>
      <c r="N411" s="115">
        <v>-623273095.28526998</v>
      </c>
      <c r="O411" s="115">
        <v>-699385780.43902004</v>
      </c>
      <c r="P411" s="115">
        <v>-736843409.14092004</v>
      </c>
      <c r="Q411" s="115">
        <v>-1033516300.21927</v>
      </c>
      <c r="R411" s="115">
        <v>-2608248326.9221501</v>
      </c>
      <c r="S411" s="115">
        <v>-1328827569.1199999</v>
      </c>
      <c r="T411" s="115">
        <v>-1462989197.49</v>
      </c>
      <c r="U411" s="115">
        <v>-1518530133.0061898</v>
      </c>
      <c r="V411" s="138"/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/>
      <c r="AL411" s="138"/>
      <c r="AM411" s="138"/>
      <c r="AN411" s="138"/>
      <c r="AO411" s="138"/>
      <c r="AP411" s="138"/>
      <c r="AQ411" s="138"/>
      <c r="AR411" s="138"/>
      <c r="AS411" s="138"/>
    </row>
    <row r="412" spans="1:45">
      <c r="A412" s="89" t="s">
        <v>4295</v>
      </c>
      <c r="B412" s="89" t="s">
        <v>4296</v>
      </c>
      <c r="C412" s="115">
        <v>19962177537</v>
      </c>
      <c r="D412" s="115">
        <v>23412263842</v>
      </c>
      <c r="E412" s="115">
        <v>26512988094</v>
      </c>
      <c r="F412" s="115">
        <v>27783793880</v>
      </c>
      <c r="G412" s="115">
        <v>28454462201</v>
      </c>
      <c r="H412" s="115">
        <v>38932056801</v>
      </c>
      <c r="I412" s="115">
        <v>47137643484</v>
      </c>
      <c r="J412" s="115">
        <v>46679507775</v>
      </c>
      <c r="K412" s="115">
        <v>48551803912</v>
      </c>
      <c r="L412" s="115">
        <v>53632842988</v>
      </c>
      <c r="M412" s="115">
        <v>54182231825.3759</v>
      </c>
      <c r="N412" s="115">
        <v>65484919942.358398</v>
      </c>
      <c r="O412" s="115">
        <v>73419326372.130493</v>
      </c>
      <c r="P412" s="115">
        <v>75070532845.360901</v>
      </c>
      <c r="Q412" s="115">
        <v>86685646876.789902</v>
      </c>
      <c r="R412" s="115">
        <v>92380347595.405502</v>
      </c>
      <c r="S412" s="115">
        <v>112534765280.98</v>
      </c>
      <c r="T412" s="115">
        <v>122430471199.5</v>
      </c>
      <c r="U412" s="115">
        <v>142603176703.41599</v>
      </c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8"/>
      <c r="AG412" s="138"/>
      <c r="AH412" s="138"/>
      <c r="AI412" s="138"/>
      <c r="AJ412" s="138"/>
      <c r="AK412" s="138"/>
      <c r="AL412" s="138"/>
      <c r="AM412" s="138"/>
      <c r="AN412" s="138"/>
      <c r="AO412" s="138"/>
      <c r="AP412" s="138"/>
      <c r="AQ412" s="138"/>
      <c r="AR412" s="138"/>
      <c r="AS412" s="138"/>
    </row>
    <row r="413" spans="1:45">
      <c r="A413" s="89" t="s">
        <v>4297</v>
      </c>
      <c r="B413" s="89" t="s">
        <v>4298</v>
      </c>
      <c r="C413" s="115">
        <v>15915807666</v>
      </c>
      <c r="D413" s="115">
        <v>18526912277</v>
      </c>
      <c r="E413" s="115">
        <v>20873438532</v>
      </c>
      <c r="F413" s="115">
        <v>22168036819</v>
      </c>
      <c r="G413" s="115">
        <v>23409250810</v>
      </c>
      <c r="H413" s="115">
        <v>26209237288</v>
      </c>
      <c r="I413" s="115">
        <v>27711432703</v>
      </c>
      <c r="J413" s="115">
        <v>28355972800</v>
      </c>
      <c r="K413" s="115">
        <v>30602272367</v>
      </c>
      <c r="L413" s="115">
        <v>33609454651</v>
      </c>
      <c r="M413" s="115">
        <v>36051298880.013496</v>
      </c>
      <c r="N413" s="115">
        <v>37173560842.499794</v>
      </c>
      <c r="O413" s="115">
        <v>41211809141.644997</v>
      </c>
      <c r="P413" s="115">
        <v>44142990158.839706</v>
      </c>
      <c r="Q413" s="115">
        <v>47440868016.429604</v>
      </c>
      <c r="R413" s="115">
        <v>49874563153.322601</v>
      </c>
      <c r="S413" s="115">
        <v>56011296401.980003</v>
      </c>
      <c r="T413" s="115">
        <v>69075780612.809998</v>
      </c>
      <c r="U413" s="115">
        <v>80919453763.825302</v>
      </c>
      <c r="V413" s="138"/>
      <c r="W413" s="138"/>
      <c r="X413" s="138"/>
      <c r="Y413" s="138"/>
      <c r="Z413" s="138"/>
      <c r="AA413" s="138"/>
      <c r="AB413" s="138"/>
      <c r="AC413" s="138"/>
      <c r="AD413" s="138"/>
      <c r="AE413" s="138"/>
      <c r="AF413" s="138"/>
      <c r="AG413" s="138"/>
      <c r="AH413" s="138"/>
      <c r="AI413" s="138"/>
      <c r="AJ413" s="138"/>
      <c r="AK413" s="138"/>
      <c r="AL413" s="138"/>
      <c r="AM413" s="138"/>
      <c r="AN413" s="138"/>
      <c r="AO413" s="138"/>
      <c r="AP413" s="138"/>
      <c r="AQ413" s="138"/>
      <c r="AR413" s="138"/>
      <c r="AS413" s="138"/>
    </row>
    <row r="414" spans="1:45">
      <c r="A414" s="89" t="s">
        <v>4317</v>
      </c>
      <c r="B414" s="89" t="s">
        <v>550</v>
      </c>
      <c r="C414" s="115">
        <v>0</v>
      </c>
      <c r="D414" s="115">
        <v>0</v>
      </c>
      <c r="E414" s="115">
        <v>0</v>
      </c>
      <c r="F414" s="115">
        <v>0</v>
      </c>
      <c r="G414" s="115">
        <v>0</v>
      </c>
      <c r="H414" s="115">
        <v>4033039582</v>
      </c>
      <c r="I414" s="115">
        <v>6737732368</v>
      </c>
      <c r="J414" s="115">
        <v>5584585646</v>
      </c>
      <c r="K414" s="115">
        <v>5163891554</v>
      </c>
      <c r="L414" s="115">
        <v>4512710213</v>
      </c>
      <c r="M414" s="115">
        <v>3389695303.3120999</v>
      </c>
      <c r="N414" s="115">
        <v>9870765503.0734501</v>
      </c>
      <c r="O414" s="115">
        <v>9085254447.8202496</v>
      </c>
      <c r="P414" s="115">
        <v>5577333377.0295095</v>
      </c>
      <c r="Q414" s="115">
        <v>9456915838.85853</v>
      </c>
      <c r="R414" s="115">
        <v>9339244492.9747505</v>
      </c>
      <c r="S414" s="115">
        <v>15515130723.34</v>
      </c>
      <c r="T414" s="115">
        <v>8313978205.1700001</v>
      </c>
      <c r="U414" s="115">
        <v>12921335063.829699</v>
      </c>
      <c r="V414" s="138"/>
      <c r="W414" s="138"/>
      <c r="X414" s="138"/>
      <c r="Y414" s="138"/>
      <c r="Z414" s="138"/>
      <c r="AA414" s="138"/>
      <c r="AB414" s="138"/>
      <c r="AC414" s="138"/>
      <c r="AD414" s="138"/>
      <c r="AE414" s="138"/>
      <c r="AF414" s="138"/>
      <c r="AG414" s="138"/>
      <c r="AH414" s="138"/>
      <c r="AI414" s="138"/>
      <c r="AJ414" s="138"/>
      <c r="AK414" s="138"/>
      <c r="AL414" s="138"/>
      <c r="AM414" s="138"/>
      <c r="AN414" s="138"/>
      <c r="AO414" s="138"/>
      <c r="AP414" s="138"/>
      <c r="AQ414" s="138"/>
      <c r="AR414" s="138"/>
      <c r="AS414" s="138"/>
    </row>
    <row r="415" spans="1:45">
      <c r="A415" s="89" t="s">
        <v>4340</v>
      </c>
      <c r="B415" s="89" t="s">
        <v>1209</v>
      </c>
      <c r="C415" s="115">
        <v>1002105125</v>
      </c>
      <c r="D415" s="115">
        <v>1534513950</v>
      </c>
      <c r="E415" s="115">
        <v>1782819950</v>
      </c>
      <c r="F415" s="115">
        <v>1831841824</v>
      </c>
      <c r="G415" s="115">
        <v>1075151946</v>
      </c>
      <c r="H415" s="115">
        <v>3194774295</v>
      </c>
      <c r="I415" s="115">
        <v>5249293141</v>
      </c>
      <c r="J415" s="115">
        <v>6129958561</v>
      </c>
      <c r="K415" s="115">
        <v>6234973662</v>
      </c>
      <c r="L415" s="115">
        <v>7357402976</v>
      </c>
      <c r="M415" s="115">
        <v>7725671914.0833607</v>
      </c>
      <c r="N415" s="115">
        <v>8201589293.8213491</v>
      </c>
      <c r="O415" s="115">
        <v>10406651456.994099</v>
      </c>
      <c r="P415" s="115">
        <v>13232614823.431599</v>
      </c>
      <c r="Q415" s="115">
        <v>13866409571.527</v>
      </c>
      <c r="R415" s="115">
        <v>16914425110.946699</v>
      </c>
      <c r="S415" s="115">
        <v>22071083009.150002</v>
      </c>
      <c r="T415" s="115">
        <v>23372391210.970001</v>
      </c>
      <c r="U415" s="115">
        <v>24132252647.232399</v>
      </c>
      <c r="V415" s="138"/>
      <c r="W415" s="138"/>
      <c r="X415" s="138"/>
      <c r="Y415" s="138"/>
      <c r="Z415" s="138"/>
      <c r="AA415" s="138"/>
      <c r="AB415" s="138"/>
      <c r="AC415" s="138"/>
      <c r="AD415" s="138"/>
      <c r="AE415" s="138"/>
      <c r="AF415" s="138"/>
      <c r="AG415" s="138"/>
      <c r="AH415" s="138"/>
      <c r="AI415" s="138"/>
      <c r="AJ415" s="138"/>
      <c r="AK415" s="138"/>
      <c r="AL415" s="138"/>
      <c r="AM415" s="138"/>
      <c r="AN415" s="138"/>
      <c r="AO415" s="138"/>
      <c r="AP415" s="138"/>
      <c r="AQ415" s="138"/>
      <c r="AR415" s="138"/>
      <c r="AS415" s="138"/>
    </row>
    <row r="416" spans="1:45">
      <c r="A416" s="89" t="s">
        <v>4343</v>
      </c>
      <c r="B416" s="89" t="s">
        <v>1230</v>
      </c>
      <c r="C416" s="115">
        <v>3044264746</v>
      </c>
      <c r="D416" s="115">
        <v>3350837615</v>
      </c>
      <c r="E416" s="115">
        <v>3856729612</v>
      </c>
      <c r="F416" s="115">
        <v>3783915237</v>
      </c>
      <c r="G416" s="115">
        <v>3970059445</v>
      </c>
      <c r="H416" s="115">
        <v>5495005636</v>
      </c>
      <c r="I416" s="115">
        <v>7439185272</v>
      </c>
      <c r="J416" s="115">
        <v>6608990768</v>
      </c>
      <c r="K416" s="115">
        <v>6550666329</v>
      </c>
      <c r="L416" s="115">
        <v>8153275148</v>
      </c>
      <c r="M416" s="115">
        <v>7015565727.9668894</v>
      </c>
      <c r="N416" s="115">
        <v>9525989717.8110695</v>
      </c>
      <c r="O416" s="115">
        <v>11844826642.359699</v>
      </c>
      <c r="P416" s="115">
        <v>10778745202.722</v>
      </c>
      <c r="Q416" s="115">
        <v>14576638470.861301</v>
      </c>
      <c r="R416" s="115">
        <v>15099168147.381802</v>
      </c>
      <c r="S416" s="115">
        <v>17093216275.98</v>
      </c>
      <c r="T416" s="115">
        <v>19388031769.209999</v>
      </c>
      <c r="U416" s="115">
        <v>20773017294.9445</v>
      </c>
      <c r="V416" s="138"/>
      <c r="W416" s="138"/>
      <c r="X416" s="138"/>
      <c r="Y416" s="138"/>
      <c r="Z416" s="138"/>
      <c r="AA416" s="138"/>
      <c r="AB416" s="138"/>
      <c r="AC416" s="138"/>
      <c r="AD416" s="138"/>
      <c r="AE416" s="138"/>
      <c r="AF416" s="138"/>
      <c r="AG416" s="138"/>
      <c r="AH416" s="138"/>
      <c r="AI416" s="138"/>
      <c r="AJ416" s="138"/>
      <c r="AK416" s="138"/>
      <c r="AL416" s="138"/>
      <c r="AM416" s="138"/>
      <c r="AN416" s="138"/>
      <c r="AO416" s="138"/>
      <c r="AP416" s="138"/>
      <c r="AQ416" s="138"/>
      <c r="AR416" s="138"/>
      <c r="AS416" s="138"/>
    </row>
    <row r="417" spans="1:45">
      <c r="A417" s="89" t="s">
        <v>4380</v>
      </c>
      <c r="B417" s="89" t="s">
        <v>2473</v>
      </c>
      <c r="C417" s="115">
        <v>0</v>
      </c>
      <c r="D417" s="115">
        <v>0</v>
      </c>
      <c r="E417" s="115">
        <v>0</v>
      </c>
      <c r="F417" s="115">
        <v>0</v>
      </c>
      <c r="G417" s="115">
        <v>0</v>
      </c>
      <c r="H417" s="115">
        <v>0</v>
      </c>
      <c r="I417" s="115">
        <v>0</v>
      </c>
      <c r="J417" s="115">
        <v>0</v>
      </c>
      <c r="K417" s="115">
        <v>0</v>
      </c>
      <c r="L417" s="115">
        <v>0</v>
      </c>
      <c r="M417" s="115">
        <v>0</v>
      </c>
      <c r="N417" s="115">
        <v>713014585.15266001</v>
      </c>
      <c r="O417" s="115">
        <v>870784683.31141007</v>
      </c>
      <c r="P417" s="115">
        <v>1338849283.3381002</v>
      </c>
      <c r="Q417" s="115">
        <v>1344814979.1135099</v>
      </c>
      <c r="R417" s="115">
        <v>1152946690.7796102</v>
      </c>
      <c r="S417" s="115">
        <v>1844038870.53</v>
      </c>
      <c r="T417" s="115">
        <v>2280289401.3499999</v>
      </c>
      <c r="U417" s="115">
        <v>3857117933.5843596</v>
      </c>
      <c r="V417" s="138"/>
      <c r="W417" s="138"/>
      <c r="X417" s="138"/>
      <c r="Y417" s="138"/>
      <c r="Z417" s="138"/>
      <c r="AA417" s="138"/>
      <c r="AB417" s="138"/>
      <c r="AC417" s="138"/>
      <c r="AD417" s="138"/>
      <c r="AE417" s="138"/>
      <c r="AF417" s="138"/>
      <c r="AG417" s="138"/>
      <c r="AH417" s="138"/>
      <c r="AI417" s="138"/>
      <c r="AJ417" s="138"/>
      <c r="AK417" s="138"/>
      <c r="AL417" s="138"/>
      <c r="AM417" s="138"/>
      <c r="AN417" s="138"/>
      <c r="AO417" s="138"/>
      <c r="AP417" s="138"/>
      <c r="AQ417" s="138"/>
      <c r="AR417" s="138"/>
      <c r="AS417" s="138"/>
    </row>
    <row r="418" spans="1:45">
      <c r="A418" s="89" t="s">
        <v>7760</v>
      </c>
      <c r="B418" s="89" t="s">
        <v>7742</v>
      </c>
      <c r="C418" s="115">
        <v>85560845</v>
      </c>
      <c r="D418" s="115">
        <v>24770022</v>
      </c>
      <c r="E418" s="115">
        <v>195423011</v>
      </c>
      <c r="F418" s="115">
        <v>23692379</v>
      </c>
      <c r="G418" s="115">
        <v>24895689</v>
      </c>
      <c r="H418" s="115">
        <v>31169213</v>
      </c>
      <c r="I418" s="115">
        <v>15308329</v>
      </c>
      <c r="J418" s="115">
        <v>27741095</v>
      </c>
      <c r="K418" s="115">
        <v>0</v>
      </c>
      <c r="L418" s="115">
        <v>0</v>
      </c>
      <c r="M418" s="115">
        <v>0</v>
      </c>
      <c r="N418" s="115">
        <v>0</v>
      </c>
      <c r="O418" s="115">
        <v>0</v>
      </c>
      <c r="P418" s="115">
        <v>0</v>
      </c>
      <c r="Q418" s="115">
        <v>0</v>
      </c>
      <c r="R418" s="115">
        <v>0</v>
      </c>
      <c r="S418" s="115">
        <v>0</v>
      </c>
      <c r="T418" s="115">
        <v>0</v>
      </c>
      <c r="U418" s="115">
        <v>0</v>
      </c>
      <c r="V418" s="138"/>
      <c r="W418" s="138"/>
      <c r="X418" s="138"/>
      <c r="Y418" s="138"/>
      <c r="Z418" s="138"/>
      <c r="AA418" s="138"/>
      <c r="AB418" s="138"/>
      <c r="AC418" s="138"/>
      <c r="AD418" s="138"/>
      <c r="AE418" s="138"/>
      <c r="AF418" s="138"/>
      <c r="AG418" s="138"/>
      <c r="AH418" s="138"/>
      <c r="AI418" s="138"/>
      <c r="AJ418" s="138"/>
      <c r="AK418" s="138"/>
      <c r="AL418" s="138"/>
      <c r="AM418" s="138"/>
      <c r="AN418" s="138"/>
      <c r="AO418" s="138"/>
      <c r="AP418" s="138"/>
      <c r="AQ418" s="138"/>
      <c r="AR418" s="138"/>
      <c r="AS418" s="138"/>
    </row>
    <row r="419" spans="1:45">
      <c r="A419" s="89" t="s">
        <v>7761</v>
      </c>
      <c r="B419" s="89" t="s">
        <v>1188</v>
      </c>
      <c r="C419" s="115">
        <v>0</v>
      </c>
      <c r="D419" s="115">
        <v>0</v>
      </c>
      <c r="E419" s="115">
        <v>45259</v>
      </c>
      <c r="F419" s="115">
        <v>5408892</v>
      </c>
      <c r="G419" s="115">
        <v>1740609</v>
      </c>
      <c r="H419" s="115">
        <v>2154744</v>
      </c>
      <c r="I419" s="115">
        <v>925709</v>
      </c>
      <c r="J419" s="115">
        <v>3603</v>
      </c>
      <c r="K419" s="115">
        <v>0</v>
      </c>
      <c r="L419" s="115">
        <v>0</v>
      </c>
      <c r="M419" s="115">
        <v>0</v>
      </c>
      <c r="N419" s="115">
        <v>0</v>
      </c>
      <c r="O419" s="115">
        <v>0</v>
      </c>
      <c r="P419" s="115">
        <v>0</v>
      </c>
      <c r="Q419" s="115">
        <v>0</v>
      </c>
      <c r="R419" s="115">
        <v>0</v>
      </c>
      <c r="S419" s="115">
        <v>0</v>
      </c>
      <c r="T419" s="115">
        <v>0</v>
      </c>
      <c r="U419" s="115">
        <v>0</v>
      </c>
      <c r="V419" s="138"/>
      <c r="W419" s="138"/>
      <c r="X419" s="138"/>
      <c r="Y419" s="138"/>
      <c r="Z419" s="138"/>
      <c r="AA419" s="138"/>
      <c r="AB419" s="138"/>
      <c r="AC419" s="138"/>
      <c r="AD419" s="138"/>
      <c r="AE419" s="138"/>
      <c r="AF419" s="138"/>
      <c r="AG419" s="138"/>
      <c r="AH419" s="138"/>
      <c r="AI419" s="138"/>
      <c r="AJ419" s="138"/>
      <c r="AK419" s="138"/>
      <c r="AL419" s="138"/>
      <c r="AM419" s="138"/>
      <c r="AN419" s="138"/>
      <c r="AO419" s="138"/>
      <c r="AP419" s="138"/>
      <c r="AQ419" s="138"/>
      <c r="AR419" s="138"/>
      <c r="AS419" s="138"/>
    </row>
    <row r="420" spans="1:45">
      <c r="A420" s="89" t="s">
        <v>7762</v>
      </c>
      <c r="B420" s="89" t="s">
        <v>4075</v>
      </c>
      <c r="C420" s="115">
        <v>5334</v>
      </c>
      <c r="D420" s="115">
        <v>1311510</v>
      </c>
      <c r="E420" s="115">
        <v>1217236</v>
      </c>
      <c r="F420" s="115">
        <v>614975</v>
      </c>
      <c r="G420" s="115">
        <v>697348</v>
      </c>
      <c r="H420" s="115">
        <v>816791</v>
      </c>
      <c r="I420" s="115">
        <v>858012</v>
      </c>
      <c r="J420" s="115">
        <v>417841</v>
      </c>
      <c r="K420" s="115">
        <v>0</v>
      </c>
      <c r="L420" s="115">
        <v>0</v>
      </c>
      <c r="M420" s="115">
        <v>0</v>
      </c>
      <c r="N420" s="115">
        <v>0</v>
      </c>
      <c r="O420" s="115">
        <v>0</v>
      </c>
      <c r="P420" s="115">
        <v>0</v>
      </c>
      <c r="Q420" s="115">
        <v>0</v>
      </c>
      <c r="R420" s="115">
        <v>0</v>
      </c>
      <c r="S420" s="115">
        <v>0</v>
      </c>
      <c r="T420" s="115">
        <v>0</v>
      </c>
      <c r="U420" s="115">
        <v>0</v>
      </c>
      <c r="V420" s="138"/>
      <c r="W420" s="138"/>
      <c r="X420" s="138"/>
      <c r="Y420" s="138"/>
      <c r="Z420" s="138"/>
      <c r="AA420" s="138"/>
      <c r="AB420" s="138"/>
      <c r="AC420" s="138"/>
      <c r="AD420" s="138"/>
      <c r="AE420" s="138"/>
      <c r="AF420" s="138"/>
      <c r="AG420" s="138"/>
      <c r="AH420" s="138"/>
      <c r="AI420" s="138"/>
      <c r="AJ420" s="138"/>
      <c r="AK420" s="138"/>
      <c r="AL420" s="138"/>
      <c r="AM420" s="138"/>
      <c r="AN420" s="138"/>
      <c r="AO420" s="138"/>
      <c r="AP420" s="138"/>
      <c r="AQ420" s="138"/>
      <c r="AR420" s="138"/>
      <c r="AS420" s="138"/>
    </row>
    <row r="421" spans="1:45" ht="25.5">
      <c r="A421" s="89" t="s">
        <v>7763</v>
      </c>
      <c r="B421" s="89" t="s">
        <v>7771</v>
      </c>
      <c r="C421" s="115">
        <v>0</v>
      </c>
      <c r="D421" s="115">
        <v>81385</v>
      </c>
      <c r="E421" s="115">
        <v>876541</v>
      </c>
      <c r="F421" s="115">
        <v>566802</v>
      </c>
      <c r="G421" s="115">
        <v>1845223</v>
      </c>
      <c r="H421" s="115">
        <v>1527227</v>
      </c>
      <c r="I421" s="115">
        <v>6595</v>
      </c>
      <c r="J421" s="115">
        <v>371728</v>
      </c>
      <c r="K421" s="115">
        <v>0</v>
      </c>
      <c r="L421" s="115">
        <v>0</v>
      </c>
      <c r="M421" s="115">
        <v>0</v>
      </c>
      <c r="N421" s="115">
        <v>0</v>
      </c>
      <c r="O421" s="115">
        <v>0</v>
      </c>
      <c r="P421" s="115">
        <v>0</v>
      </c>
      <c r="Q421" s="115">
        <v>0</v>
      </c>
      <c r="R421" s="115">
        <v>0</v>
      </c>
      <c r="S421" s="115">
        <v>0</v>
      </c>
      <c r="T421" s="115">
        <v>0</v>
      </c>
      <c r="U421" s="115">
        <v>0</v>
      </c>
      <c r="V421" s="138"/>
      <c r="W421" s="138"/>
      <c r="X421" s="138"/>
      <c r="Y421" s="138"/>
      <c r="Z421" s="138"/>
      <c r="AA421" s="138"/>
      <c r="AB421" s="138"/>
      <c r="AC421" s="138"/>
      <c r="AD421" s="138"/>
      <c r="AE421" s="138"/>
      <c r="AF421" s="138"/>
      <c r="AG421" s="138"/>
      <c r="AH421" s="138"/>
      <c r="AI421" s="138"/>
      <c r="AJ421" s="138"/>
      <c r="AK421" s="138"/>
      <c r="AL421" s="138"/>
      <c r="AM421" s="138"/>
      <c r="AN421" s="138"/>
      <c r="AO421" s="138"/>
      <c r="AP421" s="138"/>
      <c r="AQ421" s="138"/>
      <c r="AR421" s="138"/>
      <c r="AS421" s="138"/>
    </row>
    <row r="422" spans="1:45">
      <c r="A422" s="89" t="s">
        <v>7764</v>
      </c>
      <c r="B422" s="89" t="s">
        <v>1120</v>
      </c>
      <c r="C422" s="115">
        <v>0</v>
      </c>
      <c r="D422" s="115">
        <v>0</v>
      </c>
      <c r="E422" s="115">
        <v>0</v>
      </c>
      <c r="F422" s="115">
        <v>309175</v>
      </c>
      <c r="G422" s="115">
        <v>80522</v>
      </c>
      <c r="H422" s="115">
        <v>0</v>
      </c>
      <c r="I422" s="115">
        <v>0</v>
      </c>
      <c r="J422" s="115">
        <v>0</v>
      </c>
      <c r="K422" s="115">
        <v>0</v>
      </c>
      <c r="L422" s="115">
        <v>0</v>
      </c>
      <c r="M422" s="115">
        <v>0</v>
      </c>
      <c r="N422" s="115">
        <v>0</v>
      </c>
      <c r="O422" s="115">
        <v>0</v>
      </c>
      <c r="P422" s="115">
        <v>0</v>
      </c>
      <c r="Q422" s="115">
        <v>0</v>
      </c>
      <c r="R422" s="115">
        <v>0</v>
      </c>
      <c r="S422" s="115">
        <v>0</v>
      </c>
      <c r="T422" s="115">
        <v>0</v>
      </c>
      <c r="U422" s="115">
        <v>0</v>
      </c>
      <c r="V422" s="138"/>
      <c r="W422" s="138"/>
      <c r="X422" s="138"/>
      <c r="Y422" s="138"/>
      <c r="Z422" s="138"/>
      <c r="AA422" s="138"/>
      <c r="AB422" s="138"/>
      <c r="AC422" s="138"/>
      <c r="AD422" s="138"/>
      <c r="AE422" s="138"/>
      <c r="AF422" s="138"/>
      <c r="AG422" s="138"/>
      <c r="AH422" s="138"/>
      <c r="AI422" s="138"/>
      <c r="AJ422" s="138"/>
      <c r="AK422" s="138"/>
      <c r="AL422" s="138"/>
      <c r="AM422" s="138"/>
      <c r="AN422" s="138"/>
      <c r="AO422" s="138"/>
      <c r="AP422" s="138"/>
      <c r="AQ422" s="138"/>
      <c r="AR422" s="138"/>
      <c r="AS422" s="138"/>
    </row>
    <row r="423" spans="1:45">
      <c r="A423" s="89" t="s">
        <v>7765</v>
      </c>
      <c r="B423" s="89" t="s">
        <v>1184</v>
      </c>
      <c r="C423" s="115">
        <v>0</v>
      </c>
      <c r="D423" s="115">
        <v>0</v>
      </c>
      <c r="E423" s="115">
        <v>806840</v>
      </c>
      <c r="F423" s="115">
        <v>0</v>
      </c>
      <c r="G423" s="115">
        <v>0</v>
      </c>
      <c r="H423" s="115">
        <v>0</v>
      </c>
      <c r="I423" s="115">
        <v>0</v>
      </c>
      <c r="J423" s="115">
        <v>0</v>
      </c>
      <c r="K423" s="115">
        <v>0</v>
      </c>
      <c r="L423" s="115">
        <v>0</v>
      </c>
      <c r="M423" s="115">
        <v>0</v>
      </c>
      <c r="N423" s="115">
        <v>0</v>
      </c>
      <c r="O423" s="115">
        <v>0</v>
      </c>
      <c r="P423" s="115">
        <v>0</v>
      </c>
      <c r="Q423" s="115">
        <v>0</v>
      </c>
      <c r="R423" s="115">
        <v>0</v>
      </c>
      <c r="S423" s="115">
        <v>0</v>
      </c>
      <c r="T423" s="115">
        <v>0</v>
      </c>
      <c r="U423" s="115">
        <v>0</v>
      </c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  <c r="AL423" s="138"/>
      <c r="AM423" s="138"/>
      <c r="AN423" s="138"/>
      <c r="AO423" s="138"/>
      <c r="AP423" s="138"/>
      <c r="AQ423" s="138"/>
      <c r="AR423" s="138"/>
      <c r="AS423" s="138"/>
    </row>
    <row r="424" spans="1:45">
      <c r="A424" s="89" t="s">
        <v>7766</v>
      </c>
      <c r="B424" s="89" t="s">
        <v>7772</v>
      </c>
      <c r="C424" s="115">
        <v>0</v>
      </c>
      <c r="D424" s="115">
        <v>0</v>
      </c>
      <c r="E424" s="115">
        <v>0</v>
      </c>
      <c r="F424" s="115">
        <v>0</v>
      </c>
      <c r="G424" s="115">
        <v>0</v>
      </c>
      <c r="H424" s="115">
        <v>0</v>
      </c>
      <c r="I424" s="115">
        <v>0</v>
      </c>
      <c r="J424" s="115">
        <v>0</v>
      </c>
      <c r="K424" s="115">
        <v>0</v>
      </c>
      <c r="L424" s="115">
        <v>0</v>
      </c>
      <c r="M424" s="115">
        <v>0</v>
      </c>
      <c r="N424" s="115">
        <v>0</v>
      </c>
      <c r="O424" s="115">
        <v>0</v>
      </c>
      <c r="P424" s="115">
        <v>0</v>
      </c>
      <c r="Q424" s="115">
        <v>0</v>
      </c>
      <c r="R424" s="115">
        <v>0</v>
      </c>
      <c r="S424" s="115">
        <v>0</v>
      </c>
      <c r="T424" s="115">
        <v>0</v>
      </c>
      <c r="U424" s="115">
        <v>0</v>
      </c>
      <c r="V424" s="138"/>
      <c r="W424" s="138"/>
      <c r="X424" s="138"/>
      <c r="Y424" s="138"/>
      <c r="Z424" s="138"/>
      <c r="AA424" s="138"/>
      <c r="AB424" s="138"/>
      <c r="AC424" s="138"/>
      <c r="AD424" s="138"/>
      <c r="AE424" s="138"/>
      <c r="AF424" s="138"/>
      <c r="AG424" s="138"/>
      <c r="AH424" s="138"/>
      <c r="AI424" s="138"/>
      <c r="AJ424" s="138"/>
      <c r="AK424" s="138"/>
      <c r="AL424" s="138"/>
      <c r="AM424" s="138"/>
      <c r="AN424" s="138"/>
      <c r="AO424" s="138"/>
      <c r="AP424" s="138"/>
      <c r="AQ424" s="138"/>
      <c r="AR424" s="138"/>
      <c r="AS424" s="138"/>
    </row>
    <row r="425" spans="1:45">
      <c r="A425" s="89" t="s">
        <v>7767</v>
      </c>
      <c r="B425" s="89" t="s">
        <v>7773</v>
      </c>
      <c r="C425" s="115">
        <v>0</v>
      </c>
      <c r="D425" s="115">
        <v>0</v>
      </c>
      <c r="E425" s="115">
        <v>0</v>
      </c>
      <c r="F425" s="115">
        <v>0</v>
      </c>
      <c r="G425" s="115">
        <v>0</v>
      </c>
      <c r="H425" s="115">
        <v>0</v>
      </c>
      <c r="I425" s="115">
        <v>0</v>
      </c>
      <c r="J425" s="115">
        <v>0</v>
      </c>
      <c r="K425" s="115">
        <v>0</v>
      </c>
      <c r="L425" s="115">
        <v>0</v>
      </c>
      <c r="M425" s="115">
        <v>0</v>
      </c>
      <c r="N425" s="115">
        <v>0</v>
      </c>
      <c r="O425" s="115">
        <v>0</v>
      </c>
      <c r="P425" s="115">
        <v>0</v>
      </c>
      <c r="Q425" s="115">
        <v>0</v>
      </c>
      <c r="R425" s="115">
        <v>0</v>
      </c>
      <c r="S425" s="115">
        <v>0</v>
      </c>
      <c r="T425" s="115">
        <v>0</v>
      </c>
      <c r="U425" s="115">
        <v>0</v>
      </c>
      <c r="V425" s="138"/>
      <c r="W425" s="138"/>
      <c r="X425" s="138"/>
      <c r="Y425" s="138"/>
      <c r="Z425" s="138"/>
      <c r="AA425" s="138"/>
      <c r="AB425" s="138"/>
      <c r="AC425" s="138"/>
      <c r="AD425" s="138"/>
      <c r="AE425" s="138"/>
      <c r="AF425" s="138"/>
      <c r="AG425" s="138"/>
      <c r="AH425" s="138"/>
      <c r="AI425" s="138"/>
      <c r="AJ425" s="138"/>
      <c r="AK425" s="138"/>
      <c r="AL425" s="138"/>
      <c r="AM425" s="138"/>
      <c r="AN425" s="138"/>
      <c r="AO425" s="138"/>
      <c r="AP425" s="138"/>
      <c r="AQ425" s="138"/>
      <c r="AR425" s="138"/>
      <c r="AS425" s="138"/>
    </row>
    <row r="426" spans="1:45">
      <c r="A426" s="89" t="s">
        <v>7768</v>
      </c>
      <c r="B426" s="89" t="s">
        <v>1180</v>
      </c>
      <c r="C426" s="115">
        <v>69834</v>
      </c>
      <c r="D426" s="115">
        <v>1566916</v>
      </c>
      <c r="E426" s="115">
        <v>85149</v>
      </c>
      <c r="F426" s="115">
        <v>40023</v>
      </c>
      <c r="G426" s="115">
        <v>98774</v>
      </c>
      <c r="H426" s="115">
        <v>0</v>
      </c>
      <c r="I426" s="115">
        <v>0</v>
      </c>
      <c r="J426" s="115">
        <v>0</v>
      </c>
      <c r="K426" s="115">
        <v>0</v>
      </c>
      <c r="L426" s="115">
        <v>0</v>
      </c>
      <c r="M426" s="115">
        <v>0</v>
      </c>
      <c r="N426" s="115">
        <v>0</v>
      </c>
      <c r="O426" s="115">
        <v>0</v>
      </c>
      <c r="P426" s="115">
        <v>0</v>
      </c>
      <c r="Q426" s="115">
        <v>0</v>
      </c>
      <c r="R426" s="115">
        <v>0</v>
      </c>
      <c r="S426" s="115">
        <v>0</v>
      </c>
      <c r="T426" s="115">
        <v>0</v>
      </c>
      <c r="U426" s="115">
        <v>0</v>
      </c>
      <c r="V426" s="138"/>
      <c r="W426" s="138"/>
      <c r="X426" s="138"/>
      <c r="Y426" s="138"/>
      <c r="Z426" s="138"/>
      <c r="AA426" s="138"/>
      <c r="AB426" s="138"/>
      <c r="AC426" s="138"/>
      <c r="AD426" s="138"/>
      <c r="AE426" s="138"/>
      <c r="AF426" s="138"/>
      <c r="AG426" s="138"/>
      <c r="AH426" s="138"/>
      <c r="AI426" s="138"/>
      <c r="AJ426" s="138"/>
      <c r="AK426" s="138"/>
      <c r="AL426" s="138"/>
      <c r="AM426" s="138"/>
      <c r="AN426" s="138"/>
      <c r="AO426" s="138"/>
      <c r="AP426" s="138"/>
      <c r="AQ426" s="138"/>
      <c r="AR426" s="138"/>
      <c r="AS426" s="138"/>
    </row>
    <row r="427" spans="1:45">
      <c r="A427" s="89" t="s">
        <v>7769</v>
      </c>
      <c r="B427" s="89" t="s">
        <v>1178</v>
      </c>
      <c r="C427" s="115">
        <v>85485677</v>
      </c>
      <c r="D427" s="115">
        <v>21810211</v>
      </c>
      <c r="E427" s="115">
        <v>192391986</v>
      </c>
      <c r="F427" s="115">
        <v>16752512</v>
      </c>
      <c r="G427" s="115">
        <v>20433213</v>
      </c>
      <c r="H427" s="115">
        <v>26670451</v>
      </c>
      <c r="I427" s="115">
        <v>13518013</v>
      </c>
      <c r="J427" s="115">
        <v>26947923</v>
      </c>
      <c r="K427" s="115">
        <v>0</v>
      </c>
      <c r="L427" s="115">
        <v>0</v>
      </c>
      <c r="M427" s="115">
        <v>0</v>
      </c>
      <c r="N427" s="115">
        <v>0</v>
      </c>
      <c r="O427" s="115">
        <v>0</v>
      </c>
      <c r="P427" s="115">
        <v>0</v>
      </c>
      <c r="Q427" s="115">
        <v>0</v>
      </c>
      <c r="R427" s="115">
        <v>0</v>
      </c>
      <c r="S427" s="115">
        <v>0</v>
      </c>
      <c r="T427" s="115">
        <v>0</v>
      </c>
      <c r="U427" s="115">
        <v>0</v>
      </c>
      <c r="V427" s="138"/>
      <c r="W427" s="138"/>
      <c r="X427" s="138"/>
      <c r="Y427" s="138"/>
      <c r="Z427" s="138"/>
      <c r="AA427" s="138"/>
      <c r="AB427" s="138"/>
      <c r="AC427" s="138"/>
      <c r="AD427" s="138"/>
      <c r="AE427" s="138"/>
      <c r="AF427" s="138"/>
      <c r="AG427" s="138"/>
      <c r="AH427" s="138"/>
      <c r="AI427" s="138"/>
      <c r="AJ427" s="138"/>
      <c r="AK427" s="138"/>
      <c r="AL427" s="138"/>
      <c r="AM427" s="138"/>
      <c r="AN427" s="138"/>
      <c r="AO427" s="138"/>
      <c r="AP427" s="138"/>
      <c r="AQ427" s="138"/>
      <c r="AR427" s="138"/>
      <c r="AS427" s="138"/>
    </row>
    <row r="428" spans="1:45">
      <c r="A428" s="89" t="s">
        <v>7770</v>
      </c>
      <c r="B428" s="89" t="s">
        <v>7774</v>
      </c>
      <c r="C428" s="115">
        <v>0</v>
      </c>
      <c r="D428" s="115">
        <v>0</v>
      </c>
      <c r="E428" s="115">
        <v>0</v>
      </c>
      <c r="F428" s="115">
        <v>0</v>
      </c>
      <c r="G428" s="115">
        <v>0</v>
      </c>
      <c r="H428" s="115">
        <v>0</v>
      </c>
      <c r="I428" s="115">
        <v>0</v>
      </c>
      <c r="J428" s="115">
        <v>0</v>
      </c>
      <c r="K428" s="115">
        <v>0</v>
      </c>
      <c r="L428" s="115">
        <v>0</v>
      </c>
      <c r="M428" s="115">
        <v>0</v>
      </c>
      <c r="N428" s="115">
        <v>0</v>
      </c>
      <c r="O428" s="115">
        <v>0</v>
      </c>
      <c r="P428" s="115">
        <v>0</v>
      </c>
      <c r="Q428" s="115">
        <v>0</v>
      </c>
      <c r="R428" s="115">
        <v>0</v>
      </c>
      <c r="S428" s="115">
        <v>0</v>
      </c>
      <c r="T428" s="115">
        <v>0</v>
      </c>
      <c r="U428" s="115">
        <v>0</v>
      </c>
      <c r="V428" s="138"/>
      <c r="W428" s="138"/>
      <c r="X428" s="138"/>
      <c r="Y428" s="138"/>
      <c r="Z428" s="138"/>
      <c r="AA428" s="138"/>
      <c r="AB428" s="138"/>
      <c r="AC428" s="138"/>
      <c r="AD428" s="138"/>
      <c r="AE428" s="138"/>
      <c r="AF428" s="138"/>
      <c r="AG428" s="138"/>
      <c r="AH428" s="138"/>
      <c r="AI428" s="138"/>
      <c r="AJ428" s="138"/>
      <c r="AK428" s="138"/>
      <c r="AL428" s="138"/>
      <c r="AM428" s="138"/>
      <c r="AN428" s="138"/>
      <c r="AO428" s="138"/>
      <c r="AP428" s="138"/>
      <c r="AQ428" s="138"/>
      <c r="AR428" s="138"/>
      <c r="AS428" s="138"/>
    </row>
    <row r="429" spans="1:45">
      <c r="A429" s="89" t="s">
        <v>4394</v>
      </c>
      <c r="B429" s="89" t="s">
        <v>4395</v>
      </c>
      <c r="C429" s="115">
        <v>501718138</v>
      </c>
      <c r="D429" s="115">
        <v>419328388</v>
      </c>
      <c r="E429" s="115">
        <v>421675733</v>
      </c>
      <c r="F429" s="115">
        <v>510047331</v>
      </c>
      <c r="G429" s="115">
        <v>595306718</v>
      </c>
      <c r="H429" s="115">
        <v>638147446</v>
      </c>
      <c r="I429" s="115">
        <v>835328283</v>
      </c>
      <c r="J429" s="115">
        <v>651873561</v>
      </c>
      <c r="K429" s="115">
        <v>548727719</v>
      </c>
      <c r="L429" s="115">
        <v>361161814</v>
      </c>
      <c r="M429" s="115">
        <v>235178116.84975001</v>
      </c>
      <c r="N429" s="115">
        <v>193759571.64267001</v>
      </c>
      <c r="O429" s="115">
        <v>148671072.34933999</v>
      </c>
      <c r="P429" s="115">
        <v>83481425.500380009</v>
      </c>
      <c r="Q429" s="115">
        <v>63502871.088370003</v>
      </c>
      <c r="R429" s="115">
        <v>90292597.761140004</v>
      </c>
      <c r="S429" s="115">
        <v>658078053.75999999</v>
      </c>
      <c r="T429" s="115">
        <v>1046526920.5700001</v>
      </c>
      <c r="U429" s="115">
        <v>1285081671.60532</v>
      </c>
      <c r="V429" s="138"/>
      <c r="W429" s="138"/>
      <c r="X429" s="138"/>
      <c r="Y429" s="138"/>
      <c r="Z429" s="138"/>
      <c r="AA429" s="138"/>
      <c r="AB429" s="138"/>
      <c r="AC429" s="138"/>
      <c r="AD429" s="138"/>
      <c r="AE429" s="138"/>
      <c r="AF429" s="138"/>
      <c r="AG429" s="138"/>
      <c r="AH429" s="138"/>
      <c r="AI429" s="138"/>
      <c r="AJ429" s="138"/>
      <c r="AK429" s="138"/>
      <c r="AL429" s="138"/>
      <c r="AM429" s="138"/>
      <c r="AN429" s="138"/>
      <c r="AO429" s="138"/>
      <c r="AP429" s="138"/>
      <c r="AQ429" s="138"/>
      <c r="AR429" s="138"/>
      <c r="AS429" s="138"/>
    </row>
    <row r="430" spans="1:45">
      <c r="A430" s="89" t="s">
        <v>4396</v>
      </c>
      <c r="B430" s="89" t="s">
        <v>4397</v>
      </c>
      <c r="C430" s="115">
        <v>138778303</v>
      </c>
      <c r="D430" s="115">
        <v>175525229</v>
      </c>
      <c r="E430" s="115">
        <v>73656315</v>
      </c>
      <c r="F430" s="115">
        <v>104913670</v>
      </c>
      <c r="G430" s="115">
        <v>94728074</v>
      </c>
      <c r="H430" s="115">
        <v>85428367</v>
      </c>
      <c r="I430" s="115">
        <v>88873827</v>
      </c>
      <c r="J430" s="115">
        <v>82859259</v>
      </c>
      <c r="K430" s="115">
        <v>65118540</v>
      </c>
      <c r="L430" s="115">
        <v>105187384</v>
      </c>
      <c r="M430" s="115">
        <v>32105421.472229999</v>
      </c>
      <c r="N430" s="115">
        <v>58548485.048260003</v>
      </c>
      <c r="O430" s="115">
        <v>35713265.220490001</v>
      </c>
      <c r="P430" s="115">
        <v>19346631.661900003</v>
      </c>
      <c r="Q430" s="115">
        <v>6900006.4028500002</v>
      </c>
      <c r="R430" s="115">
        <v>25594917.478</v>
      </c>
      <c r="S430" s="115">
        <v>625257844.94000006</v>
      </c>
      <c r="T430" s="115">
        <v>1030753423.26</v>
      </c>
      <c r="U430" s="115">
        <v>1283626964.6568999</v>
      </c>
      <c r="V430" s="138"/>
      <c r="W430" s="138"/>
      <c r="X430" s="138"/>
      <c r="Y430" s="138"/>
      <c r="Z430" s="138"/>
      <c r="AA430" s="138"/>
      <c r="AB430" s="138"/>
      <c r="AC430" s="138"/>
      <c r="AD430" s="138"/>
      <c r="AE430" s="138"/>
      <c r="AF430" s="138"/>
      <c r="AG430" s="138"/>
      <c r="AH430" s="138"/>
      <c r="AI430" s="138"/>
      <c r="AJ430" s="138"/>
      <c r="AK430" s="138"/>
      <c r="AL430" s="138"/>
      <c r="AM430" s="138"/>
      <c r="AN430" s="138"/>
      <c r="AO430" s="138"/>
      <c r="AP430" s="138"/>
      <c r="AQ430" s="138"/>
      <c r="AR430" s="138"/>
      <c r="AS430" s="138"/>
    </row>
    <row r="431" spans="1:45">
      <c r="A431" s="89" t="s">
        <v>4404</v>
      </c>
      <c r="B431" s="89" t="s">
        <v>4702</v>
      </c>
      <c r="C431" s="115">
        <v>0</v>
      </c>
      <c r="D431" s="115">
        <v>13279</v>
      </c>
      <c r="E431" s="115">
        <v>0</v>
      </c>
      <c r="F431" s="115">
        <v>4762</v>
      </c>
      <c r="G431" s="115">
        <v>45545964</v>
      </c>
      <c r="H431" s="115">
        <v>2236014</v>
      </c>
      <c r="I431" s="115">
        <v>0</v>
      </c>
      <c r="J431" s="115">
        <v>0</v>
      </c>
      <c r="K431" s="115">
        <v>0</v>
      </c>
      <c r="L431" s="115">
        <v>69421</v>
      </c>
      <c r="M431" s="115">
        <v>4775.5720000000001</v>
      </c>
      <c r="N431" s="115">
        <v>1504903.72695</v>
      </c>
      <c r="O431" s="115">
        <v>611.01300000000003</v>
      </c>
      <c r="P431" s="115">
        <v>4219.1530000000002</v>
      </c>
      <c r="Q431" s="115">
        <v>155603.90900000001</v>
      </c>
      <c r="R431" s="115">
        <v>96402.217999999993</v>
      </c>
      <c r="S431" s="115">
        <v>175645.43</v>
      </c>
      <c r="T431" s="115">
        <v>1131799.7</v>
      </c>
      <c r="U431" s="115">
        <v>987.654</v>
      </c>
      <c r="V431" s="138"/>
      <c r="W431" s="138"/>
      <c r="X431" s="138"/>
      <c r="Y431" s="138"/>
      <c r="Z431" s="138"/>
      <c r="AA431" s="138"/>
      <c r="AB431" s="138"/>
      <c r="AC431" s="138"/>
      <c r="AD431" s="138"/>
      <c r="AE431" s="138"/>
      <c r="AF431" s="138"/>
      <c r="AG431" s="138"/>
      <c r="AH431" s="138"/>
      <c r="AI431" s="138"/>
      <c r="AJ431" s="138"/>
      <c r="AK431" s="138"/>
      <c r="AL431" s="138"/>
      <c r="AM431" s="138"/>
      <c r="AN431" s="138"/>
      <c r="AO431" s="138"/>
      <c r="AP431" s="138"/>
      <c r="AQ431" s="138"/>
      <c r="AR431" s="138"/>
      <c r="AS431" s="138"/>
    </row>
    <row r="432" spans="1:45">
      <c r="A432" s="89" t="s">
        <v>4410</v>
      </c>
      <c r="B432" s="89" t="s">
        <v>4411</v>
      </c>
      <c r="C432" s="115">
        <v>362939835</v>
      </c>
      <c r="D432" s="115">
        <v>243789880</v>
      </c>
      <c r="E432" s="115">
        <v>348019418</v>
      </c>
      <c r="F432" s="115">
        <v>405128899</v>
      </c>
      <c r="G432" s="115">
        <v>455032680</v>
      </c>
      <c r="H432" s="115">
        <v>550483065</v>
      </c>
      <c r="I432" s="115">
        <v>746454456</v>
      </c>
      <c r="J432" s="115">
        <v>569014302</v>
      </c>
      <c r="K432" s="115">
        <v>483609179</v>
      </c>
      <c r="L432" s="115">
        <v>255905009</v>
      </c>
      <c r="M432" s="115">
        <v>203067919.80552</v>
      </c>
      <c r="N432" s="115">
        <v>133706182.86746001</v>
      </c>
      <c r="O432" s="115">
        <v>112957196.11585</v>
      </c>
      <c r="P432" s="115">
        <v>64130574.685480006</v>
      </c>
      <c r="Q432" s="115">
        <v>56447260.776519999</v>
      </c>
      <c r="R432" s="115">
        <v>64601278.065140001</v>
      </c>
      <c r="S432" s="115">
        <v>32644563.390000001</v>
      </c>
      <c r="T432" s="115">
        <v>14641697.609999999</v>
      </c>
      <c r="U432" s="115">
        <v>1453719.2944200002</v>
      </c>
      <c r="V432" s="138"/>
      <c r="W432" s="138"/>
      <c r="X432" s="138"/>
      <c r="Y432" s="138"/>
      <c r="Z432" s="138"/>
      <c r="AA432" s="138"/>
      <c r="AB432" s="138"/>
      <c r="AC432" s="138"/>
      <c r="AD432" s="138"/>
      <c r="AE432" s="138"/>
      <c r="AF432" s="138"/>
      <c r="AG432" s="138"/>
      <c r="AH432" s="138"/>
      <c r="AI432" s="138"/>
      <c r="AJ432" s="138"/>
      <c r="AK432" s="138"/>
      <c r="AL432" s="138"/>
      <c r="AM432" s="138"/>
      <c r="AN432" s="138"/>
      <c r="AO432" s="138"/>
      <c r="AP432" s="138"/>
      <c r="AQ432" s="138"/>
      <c r="AR432" s="138"/>
      <c r="AS432" s="138"/>
    </row>
    <row r="433" spans="1:45">
      <c r="A433" s="89" t="s">
        <v>4423</v>
      </c>
      <c r="B433" s="89" t="s">
        <v>4705</v>
      </c>
      <c r="C433" s="115">
        <v>7066598616</v>
      </c>
      <c r="D433" s="115">
        <v>7893414474</v>
      </c>
      <c r="E433" s="115">
        <v>10934068244</v>
      </c>
      <c r="F433" s="115">
        <v>12287231186</v>
      </c>
      <c r="G433" s="115">
        <v>9749029183</v>
      </c>
      <c r="H433" s="115">
        <v>15343272540</v>
      </c>
      <c r="I433" s="115">
        <v>13730196290</v>
      </c>
      <c r="J433" s="115">
        <v>17192077782</v>
      </c>
      <c r="K433" s="115">
        <v>20238997700</v>
      </c>
      <c r="L433" s="115">
        <v>25646731640</v>
      </c>
      <c r="M433" s="115">
        <v>19281567654.4529</v>
      </c>
      <c r="N433" s="115">
        <v>19019200923.407001</v>
      </c>
      <c r="O433" s="115">
        <v>22584351522.2295</v>
      </c>
      <c r="P433" s="115">
        <v>16859985553.5044</v>
      </c>
      <c r="Q433" s="115">
        <v>19944831023.377201</v>
      </c>
      <c r="R433" s="115">
        <v>25638221437.297398</v>
      </c>
      <c r="S433" s="115">
        <v>34483601768.290001</v>
      </c>
      <c r="T433" s="115">
        <v>30723207836.59</v>
      </c>
      <c r="U433" s="115">
        <v>34011568671.694603</v>
      </c>
      <c r="V433" s="138"/>
      <c r="W433" s="138"/>
      <c r="X433" s="138"/>
      <c r="Y433" s="138"/>
      <c r="Z433" s="138"/>
      <c r="AA433" s="138"/>
      <c r="AB433" s="138"/>
      <c r="AC433" s="138"/>
      <c r="AD433" s="138"/>
      <c r="AE433" s="138"/>
      <c r="AF433" s="138"/>
      <c r="AG433" s="138"/>
      <c r="AH433" s="138"/>
      <c r="AI433" s="138"/>
      <c r="AJ433" s="138"/>
      <c r="AK433" s="138"/>
      <c r="AL433" s="138"/>
      <c r="AM433" s="138"/>
      <c r="AN433" s="138"/>
      <c r="AO433" s="138"/>
      <c r="AP433" s="138"/>
      <c r="AQ433" s="138"/>
      <c r="AR433" s="138"/>
      <c r="AS433" s="138"/>
    </row>
    <row r="434" spans="1:45">
      <c r="A434" s="89" t="s">
        <v>4425</v>
      </c>
      <c r="B434" s="89" t="s">
        <v>4426</v>
      </c>
      <c r="C434" s="115">
        <v>0</v>
      </c>
      <c r="D434" s="115">
        <v>0</v>
      </c>
      <c r="E434" s="115">
        <v>0</v>
      </c>
      <c r="F434" s="115">
        <v>0</v>
      </c>
      <c r="G434" s="115">
        <v>0</v>
      </c>
      <c r="H434" s="115">
        <v>0</v>
      </c>
      <c r="I434" s="115">
        <v>0</v>
      </c>
      <c r="J434" s="115">
        <v>0</v>
      </c>
      <c r="K434" s="115">
        <v>0</v>
      </c>
      <c r="L434" s="115">
        <v>0</v>
      </c>
      <c r="M434" s="115">
        <v>0</v>
      </c>
      <c r="N434" s="115">
        <v>5759732840.72647</v>
      </c>
      <c r="O434" s="115">
        <v>6199931730.8919201</v>
      </c>
      <c r="P434" s="115">
        <v>5261813019.0766106</v>
      </c>
      <c r="Q434" s="115">
        <v>4027241470.44979</v>
      </c>
      <c r="R434" s="115">
        <v>9089932095.9763908</v>
      </c>
      <c r="S434" s="115">
        <v>12094956421.219999</v>
      </c>
      <c r="T434" s="115">
        <v>7520521327.6199999</v>
      </c>
      <c r="U434" s="115">
        <v>8656068061.780901</v>
      </c>
      <c r="V434" s="138"/>
      <c r="W434" s="138"/>
      <c r="X434" s="138"/>
      <c r="Y434" s="138"/>
      <c r="Z434" s="138"/>
      <c r="AA434" s="138"/>
      <c r="AB434" s="138"/>
      <c r="AC434" s="138"/>
      <c r="AD434" s="138"/>
      <c r="AE434" s="138"/>
      <c r="AF434" s="138"/>
      <c r="AG434" s="138"/>
      <c r="AH434" s="138"/>
      <c r="AI434" s="138"/>
      <c r="AJ434" s="138"/>
      <c r="AK434" s="138"/>
      <c r="AL434" s="138"/>
      <c r="AM434" s="138"/>
      <c r="AN434" s="138"/>
      <c r="AO434" s="138"/>
      <c r="AP434" s="138"/>
      <c r="AQ434" s="138"/>
      <c r="AR434" s="138"/>
      <c r="AS434" s="138"/>
    </row>
    <row r="435" spans="1:45">
      <c r="A435" s="89" t="s">
        <v>7702</v>
      </c>
      <c r="B435" s="89" t="s">
        <v>4426</v>
      </c>
      <c r="C435" s="115">
        <v>2453887011</v>
      </c>
      <c r="D435" s="115">
        <v>3310744744</v>
      </c>
      <c r="E435" s="115">
        <v>3386694536</v>
      </c>
      <c r="F435" s="115">
        <v>3429120882</v>
      </c>
      <c r="G435" s="115">
        <v>2773907661</v>
      </c>
      <c r="H435" s="115">
        <v>4255857276</v>
      </c>
      <c r="I435" s="115">
        <v>3785224310</v>
      </c>
      <c r="J435" s="115">
        <v>6093193257</v>
      </c>
      <c r="K435" s="115">
        <v>6664202856</v>
      </c>
      <c r="L435" s="115">
        <v>6770552383</v>
      </c>
      <c r="M435" s="115">
        <v>6023066848.4043798</v>
      </c>
      <c r="N435" s="115">
        <v>0</v>
      </c>
      <c r="O435" s="115">
        <v>0</v>
      </c>
      <c r="P435" s="115">
        <v>0</v>
      </c>
      <c r="Q435" s="115">
        <v>0</v>
      </c>
      <c r="R435" s="115">
        <v>0</v>
      </c>
      <c r="S435" s="115">
        <v>0</v>
      </c>
      <c r="T435" s="115">
        <v>0</v>
      </c>
      <c r="U435" s="115">
        <v>0</v>
      </c>
      <c r="V435" s="138"/>
      <c r="W435" s="138"/>
      <c r="X435" s="138"/>
      <c r="Y435" s="138"/>
      <c r="Z435" s="138"/>
      <c r="AA435" s="138"/>
      <c r="AB435" s="138"/>
      <c r="AC435" s="138"/>
      <c r="AD435" s="138"/>
      <c r="AE435" s="138"/>
      <c r="AF435" s="138"/>
      <c r="AG435" s="138"/>
      <c r="AH435" s="138"/>
      <c r="AI435" s="138"/>
      <c r="AJ435" s="138"/>
      <c r="AK435" s="138"/>
      <c r="AL435" s="138"/>
      <c r="AM435" s="138"/>
      <c r="AN435" s="138"/>
      <c r="AO435" s="138"/>
      <c r="AP435" s="138"/>
      <c r="AQ435" s="138"/>
      <c r="AR435" s="138"/>
      <c r="AS435" s="138"/>
    </row>
    <row r="436" spans="1:45">
      <c r="A436" s="89" t="s">
        <v>4511</v>
      </c>
      <c r="B436" s="89" t="s">
        <v>4512</v>
      </c>
      <c r="C436" s="115">
        <v>1296663319</v>
      </c>
      <c r="D436" s="115">
        <v>879141218</v>
      </c>
      <c r="E436" s="115">
        <v>1262515353</v>
      </c>
      <c r="F436" s="115">
        <v>834336630</v>
      </c>
      <c r="G436" s="115">
        <v>496057125</v>
      </c>
      <c r="H436" s="115">
        <v>971700089</v>
      </c>
      <c r="I436" s="115">
        <v>519005289</v>
      </c>
      <c r="J436" s="115">
        <v>1856302981</v>
      </c>
      <c r="K436" s="115">
        <v>3423506583</v>
      </c>
      <c r="L436" s="115">
        <v>3581938862</v>
      </c>
      <c r="M436" s="115">
        <v>1042326990.56866</v>
      </c>
      <c r="N436" s="115">
        <v>798362149.37777007</v>
      </c>
      <c r="O436" s="115">
        <v>890516628.95311999</v>
      </c>
      <c r="P436" s="115">
        <v>879647808.64442003</v>
      </c>
      <c r="Q436" s="115">
        <v>1670331111.0836899</v>
      </c>
      <c r="R436" s="115">
        <v>1533827758.7261698</v>
      </c>
      <c r="S436" s="115">
        <v>5808553903.1300001</v>
      </c>
      <c r="T436" s="115">
        <v>2137298797.46</v>
      </c>
      <c r="U436" s="115">
        <v>4128028448.6349702</v>
      </c>
      <c r="V436" s="138"/>
      <c r="W436" s="138"/>
      <c r="X436" s="138"/>
      <c r="Y436" s="138"/>
      <c r="Z436" s="138"/>
      <c r="AA436" s="138"/>
      <c r="AB436" s="138"/>
      <c r="AC436" s="138"/>
      <c r="AD436" s="138"/>
      <c r="AE436" s="138"/>
      <c r="AF436" s="138"/>
      <c r="AG436" s="138"/>
      <c r="AH436" s="138"/>
      <c r="AI436" s="138"/>
      <c r="AJ436" s="138"/>
      <c r="AK436" s="138"/>
      <c r="AL436" s="138"/>
      <c r="AM436" s="138"/>
      <c r="AN436" s="138"/>
      <c r="AO436" s="138"/>
      <c r="AP436" s="138"/>
      <c r="AQ436" s="138"/>
      <c r="AR436" s="138"/>
      <c r="AS436" s="138"/>
    </row>
    <row r="437" spans="1:45">
      <c r="A437" s="89" t="s">
        <v>7703</v>
      </c>
      <c r="B437" s="89" t="s">
        <v>7750</v>
      </c>
      <c r="C437" s="115">
        <v>778723</v>
      </c>
      <c r="D437" s="115">
        <v>7159685</v>
      </c>
      <c r="E437" s="115">
        <v>7112823</v>
      </c>
      <c r="F437" s="115">
        <v>47208776</v>
      </c>
      <c r="G437" s="115">
        <v>219801510</v>
      </c>
      <c r="H437" s="115">
        <v>225709493</v>
      </c>
      <c r="I437" s="115">
        <v>191207118</v>
      </c>
      <c r="J437" s="115">
        <v>233886921</v>
      </c>
      <c r="K437" s="115">
        <v>189465304</v>
      </c>
      <c r="L437" s="115">
        <v>1338877025</v>
      </c>
      <c r="M437" s="115">
        <v>1435881769.2629499</v>
      </c>
      <c r="N437" s="115">
        <v>0</v>
      </c>
      <c r="O437" s="115">
        <v>0</v>
      </c>
      <c r="P437" s="115">
        <v>0</v>
      </c>
      <c r="Q437" s="115">
        <v>0</v>
      </c>
      <c r="R437" s="115">
        <v>0</v>
      </c>
      <c r="S437" s="115">
        <v>0</v>
      </c>
      <c r="T437" s="115">
        <v>0</v>
      </c>
      <c r="U437" s="115">
        <v>0</v>
      </c>
      <c r="V437" s="138"/>
      <c r="W437" s="138"/>
      <c r="X437" s="138"/>
      <c r="Y437" s="138"/>
      <c r="Z437" s="138"/>
      <c r="AA437" s="138"/>
      <c r="AB437" s="138"/>
      <c r="AC437" s="138"/>
      <c r="AD437" s="138"/>
      <c r="AE437" s="138"/>
      <c r="AF437" s="138"/>
      <c r="AG437" s="138"/>
      <c r="AH437" s="138"/>
      <c r="AI437" s="138"/>
      <c r="AJ437" s="138"/>
      <c r="AK437" s="138"/>
      <c r="AL437" s="138"/>
      <c r="AM437" s="138"/>
      <c r="AN437" s="138"/>
      <c r="AO437" s="138"/>
      <c r="AP437" s="138"/>
      <c r="AQ437" s="138"/>
      <c r="AR437" s="138"/>
      <c r="AS437" s="138"/>
    </row>
    <row r="438" spans="1:45">
      <c r="A438" s="89" t="s">
        <v>4538</v>
      </c>
      <c r="B438" s="89" t="s">
        <v>4539</v>
      </c>
      <c r="C438" s="115">
        <v>1279832024</v>
      </c>
      <c r="D438" s="115">
        <v>948309205</v>
      </c>
      <c r="E438" s="115">
        <v>1750851446</v>
      </c>
      <c r="F438" s="115">
        <v>3196260241</v>
      </c>
      <c r="G438" s="115">
        <v>1684026574</v>
      </c>
      <c r="H438" s="115">
        <v>2522745196</v>
      </c>
      <c r="I438" s="115">
        <v>3319791160</v>
      </c>
      <c r="J438" s="115">
        <v>3718579213</v>
      </c>
      <c r="K438" s="115">
        <v>2810979770</v>
      </c>
      <c r="L438" s="115">
        <v>5171241450</v>
      </c>
      <c r="M438" s="115">
        <v>4690975928.8608894</v>
      </c>
      <c r="N438" s="115">
        <v>8940799677.0195503</v>
      </c>
      <c r="O438" s="115">
        <v>10023767162.6898</v>
      </c>
      <c r="P438" s="115">
        <v>7329504088.9049196</v>
      </c>
      <c r="Q438" s="115">
        <v>8824434329.8842297</v>
      </c>
      <c r="R438" s="115">
        <v>9578512782.7427216</v>
      </c>
      <c r="S438" s="115">
        <v>8190858033.8299999</v>
      </c>
      <c r="T438" s="115">
        <v>8210935598.3199997</v>
      </c>
      <c r="U438" s="115">
        <v>9690142189.4556999</v>
      </c>
      <c r="V438" s="138"/>
      <c r="W438" s="138"/>
      <c r="X438" s="138"/>
      <c r="Y438" s="138"/>
      <c r="Z438" s="138"/>
      <c r="AA438" s="138"/>
      <c r="AB438" s="138"/>
      <c r="AC438" s="138"/>
      <c r="AD438" s="138"/>
      <c r="AE438" s="138"/>
      <c r="AF438" s="138"/>
      <c r="AG438" s="138"/>
      <c r="AH438" s="138"/>
      <c r="AI438" s="138"/>
      <c r="AJ438" s="138"/>
      <c r="AK438" s="138"/>
      <c r="AL438" s="138"/>
      <c r="AM438" s="138"/>
      <c r="AN438" s="138"/>
      <c r="AO438" s="138"/>
      <c r="AP438" s="138"/>
      <c r="AQ438" s="138"/>
      <c r="AR438" s="138"/>
      <c r="AS438" s="138"/>
    </row>
    <row r="439" spans="1:45">
      <c r="A439" s="89" t="s">
        <v>4607</v>
      </c>
      <c r="B439" s="89" t="s">
        <v>4608</v>
      </c>
      <c r="C439" s="115">
        <v>0</v>
      </c>
      <c r="D439" s="115">
        <v>0</v>
      </c>
      <c r="E439" s="115">
        <v>0</v>
      </c>
      <c r="F439" s="115">
        <v>0</v>
      </c>
      <c r="G439" s="115">
        <v>0</v>
      </c>
      <c r="H439" s="115">
        <v>0</v>
      </c>
      <c r="I439" s="115">
        <v>0</v>
      </c>
      <c r="J439" s="115">
        <v>0</v>
      </c>
      <c r="K439" s="115">
        <v>0</v>
      </c>
      <c r="L439" s="115">
        <v>0</v>
      </c>
      <c r="M439" s="115">
        <v>0</v>
      </c>
      <c r="N439" s="115">
        <v>29132803.787</v>
      </c>
      <c r="O439" s="115">
        <v>0</v>
      </c>
      <c r="P439" s="115">
        <v>0</v>
      </c>
      <c r="Q439" s="115">
        <v>0</v>
      </c>
      <c r="R439" s="115">
        <v>0</v>
      </c>
      <c r="S439" s="115">
        <v>0</v>
      </c>
      <c r="T439" s="115">
        <v>0</v>
      </c>
      <c r="U439" s="115">
        <v>0</v>
      </c>
      <c r="V439" s="138"/>
      <c r="W439" s="138"/>
      <c r="X439" s="138"/>
      <c r="Y439" s="138"/>
      <c r="Z439" s="138"/>
      <c r="AA439" s="138"/>
      <c r="AB439" s="138"/>
      <c r="AC439" s="138"/>
      <c r="AD439" s="138"/>
      <c r="AE439" s="138"/>
      <c r="AF439" s="138"/>
      <c r="AG439" s="138"/>
      <c r="AH439" s="138"/>
      <c r="AI439" s="138"/>
      <c r="AJ439" s="138"/>
      <c r="AK439" s="138"/>
      <c r="AL439" s="138"/>
      <c r="AM439" s="138"/>
      <c r="AN439" s="138"/>
      <c r="AO439" s="138"/>
      <c r="AP439" s="138"/>
      <c r="AQ439" s="138"/>
      <c r="AR439" s="138"/>
      <c r="AS439" s="138"/>
    </row>
    <row r="440" spans="1:45">
      <c r="A440" s="89" t="s">
        <v>7704</v>
      </c>
      <c r="B440" s="89" t="s">
        <v>7751</v>
      </c>
      <c r="C440" s="115">
        <v>1373914032</v>
      </c>
      <c r="D440" s="115">
        <v>1092733193</v>
      </c>
      <c r="E440" s="115">
        <v>2089682621</v>
      </c>
      <c r="F440" s="115">
        <v>1537244393</v>
      </c>
      <c r="G440" s="115">
        <v>1753591195</v>
      </c>
      <c r="H440" s="115">
        <v>2493271789</v>
      </c>
      <c r="I440" s="115">
        <v>2556502275</v>
      </c>
      <c r="J440" s="115">
        <v>2599374444</v>
      </c>
      <c r="K440" s="115">
        <v>3338496290</v>
      </c>
      <c r="L440" s="115">
        <v>2481341080</v>
      </c>
      <c r="M440" s="115">
        <v>3478901138.5991402</v>
      </c>
      <c r="N440" s="115">
        <v>0</v>
      </c>
      <c r="O440" s="115">
        <v>0</v>
      </c>
      <c r="P440" s="115">
        <v>0</v>
      </c>
      <c r="Q440" s="115">
        <v>0</v>
      </c>
      <c r="R440" s="115">
        <v>0</v>
      </c>
      <c r="S440" s="115">
        <v>0</v>
      </c>
      <c r="T440" s="115">
        <v>0</v>
      </c>
      <c r="U440" s="115">
        <v>0</v>
      </c>
      <c r="V440" s="138"/>
      <c r="W440" s="138"/>
      <c r="X440" s="138"/>
      <c r="Y440" s="138"/>
      <c r="Z440" s="138"/>
      <c r="AA440" s="138"/>
      <c r="AB440" s="138"/>
      <c r="AC440" s="138"/>
      <c r="AD440" s="138"/>
      <c r="AE440" s="138"/>
      <c r="AF440" s="138"/>
      <c r="AG440" s="138"/>
      <c r="AH440" s="138"/>
      <c r="AI440" s="138"/>
      <c r="AJ440" s="138"/>
      <c r="AK440" s="138"/>
      <c r="AL440" s="138"/>
      <c r="AM440" s="138"/>
      <c r="AN440" s="138"/>
      <c r="AO440" s="138"/>
      <c r="AP440" s="138"/>
      <c r="AQ440" s="138"/>
      <c r="AR440" s="138"/>
      <c r="AS440" s="138"/>
    </row>
    <row r="441" spans="1:45" ht="38.25">
      <c r="A441" s="89" t="s">
        <v>4619</v>
      </c>
      <c r="B441" s="89" t="s">
        <v>4620</v>
      </c>
      <c r="C441" s="115">
        <v>0</v>
      </c>
      <c r="D441" s="115">
        <v>0</v>
      </c>
      <c r="E441" s="115">
        <v>0</v>
      </c>
      <c r="F441" s="115">
        <v>0</v>
      </c>
      <c r="G441" s="115">
        <v>0</v>
      </c>
      <c r="H441" s="115">
        <v>0</v>
      </c>
      <c r="I441" s="115">
        <v>0</v>
      </c>
      <c r="J441" s="115">
        <v>0</v>
      </c>
      <c r="K441" s="115">
        <v>0</v>
      </c>
      <c r="L441" s="115">
        <v>0</v>
      </c>
      <c r="M441" s="115">
        <v>0</v>
      </c>
      <c r="N441" s="115">
        <v>205657043.81600001</v>
      </c>
      <c r="O441" s="115">
        <v>702206609.89047992</v>
      </c>
      <c r="P441" s="115">
        <v>1348992708.3263798</v>
      </c>
      <c r="Q441" s="115">
        <v>1778853609.5304198</v>
      </c>
      <c r="R441" s="115">
        <v>1987515850.4338601</v>
      </c>
      <c r="S441" s="115">
        <v>1600631852.24</v>
      </c>
      <c r="T441" s="115">
        <v>2015165766.5599999</v>
      </c>
      <c r="U441" s="115">
        <v>1200932460.37707</v>
      </c>
      <c r="V441" s="138"/>
      <c r="W441" s="138"/>
      <c r="X441" s="138"/>
      <c r="Y441" s="138"/>
      <c r="Z441" s="138"/>
      <c r="AA441" s="138"/>
      <c r="AB441" s="138"/>
      <c r="AC441" s="138"/>
      <c r="AD441" s="138"/>
      <c r="AE441" s="138"/>
      <c r="AF441" s="138"/>
      <c r="AG441" s="138"/>
      <c r="AH441" s="138"/>
      <c r="AI441" s="138"/>
      <c r="AJ441" s="138"/>
      <c r="AK441" s="138"/>
      <c r="AL441" s="138"/>
      <c r="AM441" s="138"/>
      <c r="AN441" s="138"/>
      <c r="AO441" s="138"/>
      <c r="AP441" s="138"/>
      <c r="AQ441" s="138"/>
      <c r="AR441" s="138"/>
      <c r="AS441" s="138"/>
    </row>
    <row r="442" spans="1:45" ht="38.25">
      <c r="A442" s="89" t="s">
        <v>4626</v>
      </c>
      <c r="B442" s="89" t="s">
        <v>4627</v>
      </c>
      <c r="C442" s="115">
        <v>0</v>
      </c>
      <c r="D442" s="115">
        <v>0</v>
      </c>
      <c r="E442" s="115">
        <v>0</v>
      </c>
      <c r="F442" s="115">
        <v>0</v>
      </c>
      <c r="G442" s="115">
        <v>0</v>
      </c>
      <c r="H442" s="115">
        <v>0</v>
      </c>
      <c r="I442" s="115">
        <v>0</v>
      </c>
      <c r="J442" s="115">
        <v>0</v>
      </c>
      <c r="K442" s="115">
        <v>0</v>
      </c>
      <c r="L442" s="115">
        <v>0</v>
      </c>
      <c r="M442" s="115">
        <v>0</v>
      </c>
      <c r="N442" s="115">
        <v>1032530982.735</v>
      </c>
      <c r="O442" s="115">
        <v>1300963196.1199999</v>
      </c>
      <c r="P442" s="115">
        <v>17958894.526950002</v>
      </c>
      <c r="Q442" s="115">
        <v>364359929.78029996</v>
      </c>
      <c r="R442" s="115">
        <v>428602578.83678001</v>
      </c>
      <c r="S442" s="115">
        <v>296978382.80000001</v>
      </c>
      <c r="T442" s="115">
        <v>360095900.92000002</v>
      </c>
      <c r="U442" s="115">
        <v>355711206.58974999</v>
      </c>
      <c r="V442" s="138"/>
      <c r="W442" s="138"/>
      <c r="X442" s="138"/>
      <c r="Y442" s="138"/>
      <c r="Z442" s="138"/>
      <c r="AA442" s="138"/>
      <c r="AB442" s="138"/>
      <c r="AC442" s="138"/>
      <c r="AD442" s="138"/>
      <c r="AE442" s="138"/>
      <c r="AF442" s="138"/>
      <c r="AG442" s="138"/>
      <c r="AH442" s="138"/>
      <c r="AI442" s="138"/>
      <c r="AJ442" s="138"/>
      <c r="AK442" s="138"/>
      <c r="AL442" s="138"/>
      <c r="AM442" s="138"/>
      <c r="AN442" s="138"/>
      <c r="AO442" s="138"/>
      <c r="AP442" s="138"/>
      <c r="AQ442" s="138"/>
      <c r="AR442" s="138"/>
      <c r="AS442" s="138"/>
    </row>
    <row r="443" spans="1:45" ht="38.25">
      <c r="A443" s="89" t="s">
        <v>4632</v>
      </c>
      <c r="B443" s="89" t="s">
        <v>4633</v>
      </c>
      <c r="C443" s="115">
        <v>0</v>
      </c>
      <c r="D443" s="115">
        <v>0</v>
      </c>
      <c r="E443" s="115">
        <v>0</v>
      </c>
      <c r="F443" s="115">
        <v>0</v>
      </c>
      <c r="G443" s="115">
        <v>0</v>
      </c>
      <c r="H443" s="115">
        <v>0</v>
      </c>
      <c r="I443" s="115">
        <v>0</v>
      </c>
      <c r="J443" s="115">
        <v>0</v>
      </c>
      <c r="K443" s="115">
        <v>0</v>
      </c>
      <c r="L443" s="115">
        <v>0</v>
      </c>
      <c r="M443" s="115">
        <v>0</v>
      </c>
      <c r="N443" s="115">
        <v>10945.4148</v>
      </c>
      <c r="O443" s="115">
        <v>620</v>
      </c>
      <c r="P443" s="115">
        <v>60.067999999999998</v>
      </c>
      <c r="Q443" s="115">
        <v>101043497.70900001</v>
      </c>
      <c r="R443" s="115">
        <v>211496227.94512001</v>
      </c>
      <c r="S443" s="115">
        <v>232593843.63999999</v>
      </c>
      <c r="T443" s="115">
        <v>260250031.63999999</v>
      </c>
      <c r="U443" s="115">
        <v>191615194.27599999</v>
      </c>
      <c r="V443" s="138"/>
      <c r="W443" s="138"/>
      <c r="X443" s="138"/>
      <c r="Y443" s="138"/>
      <c r="Z443" s="138"/>
      <c r="AA443" s="138"/>
      <c r="AB443" s="138"/>
      <c r="AC443" s="138"/>
      <c r="AD443" s="138"/>
      <c r="AE443" s="138"/>
      <c r="AF443" s="138"/>
      <c r="AG443" s="138"/>
      <c r="AH443" s="138"/>
      <c r="AI443" s="138"/>
      <c r="AJ443" s="138"/>
      <c r="AK443" s="138"/>
      <c r="AL443" s="138"/>
      <c r="AM443" s="138"/>
      <c r="AN443" s="138"/>
      <c r="AO443" s="138"/>
      <c r="AP443" s="138"/>
      <c r="AQ443" s="138"/>
      <c r="AR443" s="138"/>
      <c r="AS443" s="138"/>
    </row>
    <row r="444" spans="1:45">
      <c r="A444" s="89" t="s">
        <v>7705</v>
      </c>
      <c r="B444" s="89" t="s">
        <v>7752</v>
      </c>
      <c r="C444" s="115">
        <v>661523507</v>
      </c>
      <c r="D444" s="115">
        <v>1655326429</v>
      </c>
      <c r="E444" s="115">
        <v>2437211465</v>
      </c>
      <c r="F444" s="115">
        <v>3243060264</v>
      </c>
      <c r="G444" s="115">
        <v>2821645118</v>
      </c>
      <c r="H444" s="115">
        <v>4873988697</v>
      </c>
      <c r="I444" s="115">
        <v>3358466138</v>
      </c>
      <c r="J444" s="115">
        <v>2690740966</v>
      </c>
      <c r="K444" s="115">
        <v>3812346897</v>
      </c>
      <c r="L444" s="115">
        <v>6302780840</v>
      </c>
      <c r="M444" s="115">
        <v>2610414978.7568502</v>
      </c>
      <c r="N444" s="115">
        <v>0</v>
      </c>
      <c r="O444" s="115">
        <v>0</v>
      </c>
      <c r="P444" s="115">
        <v>0</v>
      </c>
      <c r="Q444" s="115">
        <v>0</v>
      </c>
      <c r="R444" s="115">
        <v>0</v>
      </c>
      <c r="S444" s="115">
        <v>0</v>
      </c>
      <c r="T444" s="115">
        <v>0</v>
      </c>
      <c r="U444" s="115">
        <v>0</v>
      </c>
      <c r="V444" s="138"/>
      <c r="W444" s="138"/>
      <c r="X444" s="138"/>
      <c r="Y444" s="138"/>
      <c r="Z444" s="138"/>
      <c r="AA444" s="138"/>
      <c r="AB444" s="138"/>
      <c r="AC444" s="138"/>
      <c r="AD444" s="138"/>
      <c r="AE444" s="138"/>
      <c r="AF444" s="138"/>
      <c r="AG444" s="138"/>
      <c r="AH444" s="138"/>
      <c r="AI444" s="138"/>
      <c r="AJ444" s="138"/>
      <c r="AK444" s="138"/>
      <c r="AL444" s="138"/>
      <c r="AM444" s="138"/>
      <c r="AN444" s="138"/>
      <c r="AO444" s="138"/>
      <c r="AP444" s="138"/>
      <c r="AQ444" s="138"/>
      <c r="AR444" s="138"/>
      <c r="AS444" s="138"/>
    </row>
    <row r="445" spans="1:45">
      <c r="A445" s="89" t="s">
        <v>4637</v>
      </c>
      <c r="B445" s="89" t="s">
        <v>4638</v>
      </c>
      <c r="C445" s="115">
        <v>0</v>
      </c>
      <c r="D445" s="115">
        <v>0</v>
      </c>
      <c r="E445" s="115">
        <v>0</v>
      </c>
      <c r="F445" s="115">
        <v>0</v>
      </c>
      <c r="G445" s="115">
        <v>0</v>
      </c>
      <c r="H445" s="115">
        <v>0</v>
      </c>
      <c r="I445" s="115">
        <v>0</v>
      </c>
      <c r="J445" s="115">
        <v>0</v>
      </c>
      <c r="K445" s="115">
        <v>0</v>
      </c>
      <c r="L445" s="115">
        <v>0</v>
      </c>
      <c r="M445" s="115">
        <v>0</v>
      </c>
      <c r="N445" s="115">
        <v>77726.5</v>
      </c>
      <c r="O445" s="115">
        <v>17547.673999999999</v>
      </c>
      <c r="P445" s="115">
        <v>1732.2280000000001</v>
      </c>
      <c r="Q445" s="115">
        <v>26024.53</v>
      </c>
      <c r="R445" s="115">
        <v>105980.696</v>
      </c>
      <c r="S445" s="115">
        <v>33294.57</v>
      </c>
      <c r="T445" s="115">
        <v>12690.55</v>
      </c>
      <c r="U445" s="115">
        <v>55997.75</v>
      </c>
      <c r="V445" s="138"/>
      <c r="W445" s="138"/>
      <c r="X445" s="138"/>
      <c r="Y445" s="138"/>
      <c r="Z445" s="138"/>
      <c r="AA445" s="138"/>
      <c r="AB445" s="138"/>
      <c r="AC445" s="138"/>
      <c r="AD445" s="138"/>
      <c r="AE445" s="138"/>
      <c r="AF445" s="138"/>
      <c r="AG445" s="138"/>
      <c r="AH445" s="138"/>
      <c r="AI445" s="138"/>
      <c r="AJ445" s="138"/>
      <c r="AK445" s="138"/>
      <c r="AL445" s="138"/>
      <c r="AM445" s="138"/>
      <c r="AN445" s="138"/>
      <c r="AO445" s="138"/>
      <c r="AP445" s="138"/>
      <c r="AQ445" s="138"/>
      <c r="AR445" s="138"/>
      <c r="AS445" s="138"/>
    </row>
    <row r="446" spans="1:45" ht="25.5">
      <c r="A446" s="89" t="s">
        <v>7674</v>
      </c>
      <c r="B446" s="89" t="s">
        <v>7675</v>
      </c>
      <c r="C446" s="115">
        <v>0</v>
      </c>
      <c r="D446" s="115">
        <v>0</v>
      </c>
      <c r="E446" s="115">
        <v>0</v>
      </c>
      <c r="F446" s="115">
        <v>0</v>
      </c>
      <c r="G446" s="115">
        <v>0</v>
      </c>
      <c r="H446" s="115">
        <v>0</v>
      </c>
      <c r="I446" s="115">
        <v>0</v>
      </c>
      <c r="J446" s="115">
        <v>0</v>
      </c>
      <c r="K446" s="115">
        <v>0</v>
      </c>
      <c r="L446" s="115">
        <v>0</v>
      </c>
      <c r="M446" s="115">
        <v>0</v>
      </c>
      <c r="N446" s="115">
        <v>0</v>
      </c>
      <c r="O446" s="115">
        <v>0</v>
      </c>
      <c r="P446" s="115">
        <v>0</v>
      </c>
      <c r="Q446" s="115">
        <v>2875881.0189999999</v>
      </c>
      <c r="R446" s="115">
        <v>589141.30000000005</v>
      </c>
      <c r="S446" s="115">
        <v>516532.35</v>
      </c>
      <c r="T446" s="115">
        <v>0</v>
      </c>
      <c r="U446" s="115">
        <v>0</v>
      </c>
      <c r="V446" s="138"/>
      <c r="W446" s="138"/>
      <c r="X446" s="138"/>
      <c r="Y446" s="138"/>
      <c r="Z446" s="138"/>
      <c r="AA446" s="138"/>
      <c r="AB446" s="138"/>
      <c r="AC446" s="138"/>
      <c r="AD446" s="138"/>
      <c r="AE446" s="138"/>
      <c r="AF446" s="138"/>
      <c r="AG446" s="138"/>
      <c r="AH446" s="138"/>
      <c r="AI446" s="138"/>
      <c r="AJ446" s="138"/>
      <c r="AK446" s="138"/>
      <c r="AL446" s="138"/>
      <c r="AM446" s="138"/>
      <c r="AN446" s="138"/>
      <c r="AO446" s="138"/>
      <c r="AP446" s="138"/>
      <c r="AQ446" s="138"/>
      <c r="AR446" s="138"/>
      <c r="AS446" s="138"/>
    </row>
    <row r="447" spans="1:45" ht="25.5">
      <c r="A447" s="89" t="s">
        <v>4641</v>
      </c>
      <c r="B447" s="89" t="s">
        <v>4642</v>
      </c>
      <c r="C447" s="115">
        <v>0</v>
      </c>
      <c r="D447" s="115">
        <v>0</v>
      </c>
      <c r="E447" s="115">
        <v>0</v>
      </c>
      <c r="F447" s="115">
        <v>0</v>
      </c>
      <c r="G447" s="115">
        <v>0</v>
      </c>
      <c r="H447" s="115">
        <v>0</v>
      </c>
      <c r="I447" s="115">
        <v>0</v>
      </c>
      <c r="J447" s="115">
        <v>0</v>
      </c>
      <c r="K447" s="115">
        <v>0</v>
      </c>
      <c r="L447" s="115">
        <v>0</v>
      </c>
      <c r="M447" s="115">
        <v>0</v>
      </c>
      <c r="N447" s="115">
        <v>1632040.5379999999</v>
      </c>
      <c r="O447" s="115">
        <v>51978472.004000001</v>
      </c>
      <c r="P447" s="115">
        <v>5762266.4838300003</v>
      </c>
      <c r="Q447" s="115">
        <v>14420701.364319999</v>
      </c>
      <c r="R447" s="115">
        <v>17427948.682009999</v>
      </c>
      <c r="S447" s="115">
        <v>10164133.140000001</v>
      </c>
      <c r="T447" s="115">
        <v>884000.38</v>
      </c>
      <c r="U447" s="115">
        <v>12303779.528999999</v>
      </c>
      <c r="V447" s="138"/>
      <c r="W447" s="138"/>
      <c r="X447" s="138"/>
      <c r="Y447" s="138"/>
      <c r="Z447" s="138"/>
      <c r="AA447" s="138"/>
      <c r="AB447" s="138"/>
      <c r="AC447" s="138"/>
      <c r="AD447" s="138"/>
      <c r="AE447" s="138"/>
      <c r="AF447" s="138"/>
      <c r="AG447" s="138"/>
      <c r="AH447" s="138"/>
      <c r="AI447" s="138"/>
      <c r="AJ447" s="138"/>
      <c r="AK447" s="138"/>
      <c r="AL447" s="138"/>
      <c r="AM447" s="138"/>
      <c r="AN447" s="138"/>
      <c r="AO447" s="138"/>
      <c r="AP447" s="138"/>
      <c r="AQ447" s="138"/>
      <c r="AR447" s="138"/>
      <c r="AS447" s="138"/>
    </row>
    <row r="448" spans="1:45">
      <c r="A448" s="89" t="s">
        <v>4645</v>
      </c>
      <c r="B448" s="89" t="s">
        <v>4646</v>
      </c>
      <c r="C448" s="115">
        <v>0</v>
      </c>
      <c r="D448" s="115">
        <v>0</v>
      </c>
      <c r="E448" s="115">
        <v>0</v>
      </c>
      <c r="F448" s="115">
        <v>0</v>
      </c>
      <c r="G448" s="115">
        <v>0</v>
      </c>
      <c r="H448" s="115">
        <v>0</v>
      </c>
      <c r="I448" s="115">
        <v>0</v>
      </c>
      <c r="J448" s="115">
        <v>0</v>
      </c>
      <c r="K448" s="115">
        <v>0</v>
      </c>
      <c r="L448" s="115">
        <v>0</v>
      </c>
      <c r="M448" s="115">
        <v>0</v>
      </c>
      <c r="N448" s="115">
        <v>4384242.1050100001</v>
      </c>
      <c r="O448" s="115">
        <v>5812723.7609999999</v>
      </c>
      <c r="P448" s="115">
        <v>2808068.8679999998</v>
      </c>
      <c r="Q448" s="115">
        <v>0</v>
      </c>
      <c r="R448" s="115">
        <v>13517938.051999999</v>
      </c>
      <c r="S448" s="115">
        <v>35125940.100000001</v>
      </c>
      <c r="T448" s="115">
        <v>1283386.47</v>
      </c>
      <c r="U448" s="115">
        <v>15754554.812999999</v>
      </c>
      <c r="V448" s="138"/>
      <c r="W448" s="138"/>
      <c r="X448" s="138"/>
      <c r="Y448" s="138"/>
      <c r="Z448" s="138"/>
      <c r="AA448" s="138"/>
      <c r="AB448" s="138"/>
      <c r="AC448" s="138"/>
      <c r="AD448" s="138"/>
      <c r="AE448" s="138"/>
      <c r="AF448" s="138"/>
      <c r="AG448" s="138"/>
      <c r="AH448" s="138"/>
      <c r="AI448" s="138"/>
      <c r="AJ448" s="138"/>
      <c r="AK448" s="138"/>
      <c r="AL448" s="138"/>
      <c r="AM448" s="138"/>
      <c r="AN448" s="138"/>
      <c r="AO448" s="138"/>
      <c r="AP448" s="138"/>
      <c r="AQ448" s="138"/>
      <c r="AR448" s="138"/>
      <c r="AS448" s="138"/>
    </row>
    <row r="449" spans="1:45">
      <c r="A449" s="89" t="s">
        <v>4649</v>
      </c>
      <c r="B449" s="89" t="s">
        <v>4650</v>
      </c>
      <c r="C449" s="115">
        <v>0</v>
      </c>
      <c r="D449" s="115">
        <v>0</v>
      </c>
      <c r="E449" s="115">
        <v>0</v>
      </c>
      <c r="F449" s="115">
        <v>0</v>
      </c>
      <c r="G449" s="115">
        <v>0</v>
      </c>
      <c r="H449" s="115">
        <v>0</v>
      </c>
      <c r="I449" s="115">
        <v>0</v>
      </c>
      <c r="J449" s="115">
        <v>0</v>
      </c>
      <c r="K449" s="115">
        <v>0</v>
      </c>
      <c r="L449" s="115">
        <v>0</v>
      </c>
      <c r="M449" s="115">
        <v>0</v>
      </c>
      <c r="N449" s="115">
        <v>1719480583.1354399</v>
      </c>
      <c r="O449" s="115">
        <v>1495727994.8561299</v>
      </c>
      <c r="P449" s="115">
        <v>1080642661.3045101</v>
      </c>
      <c r="Q449" s="115">
        <v>1458941816.5243101</v>
      </c>
      <c r="R449" s="115">
        <v>1620014283.0436201</v>
      </c>
      <c r="S449" s="115">
        <v>2335966844.4699998</v>
      </c>
      <c r="T449" s="115">
        <v>2801952581.8600001</v>
      </c>
      <c r="U449" s="115">
        <v>1844496196.5819099</v>
      </c>
      <c r="V449" s="138"/>
      <c r="W449" s="138"/>
      <c r="X449" s="138"/>
      <c r="Y449" s="138"/>
      <c r="Z449" s="138"/>
      <c r="AA449" s="138"/>
      <c r="AB449" s="138"/>
      <c r="AC449" s="138"/>
      <c r="AD449" s="138"/>
      <c r="AE449" s="138"/>
      <c r="AF449" s="138"/>
      <c r="AG449" s="138"/>
      <c r="AH449" s="138"/>
      <c r="AI449" s="138"/>
      <c r="AJ449" s="138"/>
      <c r="AK449" s="138"/>
      <c r="AL449" s="138"/>
      <c r="AM449" s="138"/>
      <c r="AN449" s="138"/>
      <c r="AO449" s="138"/>
      <c r="AP449" s="138"/>
      <c r="AQ449" s="138"/>
      <c r="AR449" s="138"/>
      <c r="AS449" s="138"/>
    </row>
    <row r="450" spans="1:45">
      <c r="A450" s="89" t="s">
        <v>7686</v>
      </c>
      <c r="B450" s="89" t="s">
        <v>7694</v>
      </c>
      <c r="C450" s="115">
        <v>0</v>
      </c>
      <c r="D450" s="115">
        <v>0</v>
      </c>
      <c r="E450" s="115">
        <v>0</v>
      </c>
      <c r="F450" s="115">
        <v>0</v>
      </c>
      <c r="G450" s="115">
        <v>0</v>
      </c>
      <c r="H450" s="115">
        <v>0</v>
      </c>
      <c r="I450" s="115">
        <v>0</v>
      </c>
      <c r="J450" s="115">
        <v>0</v>
      </c>
      <c r="K450" s="115">
        <v>0</v>
      </c>
      <c r="L450" s="115">
        <v>0</v>
      </c>
      <c r="M450" s="115">
        <v>0</v>
      </c>
      <c r="N450" s="115">
        <v>0</v>
      </c>
      <c r="O450" s="115">
        <v>0</v>
      </c>
      <c r="P450" s="115">
        <v>0</v>
      </c>
      <c r="Q450" s="115">
        <v>326843.54272000003</v>
      </c>
      <c r="R450" s="115">
        <v>2429877.5064499998</v>
      </c>
      <c r="S450" s="115">
        <v>16174111.41</v>
      </c>
      <c r="T450" s="115">
        <v>5843829.4100000001</v>
      </c>
      <c r="U450" s="115">
        <v>10350696.0803</v>
      </c>
      <c r="V450" s="138"/>
      <c r="W450" s="138"/>
      <c r="X450" s="138"/>
      <c r="Y450" s="138"/>
      <c r="Z450" s="138"/>
      <c r="AA450" s="138"/>
      <c r="AB450" s="138"/>
      <c r="AC450" s="138"/>
      <c r="AD450" s="138"/>
      <c r="AE450" s="138"/>
      <c r="AF450" s="138"/>
      <c r="AG450" s="138"/>
      <c r="AH450" s="138"/>
      <c r="AI450" s="138"/>
      <c r="AJ450" s="138"/>
      <c r="AK450" s="138"/>
      <c r="AL450" s="138"/>
      <c r="AM450" s="138"/>
      <c r="AN450" s="138"/>
      <c r="AO450" s="138"/>
      <c r="AP450" s="138"/>
      <c r="AQ450" s="138"/>
      <c r="AR450" s="138"/>
      <c r="AS450" s="138"/>
    </row>
    <row r="451" spans="1:45">
      <c r="A451" s="89" t="s">
        <v>7687</v>
      </c>
      <c r="B451" s="89" t="s">
        <v>7695</v>
      </c>
      <c r="C451" s="115">
        <v>0</v>
      </c>
      <c r="D451" s="115">
        <v>0</v>
      </c>
      <c r="E451" s="115">
        <v>0</v>
      </c>
      <c r="F451" s="115">
        <v>0</v>
      </c>
      <c r="G451" s="115">
        <v>0</v>
      </c>
      <c r="H451" s="115">
        <v>0</v>
      </c>
      <c r="I451" s="115">
        <v>0</v>
      </c>
      <c r="J451" s="115">
        <v>0</v>
      </c>
      <c r="K451" s="115">
        <v>0</v>
      </c>
      <c r="L451" s="115">
        <v>0</v>
      </c>
      <c r="M451" s="115">
        <v>0</v>
      </c>
      <c r="N451" s="115">
        <v>0</v>
      </c>
      <c r="O451" s="115">
        <v>0</v>
      </c>
      <c r="P451" s="115">
        <v>0</v>
      </c>
      <c r="Q451" s="115">
        <v>5073699.2179199997</v>
      </c>
      <c r="R451" s="115">
        <v>12420473.330540001</v>
      </c>
      <c r="S451" s="115">
        <v>40143597.799999997</v>
      </c>
      <c r="T451" s="115">
        <v>25056065.809999999</v>
      </c>
      <c r="U451" s="115">
        <v>10029279.30352</v>
      </c>
      <c r="V451" s="138"/>
      <c r="W451" s="138"/>
      <c r="X451" s="138"/>
      <c r="Y451" s="138"/>
      <c r="Z451" s="138"/>
      <c r="AA451" s="138"/>
      <c r="AB451" s="138"/>
      <c r="AC451" s="138"/>
      <c r="AD451" s="138"/>
      <c r="AE451" s="138"/>
      <c r="AF451" s="138"/>
      <c r="AG451" s="138"/>
      <c r="AH451" s="138"/>
      <c r="AI451" s="138"/>
      <c r="AJ451" s="138"/>
      <c r="AK451" s="138"/>
      <c r="AL451" s="138"/>
      <c r="AM451" s="138"/>
      <c r="AN451" s="138"/>
      <c r="AO451" s="138"/>
      <c r="AP451" s="138"/>
      <c r="AQ451" s="138"/>
      <c r="AR451" s="138"/>
      <c r="AS451" s="138"/>
    </row>
    <row r="452" spans="1:45">
      <c r="A452" s="89" t="s">
        <v>7688</v>
      </c>
      <c r="B452" s="89" t="s">
        <v>7696</v>
      </c>
      <c r="C452" s="115">
        <v>0</v>
      </c>
      <c r="D452" s="115">
        <v>0</v>
      </c>
      <c r="E452" s="115">
        <v>0</v>
      </c>
      <c r="F452" s="115">
        <v>0</v>
      </c>
      <c r="G452" s="115">
        <v>0</v>
      </c>
      <c r="H452" s="115">
        <v>0</v>
      </c>
      <c r="I452" s="115">
        <v>0</v>
      </c>
      <c r="J452" s="115">
        <v>0</v>
      </c>
      <c r="K452" s="115">
        <v>0</v>
      </c>
      <c r="L452" s="115">
        <v>0</v>
      </c>
      <c r="M452" s="115">
        <v>0</v>
      </c>
      <c r="N452" s="115">
        <v>0</v>
      </c>
      <c r="O452" s="115">
        <v>0</v>
      </c>
      <c r="P452" s="115">
        <v>0</v>
      </c>
      <c r="Q452" s="115">
        <v>7356687.2869999995</v>
      </c>
      <c r="R452" s="115">
        <v>3593256.5720000002</v>
      </c>
      <c r="S452" s="115">
        <v>454847.03</v>
      </c>
      <c r="T452" s="115">
        <v>100983269.11</v>
      </c>
      <c r="U452" s="115">
        <v>171721718.68900001</v>
      </c>
      <c r="V452" s="138"/>
      <c r="W452" s="138"/>
      <c r="X452" s="138"/>
      <c r="Y452" s="138"/>
      <c r="Z452" s="138"/>
      <c r="AA452" s="138"/>
      <c r="AB452" s="138"/>
      <c r="AC452" s="138"/>
      <c r="AD452" s="138"/>
      <c r="AE452" s="138"/>
      <c r="AF452" s="138"/>
      <c r="AG452" s="138"/>
      <c r="AH452" s="138"/>
      <c r="AI452" s="138"/>
      <c r="AJ452" s="138"/>
      <c r="AK452" s="138"/>
      <c r="AL452" s="138"/>
      <c r="AM452" s="138"/>
      <c r="AN452" s="138"/>
      <c r="AO452" s="138"/>
      <c r="AP452" s="138"/>
      <c r="AQ452" s="138"/>
      <c r="AR452" s="138"/>
      <c r="AS452" s="138"/>
    </row>
    <row r="453" spans="1:45">
      <c r="A453" s="89" t="s">
        <v>7689</v>
      </c>
      <c r="B453" s="89" t="s">
        <v>7697</v>
      </c>
      <c r="C453" s="115">
        <v>0</v>
      </c>
      <c r="D453" s="115">
        <v>0</v>
      </c>
      <c r="E453" s="115">
        <v>0</v>
      </c>
      <c r="F453" s="115">
        <v>0</v>
      </c>
      <c r="G453" s="115">
        <v>0</v>
      </c>
      <c r="H453" s="115">
        <v>0</v>
      </c>
      <c r="I453" s="115">
        <v>0</v>
      </c>
      <c r="J453" s="115">
        <v>0</v>
      </c>
      <c r="K453" s="115">
        <v>0</v>
      </c>
      <c r="L453" s="115">
        <v>0</v>
      </c>
      <c r="M453" s="115">
        <v>0</v>
      </c>
      <c r="N453" s="115">
        <v>0</v>
      </c>
      <c r="O453" s="115">
        <v>0</v>
      </c>
      <c r="P453" s="115">
        <v>0</v>
      </c>
      <c r="Q453" s="115">
        <v>4679524.6859999998</v>
      </c>
      <c r="R453" s="115">
        <v>632500.81799999997</v>
      </c>
      <c r="S453" s="115">
        <v>910.51</v>
      </c>
      <c r="T453" s="115">
        <v>0</v>
      </c>
      <c r="U453" s="115">
        <v>3.0000000000000001E-3</v>
      </c>
      <c r="V453" s="138"/>
      <c r="W453" s="138"/>
      <c r="X453" s="138"/>
      <c r="Y453" s="138"/>
      <c r="Z453" s="138"/>
      <c r="AA453" s="138"/>
      <c r="AB453" s="138"/>
      <c r="AC453" s="138"/>
      <c r="AD453" s="138"/>
      <c r="AE453" s="138"/>
      <c r="AF453" s="138"/>
      <c r="AG453" s="138"/>
      <c r="AH453" s="138"/>
      <c r="AI453" s="138"/>
      <c r="AJ453" s="138"/>
      <c r="AK453" s="138"/>
      <c r="AL453" s="138"/>
      <c r="AM453" s="138"/>
      <c r="AN453" s="138"/>
      <c r="AO453" s="138"/>
      <c r="AP453" s="138"/>
      <c r="AQ453" s="138"/>
      <c r="AR453" s="138"/>
      <c r="AS453" s="138"/>
    </row>
    <row r="454" spans="1:45">
      <c r="A454" s="89" t="s">
        <v>4666</v>
      </c>
      <c r="B454" s="89" t="s">
        <v>7787</v>
      </c>
      <c r="C454" s="115">
        <v>0</v>
      </c>
      <c r="D454" s="115">
        <v>0</v>
      </c>
      <c r="E454" s="115">
        <v>0</v>
      </c>
      <c r="F454" s="115">
        <v>0</v>
      </c>
      <c r="G454" s="115">
        <v>0</v>
      </c>
      <c r="H454" s="115">
        <v>0</v>
      </c>
      <c r="I454" s="115">
        <v>0</v>
      </c>
      <c r="J454" s="115">
        <v>0</v>
      </c>
      <c r="K454" s="115">
        <v>0</v>
      </c>
      <c r="L454" s="115">
        <v>0</v>
      </c>
      <c r="M454" s="115">
        <v>0</v>
      </c>
      <c r="N454" s="115">
        <v>527399888.25198001</v>
      </c>
      <c r="O454" s="115">
        <v>1913428835.3891101</v>
      </c>
      <c r="P454" s="115">
        <v>932854245.07272995</v>
      </c>
      <c r="Q454" s="115">
        <v>1684865896.76846</v>
      </c>
      <c r="R454" s="115">
        <v>1137602742.6357901</v>
      </c>
      <c r="S454" s="115">
        <v>1627686666.95</v>
      </c>
      <c r="T454" s="115">
        <v>2990253014.29</v>
      </c>
      <c r="U454" s="115">
        <v>3767001552.9652004</v>
      </c>
      <c r="V454" s="138"/>
      <c r="W454" s="138"/>
      <c r="X454" s="138"/>
      <c r="Y454" s="138"/>
      <c r="Z454" s="138"/>
      <c r="AA454" s="138"/>
      <c r="AB454" s="138"/>
      <c r="AC454" s="138"/>
      <c r="AD454" s="138"/>
      <c r="AE454" s="138"/>
      <c r="AF454" s="138"/>
      <c r="AG454" s="138"/>
      <c r="AH454" s="138"/>
      <c r="AI454" s="138"/>
      <c r="AJ454" s="138"/>
      <c r="AK454" s="138"/>
      <c r="AL454" s="138"/>
      <c r="AM454" s="138"/>
      <c r="AN454" s="138"/>
      <c r="AO454" s="138"/>
      <c r="AP454" s="138"/>
      <c r="AQ454" s="138"/>
      <c r="AR454" s="138"/>
      <c r="AS454" s="138"/>
    </row>
    <row r="455" spans="1:45">
      <c r="A455" s="89" t="s">
        <v>7788</v>
      </c>
      <c r="B455" s="89" t="s">
        <v>7789</v>
      </c>
      <c r="C455" s="115">
        <v>0</v>
      </c>
      <c r="D455" s="115">
        <v>0</v>
      </c>
      <c r="E455" s="115">
        <v>0</v>
      </c>
      <c r="F455" s="115">
        <v>0</v>
      </c>
      <c r="G455" s="115">
        <v>0</v>
      </c>
      <c r="H455" s="115">
        <v>0</v>
      </c>
      <c r="I455" s="115">
        <v>0</v>
      </c>
      <c r="J455" s="115">
        <v>0</v>
      </c>
      <c r="K455" s="115">
        <v>0</v>
      </c>
      <c r="L455" s="115">
        <v>0</v>
      </c>
      <c r="M455" s="115">
        <v>0</v>
      </c>
      <c r="N455" s="115">
        <v>0</v>
      </c>
      <c r="O455" s="115">
        <v>0</v>
      </c>
      <c r="P455" s="115">
        <v>0</v>
      </c>
      <c r="Q455" s="115">
        <v>0</v>
      </c>
      <c r="R455" s="115">
        <v>0</v>
      </c>
      <c r="S455" s="115">
        <v>2192762453.1100001</v>
      </c>
      <c r="T455" s="115">
        <v>4292671576.2199998</v>
      </c>
      <c r="U455" s="115">
        <v>3957357334.8652401</v>
      </c>
      <c r="V455" s="138"/>
      <c r="W455" s="138"/>
      <c r="X455" s="138"/>
      <c r="Y455" s="138"/>
      <c r="Z455" s="138"/>
      <c r="AA455" s="138"/>
      <c r="AB455" s="138"/>
      <c r="AC455" s="138"/>
      <c r="AD455" s="138"/>
      <c r="AE455" s="138"/>
      <c r="AF455" s="138"/>
      <c r="AG455" s="138"/>
      <c r="AH455" s="138"/>
      <c r="AI455" s="138"/>
      <c r="AJ455" s="138"/>
      <c r="AK455" s="138"/>
      <c r="AL455" s="138"/>
      <c r="AM455" s="138"/>
      <c r="AN455" s="138"/>
      <c r="AO455" s="138"/>
      <c r="AP455" s="138"/>
      <c r="AQ455" s="138"/>
      <c r="AR455" s="138"/>
      <c r="AS455" s="138"/>
    </row>
    <row r="456" spans="1:45">
      <c r="A456" s="89" t="s">
        <v>7706</v>
      </c>
      <c r="B456" s="89" t="s">
        <v>7753</v>
      </c>
      <c r="C456" s="115">
        <v>16504421</v>
      </c>
      <c r="D456" s="115">
        <v>3496442</v>
      </c>
      <c r="E456" s="115">
        <v>449501</v>
      </c>
      <c r="F456" s="115">
        <v>953728</v>
      </c>
      <c r="G456" s="115">
        <v>741009</v>
      </c>
      <c r="H456" s="115">
        <v>110677</v>
      </c>
      <c r="I456" s="115">
        <v>105599</v>
      </c>
      <c r="J456" s="115">
        <v>105600</v>
      </c>
      <c r="K456" s="115">
        <v>122690</v>
      </c>
      <c r="L456" s="115">
        <v>173791</v>
      </c>
      <c r="M456" s="115">
        <v>0</v>
      </c>
      <c r="N456" s="115">
        <v>0</v>
      </c>
      <c r="O456" s="115">
        <v>0</v>
      </c>
      <c r="P456" s="115">
        <v>0</v>
      </c>
      <c r="Q456" s="115">
        <v>0</v>
      </c>
      <c r="R456" s="115">
        <v>0</v>
      </c>
      <c r="S456" s="115">
        <v>0</v>
      </c>
      <c r="T456" s="115">
        <v>0</v>
      </c>
      <c r="U456" s="115">
        <v>0</v>
      </c>
      <c r="V456" s="138"/>
      <c r="W456" s="138"/>
      <c r="X456" s="138"/>
      <c r="Y456" s="138"/>
      <c r="Z456" s="138"/>
      <c r="AA456" s="138"/>
      <c r="AB456" s="138"/>
      <c r="AC456" s="138"/>
      <c r="AD456" s="138"/>
      <c r="AE456" s="138"/>
      <c r="AF456" s="138"/>
      <c r="AG456" s="138"/>
      <c r="AH456" s="138"/>
      <c r="AI456" s="138"/>
      <c r="AJ456" s="138"/>
      <c r="AK456" s="138"/>
      <c r="AL456" s="138"/>
      <c r="AM456" s="138"/>
      <c r="AN456" s="138"/>
      <c r="AO456" s="138"/>
      <c r="AP456" s="138"/>
      <c r="AQ456" s="138"/>
      <c r="AR456" s="138"/>
      <c r="AS456" s="138"/>
    </row>
    <row r="457" spans="1:45">
      <c r="A457" s="89" t="s">
        <v>7707</v>
      </c>
      <c r="B457" s="89" t="s">
        <v>7754</v>
      </c>
      <c r="C457" s="115">
        <v>16504421</v>
      </c>
      <c r="D457" s="115">
        <v>3496442</v>
      </c>
      <c r="E457" s="115">
        <v>449501</v>
      </c>
      <c r="F457" s="115">
        <v>953728</v>
      </c>
      <c r="G457" s="115">
        <v>741009</v>
      </c>
      <c r="H457" s="115">
        <v>110677</v>
      </c>
      <c r="I457" s="115">
        <v>105599</v>
      </c>
      <c r="J457" s="115">
        <v>105600</v>
      </c>
      <c r="K457" s="115">
        <v>122690</v>
      </c>
      <c r="L457" s="115">
        <v>173791</v>
      </c>
      <c r="M457" s="115">
        <v>0</v>
      </c>
      <c r="N457" s="115">
        <v>0</v>
      </c>
      <c r="O457" s="115">
        <v>0</v>
      </c>
      <c r="P457" s="115">
        <v>0</v>
      </c>
      <c r="Q457" s="115">
        <v>0</v>
      </c>
      <c r="R457" s="115">
        <v>0</v>
      </c>
      <c r="S457" s="115">
        <v>0</v>
      </c>
      <c r="T457" s="115">
        <v>0</v>
      </c>
      <c r="U457" s="115">
        <v>0</v>
      </c>
      <c r="V457" s="138"/>
      <c r="W457" s="138"/>
      <c r="X457" s="138"/>
      <c r="Y457" s="138"/>
      <c r="Z457" s="138"/>
      <c r="AA457" s="138"/>
      <c r="AB457" s="138"/>
      <c r="AC457" s="138"/>
      <c r="AD457" s="138"/>
      <c r="AE457" s="138"/>
      <c r="AF457" s="138"/>
      <c r="AG457" s="138"/>
      <c r="AH457" s="138"/>
      <c r="AI457" s="138"/>
      <c r="AJ457" s="138"/>
      <c r="AK457" s="138"/>
      <c r="AL457" s="138"/>
      <c r="AM457" s="138"/>
      <c r="AN457" s="138"/>
      <c r="AO457" s="138"/>
      <c r="AP457" s="138"/>
      <c r="AQ457" s="138"/>
      <c r="AR457" s="138"/>
      <c r="AS457" s="138"/>
    </row>
    <row r="458" spans="1:45" ht="35.25" customHeight="1">
      <c r="A458" s="89" t="s">
        <v>4677</v>
      </c>
      <c r="B458" s="89" t="s">
        <v>4678</v>
      </c>
      <c r="C458" s="115">
        <v>-2505634465</v>
      </c>
      <c r="D458" s="115">
        <v>-2229467880</v>
      </c>
      <c r="E458" s="115">
        <v>-3043130575</v>
      </c>
      <c r="F458" s="115">
        <v>-3009147422</v>
      </c>
      <c r="G458" s="115">
        <v>-2981482774</v>
      </c>
      <c r="H458" s="115">
        <v>-3573323083</v>
      </c>
      <c r="I458" s="115">
        <v>-4519425390</v>
      </c>
      <c r="J458" s="115">
        <v>-1988974342</v>
      </c>
      <c r="K458" s="115">
        <v>-3171942347</v>
      </c>
      <c r="L458" s="115">
        <v>-3836075571</v>
      </c>
      <c r="M458" s="115">
        <v>-2882240503.2519598</v>
      </c>
      <c r="N458" s="115">
        <v>-2962862310.0840502</v>
      </c>
      <c r="O458" s="115">
        <v>-4142767413.7902999</v>
      </c>
      <c r="P458" s="115">
        <v>-2798479690.8179598</v>
      </c>
      <c r="Q458" s="115">
        <v>-2775494509.8098502</v>
      </c>
      <c r="R458" s="115">
        <v>-2784976641.2806602</v>
      </c>
      <c r="S458" s="115">
        <v>-2718109109.8800001</v>
      </c>
      <c r="T458" s="115">
        <v>-2974893256.98</v>
      </c>
      <c r="U458" s="115">
        <v>-3289505510.43366</v>
      </c>
      <c r="V458" s="138"/>
      <c r="W458" s="138"/>
      <c r="X458" s="138"/>
      <c r="Y458" s="138"/>
      <c r="Z458" s="138"/>
      <c r="AA458" s="138"/>
      <c r="AB458" s="138"/>
      <c r="AC458" s="138"/>
      <c r="AD458" s="138"/>
      <c r="AE458" s="138"/>
      <c r="AF458" s="138"/>
      <c r="AG458" s="138"/>
      <c r="AH458" s="138"/>
      <c r="AI458" s="138"/>
      <c r="AJ458" s="138"/>
      <c r="AK458" s="138"/>
      <c r="AL458" s="138"/>
      <c r="AM458" s="138"/>
      <c r="AN458" s="138"/>
      <c r="AO458" s="138"/>
      <c r="AP458" s="138"/>
      <c r="AQ458" s="138"/>
      <c r="AR458" s="138"/>
      <c r="AS458" s="138"/>
    </row>
    <row r="459" spans="1:45">
      <c r="A459" s="87">
        <v>5</v>
      </c>
      <c r="B459" s="88" t="s">
        <v>4709</v>
      </c>
      <c r="C459" s="113">
        <v>40260858696.910004</v>
      </c>
      <c r="D459" s="113">
        <v>43383449948.010002</v>
      </c>
      <c r="E459" s="113">
        <v>52397525293.720001</v>
      </c>
      <c r="F459" s="113">
        <v>52427312475.650002</v>
      </c>
      <c r="G459" s="113">
        <v>58338148059.169998</v>
      </c>
      <c r="H459" s="113">
        <v>58350293971.690002</v>
      </c>
      <c r="I459" s="113">
        <v>67165112921.910004</v>
      </c>
      <c r="J459" s="113">
        <v>77848655121.470001</v>
      </c>
      <c r="K459" s="113">
        <v>91421778379.100006</v>
      </c>
      <c r="L459" s="113">
        <v>95480825531.789993</v>
      </c>
      <c r="M459" s="113">
        <v>98608525176.674347</v>
      </c>
      <c r="N459" s="113">
        <v>125160777536.55782</v>
      </c>
      <c r="O459" s="113">
        <v>137394638024.50003</v>
      </c>
      <c r="P459" s="113">
        <v>133792610713.08246</v>
      </c>
      <c r="Q459" s="113">
        <v>152259201693.03229</v>
      </c>
      <c r="R459" s="113">
        <v>175422790705.34546</v>
      </c>
      <c r="S459" s="112">
        <v>216262602532.54999</v>
      </c>
      <c r="T459" s="112">
        <v>222280507865.98001</v>
      </c>
      <c r="U459" s="112">
        <v>250038407856.73001</v>
      </c>
      <c r="V459" s="138"/>
      <c r="W459" s="138"/>
      <c r="X459" s="138"/>
      <c r="Y459" s="138"/>
      <c r="Z459" s="138"/>
      <c r="AA459" s="138"/>
      <c r="AB459" s="138"/>
      <c r="AC459" s="138"/>
      <c r="AD459" s="138"/>
      <c r="AE459" s="138"/>
      <c r="AF459" s="138"/>
      <c r="AG459" s="138"/>
      <c r="AH459" s="138"/>
      <c r="AI459" s="138"/>
      <c r="AJ459" s="138"/>
      <c r="AK459" s="138"/>
      <c r="AL459" s="138"/>
      <c r="AM459" s="138"/>
      <c r="AN459" s="138"/>
      <c r="AO459" s="138"/>
      <c r="AP459" s="138"/>
      <c r="AQ459" s="138"/>
      <c r="AR459" s="138"/>
      <c r="AS459" s="138"/>
    </row>
    <row r="460" spans="1:45">
      <c r="A460" s="89" t="s">
        <v>4711</v>
      </c>
      <c r="B460" s="89" t="s">
        <v>4712</v>
      </c>
      <c r="C460" s="115">
        <v>12117979154</v>
      </c>
      <c r="D460" s="115">
        <v>12650881986</v>
      </c>
      <c r="E460" s="115">
        <v>15139187999</v>
      </c>
      <c r="F460" s="115">
        <v>15765410995</v>
      </c>
      <c r="G460" s="115">
        <v>17039225516</v>
      </c>
      <c r="H460" s="115">
        <v>17234754047</v>
      </c>
      <c r="I460" s="115">
        <v>18060797132</v>
      </c>
      <c r="J460" s="115">
        <v>19164450506</v>
      </c>
      <c r="K460" s="115">
        <v>21744539568</v>
      </c>
      <c r="L460" s="115">
        <v>21649107857</v>
      </c>
      <c r="M460" s="115">
        <v>25519242828.734303</v>
      </c>
      <c r="N460" s="115">
        <v>27964103063.573799</v>
      </c>
      <c r="O460" s="115">
        <v>29731894067.867199</v>
      </c>
      <c r="P460" s="115">
        <v>27985854397.546398</v>
      </c>
      <c r="Q460" s="115">
        <v>31711516427.214199</v>
      </c>
      <c r="R460" s="115">
        <v>36877417489.429298</v>
      </c>
      <c r="S460" s="115">
        <v>43948003364.529999</v>
      </c>
      <c r="T460" s="115">
        <v>46599925753.5</v>
      </c>
      <c r="U460" s="115">
        <v>52698555593.403397</v>
      </c>
      <c r="V460" s="138"/>
      <c r="W460" s="138"/>
      <c r="X460" s="138"/>
      <c r="Y460" s="138"/>
      <c r="Z460" s="138"/>
      <c r="AA460" s="138"/>
      <c r="AB460" s="138"/>
      <c r="AC460" s="138"/>
      <c r="AD460" s="138"/>
      <c r="AE460" s="138"/>
      <c r="AF460" s="138"/>
      <c r="AG460" s="138"/>
      <c r="AH460" s="138"/>
      <c r="AI460" s="138"/>
      <c r="AJ460" s="138"/>
      <c r="AK460" s="138"/>
      <c r="AL460" s="138"/>
      <c r="AM460" s="138"/>
      <c r="AN460" s="138"/>
      <c r="AO460" s="138"/>
      <c r="AP460" s="138"/>
      <c r="AQ460" s="138"/>
      <c r="AR460" s="138"/>
      <c r="AS460" s="138"/>
    </row>
    <row r="461" spans="1:45">
      <c r="A461" s="89" t="s">
        <v>4713</v>
      </c>
      <c r="B461" s="89" t="s">
        <v>2212</v>
      </c>
      <c r="C461" s="115">
        <v>4189375161</v>
      </c>
      <c r="D461" s="115">
        <v>4394267568</v>
      </c>
      <c r="E461" s="115">
        <v>5038187326</v>
      </c>
      <c r="F461" s="115">
        <v>5137075150</v>
      </c>
      <c r="G461" s="115">
        <v>5508560421</v>
      </c>
      <c r="H461" s="115">
        <v>5912300094</v>
      </c>
      <c r="I461" s="115">
        <v>6112489695</v>
      </c>
      <c r="J461" s="115">
        <v>6828106676</v>
      </c>
      <c r="K461" s="115">
        <v>7436938859</v>
      </c>
      <c r="L461" s="115">
        <v>7700605417</v>
      </c>
      <c r="M461" s="115">
        <v>8545542328.0048599</v>
      </c>
      <c r="N461" s="115">
        <v>5880392015.2587099</v>
      </c>
      <c r="O461" s="115">
        <v>6452282626.0750999</v>
      </c>
      <c r="P461" s="115">
        <v>6890675743.5973492</v>
      </c>
      <c r="Q461" s="115">
        <v>7133576693.8870096</v>
      </c>
      <c r="R461" s="115">
        <v>7730759409.0589294</v>
      </c>
      <c r="S461" s="115">
        <v>9229829600.4799995</v>
      </c>
      <c r="T461" s="115">
        <v>10478086438.67</v>
      </c>
      <c r="U461" s="115">
        <v>11275889068.675501</v>
      </c>
      <c r="V461" s="138"/>
      <c r="W461" s="138"/>
      <c r="X461" s="138"/>
      <c r="Y461" s="138"/>
      <c r="Z461" s="138"/>
      <c r="AA461" s="138"/>
      <c r="AB461" s="138"/>
      <c r="AC461" s="138"/>
      <c r="AD461" s="138"/>
      <c r="AE461" s="138"/>
      <c r="AF461" s="138"/>
      <c r="AG461" s="138"/>
      <c r="AH461" s="138"/>
      <c r="AI461" s="138"/>
      <c r="AJ461" s="138"/>
      <c r="AK461" s="138"/>
      <c r="AL461" s="138"/>
      <c r="AM461" s="138"/>
      <c r="AN461" s="138"/>
      <c r="AO461" s="138"/>
      <c r="AP461" s="138"/>
      <c r="AQ461" s="138"/>
      <c r="AR461" s="138"/>
      <c r="AS461" s="138"/>
    </row>
    <row r="462" spans="1:45">
      <c r="A462" s="89" t="s">
        <v>4743</v>
      </c>
      <c r="B462" s="89" t="s">
        <v>4744</v>
      </c>
      <c r="C462" s="115">
        <v>2756943405</v>
      </c>
      <c r="D462" s="115">
        <v>3192693461</v>
      </c>
      <c r="E462" s="115">
        <v>4162488325</v>
      </c>
      <c r="F462" s="115">
        <v>4555687626</v>
      </c>
      <c r="G462" s="115">
        <v>4958306368</v>
      </c>
      <c r="H462" s="115">
        <v>4987041925</v>
      </c>
      <c r="I462" s="115">
        <v>4903666331</v>
      </c>
      <c r="J462" s="115">
        <v>4508018814</v>
      </c>
      <c r="K462" s="115">
        <v>4790122817</v>
      </c>
      <c r="L462" s="115">
        <v>4738325487</v>
      </c>
      <c r="M462" s="115">
        <v>7179271566.9211903</v>
      </c>
      <c r="N462" s="115">
        <v>1173059947.22192</v>
      </c>
      <c r="O462" s="115">
        <v>1536052086.11747</v>
      </c>
      <c r="P462" s="115">
        <v>867026280.86792004</v>
      </c>
      <c r="Q462" s="115">
        <v>756886344.28228009</v>
      </c>
      <c r="R462" s="115">
        <v>695680663.63193989</v>
      </c>
      <c r="S462" s="115">
        <v>871634089.89999998</v>
      </c>
      <c r="T462" s="115">
        <v>909027338.89999998</v>
      </c>
      <c r="U462" s="115">
        <v>1108754362.6499901</v>
      </c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8"/>
      <c r="AG462" s="138"/>
      <c r="AH462" s="138"/>
      <c r="AI462" s="138"/>
      <c r="AJ462" s="138"/>
      <c r="AK462" s="138"/>
      <c r="AL462" s="138"/>
      <c r="AM462" s="138"/>
      <c r="AN462" s="138"/>
      <c r="AO462" s="138"/>
      <c r="AP462" s="138"/>
      <c r="AQ462" s="138"/>
      <c r="AR462" s="138"/>
      <c r="AS462" s="138"/>
    </row>
    <row r="463" spans="1:45">
      <c r="A463" s="89" t="s">
        <v>4758</v>
      </c>
      <c r="B463" s="89" t="s">
        <v>2214</v>
      </c>
      <c r="C463" s="115">
        <v>805481579</v>
      </c>
      <c r="D463" s="115">
        <v>940951640</v>
      </c>
      <c r="E463" s="115">
        <v>1222768308</v>
      </c>
      <c r="F463" s="115">
        <v>1086686312</v>
      </c>
      <c r="G463" s="115">
        <v>1156278063</v>
      </c>
      <c r="H463" s="115">
        <v>1141226952</v>
      </c>
      <c r="I463" s="115">
        <v>1131803663</v>
      </c>
      <c r="J463" s="115">
        <v>1235224984</v>
      </c>
      <c r="K463" s="115">
        <v>1261289272</v>
      </c>
      <c r="L463" s="115">
        <v>1471304419</v>
      </c>
      <c r="M463" s="115">
        <v>1456793000.40327</v>
      </c>
      <c r="N463" s="115">
        <v>1758882855.7018101</v>
      </c>
      <c r="O463" s="115">
        <v>1881802035.5352099</v>
      </c>
      <c r="P463" s="115">
        <v>1988700793.73457</v>
      </c>
      <c r="Q463" s="115">
        <v>2132276195.3196499</v>
      </c>
      <c r="R463" s="115">
        <v>2441682410.8800697</v>
      </c>
      <c r="S463" s="115">
        <v>2797479063.3499999</v>
      </c>
      <c r="T463" s="115">
        <v>3219828553.0999999</v>
      </c>
      <c r="U463" s="115">
        <v>3510239299.0750098</v>
      </c>
      <c r="V463" s="138"/>
      <c r="W463" s="138"/>
      <c r="X463" s="138"/>
      <c r="Y463" s="138"/>
      <c r="Z463" s="138"/>
      <c r="AA463" s="138"/>
      <c r="AB463" s="138"/>
      <c r="AC463" s="138"/>
      <c r="AD463" s="138"/>
      <c r="AE463" s="138"/>
      <c r="AF463" s="138"/>
      <c r="AG463" s="138"/>
      <c r="AH463" s="138"/>
      <c r="AI463" s="138"/>
      <c r="AJ463" s="138"/>
      <c r="AK463" s="138"/>
      <c r="AL463" s="138"/>
      <c r="AM463" s="138"/>
      <c r="AN463" s="138"/>
      <c r="AO463" s="138"/>
      <c r="AP463" s="138"/>
      <c r="AQ463" s="138"/>
      <c r="AR463" s="138"/>
      <c r="AS463" s="138"/>
    </row>
    <row r="464" spans="1:45">
      <c r="A464" s="89" t="s">
        <v>4775</v>
      </c>
      <c r="B464" s="89" t="s">
        <v>133</v>
      </c>
      <c r="C464" s="115">
        <v>134452912</v>
      </c>
      <c r="D464" s="115">
        <v>148731609</v>
      </c>
      <c r="E464" s="115">
        <v>176196925</v>
      </c>
      <c r="F464" s="115">
        <v>168740075</v>
      </c>
      <c r="G464" s="115">
        <v>189402665</v>
      </c>
      <c r="H464" s="115">
        <v>194012295</v>
      </c>
      <c r="I464" s="115">
        <v>193551795</v>
      </c>
      <c r="J464" s="115">
        <v>197111676</v>
      </c>
      <c r="K464" s="115">
        <v>212856360</v>
      </c>
      <c r="L464" s="115">
        <v>279715338</v>
      </c>
      <c r="M464" s="115">
        <v>361337563.88132</v>
      </c>
      <c r="N464" s="115">
        <v>424065476.64984</v>
      </c>
      <c r="O464" s="115">
        <v>483360796.94906002</v>
      </c>
      <c r="P464" s="115">
        <v>651223952.59372997</v>
      </c>
      <c r="Q464" s="115">
        <v>639476561.47075999</v>
      </c>
      <c r="R464" s="115">
        <v>691549593.62141001</v>
      </c>
      <c r="S464" s="115">
        <v>785608617.42999995</v>
      </c>
      <c r="T464" s="115">
        <v>909873566.74000001</v>
      </c>
      <c r="U464" s="115">
        <v>953923812.63887</v>
      </c>
      <c r="V464" s="138"/>
      <c r="W464" s="138"/>
      <c r="X464" s="138"/>
      <c r="Y464" s="138"/>
      <c r="Z464" s="138"/>
      <c r="AA464" s="138"/>
      <c r="AB464" s="138"/>
      <c r="AC464" s="138"/>
      <c r="AD464" s="138"/>
      <c r="AE464" s="138"/>
      <c r="AF464" s="138"/>
      <c r="AG464" s="138"/>
      <c r="AH464" s="138"/>
      <c r="AI464" s="138"/>
      <c r="AJ464" s="138"/>
      <c r="AK464" s="138"/>
      <c r="AL464" s="138"/>
      <c r="AM464" s="138"/>
      <c r="AN464" s="138"/>
      <c r="AO464" s="138"/>
      <c r="AP464" s="138"/>
      <c r="AQ464" s="138"/>
      <c r="AR464" s="138"/>
      <c r="AS464" s="138"/>
    </row>
    <row r="465" spans="1:45">
      <c r="A465" s="89" t="s">
        <v>4784</v>
      </c>
      <c r="B465" s="89" t="s">
        <v>4785</v>
      </c>
      <c r="C465" s="115">
        <v>0</v>
      </c>
      <c r="D465" s="115">
        <v>0</v>
      </c>
      <c r="E465" s="115">
        <v>0</v>
      </c>
      <c r="F465" s="115">
        <v>0</v>
      </c>
      <c r="G465" s="115">
        <v>0</v>
      </c>
      <c r="H465" s="115">
        <v>0</v>
      </c>
      <c r="I465" s="115">
        <v>0</v>
      </c>
      <c r="J465" s="115">
        <v>0</v>
      </c>
      <c r="K465" s="115">
        <v>0</v>
      </c>
      <c r="L465" s="115">
        <v>0</v>
      </c>
      <c r="M465" s="115">
        <v>0</v>
      </c>
      <c r="N465" s="115">
        <v>2663045934.21105</v>
      </c>
      <c r="O465" s="115">
        <v>2797807892.2152205</v>
      </c>
      <c r="P465" s="115">
        <v>2974358043.92522</v>
      </c>
      <c r="Q465" s="115">
        <v>3393211946.2641497</v>
      </c>
      <c r="R465" s="115">
        <v>3893386302.0983</v>
      </c>
      <c r="S465" s="115">
        <v>4178782966.3000002</v>
      </c>
      <c r="T465" s="115">
        <v>4853496423.3999996</v>
      </c>
      <c r="U465" s="115">
        <v>5044962389.7143402</v>
      </c>
      <c r="V465" s="138"/>
      <c r="W465" s="138"/>
      <c r="X465" s="138"/>
      <c r="Y465" s="138"/>
      <c r="Z465" s="138"/>
      <c r="AA465" s="138"/>
      <c r="AB465" s="138"/>
      <c r="AC465" s="138"/>
      <c r="AD465" s="138"/>
      <c r="AE465" s="138"/>
      <c r="AF465" s="138"/>
      <c r="AG465" s="138"/>
      <c r="AH465" s="138"/>
      <c r="AI465" s="138"/>
      <c r="AJ465" s="138"/>
      <c r="AK465" s="138"/>
      <c r="AL465" s="138"/>
      <c r="AM465" s="138"/>
      <c r="AN465" s="138"/>
      <c r="AO465" s="138"/>
      <c r="AP465" s="138"/>
      <c r="AQ465" s="138"/>
      <c r="AR465" s="138"/>
      <c r="AS465" s="138"/>
    </row>
    <row r="466" spans="1:45">
      <c r="A466" s="89" t="s">
        <v>4801</v>
      </c>
      <c r="B466" s="89" t="s">
        <v>4802</v>
      </c>
      <c r="C466" s="115">
        <v>0</v>
      </c>
      <c r="D466" s="115">
        <v>0</v>
      </c>
      <c r="E466" s="115">
        <v>0</v>
      </c>
      <c r="F466" s="115">
        <v>0</v>
      </c>
      <c r="G466" s="115">
        <v>0</v>
      </c>
      <c r="H466" s="115">
        <v>0</v>
      </c>
      <c r="I466" s="115">
        <v>0</v>
      </c>
      <c r="J466" s="115">
        <v>0</v>
      </c>
      <c r="K466" s="115">
        <v>0</v>
      </c>
      <c r="L466" s="115">
        <v>0</v>
      </c>
      <c r="M466" s="115">
        <v>0</v>
      </c>
      <c r="N466" s="115">
        <v>2988649651.3606801</v>
      </c>
      <c r="O466" s="115">
        <v>2798813131.6229701</v>
      </c>
      <c r="P466" s="115">
        <v>1683567802.2721102</v>
      </c>
      <c r="Q466" s="115">
        <v>1602846757.6540301</v>
      </c>
      <c r="R466" s="115">
        <v>1788256159.1119099</v>
      </c>
      <c r="S466" s="115">
        <v>2081277346.46</v>
      </c>
      <c r="T466" s="115">
        <v>2113568188.1400001</v>
      </c>
      <c r="U466" s="115">
        <v>2499813857.3900399</v>
      </c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38"/>
      <c r="AG466" s="138"/>
      <c r="AH466" s="138"/>
      <c r="AI466" s="138"/>
      <c r="AJ466" s="138"/>
      <c r="AK466" s="138"/>
      <c r="AL466" s="138"/>
      <c r="AM466" s="138"/>
      <c r="AN466" s="138"/>
      <c r="AO466" s="138"/>
      <c r="AP466" s="138"/>
      <c r="AQ466" s="138"/>
      <c r="AR466" s="138"/>
      <c r="AS466" s="138"/>
    </row>
    <row r="467" spans="1:45">
      <c r="A467" s="89" t="s">
        <v>4822</v>
      </c>
      <c r="B467" s="89" t="s">
        <v>4823</v>
      </c>
      <c r="C467" s="115">
        <v>3939533429</v>
      </c>
      <c r="D467" s="115">
        <v>3690745207</v>
      </c>
      <c r="E467" s="115">
        <v>4221117137</v>
      </c>
      <c r="F467" s="115">
        <v>4506017999</v>
      </c>
      <c r="G467" s="115">
        <v>4789381823</v>
      </c>
      <c r="H467" s="115">
        <v>4625379189</v>
      </c>
      <c r="I467" s="115">
        <v>5377623920</v>
      </c>
      <c r="J467" s="115">
        <v>6036363435</v>
      </c>
      <c r="K467" s="115">
        <v>7484869141</v>
      </c>
      <c r="L467" s="115">
        <v>6842570281</v>
      </c>
      <c r="M467" s="115">
        <v>7561897188.7290001</v>
      </c>
      <c r="N467" s="115">
        <v>12679381166.094099</v>
      </c>
      <c r="O467" s="115">
        <v>13285994836.5979</v>
      </c>
      <c r="P467" s="115">
        <v>12282376839.752901</v>
      </c>
      <c r="Q467" s="115">
        <v>15416888024.7693</v>
      </c>
      <c r="R467" s="115">
        <v>18838527008.103001</v>
      </c>
      <c r="S467" s="115">
        <v>22462825952.810001</v>
      </c>
      <c r="T467" s="115">
        <v>22892740084.439999</v>
      </c>
      <c r="U467" s="115">
        <v>27344302463.173</v>
      </c>
      <c r="V467" s="138"/>
      <c r="W467" s="138"/>
      <c r="X467" s="138"/>
      <c r="Y467" s="138"/>
      <c r="Z467" s="138"/>
      <c r="AA467" s="138"/>
      <c r="AB467" s="138"/>
      <c r="AC467" s="138"/>
      <c r="AD467" s="138"/>
      <c r="AE467" s="138"/>
      <c r="AF467" s="138"/>
      <c r="AG467" s="138"/>
      <c r="AH467" s="138"/>
      <c r="AI467" s="138"/>
      <c r="AJ467" s="138"/>
      <c r="AK467" s="138"/>
      <c r="AL467" s="138"/>
      <c r="AM467" s="138"/>
      <c r="AN467" s="138"/>
      <c r="AO467" s="138"/>
      <c r="AP467" s="138"/>
      <c r="AQ467" s="138"/>
      <c r="AR467" s="138"/>
      <c r="AS467" s="138"/>
    </row>
    <row r="468" spans="1:45">
      <c r="A468" s="89" t="s">
        <v>4944</v>
      </c>
      <c r="B468" s="89" t="s">
        <v>2822</v>
      </c>
      <c r="C468" s="115">
        <v>292192668</v>
      </c>
      <c r="D468" s="115">
        <v>283492501</v>
      </c>
      <c r="E468" s="115">
        <v>318429978</v>
      </c>
      <c r="F468" s="115">
        <v>311203833</v>
      </c>
      <c r="G468" s="115">
        <v>437296176</v>
      </c>
      <c r="H468" s="115">
        <v>374793592</v>
      </c>
      <c r="I468" s="115">
        <v>341661728</v>
      </c>
      <c r="J468" s="115">
        <v>359624921</v>
      </c>
      <c r="K468" s="115">
        <v>558463119</v>
      </c>
      <c r="L468" s="115">
        <v>616586915</v>
      </c>
      <c r="M468" s="115">
        <v>414401180.79466999</v>
      </c>
      <c r="N468" s="115">
        <v>396626017.07565004</v>
      </c>
      <c r="O468" s="115">
        <v>495780662.7543</v>
      </c>
      <c r="P468" s="115">
        <v>647924940.80259001</v>
      </c>
      <c r="Q468" s="115">
        <v>636353903.56695998</v>
      </c>
      <c r="R468" s="115">
        <v>797575942.92372</v>
      </c>
      <c r="S468" s="115">
        <v>1540565727.79</v>
      </c>
      <c r="T468" s="115">
        <v>1221749672.05</v>
      </c>
      <c r="U468" s="115">
        <v>958950868.38628006</v>
      </c>
      <c r="V468" s="138"/>
      <c r="W468" s="138"/>
      <c r="X468" s="138"/>
      <c r="Y468" s="138"/>
      <c r="Z468" s="138"/>
      <c r="AA468" s="138"/>
      <c r="AB468" s="138"/>
      <c r="AC468" s="138"/>
      <c r="AD468" s="138"/>
      <c r="AE468" s="138"/>
      <c r="AF468" s="138"/>
      <c r="AG468" s="138"/>
      <c r="AH468" s="138"/>
      <c r="AI468" s="138"/>
      <c r="AJ468" s="138"/>
      <c r="AK468" s="138"/>
      <c r="AL468" s="138"/>
      <c r="AM468" s="138"/>
      <c r="AN468" s="138"/>
      <c r="AO468" s="138"/>
      <c r="AP468" s="138"/>
      <c r="AQ468" s="138"/>
      <c r="AR468" s="138"/>
      <c r="AS468" s="138"/>
    </row>
    <row r="469" spans="1:45" ht="25.5">
      <c r="A469" s="89" t="s">
        <v>4973</v>
      </c>
      <c r="B469" s="89" t="s">
        <v>1114</v>
      </c>
      <c r="C469" s="115">
        <v>0</v>
      </c>
      <c r="D469" s="115">
        <v>0</v>
      </c>
      <c r="E469" s="115">
        <v>0</v>
      </c>
      <c r="F469" s="115">
        <v>0</v>
      </c>
      <c r="G469" s="115">
        <v>0</v>
      </c>
      <c r="H469" s="115">
        <v>0</v>
      </c>
      <c r="I469" s="115">
        <v>0</v>
      </c>
      <c r="J469" s="115">
        <v>0</v>
      </c>
      <c r="K469" s="115">
        <v>0</v>
      </c>
      <c r="L469" s="115">
        <v>0</v>
      </c>
      <c r="M469" s="115">
        <v>0</v>
      </c>
      <c r="N469" s="115">
        <v>0</v>
      </c>
      <c r="O469" s="115">
        <v>0</v>
      </c>
      <c r="P469" s="115">
        <v>0</v>
      </c>
      <c r="Q469" s="115">
        <v>0</v>
      </c>
      <c r="R469" s="115">
        <v>0</v>
      </c>
      <c r="S469" s="115">
        <v>0</v>
      </c>
      <c r="T469" s="115">
        <v>0</v>
      </c>
      <c r="U469" s="115">
        <v>0</v>
      </c>
      <c r="V469" s="138"/>
      <c r="W469" s="138"/>
      <c r="X469" s="138"/>
      <c r="Y469" s="138"/>
      <c r="Z469" s="138"/>
      <c r="AA469" s="138"/>
      <c r="AB469" s="138"/>
      <c r="AC469" s="138"/>
      <c r="AD469" s="138"/>
      <c r="AE469" s="138"/>
      <c r="AF469" s="138"/>
      <c r="AG469" s="138"/>
      <c r="AH469" s="138"/>
      <c r="AI469" s="138"/>
      <c r="AJ469" s="138"/>
      <c r="AK469" s="138"/>
      <c r="AL469" s="138"/>
      <c r="AM469" s="138"/>
      <c r="AN469" s="138"/>
      <c r="AO469" s="138"/>
      <c r="AP469" s="138"/>
      <c r="AQ469" s="138"/>
      <c r="AR469" s="138"/>
      <c r="AS469" s="138"/>
    </row>
    <row r="470" spans="1:45" ht="38.25">
      <c r="A470" s="89" t="s">
        <v>7819</v>
      </c>
      <c r="B470" s="89" t="s">
        <v>7822</v>
      </c>
      <c r="C470" s="115">
        <v>0</v>
      </c>
      <c r="D470" s="115">
        <v>0</v>
      </c>
      <c r="E470" s="115">
        <v>0</v>
      </c>
      <c r="F470" s="115">
        <v>0</v>
      </c>
      <c r="G470" s="115">
        <v>0</v>
      </c>
      <c r="H470" s="115">
        <v>0</v>
      </c>
      <c r="I470" s="115">
        <v>0</v>
      </c>
      <c r="J470" s="115">
        <v>0</v>
      </c>
      <c r="K470" s="115">
        <v>0</v>
      </c>
      <c r="L470" s="115">
        <v>0</v>
      </c>
      <c r="M470" s="115">
        <v>0</v>
      </c>
      <c r="N470" s="115">
        <v>0</v>
      </c>
      <c r="O470" s="115">
        <v>0</v>
      </c>
      <c r="P470" s="115">
        <v>0</v>
      </c>
      <c r="Q470" s="115">
        <v>0</v>
      </c>
      <c r="R470" s="115">
        <v>0</v>
      </c>
      <c r="S470" s="115">
        <v>0</v>
      </c>
      <c r="T470" s="115">
        <v>1555488.05</v>
      </c>
      <c r="U470" s="115">
        <v>1719471.70034</v>
      </c>
      <c r="V470" s="138"/>
      <c r="W470" s="138"/>
      <c r="X470" s="138"/>
      <c r="Y470" s="138"/>
      <c r="Z470" s="138"/>
      <c r="AA470" s="138"/>
      <c r="AB470" s="138"/>
      <c r="AC470" s="138"/>
      <c r="AD470" s="138"/>
      <c r="AE470" s="138"/>
      <c r="AF470" s="138"/>
      <c r="AG470" s="138"/>
      <c r="AH470" s="138"/>
      <c r="AI470" s="138"/>
      <c r="AJ470" s="138"/>
      <c r="AK470" s="138"/>
      <c r="AL470" s="138"/>
      <c r="AM470" s="138"/>
      <c r="AN470" s="138"/>
      <c r="AO470" s="138"/>
      <c r="AP470" s="138"/>
      <c r="AQ470" s="138"/>
      <c r="AR470" s="138"/>
      <c r="AS470" s="138"/>
    </row>
    <row r="471" spans="1:45">
      <c r="A471" s="89" t="s">
        <v>4987</v>
      </c>
      <c r="B471" s="89" t="s">
        <v>4988</v>
      </c>
      <c r="C471" s="115">
        <v>2827929198</v>
      </c>
      <c r="D471" s="115">
        <v>2508233733</v>
      </c>
      <c r="E471" s="115">
        <v>2688393216</v>
      </c>
      <c r="F471" s="115">
        <v>3073147932</v>
      </c>
      <c r="G471" s="115">
        <v>3399921259</v>
      </c>
      <c r="H471" s="115">
        <v>2860769475</v>
      </c>
      <c r="I471" s="115">
        <v>3651996472</v>
      </c>
      <c r="J471" s="115">
        <v>4793101450</v>
      </c>
      <c r="K471" s="115">
        <v>5393619926</v>
      </c>
      <c r="L471" s="115">
        <v>4124804319</v>
      </c>
      <c r="M471" s="115">
        <v>4955308023.2811203</v>
      </c>
      <c r="N471" s="115">
        <v>900482836.91966009</v>
      </c>
      <c r="O471" s="115">
        <v>965106013.76962996</v>
      </c>
      <c r="P471" s="115">
        <v>615814231.09406006</v>
      </c>
      <c r="Q471" s="115">
        <v>660840273.27531993</v>
      </c>
      <c r="R471" s="115">
        <v>841843703.56914997</v>
      </c>
      <c r="S471" s="115">
        <v>905041614.98000002</v>
      </c>
      <c r="T471" s="115">
        <v>880572579.53999996</v>
      </c>
      <c r="U471" s="115">
        <v>998354946.74331999</v>
      </c>
      <c r="V471" s="138"/>
      <c r="W471" s="138"/>
      <c r="X471" s="138"/>
      <c r="Y471" s="138"/>
      <c r="Z471" s="138"/>
      <c r="AA471" s="138"/>
      <c r="AB471" s="138"/>
      <c r="AC471" s="138"/>
      <c r="AD471" s="138"/>
      <c r="AE471" s="138"/>
      <c r="AF471" s="138"/>
      <c r="AG471" s="138"/>
      <c r="AH471" s="138"/>
      <c r="AI471" s="138"/>
      <c r="AJ471" s="138"/>
      <c r="AK471" s="138"/>
      <c r="AL471" s="138"/>
      <c r="AM471" s="138"/>
      <c r="AN471" s="138"/>
      <c r="AO471" s="138"/>
      <c r="AP471" s="138"/>
      <c r="AQ471" s="138"/>
      <c r="AR471" s="138"/>
      <c r="AS471" s="138"/>
    </row>
    <row r="472" spans="1:45">
      <c r="A472" s="89" t="s">
        <v>4989</v>
      </c>
      <c r="B472" s="89" t="s">
        <v>2212</v>
      </c>
      <c r="C472" s="115">
        <v>513495482</v>
      </c>
      <c r="D472" s="115">
        <v>461807945</v>
      </c>
      <c r="E472" s="115">
        <v>459281968</v>
      </c>
      <c r="F472" s="115">
        <v>473045747</v>
      </c>
      <c r="G472" s="115">
        <v>480598670</v>
      </c>
      <c r="H472" s="115">
        <v>511568717</v>
      </c>
      <c r="I472" s="115">
        <v>617646396</v>
      </c>
      <c r="J472" s="115">
        <v>712979013</v>
      </c>
      <c r="K472" s="115">
        <v>775768564</v>
      </c>
      <c r="L472" s="115">
        <v>777379857</v>
      </c>
      <c r="M472" s="115">
        <v>939624541.67456007</v>
      </c>
      <c r="N472" s="115">
        <v>67688874.505910009</v>
      </c>
      <c r="O472" s="115">
        <v>68169971.254610002</v>
      </c>
      <c r="P472" s="115">
        <v>47666869.724430002</v>
      </c>
      <c r="Q472" s="115">
        <v>39971717.956469998</v>
      </c>
      <c r="R472" s="115">
        <v>43832370.417230003</v>
      </c>
      <c r="S472" s="115">
        <v>50516682.25</v>
      </c>
      <c r="T472" s="115">
        <v>65681944.539999999</v>
      </c>
      <c r="U472" s="115">
        <v>70798916.572750002</v>
      </c>
      <c r="V472" s="138"/>
      <c r="W472" s="138"/>
      <c r="X472" s="138"/>
      <c r="Y472" s="138"/>
      <c r="Z472" s="138"/>
      <c r="AA472" s="138"/>
      <c r="AB472" s="138"/>
      <c r="AC472" s="138"/>
      <c r="AD472" s="138"/>
      <c r="AE472" s="138"/>
      <c r="AF472" s="138"/>
      <c r="AG472" s="138"/>
      <c r="AH472" s="138"/>
      <c r="AI472" s="138"/>
      <c r="AJ472" s="138"/>
      <c r="AK472" s="138"/>
      <c r="AL472" s="138"/>
      <c r="AM472" s="138"/>
      <c r="AN472" s="138"/>
      <c r="AO472" s="138"/>
      <c r="AP472" s="138"/>
      <c r="AQ472" s="138"/>
      <c r="AR472" s="138"/>
      <c r="AS472" s="138"/>
    </row>
    <row r="473" spans="1:45">
      <c r="A473" s="89" t="s">
        <v>5004</v>
      </c>
      <c r="B473" s="89" t="s">
        <v>4744</v>
      </c>
      <c r="C473" s="115">
        <v>41735575</v>
      </c>
      <c r="D473" s="115">
        <v>76905168</v>
      </c>
      <c r="E473" s="115">
        <v>99093146</v>
      </c>
      <c r="F473" s="115">
        <v>32181684</v>
      </c>
      <c r="G473" s="115">
        <v>20733431</v>
      </c>
      <c r="H473" s="115">
        <v>14679292</v>
      </c>
      <c r="I473" s="115">
        <v>23566078</v>
      </c>
      <c r="J473" s="115">
        <v>10954142</v>
      </c>
      <c r="K473" s="115">
        <v>14462906</v>
      </c>
      <c r="L473" s="115">
        <v>10039543</v>
      </c>
      <c r="M473" s="115">
        <v>9316266.1445000004</v>
      </c>
      <c r="N473" s="115">
        <v>1043686.461</v>
      </c>
      <c r="O473" s="115">
        <v>2121363.74627</v>
      </c>
      <c r="P473" s="115">
        <v>893838.12557000003</v>
      </c>
      <c r="Q473" s="115">
        <v>710565.65128999995</v>
      </c>
      <c r="R473" s="115">
        <v>621318.19900000002</v>
      </c>
      <c r="S473" s="115">
        <v>1513369.49</v>
      </c>
      <c r="T473" s="115">
        <v>1204219.96</v>
      </c>
      <c r="U473" s="115">
        <v>1017693.8582200001</v>
      </c>
      <c r="V473" s="138"/>
      <c r="W473" s="138"/>
      <c r="X473" s="138"/>
      <c r="Y473" s="138"/>
      <c r="Z473" s="138"/>
      <c r="AA473" s="138"/>
      <c r="AB473" s="138"/>
      <c r="AC473" s="138"/>
      <c r="AD473" s="138"/>
      <c r="AE473" s="138"/>
      <c r="AF473" s="138"/>
      <c r="AG473" s="138"/>
      <c r="AH473" s="138"/>
      <c r="AI473" s="138"/>
      <c r="AJ473" s="138"/>
      <c r="AK473" s="138"/>
      <c r="AL473" s="138"/>
      <c r="AM473" s="138"/>
      <c r="AN473" s="138"/>
      <c r="AO473" s="138"/>
      <c r="AP473" s="138"/>
      <c r="AQ473" s="138"/>
      <c r="AR473" s="138"/>
      <c r="AS473" s="138"/>
    </row>
    <row r="474" spans="1:45">
      <c r="A474" s="89" t="s">
        <v>5013</v>
      </c>
      <c r="B474" s="89" t="s">
        <v>2214</v>
      </c>
      <c r="C474" s="115">
        <v>51480704</v>
      </c>
      <c r="D474" s="115">
        <v>57616257</v>
      </c>
      <c r="E474" s="115">
        <v>59674702</v>
      </c>
      <c r="F474" s="115">
        <v>60686045</v>
      </c>
      <c r="G474" s="115">
        <v>61663714</v>
      </c>
      <c r="H474" s="115">
        <v>70404349</v>
      </c>
      <c r="I474" s="115">
        <v>91504140</v>
      </c>
      <c r="J474" s="115">
        <v>91134193</v>
      </c>
      <c r="K474" s="115">
        <v>98049184</v>
      </c>
      <c r="L474" s="115">
        <v>107126697</v>
      </c>
      <c r="M474" s="115">
        <v>133000344.39949</v>
      </c>
      <c r="N474" s="115">
        <v>45178913.493110001</v>
      </c>
      <c r="O474" s="115">
        <v>15526079.26936</v>
      </c>
      <c r="P474" s="115">
        <v>9406357.8825499993</v>
      </c>
      <c r="Q474" s="115">
        <v>18384713.579060003</v>
      </c>
      <c r="R474" s="115">
        <v>11063944.4178</v>
      </c>
      <c r="S474" s="115">
        <v>13350483.08</v>
      </c>
      <c r="T474" s="115">
        <v>16037194.109999999</v>
      </c>
      <c r="U474" s="115">
        <v>20977351.412</v>
      </c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8"/>
      <c r="AG474" s="138"/>
      <c r="AH474" s="138"/>
      <c r="AI474" s="138"/>
      <c r="AJ474" s="138"/>
      <c r="AK474" s="138"/>
      <c r="AL474" s="138"/>
      <c r="AM474" s="138"/>
      <c r="AN474" s="138"/>
      <c r="AO474" s="138"/>
      <c r="AP474" s="138"/>
      <c r="AQ474" s="138"/>
      <c r="AR474" s="138"/>
      <c r="AS474" s="138"/>
    </row>
    <row r="475" spans="1:45">
      <c r="A475" s="89" t="s">
        <v>7708</v>
      </c>
      <c r="B475" s="89" t="s">
        <v>218</v>
      </c>
      <c r="C475" s="115">
        <v>0</v>
      </c>
      <c r="D475" s="115">
        <v>0</v>
      </c>
      <c r="E475" s="115">
        <v>0</v>
      </c>
      <c r="F475" s="115">
        <v>0</v>
      </c>
      <c r="G475" s="115">
        <v>0</v>
      </c>
      <c r="H475" s="115">
        <v>0</v>
      </c>
      <c r="I475" s="115">
        <v>0</v>
      </c>
      <c r="J475" s="115">
        <v>0</v>
      </c>
      <c r="K475" s="115">
        <v>0</v>
      </c>
      <c r="L475" s="115">
        <v>0</v>
      </c>
      <c r="M475" s="115">
        <v>0</v>
      </c>
      <c r="N475" s="115">
        <v>0</v>
      </c>
      <c r="O475" s="115"/>
      <c r="P475" s="115">
        <v>0</v>
      </c>
      <c r="Q475" s="115">
        <v>0</v>
      </c>
      <c r="R475" s="115">
        <v>0</v>
      </c>
      <c r="S475" s="115">
        <v>0</v>
      </c>
      <c r="T475" s="115">
        <v>0</v>
      </c>
      <c r="U475" s="115">
        <v>0</v>
      </c>
      <c r="V475" s="138"/>
      <c r="W475" s="138"/>
      <c r="X475" s="138"/>
      <c r="Y475" s="138"/>
      <c r="Z475" s="138"/>
      <c r="AA475" s="138"/>
      <c r="AB475" s="138"/>
      <c r="AC475" s="138"/>
      <c r="AD475" s="138"/>
      <c r="AE475" s="138"/>
      <c r="AF475" s="138"/>
      <c r="AG475" s="138"/>
      <c r="AH475" s="138"/>
      <c r="AI475" s="138"/>
      <c r="AJ475" s="138"/>
      <c r="AK475" s="138"/>
      <c r="AL475" s="138"/>
      <c r="AM475" s="138"/>
      <c r="AN475" s="138"/>
      <c r="AO475" s="138"/>
      <c r="AP475" s="138"/>
      <c r="AQ475" s="138"/>
      <c r="AR475" s="138"/>
      <c r="AS475" s="138"/>
    </row>
    <row r="476" spans="1:45">
      <c r="A476" s="89" t="s">
        <v>5023</v>
      </c>
      <c r="B476" s="89" t="s">
        <v>133</v>
      </c>
      <c r="C476" s="115">
        <v>10649566</v>
      </c>
      <c r="D476" s="115">
        <v>10513478</v>
      </c>
      <c r="E476" s="115">
        <v>10123176</v>
      </c>
      <c r="F476" s="115">
        <v>12560548</v>
      </c>
      <c r="G476" s="115">
        <v>12261933</v>
      </c>
      <c r="H476" s="115">
        <v>15010302</v>
      </c>
      <c r="I476" s="115">
        <v>15644487</v>
      </c>
      <c r="J476" s="115">
        <v>16808059</v>
      </c>
      <c r="K476" s="115">
        <v>18511470</v>
      </c>
      <c r="L476" s="115">
        <v>26114546</v>
      </c>
      <c r="M476" s="115">
        <v>39568816.120569997</v>
      </c>
      <c r="N476" s="115">
        <v>7747753.5243000006</v>
      </c>
      <c r="O476" s="115">
        <v>3463266.9393000002</v>
      </c>
      <c r="P476" s="115">
        <v>2567285.5180000002</v>
      </c>
      <c r="Q476" s="115">
        <v>3316028.4610000001</v>
      </c>
      <c r="R476" s="115">
        <v>3557784.2606599997</v>
      </c>
      <c r="S476" s="115">
        <v>3853822.9</v>
      </c>
      <c r="T476" s="115">
        <v>4522380.12</v>
      </c>
      <c r="U476" s="115">
        <v>4692629.0621800004</v>
      </c>
      <c r="V476" s="138"/>
      <c r="W476" s="138"/>
      <c r="X476" s="138"/>
      <c r="Y476" s="138"/>
      <c r="Z476" s="138"/>
      <c r="AA476" s="138"/>
      <c r="AB476" s="138"/>
      <c r="AC476" s="138"/>
      <c r="AD476" s="138"/>
      <c r="AE476" s="138"/>
      <c r="AF476" s="138"/>
      <c r="AG476" s="138"/>
      <c r="AH476" s="138"/>
      <c r="AI476" s="138"/>
      <c r="AJ476" s="138"/>
      <c r="AK476" s="138"/>
      <c r="AL476" s="138"/>
      <c r="AM476" s="138"/>
      <c r="AN476" s="138"/>
      <c r="AO476" s="138"/>
      <c r="AP476" s="138"/>
      <c r="AQ476" s="138"/>
      <c r="AR476" s="138"/>
      <c r="AS476" s="138"/>
    </row>
    <row r="477" spans="1:45">
      <c r="A477" s="89" t="s">
        <v>5028</v>
      </c>
      <c r="B477" s="89" t="s">
        <v>4785</v>
      </c>
      <c r="C477" s="115">
        <v>0</v>
      </c>
      <c r="D477" s="115">
        <v>0</v>
      </c>
      <c r="E477" s="115">
        <v>0</v>
      </c>
      <c r="F477" s="115">
        <v>0</v>
      </c>
      <c r="G477" s="115">
        <v>0</v>
      </c>
      <c r="H477" s="115">
        <v>0</v>
      </c>
      <c r="I477" s="115">
        <v>0</v>
      </c>
      <c r="J477" s="115">
        <v>0</v>
      </c>
      <c r="K477" s="115">
        <v>0</v>
      </c>
      <c r="L477" s="115">
        <v>0</v>
      </c>
      <c r="M477" s="115">
        <v>0</v>
      </c>
      <c r="N477" s="115">
        <v>19347876.614490002</v>
      </c>
      <c r="O477" s="115">
        <v>19650708.01151</v>
      </c>
      <c r="P477" s="115">
        <v>14519136.7949</v>
      </c>
      <c r="Q477" s="115">
        <v>13952513.157</v>
      </c>
      <c r="R477" s="115">
        <v>15753791.886780001</v>
      </c>
      <c r="S477" s="115">
        <v>21538159.140000001</v>
      </c>
      <c r="T477" s="115">
        <v>22757988.649999999</v>
      </c>
      <c r="U477" s="115">
        <v>22222770.63414</v>
      </c>
      <c r="V477" s="138"/>
      <c r="W477" s="138"/>
      <c r="X477" s="138"/>
      <c r="Y477" s="138"/>
      <c r="Z477" s="138"/>
      <c r="AA477" s="138"/>
      <c r="AB477" s="138"/>
      <c r="AC477" s="138"/>
      <c r="AD477" s="138"/>
      <c r="AE477" s="138"/>
      <c r="AF477" s="138"/>
      <c r="AG477" s="138"/>
      <c r="AH477" s="138"/>
      <c r="AI477" s="138"/>
      <c r="AJ477" s="138"/>
      <c r="AK477" s="138"/>
      <c r="AL477" s="138"/>
      <c r="AM477" s="138"/>
      <c r="AN477" s="138"/>
      <c r="AO477" s="138"/>
      <c r="AP477" s="138"/>
      <c r="AQ477" s="138"/>
      <c r="AR477" s="138"/>
      <c r="AS477" s="138"/>
    </row>
    <row r="478" spans="1:45">
      <c r="A478" s="89" t="s">
        <v>5038</v>
      </c>
      <c r="B478" s="89" t="s">
        <v>4823</v>
      </c>
      <c r="C478" s="115">
        <v>2203814773</v>
      </c>
      <c r="D478" s="115">
        <v>1895608093</v>
      </c>
      <c r="E478" s="115">
        <v>2054064515</v>
      </c>
      <c r="F478" s="115">
        <v>2489051580</v>
      </c>
      <c r="G478" s="115">
        <v>2807931813</v>
      </c>
      <c r="H478" s="115">
        <v>2243798305</v>
      </c>
      <c r="I478" s="115">
        <v>2896710960</v>
      </c>
      <c r="J478" s="115">
        <v>3952177626</v>
      </c>
      <c r="K478" s="115">
        <v>4476302105</v>
      </c>
      <c r="L478" s="115">
        <v>3192115654</v>
      </c>
      <c r="M478" s="115">
        <v>3823382410.2410603</v>
      </c>
      <c r="N478" s="115">
        <v>544661813.71659005</v>
      </c>
      <c r="O478" s="115">
        <v>604678143.44122994</v>
      </c>
      <c r="P478" s="115">
        <v>414323876.46404999</v>
      </c>
      <c r="Q478" s="115">
        <v>451034963.05865997</v>
      </c>
      <c r="R478" s="115">
        <v>614363812.36540008</v>
      </c>
      <c r="S478" s="115">
        <v>636361276.59000003</v>
      </c>
      <c r="T478" s="115">
        <v>621161046.44000006</v>
      </c>
      <c r="U478" s="115">
        <v>720720964.97020996</v>
      </c>
      <c r="V478" s="138"/>
      <c r="W478" s="138"/>
      <c r="X478" s="138"/>
      <c r="Y478" s="138"/>
      <c r="Z478" s="138"/>
      <c r="AA478" s="138"/>
      <c r="AB478" s="138"/>
      <c r="AC478" s="138"/>
      <c r="AD478" s="138"/>
      <c r="AE478" s="138"/>
      <c r="AF478" s="138"/>
      <c r="AG478" s="138"/>
      <c r="AH478" s="138"/>
      <c r="AI478" s="138"/>
      <c r="AJ478" s="138"/>
      <c r="AK478" s="138"/>
      <c r="AL478" s="138"/>
      <c r="AM478" s="138"/>
      <c r="AN478" s="138"/>
      <c r="AO478" s="138"/>
      <c r="AP478" s="138"/>
      <c r="AQ478" s="138"/>
      <c r="AR478" s="138"/>
      <c r="AS478" s="138"/>
    </row>
    <row r="479" spans="1:45">
      <c r="A479" s="89" t="s">
        <v>5065</v>
      </c>
      <c r="B479" s="89" t="s">
        <v>4802</v>
      </c>
      <c r="C479" s="115">
        <v>0</v>
      </c>
      <c r="D479" s="115">
        <v>0</v>
      </c>
      <c r="E479" s="115">
        <v>0</v>
      </c>
      <c r="F479" s="115">
        <v>0</v>
      </c>
      <c r="G479" s="115">
        <v>0</v>
      </c>
      <c r="H479" s="115">
        <v>0</v>
      </c>
      <c r="I479" s="115">
        <v>0</v>
      </c>
      <c r="J479" s="115">
        <v>0</v>
      </c>
      <c r="K479" s="115">
        <v>0</v>
      </c>
      <c r="L479" s="115">
        <v>0</v>
      </c>
      <c r="M479" s="115">
        <v>0</v>
      </c>
      <c r="N479" s="115">
        <v>204733503.35926002</v>
      </c>
      <c r="O479" s="115">
        <v>235275903.16617998</v>
      </c>
      <c r="P479" s="115">
        <v>106977636.79942</v>
      </c>
      <c r="Q479" s="115">
        <v>109282101.93507001</v>
      </c>
      <c r="R479" s="115">
        <v>130273525.27242999</v>
      </c>
      <c r="S479" s="115">
        <v>150588243.5</v>
      </c>
      <c r="T479" s="115">
        <v>128292126.87</v>
      </c>
      <c r="U479" s="115">
        <v>132852691.0802</v>
      </c>
      <c r="V479" s="138"/>
      <c r="W479" s="138"/>
      <c r="X479" s="138"/>
      <c r="Y479" s="138"/>
      <c r="Z479" s="138"/>
      <c r="AA479" s="138"/>
      <c r="AB479" s="138"/>
      <c r="AC479" s="138"/>
      <c r="AD479" s="138"/>
      <c r="AE479" s="138"/>
      <c r="AF479" s="138"/>
      <c r="AG479" s="138"/>
      <c r="AH479" s="138"/>
      <c r="AI479" s="138"/>
      <c r="AJ479" s="138"/>
      <c r="AK479" s="138"/>
      <c r="AL479" s="138"/>
      <c r="AM479" s="138"/>
      <c r="AN479" s="138"/>
      <c r="AO479" s="138"/>
      <c r="AP479" s="138"/>
      <c r="AQ479" s="138"/>
      <c r="AR479" s="138"/>
      <c r="AS479" s="138"/>
    </row>
    <row r="480" spans="1:45">
      <c r="A480" s="89" t="s">
        <v>5078</v>
      </c>
      <c r="B480" s="89" t="s">
        <v>2822</v>
      </c>
      <c r="C480" s="115">
        <v>6753098</v>
      </c>
      <c r="D480" s="115">
        <v>5782792</v>
      </c>
      <c r="E480" s="115">
        <v>6155709</v>
      </c>
      <c r="F480" s="115">
        <v>5622328</v>
      </c>
      <c r="G480" s="115">
        <v>16731698</v>
      </c>
      <c r="H480" s="115">
        <v>5308510</v>
      </c>
      <c r="I480" s="115">
        <v>6924411</v>
      </c>
      <c r="J480" s="115">
        <v>9048417</v>
      </c>
      <c r="K480" s="115">
        <v>10525697</v>
      </c>
      <c r="L480" s="115">
        <v>12028022</v>
      </c>
      <c r="M480" s="115">
        <v>10415644.70094</v>
      </c>
      <c r="N480" s="115">
        <v>10080415.244999999</v>
      </c>
      <c r="O480" s="115">
        <v>16220577.94117</v>
      </c>
      <c r="P480" s="115">
        <v>19459229.78514</v>
      </c>
      <c r="Q480" s="115">
        <v>24187669.476769999</v>
      </c>
      <c r="R480" s="115">
        <v>22377156.749849997</v>
      </c>
      <c r="S480" s="115">
        <v>27319578.030000001</v>
      </c>
      <c r="T480" s="115">
        <v>20915678.84</v>
      </c>
      <c r="U480" s="115">
        <v>25071929.153619997</v>
      </c>
      <c r="V480" s="138"/>
      <c r="W480" s="138"/>
      <c r="X480" s="138"/>
      <c r="Y480" s="138"/>
      <c r="Z480" s="138"/>
      <c r="AA480" s="138"/>
      <c r="AB480" s="138"/>
      <c r="AC480" s="138"/>
      <c r="AD480" s="138"/>
      <c r="AE480" s="138"/>
      <c r="AF480" s="138"/>
      <c r="AG480" s="138"/>
      <c r="AH480" s="138"/>
      <c r="AI480" s="138"/>
      <c r="AJ480" s="138"/>
      <c r="AK480" s="138"/>
      <c r="AL480" s="138"/>
      <c r="AM480" s="138"/>
      <c r="AN480" s="138"/>
      <c r="AO480" s="138"/>
      <c r="AP480" s="138"/>
      <c r="AQ480" s="138"/>
      <c r="AR480" s="138"/>
      <c r="AS480" s="138"/>
    </row>
    <row r="481" spans="1:45" ht="25.5">
      <c r="A481" s="89" t="s">
        <v>5093</v>
      </c>
      <c r="B481" s="89" t="s">
        <v>5094</v>
      </c>
      <c r="C481" s="115">
        <v>2356616637</v>
      </c>
      <c r="D481" s="115">
        <v>1997504061</v>
      </c>
      <c r="E481" s="115">
        <v>2503077533</v>
      </c>
      <c r="F481" s="115">
        <v>2387096497</v>
      </c>
      <c r="G481" s="115">
        <v>2990413532</v>
      </c>
      <c r="H481" s="115">
        <v>3406850111</v>
      </c>
      <c r="I481" s="115">
        <v>3575863180</v>
      </c>
      <c r="J481" s="115">
        <v>3883449161</v>
      </c>
      <c r="K481" s="115">
        <v>4602233437</v>
      </c>
      <c r="L481" s="115">
        <v>5108143248</v>
      </c>
      <c r="M481" s="115">
        <v>5388500085.2432003</v>
      </c>
      <c r="N481" s="115">
        <v>12886913835.3951</v>
      </c>
      <c r="O481" s="115">
        <v>11449253687.691</v>
      </c>
      <c r="P481" s="115">
        <v>13253566007.6805</v>
      </c>
      <c r="Q481" s="115">
        <v>14845026720.104</v>
      </c>
      <c r="R481" s="115">
        <v>15804826119.2262</v>
      </c>
      <c r="S481" s="115">
        <v>20579131912.150002</v>
      </c>
      <c r="T481" s="115">
        <v>19295502384.200001</v>
      </c>
      <c r="U481" s="115">
        <v>19425766285.605</v>
      </c>
      <c r="V481" s="138"/>
      <c r="W481" s="138"/>
      <c r="X481" s="138"/>
      <c r="Y481" s="138"/>
      <c r="Z481" s="138"/>
      <c r="AA481" s="138"/>
      <c r="AB481" s="138"/>
      <c r="AC481" s="138"/>
      <c r="AD481" s="138"/>
      <c r="AE481" s="138"/>
      <c r="AF481" s="138"/>
      <c r="AG481" s="138"/>
      <c r="AH481" s="138"/>
      <c r="AI481" s="138"/>
      <c r="AJ481" s="138"/>
      <c r="AK481" s="138"/>
      <c r="AL481" s="138"/>
      <c r="AM481" s="138"/>
      <c r="AN481" s="138"/>
      <c r="AO481" s="138"/>
      <c r="AP481" s="138"/>
      <c r="AQ481" s="138"/>
      <c r="AR481" s="138"/>
      <c r="AS481" s="138"/>
    </row>
    <row r="482" spans="1:45">
      <c r="A482" s="89" t="s">
        <v>7709</v>
      </c>
      <c r="B482" s="89" t="s">
        <v>7729</v>
      </c>
      <c r="C482" s="115">
        <v>52052442</v>
      </c>
      <c r="D482" s="115">
        <v>80866914</v>
      </c>
      <c r="E482" s="115">
        <v>64776258</v>
      </c>
      <c r="F482" s="115">
        <v>73955937</v>
      </c>
      <c r="G482" s="115">
        <v>31327403</v>
      </c>
      <c r="H482" s="115">
        <v>96754149</v>
      </c>
      <c r="I482" s="115">
        <v>61898380</v>
      </c>
      <c r="J482" s="115">
        <v>109940700</v>
      </c>
      <c r="K482" s="115">
        <v>172005166</v>
      </c>
      <c r="L482" s="115">
        <v>62395467</v>
      </c>
      <c r="M482" s="115">
        <v>116313698.18460001</v>
      </c>
      <c r="N482" s="115">
        <v>0</v>
      </c>
      <c r="O482" s="115">
        <v>0</v>
      </c>
      <c r="P482" s="115">
        <v>0</v>
      </c>
      <c r="Q482" s="115">
        <v>0</v>
      </c>
      <c r="R482" s="115">
        <v>0</v>
      </c>
      <c r="S482" s="115">
        <v>0</v>
      </c>
      <c r="T482" s="115">
        <v>0</v>
      </c>
      <c r="U482" s="115">
        <v>0</v>
      </c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8"/>
      <c r="AG482" s="138"/>
      <c r="AH482" s="138"/>
      <c r="AI482" s="138"/>
      <c r="AJ482" s="138"/>
      <c r="AK482" s="138"/>
      <c r="AL482" s="138"/>
      <c r="AM482" s="138"/>
      <c r="AN482" s="138"/>
      <c r="AO482" s="138"/>
      <c r="AP482" s="138"/>
      <c r="AQ482" s="138"/>
      <c r="AR482" s="138"/>
      <c r="AS482" s="138"/>
    </row>
    <row r="483" spans="1:45">
      <c r="A483" s="89" t="s">
        <v>7710</v>
      </c>
      <c r="B483" s="89" t="s">
        <v>7730</v>
      </c>
      <c r="C483" s="115">
        <v>376121134</v>
      </c>
      <c r="D483" s="115">
        <v>418529059</v>
      </c>
      <c r="E483" s="115">
        <v>456008346</v>
      </c>
      <c r="F483" s="115">
        <v>605470899</v>
      </c>
      <c r="G483" s="115">
        <v>715284157</v>
      </c>
      <c r="H483" s="115">
        <v>699382954</v>
      </c>
      <c r="I483" s="115">
        <v>625384140</v>
      </c>
      <c r="J483" s="115">
        <v>815987522</v>
      </c>
      <c r="K483" s="115">
        <v>957074374</v>
      </c>
      <c r="L483" s="115">
        <v>1056198889</v>
      </c>
      <c r="M483" s="115">
        <v>1069851628.2548001</v>
      </c>
      <c r="N483" s="115">
        <v>0</v>
      </c>
      <c r="O483" s="115">
        <v>0</v>
      </c>
      <c r="P483" s="115">
        <v>0</v>
      </c>
      <c r="Q483" s="115">
        <v>0</v>
      </c>
      <c r="R483" s="115">
        <v>0</v>
      </c>
      <c r="S483" s="115">
        <v>0</v>
      </c>
      <c r="T483" s="115">
        <v>0</v>
      </c>
      <c r="U483" s="115">
        <v>0</v>
      </c>
      <c r="V483" s="138"/>
      <c r="W483" s="138"/>
      <c r="X483" s="138"/>
      <c r="Y483" s="138"/>
      <c r="Z483" s="138"/>
      <c r="AA483" s="138"/>
      <c r="AB483" s="138"/>
      <c r="AC483" s="138"/>
      <c r="AD483" s="138"/>
      <c r="AE483" s="138"/>
      <c r="AF483" s="138"/>
      <c r="AG483" s="138"/>
      <c r="AH483" s="138"/>
      <c r="AI483" s="138"/>
      <c r="AJ483" s="138"/>
      <c r="AK483" s="138"/>
      <c r="AL483" s="138"/>
      <c r="AM483" s="138"/>
      <c r="AN483" s="138"/>
      <c r="AO483" s="138"/>
      <c r="AP483" s="138"/>
      <c r="AQ483" s="138"/>
      <c r="AR483" s="138"/>
      <c r="AS483" s="138"/>
    </row>
    <row r="484" spans="1:45">
      <c r="A484" s="89" t="s">
        <v>7711</v>
      </c>
      <c r="B484" s="89" t="s">
        <v>7731</v>
      </c>
      <c r="C484" s="115">
        <v>16585364</v>
      </c>
      <c r="D484" s="115">
        <v>11172802</v>
      </c>
      <c r="E484" s="115">
        <v>10848955</v>
      </c>
      <c r="F484" s="115">
        <v>13155078</v>
      </c>
      <c r="G484" s="115">
        <v>7870645</v>
      </c>
      <c r="H484" s="115">
        <v>9793361</v>
      </c>
      <c r="I484" s="115">
        <v>14016960</v>
      </c>
      <c r="J484" s="115">
        <v>7721486</v>
      </c>
      <c r="K484" s="115">
        <v>20733568</v>
      </c>
      <c r="L484" s="115">
        <v>25375320</v>
      </c>
      <c r="M484" s="115">
        <v>6936985.6168299997</v>
      </c>
      <c r="N484" s="115">
        <v>0</v>
      </c>
      <c r="O484" s="115">
        <v>0</v>
      </c>
      <c r="P484" s="115">
        <v>0</v>
      </c>
      <c r="Q484" s="115">
        <v>0</v>
      </c>
      <c r="R484" s="115">
        <v>0</v>
      </c>
      <c r="S484" s="115">
        <v>0</v>
      </c>
      <c r="T484" s="115">
        <v>0</v>
      </c>
      <c r="U484" s="115">
        <v>0</v>
      </c>
      <c r="V484" s="138"/>
      <c r="W484" s="138"/>
      <c r="X484" s="138"/>
      <c r="Y484" s="138"/>
      <c r="Z484" s="138"/>
      <c r="AA484" s="138"/>
      <c r="AB484" s="138"/>
      <c r="AC484" s="138"/>
      <c r="AD484" s="138"/>
      <c r="AE484" s="138"/>
      <c r="AF484" s="138"/>
      <c r="AG484" s="138"/>
      <c r="AH484" s="138"/>
      <c r="AI484" s="138"/>
      <c r="AJ484" s="138"/>
      <c r="AK484" s="138"/>
      <c r="AL484" s="138"/>
      <c r="AM484" s="138"/>
      <c r="AN484" s="138"/>
      <c r="AO484" s="138"/>
      <c r="AP484" s="138"/>
      <c r="AQ484" s="138"/>
      <c r="AR484" s="138"/>
      <c r="AS484" s="138"/>
    </row>
    <row r="485" spans="1:45" ht="25.5">
      <c r="A485" s="89" t="s">
        <v>7712</v>
      </c>
      <c r="B485" s="89" t="s">
        <v>7732</v>
      </c>
      <c r="C485" s="115">
        <v>86584444</v>
      </c>
      <c r="D485" s="115">
        <v>53203097</v>
      </c>
      <c r="E485" s="115">
        <v>33589445</v>
      </c>
      <c r="F485" s="115">
        <v>192186586</v>
      </c>
      <c r="G485" s="115">
        <v>39390387</v>
      </c>
      <c r="H485" s="115">
        <v>125432204</v>
      </c>
      <c r="I485" s="115">
        <v>135127366</v>
      </c>
      <c r="J485" s="115">
        <v>32765957</v>
      </c>
      <c r="K485" s="115">
        <v>177443720</v>
      </c>
      <c r="L485" s="115">
        <v>592082878</v>
      </c>
      <c r="M485" s="115">
        <v>15276073.468209999</v>
      </c>
      <c r="N485" s="115">
        <v>0</v>
      </c>
      <c r="O485" s="115">
        <v>0</v>
      </c>
      <c r="P485" s="115">
        <v>0</v>
      </c>
      <c r="Q485" s="115">
        <v>0</v>
      </c>
      <c r="R485" s="115">
        <v>0</v>
      </c>
      <c r="S485" s="115">
        <v>0</v>
      </c>
      <c r="T485" s="115">
        <v>0</v>
      </c>
      <c r="U485" s="115">
        <v>0</v>
      </c>
      <c r="V485" s="138"/>
      <c r="W485" s="138"/>
      <c r="X485" s="138"/>
      <c r="Y485" s="138"/>
      <c r="Z485" s="138"/>
      <c r="AA485" s="138"/>
      <c r="AB485" s="138"/>
      <c r="AC485" s="138"/>
      <c r="AD485" s="138"/>
      <c r="AE485" s="138"/>
      <c r="AF485" s="138"/>
      <c r="AG485" s="138"/>
      <c r="AH485" s="138"/>
      <c r="AI485" s="138"/>
      <c r="AJ485" s="138"/>
      <c r="AK485" s="138"/>
      <c r="AL485" s="138"/>
      <c r="AM485" s="138"/>
      <c r="AN485" s="138"/>
      <c r="AO485" s="138"/>
      <c r="AP485" s="138"/>
      <c r="AQ485" s="138"/>
      <c r="AR485" s="138"/>
      <c r="AS485" s="138"/>
    </row>
    <row r="486" spans="1:45">
      <c r="A486" s="89" t="s">
        <v>7713</v>
      </c>
      <c r="B486" s="89" t="s">
        <v>7733</v>
      </c>
      <c r="C486" s="115">
        <v>0</v>
      </c>
      <c r="D486" s="115">
        <v>60168</v>
      </c>
      <c r="E486" s="115">
        <v>16769</v>
      </c>
      <c r="F486" s="115">
        <v>0</v>
      </c>
      <c r="G486" s="115">
        <v>17629</v>
      </c>
      <c r="H486" s="115">
        <v>0</v>
      </c>
      <c r="I486" s="115">
        <v>104</v>
      </c>
      <c r="J486" s="115">
        <v>0</v>
      </c>
      <c r="K486" s="115">
        <v>26</v>
      </c>
      <c r="L486" s="115">
        <v>119</v>
      </c>
      <c r="M486" s="115">
        <v>0</v>
      </c>
      <c r="N486" s="115">
        <v>0</v>
      </c>
      <c r="O486" s="115">
        <v>0</v>
      </c>
      <c r="P486" s="115">
        <v>0</v>
      </c>
      <c r="Q486" s="115">
        <v>0</v>
      </c>
      <c r="R486" s="115">
        <v>0</v>
      </c>
      <c r="S486" s="115">
        <v>0</v>
      </c>
      <c r="T486" s="115">
        <v>0</v>
      </c>
      <c r="U486" s="115">
        <v>0</v>
      </c>
      <c r="V486" s="138"/>
      <c r="W486" s="138"/>
      <c r="X486" s="138"/>
      <c r="Y486" s="138"/>
      <c r="Z486" s="138"/>
      <c r="AA486" s="138"/>
      <c r="AB486" s="138"/>
      <c r="AC486" s="138"/>
      <c r="AD486" s="138"/>
      <c r="AE486" s="138"/>
      <c r="AF486" s="138"/>
      <c r="AG486" s="138"/>
      <c r="AH486" s="138"/>
      <c r="AI486" s="138"/>
      <c r="AJ486" s="138"/>
      <c r="AK486" s="138"/>
      <c r="AL486" s="138"/>
      <c r="AM486" s="138"/>
      <c r="AN486" s="138"/>
      <c r="AO486" s="138"/>
      <c r="AP486" s="138"/>
      <c r="AQ486" s="138"/>
      <c r="AR486" s="138"/>
      <c r="AS486" s="138"/>
    </row>
    <row r="487" spans="1:45" ht="25.5">
      <c r="A487" s="89" t="s">
        <v>7714</v>
      </c>
      <c r="B487" s="89" t="s">
        <v>7734</v>
      </c>
      <c r="C487" s="115">
        <v>0</v>
      </c>
      <c r="D487" s="115">
        <v>23902</v>
      </c>
      <c r="E487" s="115">
        <v>59697</v>
      </c>
      <c r="F487" s="115">
        <v>1359732</v>
      </c>
      <c r="G487" s="115">
        <v>322757</v>
      </c>
      <c r="H487" s="115">
        <v>317058</v>
      </c>
      <c r="I487" s="115">
        <v>529069</v>
      </c>
      <c r="J487" s="115">
        <v>630291</v>
      </c>
      <c r="K487" s="115">
        <v>393545</v>
      </c>
      <c r="L487" s="115">
        <v>836840</v>
      </c>
      <c r="M487" s="115">
        <v>495484.76500000001</v>
      </c>
      <c r="N487" s="115">
        <v>0</v>
      </c>
      <c r="O487" s="115">
        <v>0</v>
      </c>
      <c r="P487" s="115">
        <v>0</v>
      </c>
      <c r="Q487" s="115">
        <v>0</v>
      </c>
      <c r="R487" s="115">
        <v>0</v>
      </c>
      <c r="S487" s="115">
        <v>0</v>
      </c>
      <c r="T487" s="115">
        <v>0</v>
      </c>
      <c r="U487" s="115">
        <v>0</v>
      </c>
      <c r="V487" s="138"/>
      <c r="W487" s="138"/>
      <c r="X487" s="138"/>
      <c r="Y487" s="138"/>
      <c r="Z487" s="138"/>
      <c r="AA487" s="138"/>
      <c r="AB487" s="138"/>
      <c r="AC487" s="138"/>
      <c r="AD487" s="138"/>
      <c r="AE487" s="138"/>
      <c r="AF487" s="138"/>
      <c r="AG487" s="138"/>
      <c r="AH487" s="138"/>
      <c r="AI487" s="138"/>
      <c r="AJ487" s="138"/>
      <c r="AK487" s="138"/>
      <c r="AL487" s="138"/>
      <c r="AM487" s="138"/>
      <c r="AN487" s="138"/>
      <c r="AO487" s="138"/>
      <c r="AP487" s="138"/>
      <c r="AQ487" s="138"/>
      <c r="AR487" s="138"/>
      <c r="AS487" s="138"/>
    </row>
    <row r="488" spans="1:45">
      <c r="A488" s="89" t="s">
        <v>7715</v>
      </c>
      <c r="B488" s="89" t="s">
        <v>33</v>
      </c>
      <c r="C488" s="115">
        <v>616014110</v>
      </c>
      <c r="D488" s="115">
        <v>498761068</v>
      </c>
      <c r="E488" s="115">
        <v>526406283</v>
      </c>
      <c r="F488" s="115">
        <v>428027698</v>
      </c>
      <c r="G488" s="115">
        <v>700998916</v>
      </c>
      <c r="H488" s="115">
        <v>932332622</v>
      </c>
      <c r="I488" s="115">
        <v>974562361</v>
      </c>
      <c r="J488" s="115">
        <v>1105385223</v>
      </c>
      <c r="K488" s="115">
        <v>1089777519</v>
      </c>
      <c r="L488" s="115">
        <v>1285854524</v>
      </c>
      <c r="M488" s="115">
        <v>1209435504.3771899</v>
      </c>
      <c r="N488" s="115">
        <v>0</v>
      </c>
      <c r="O488" s="115">
        <v>0</v>
      </c>
      <c r="P488" s="115">
        <v>0</v>
      </c>
      <c r="Q488" s="115">
        <v>0</v>
      </c>
      <c r="R488" s="115">
        <v>0</v>
      </c>
      <c r="S488" s="115">
        <v>0</v>
      </c>
      <c r="T488" s="115">
        <v>0</v>
      </c>
      <c r="U488" s="115">
        <v>0</v>
      </c>
      <c r="V488" s="138"/>
      <c r="W488" s="138"/>
      <c r="X488" s="138"/>
      <c r="Y488" s="138"/>
      <c r="Z488" s="138"/>
      <c r="AA488" s="138"/>
      <c r="AB488" s="138"/>
      <c r="AC488" s="138"/>
      <c r="AD488" s="138"/>
      <c r="AE488" s="138"/>
      <c r="AF488" s="138"/>
      <c r="AG488" s="138"/>
      <c r="AH488" s="138"/>
      <c r="AI488" s="138"/>
      <c r="AJ488" s="138"/>
      <c r="AK488" s="138"/>
      <c r="AL488" s="138"/>
      <c r="AM488" s="138"/>
      <c r="AN488" s="138"/>
      <c r="AO488" s="138"/>
      <c r="AP488" s="138"/>
      <c r="AQ488" s="138"/>
      <c r="AR488" s="138"/>
      <c r="AS488" s="138"/>
    </row>
    <row r="489" spans="1:45">
      <c r="A489" s="89" t="s">
        <v>7716</v>
      </c>
      <c r="B489" s="89" t="s">
        <v>32</v>
      </c>
      <c r="C489" s="115">
        <v>715601596</v>
      </c>
      <c r="D489" s="115">
        <v>533380812</v>
      </c>
      <c r="E489" s="115">
        <v>990321225</v>
      </c>
      <c r="F489" s="115">
        <v>549923169</v>
      </c>
      <c r="G489" s="115">
        <v>1021567794</v>
      </c>
      <c r="H489" s="115">
        <v>1084049636</v>
      </c>
      <c r="I489" s="115">
        <v>1282597829</v>
      </c>
      <c r="J489" s="115">
        <v>1351563266</v>
      </c>
      <c r="K489" s="115">
        <v>1646942940</v>
      </c>
      <c r="L489" s="115">
        <v>1259703365</v>
      </c>
      <c r="M489" s="115">
        <v>2207773986.6376901</v>
      </c>
      <c r="N489" s="115">
        <v>0</v>
      </c>
      <c r="O489" s="115">
        <v>0</v>
      </c>
      <c r="P489" s="115">
        <v>0</v>
      </c>
      <c r="Q489" s="115">
        <v>0</v>
      </c>
      <c r="R489" s="115">
        <v>0</v>
      </c>
      <c r="S489" s="115">
        <v>0</v>
      </c>
      <c r="T489" s="115">
        <v>0</v>
      </c>
      <c r="U489" s="115">
        <v>0</v>
      </c>
      <c r="V489" s="138"/>
      <c r="W489" s="138"/>
      <c r="X489" s="138"/>
      <c r="Y489" s="138"/>
      <c r="Z489" s="138"/>
      <c r="AA489" s="138"/>
      <c r="AB489" s="138"/>
      <c r="AC489" s="138"/>
      <c r="AD489" s="138"/>
      <c r="AE489" s="138"/>
      <c r="AF489" s="138"/>
      <c r="AG489" s="138"/>
      <c r="AH489" s="138"/>
      <c r="AI489" s="138"/>
      <c r="AJ489" s="138"/>
      <c r="AK489" s="138"/>
      <c r="AL489" s="138"/>
      <c r="AM489" s="138"/>
      <c r="AN489" s="138"/>
      <c r="AO489" s="138"/>
      <c r="AP489" s="138"/>
      <c r="AQ489" s="138"/>
      <c r="AR489" s="138"/>
      <c r="AS489" s="138"/>
    </row>
    <row r="490" spans="1:45">
      <c r="A490" s="89" t="s">
        <v>7717</v>
      </c>
      <c r="B490" s="89" t="s">
        <v>27</v>
      </c>
      <c r="C490" s="115">
        <v>39163919</v>
      </c>
      <c r="D490" s="115">
        <v>42604965</v>
      </c>
      <c r="E490" s="115">
        <v>56448924</v>
      </c>
      <c r="F490" s="115">
        <v>140804641</v>
      </c>
      <c r="G490" s="115">
        <v>77001022</v>
      </c>
      <c r="H490" s="115">
        <v>46355481</v>
      </c>
      <c r="I490" s="115">
        <v>76313116</v>
      </c>
      <c r="J490" s="115">
        <v>69644187</v>
      </c>
      <c r="K490" s="115">
        <v>104262617</v>
      </c>
      <c r="L490" s="115">
        <v>167418545</v>
      </c>
      <c r="M490" s="115">
        <v>55826324.702150002</v>
      </c>
      <c r="N490" s="115">
        <v>0</v>
      </c>
      <c r="O490" s="115">
        <v>0</v>
      </c>
      <c r="P490" s="115">
        <v>0</v>
      </c>
      <c r="Q490" s="115">
        <v>0</v>
      </c>
      <c r="R490" s="115">
        <v>0</v>
      </c>
      <c r="S490" s="115">
        <v>0</v>
      </c>
      <c r="T490" s="115">
        <v>0</v>
      </c>
      <c r="U490" s="115">
        <v>0</v>
      </c>
      <c r="V490" s="138"/>
      <c r="W490" s="138"/>
      <c r="X490" s="138"/>
      <c r="Y490" s="138"/>
      <c r="Z490" s="138"/>
      <c r="AA490" s="138"/>
      <c r="AB490" s="138"/>
      <c r="AC490" s="138"/>
      <c r="AD490" s="138"/>
      <c r="AE490" s="138"/>
      <c r="AF490" s="138"/>
      <c r="AG490" s="138"/>
      <c r="AH490" s="138"/>
      <c r="AI490" s="138"/>
      <c r="AJ490" s="138"/>
      <c r="AK490" s="138"/>
      <c r="AL490" s="138"/>
      <c r="AM490" s="138"/>
      <c r="AN490" s="138"/>
      <c r="AO490" s="138"/>
      <c r="AP490" s="138"/>
      <c r="AQ490" s="138"/>
      <c r="AR490" s="138"/>
      <c r="AS490" s="138"/>
    </row>
    <row r="491" spans="1:45">
      <c r="A491" s="89" t="s">
        <v>7718</v>
      </c>
      <c r="B491" s="89" t="s">
        <v>5199</v>
      </c>
      <c r="C491" s="115">
        <v>417474918</v>
      </c>
      <c r="D491" s="115">
        <v>295222953</v>
      </c>
      <c r="E491" s="115">
        <v>301376170</v>
      </c>
      <c r="F491" s="115">
        <v>291023556</v>
      </c>
      <c r="G491" s="115">
        <v>296090829</v>
      </c>
      <c r="H491" s="115">
        <v>298319702</v>
      </c>
      <c r="I491" s="115">
        <v>303978537</v>
      </c>
      <c r="J491" s="115">
        <v>291303086</v>
      </c>
      <c r="K491" s="115">
        <v>337763969</v>
      </c>
      <c r="L491" s="115">
        <v>484996283</v>
      </c>
      <c r="M491" s="115">
        <v>545316160.59500003</v>
      </c>
      <c r="N491" s="115">
        <v>0</v>
      </c>
      <c r="O491" s="115">
        <v>0</v>
      </c>
      <c r="P491" s="115">
        <v>0</v>
      </c>
      <c r="Q491" s="115">
        <v>0</v>
      </c>
      <c r="R491" s="115">
        <v>0</v>
      </c>
      <c r="S491" s="115">
        <v>0</v>
      </c>
      <c r="T491" s="115">
        <v>0</v>
      </c>
      <c r="U491" s="115">
        <v>0</v>
      </c>
      <c r="V491" s="138"/>
      <c r="W491" s="138"/>
      <c r="X491" s="138"/>
      <c r="Y491" s="138"/>
      <c r="Z491" s="138"/>
      <c r="AA491" s="138"/>
      <c r="AB491" s="138"/>
      <c r="AC491" s="138"/>
      <c r="AD491" s="138"/>
      <c r="AE491" s="138"/>
      <c r="AF491" s="138"/>
      <c r="AG491" s="138"/>
      <c r="AH491" s="138"/>
      <c r="AI491" s="138"/>
      <c r="AJ491" s="138"/>
      <c r="AK491" s="138"/>
      <c r="AL491" s="138"/>
      <c r="AM491" s="138"/>
      <c r="AN491" s="138"/>
      <c r="AO491" s="138"/>
      <c r="AP491" s="138"/>
      <c r="AQ491" s="138"/>
      <c r="AR491" s="138"/>
      <c r="AS491" s="138"/>
    </row>
    <row r="492" spans="1:45" ht="25.5">
      <c r="A492" s="89" t="s">
        <v>7719</v>
      </c>
      <c r="B492" s="89" t="s">
        <v>7735</v>
      </c>
      <c r="C492" s="115">
        <v>2314274</v>
      </c>
      <c r="D492" s="115">
        <v>638817</v>
      </c>
      <c r="E492" s="115">
        <v>811428</v>
      </c>
      <c r="F492" s="115">
        <v>889809</v>
      </c>
      <c r="G492" s="115">
        <v>1572746</v>
      </c>
      <c r="H492" s="115">
        <v>1699678</v>
      </c>
      <c r="I492" s="115">
        <v>1764169</v>
      </c>
      <c r="J492" s="115">
        <v>2058028</v>
      </c>
      <c r="K492" s="115">
        <v>2383188</v>
      </c>
      <c r="L492" s="115">
        <v>2490293</v>
      </c>
      <c r="M492" s="115">
        <v>722730.55716999993</v>
      </c>
      <c r="N492" s="115">
        <v>0</v>
      </c>
      <c r="O492" s="115">
        <v>0</v>
      </c>
      <c r="P492" s="115">
        <v>0</v>
      </c>
      <c r="Q492" s="115">
        <v>0</v>
      </c>
      <c r="R492" s="115">
        <v>0</v>
      </c>
      <c r="S492" s="115">
        <v>0</v>
      </c>
      <c r="T492" s="115">
        <v>0</v>
      </c>
      <c r="U492" s="115">
        <v>0</v>
      </c>
      <c r="V492" s="138"/>
      <c r="W492" s="138"/>
      <c r="X492" s="138"/>
      <c r="Y492" s="138"/>
      <c r="Z492" s="138"/>
      <c r="AA492" s="138"/>
      <c r="AB492" s="138"/>
      <c r="AC492" s="138"/>
      <c r="AD492" s="138"/>
      <c r="AE492" s="138"/>
      <c r="AF492" s="138"/>
      <c r="AG492" s="138"/>
      <c r="AH492" s="138"/>
      <c r="AI492" s="138"/>
      <c r="AJ492" s="138"/>
      <c r="AK492" s="138"/>
      <c r="AL492" s="138"/>
      <c r="AM492" s="138"/>
      <c r="AN492" s="138"/>
      <c r="AO492" s="138"/>
      <c r="AP492" s="138"/>
      <c r="AQ492" s="138"/>
      <c r="AR492" s="138"/>
      <c r="AS492" s="138"/>
    </row>
    <row r="493" spans="1:45">
      <c r="A493" s="89" t="s">
        <v>7720</v>
      </c>
      <c r="B493" s="89" t="s">
        <v>7736</v>
      </c>
      <c r="C493" s="115">
        <v>16350653</v>
      </c>
      <c r="D493" s="115">
        <v>14451191</v>
      </c>
      <c r="E493" s="115">
        <v>13896104</v>
      </c>
      <c r="F493" s="115">
        <v>5609708</v>
      </c>
      <c r="G493" s="115">
        <v>6326017</v>
      </c>
      <c r="H493" s="115">
        <v>6726585</v>
      </c>
      <c r="I493" s="115">
        <v>12287300</v>
      </c>
      <c r="J493" s="115">
        <v>2873018</v>
      </c>
      <c r="K493" s="115">
        <v>5791917</v>
      </c>
      <c r="L493" s="115">
        <v>1958220</v>
      </c>
      <c r="M493" s="115">
        <v>3828527.9550999999</v>
      </c>
      <c r="N493" s="115">
        <v>0</v>
      </c>
      <c r="O493" s="115">
        <v>0</v>
      </c>
      <c r="P493" s="115">
        <v>0</v>
      </c>
      <c r="Q493" s="115">
        <v>0</v>
      </c>
      <c r="R493" s="115">
        <v>0</v>
      </c>
      <c r="S493" s="115">
        <v>0</v>
      </c>
      <c r="T493" s="115">
        <v>0</v>
      </c>
      <c r="U493" s="115">
        <v>0</v>
      </c>
      <c r="V493" s="138"/>
      <c r="W493" s="138"/>
      <c r="X493" s="138"/>
      <c r="Y493" s="138"/>
      <c r="Z493" s="138"/>
      <c r="AA493" s="138"/>
      <c r="AB493" s="138"/>
      <c r="AC493" s="138"/>
      <c r="AD493" s="138"/>
      <c r="AE493" s="138"/>
      <c r="AF493" s="138"/>
      <c r="AG493" s="138"/>
      <c r="AH493" s="138"/>
      <c r="AI493" s="138"/>
      <c r="AJ493" s="138"/>
      <c r="AK493" s="138"/>
      <c r="AL493" s="138"/>
      <c r="AM493" s="138"/>
      <c r="AN493" s="138"/>
      <c r="AO493" s="138"/>
      <c r="AP493" s="138"/>
      <c r="AQ493" s="138"/>
      <c r="AR493" s="138"/>
      <c r="AS493" s="138"/>
    </row>
    <row r="494" spans="1:45">
      <c r="A494" s="89" t="s">
        <v>7721</v>
      </c>
      <c r="B494" s="89" t="s">
        <v>7737</v>
      </c>
      <c r="C494" s="115">
        <v>18353783</v>
      </c>
      <c r="D494" s="115">
        <v>48588313</v>
      </c>
      <c r="E494" s="115">
        <v>48517929</v>
      </c>
      <c r="F494" s="115">
        <v>84689684</v>
      </c>
      <c r="G494" s="115">
        <v>92643230</v>
      </c>
      <c r="H494" s="115">
        <v>105686681</v>
      </c>
      <c r="I494" s="115">
        <v>87403849</v>
      </c>
      <c r="J494" s="115">
        <v>93576397</v>
      </c>
      <c r="K494" s="115">
        <v>87660888</v>
      </c>
      <c r="L494" s="115">
        <v>168832505</v>
      </c>
      <c r="M494" s="115">
        <v>156722980.12945998</v>
      </c>
      <c r="N494" s="115">
        <v>0</v>
      </c>
      <c r="O494" s="115">
        <v>0</v>
      </c>
      <c r="P494" s="115">
        <v>0</v>
      </c>
      <c r="Q494" s="115">
        <v>0</v>
      </c>
      <c r="R494" s="115">
        <v>0</v>
      </c>
      <c r="S494" s="115">
        <v>0</v>
      </c>
      <c r="T494" s="115">
        <v>0</v>
      </c>
      <c r="U494" s="115">
        <v>0</v>
      </c>
      <c r="V494" s="138"/>
      <c r="W494" s="138"/>
      <c r="X494" s="138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38"/>
      <c r="AL494" s="138"/>
      <c r="AM494" s="138"/>
      <c r="AN494" s="138"/>
      <c r="AO494" s="138"/>
      <c r="AP494" s="138"/>
      <c r="AQ494" s="138"/>
      <c r="AR494" s="138"/>
      <c r="AS494" s="138"/>
    </row>
    <row r="495" spans="1:45">
      <c r="A495" s="89" t="s">
        <v>5095</v>
      </c>
      <c r="B495" s="89" t="s">
        <v>5096</v>
      </c>
      <c r="C495" s="115">
        <v>0</v>
      </c>
      <c r="D495" s="115">
        <v>0</v>
      </c>
      <c r="E495" s="115">
        <v>0</v>
      </c>
      <c r="F495" s="115">
        <v>0</v>
      </c>
      <c r="G495" s="115">
        <v>0</v>
      </c>
      <c r="H495" s="115">
        <v>0</v>
      </c>
      <c r="I495" s="115">
        <v>0</v>
      </c>
      <c r="J495" s="115">
        <v>0</v>
      </c>
      <c r="K495" s="115">
        <v>0</v>
      </c>
      <c r="L495" s="115">
        <v>0</v>
      </c>
      <c r="M495" s="115">
        <v>0</v>
      </c>
      <c r="N495" s="115">
        <v>193707354.75261998</v>
      </c>
      <c r="O495" s="115">
        <v>174925669.99469</v>
      </c>
      <c r="P495" s="115">
        <v>50763094.979040004</v>
      </c>
      <c r="Q495" s="115">
        <v>183509857.12105998</v>
      </c>
      <c r="R495" s="115">
        <v>1087453676.0587099</v>
      </c>
      <c r="S495" s="115">
        <v>12709184.5</v>
      </c>
      <c r="T495" s="115">
        <v>154363501.71000001</v>
      </c>
      <c r="U495" s="115">
        <v>118752951.43003999</v>
      </c>
      <c r="V495" s="138"/>
      <c r="W495" s="138"/>
      <c r="X495" s="138"/>
      <c r="Y495" s="138"/>
      <c r="Z495" s="138"/>
      <c r="AA495" s="138"/>
      <c r="AB495" s="138"/>
      <c r="AC495" s="138"/>
      <c r="AD495" s="138"/>
      <c r="AE495" s="138"/>
      <c r="AF495" s="138"/>
      <c r="AG495" s="138"/>
      <c r="AH495" s="138"/>
      <c r="AI495" s="138"/>
      <c r="AJ495" s="138"/>
      <c r="AK495" s="138"/>
      <c r="AL495" s="138"/>
      <c r="AM495" s="138"/>
      <c r="AN495" s="138"/>
      <c r="AO495" s="138"/>
      <c r="AP495" s="138"/>
      <c r="AQ495" s="138"/>
      <c r="AR495" s="138"/>
      <c r="AS495" s="138"/>
    </row>
    <row r="496" spans="1:45">
      <c r="A496" s="89" t="s">
        <v>5106</v>
      </c>
      <c r="B496" s="89" t="s">
        <v>5107</v>
      </c>
      <c r="C496" s="115">
        <v>0</v>
      </c>
      <c r="D496" s="115">
        <v>0</v>
      </c>
      <c r="E496" s="115">
        <v>0</v>
      </c>
      <c r="F496" s="115">
        <v>0</v>
      </c>
      <c r="G496" s="115">
        <v>0</v>
      </c>
      <c r="H496" s="115">
        <v>0</v>
      </c>
      <c r="I496" s="115">
        <v>0</v>
      </c>
      <c r="J496" s="115">
        <v>0</v>
      </c>
      <c r="K496" s="115">
        <v>0</v>
      </c>
      <c r="L496" s="115">
        <v>0</v>
      </c>
      <c r="M496" s="115">
        <v>0</v>
      </c>
      <c r="N496" s="115">
        <v>3671617527.3425798</v>
      </c>
      <c r="O496" s="115">
        <v>2659814947.6537299</v>
      </c>
      <c r="P496" s="115">
        <v>3051848285.83672</v>
      </c>
      <c r="Q496" s="115">
        <v>3068957117.7093997</v>
      </c>
      <c r="R496" s="115">
        <v>3310031190.9282899</v>
      </c>
      <c r="S496" s="115">
        <v>6150491893.8199997</v>
      </c>
      <c r="T496" s="115">
        <v>4648304883.8199997</v>
      </c>
      <c r="U496" s="115">
        <v>5014686743.1130304</v>
      </c>
      <c r="V496" s="138"/>
      <c r="W496" s="138"/>
      <c r="X496" s="138"/>
      <c r="Y496" s="138"/>
      <c r="Z496" s="138"/>
      <c r="AA496" s="138"/>
      <c r="AB496" s="138"/>
      <c r="AC496" s="138"/>
      <c r="AD496" s="138"/>
      <c r="AE496" s="138"/>
      <c r="AF496" s="138"/>
      <c r="AG496" s="138"/>
      <c r="AH496" s="138"/>
      <c r="AI496" s="138"/>
      <c r="AJ496" s="138"/>
      <c r="AK496" s="138"/>
      <c r="AL496" s="138"/>
      <c r="AM496" s="138"/>
      <c r="AN496" s="138"/>
      <c r="AO496" s="138"/>
      <c r="AP496" s="138"/>
      <c r="AQ496" s="138"/>
      <c r="AR496" s="138"/>
      <c r="AS496" s="138"/>
    </row>
    <row r="497" spans="1:45" ht="25.5">
      <c r="A497" s="89" t="s">
        <v>5127</v>
      </c>
      <c r="B497" s="89" t="s">
        <v>5128</v>
      </c>
      <c r="C497" s="115">
        <v>0</v>
      </c>
      <c r="D497" s="115">
        <v>0</v>
      </c>
      <c r="E497" s="115">
        <v>0</v>
      </c>
      <c r="F497" s="115">
        <v>0</v>
      </c>
      <c r="G497" s="115">
        <v>0</v>
      </c>
      <c r="H497" s="115">
        <v>0</v>
      </c>
      <c r="I497" s="115">
        <v>0</v>
      </c>
      <c r="J497" s="115">
        <v>0</v>
      </c>
      <c r="K497" s="115">
        <v>0</v>
      </c>
      <c r="L497" s="115">
        <v>0</v>
      </c>
      <c r="M497" s="115">
        <v>0</v>
      </c>
      <c r="N497" s="115">
        <v>125262638.64235</v>
      </c>
      <c r="O497" s="115">
        <v>440424048.45858002</v>
      </c>
      <c r="P497" s="115">
        <v>559097389.31923997</v>
      </c>
      <c r="Q497" s="115">
        <v>775491430.90136003</v>
      </c>
      <c r="R497" s="115">
        <v>1504756875.8318899</v>
      </c>
      <c r="S497" s="115">
        <v>1851913998.5799999</v>
      </c>
      <c r="T497" s="115">
        <v>2055582811.1300001</v>
      </c>
      <c r="U497" s="115">
        <v>2293319422.60639</v>
      </c>
      <c r="V497" s="138"/>
      <c r="W497" s="138"/>
      <c r="X497" s="138"/>
      <c r="Y497" s="138"/>
      <c r="Z497" s="138"/>
      <c r="AA497" s="138"/>
      <c r="AB497" s="138"/>
      <c r="AC497" s="138"/>
      <c r="AD497" s="138"/>
      <c r="AE497" s="138"/>
      <c r="AF497" s="138"/>
      <c r="AG497" s="138"/>
      <c r="AH497" s="138"/>
      <c r="AI497" s="138"/>
      <c r="AJ497" s="138"/>
      <c r="AK497" s="138"/>
      <c r="AL497" s="138"/>
      <c r="AM497" s="138"/>
      <c r="AN497" s="138"/>
      <c r="AO497" s="138"/>
      <c r="AP497" s="138"/>
      <c r="AQ497" s="138"/>
      <c r="AR497" s="138"/>
      <c r="AS497" s="138"/>
    </row>
    <row r="498" spans="1:45">
      <c r="A498" s="89" t="s">
        <v>5139</v>
      </c>
      <c r="B498" s="89" t="s">
        <v>5140</v>
      </c>
      <c r="C498" s="115">
        <v>0</v>
      </c>
      <c r="D498" s="115">
        <v>0</v>
      </c>
      <c r="E498" s="115">
        <v>0</v>
      </c>
      <c r="F498" s="115">
        <v>0</v>
      </c>
      <c r="G498" s="115">
        <v>0</v>
      </c>
      <c r="H498" s="115">
        <v>0</v>
      </c>
      <c r="I498" s="115">
        <v>0</v>
      </c>
      <c r="J498" s="115">
        <v>0</v>
      </c>
      <c r="K498" s="115">
        <v>0</v>
      </c>
      <c r="L498" s="115">
        <v>0</v>
      </c>
      <c r="M498" s="115">
        <v>0</v>
      </c>
      <c r="N498" s="115">
        <v>59527133.212990001</v>
      </c>
      <c r="O498" s="115">
        <v>63682427.434579998</v>
      </c>
      <c r="P498" s="115">
        <v>41541777.536230005</v>
      </c>
      <c r="Q498" s="115">
        <v>124256393.5499</v>
      </c>
      <c r="R498" s="115">
        <v>68696716.235949993</v>
      </c>
      <c r="S498" s="115">
        <v>109945092.20999999</v>
      </c>
      <c r="T498" s="115">
        <v>50519047.710000001</v>
      </c>
      <c r="U498" s="115">
        <v>82208838.019669995</v>
      </c>
      <c r="V498" s="138"/>
      <c r="W498" s="138"/>
      <c r="X498" s="138"/>
      <c r="Y498" s="138"/>
      <c r="Z498" s="138"/>
      <c r="AA498" s="138"/>
      <c r="AB498" s="138"/>
      <c r="AC498" s="138"/>
      <c r="AD498" s="138"/>
      <c r="AE498" s="138"/>
      <c r="AF498" s="138"/>
      <c r="AG498" s="138"/>
      <c r="AH498" s="138"/>
      <c r="AI498" s="138"/>
      <c r="AJ498" s="138"/>
      <c r="AK498" s="138"/>
      <c r="AL498" s="138"/>
      <c r="AM498" s="138"/>
      <c r="AN498" s="138"/>
      <c r="AO498" s="138"/>
      <c r="AP498" s="138"/>
      <c r="AQ498" s="138"/>
      <c r="AR498" s="138"/>
      <c r="AS498" s="138"/>
    </row>
    <row r="499" spans="1:45">
      <c r="A499" s="89" t="s">
        <v>5143</v>
      </c>
      <c r="B499" s="89" t="s">
        <v>5144</v>
      </c>
      <c r="C499" s="115">
        <v>0</v>
      </c>
      <c r="D499" s="115">
        <v>0</v>
      </c>
      <c r="E499" s="115">
        <v>0</v>
      </c>
      <c r="F499" s="115">
        <v>0</v>
      </c>
      <c r="G499" s="115">
        <v>0</v>
      </c>
      <c r="H499" s="115">
        <v>0</v>
      </c>
      <c r="I499" s="115">
        <v>0</v>
      </c>
      <c r="J499" s="115">
        <v>0</v>
      </c>
      <c r="K499" s="115">
        <v>0</v>
      </c>
      <c r="L499" s="115">
        <v>0</v>
      </c>
      <c r="M499" s="115">
        <v>0</v>
      </c>
      <c r="N499" s="115">
        <v>9585287.3503200002</v>
      </c>
      <c r="O499" s="115">
        <v>6469203.4517799998</v>
      </c>
      <c r="P499" s="115">
        <v>11071900.75544</v>
      </c>
      <c r="Q499" s="115">
        <v>7694372.3432799997</v>
      </c>
      <c r="R499" s="115">
        <v>21021295.729459997</v>
      </c>
      <c r="S499" s="115">
        <v>10300289.140000001</v>
      </c>
      <c r="T499" s="115">
        <v>11208143.609999999</v>
      </c>
      <c r="U499" s="115">
        <v>16223695.546</v>
      </c>
      <c r="V499" s="138"/>
      <c r="W499" s="138"/>
      <c r="X499" s="138"/>
      <c r="Y499" s="138"/>
      <c r="Z499" s="138"/>
      <c r="AA499" s="138"/>
      <c r="AB499" s="138"/>
      <c r="AC499" s="138"/>
      <c r="AD499" s="138"/>
      <c r="AE499" s="138"/>
      <c r="AF499" s="138"/>
      <c r="AG499" s="138"/>
      <c r="AH499" s="138"/>
      <c r="AI499" s="138"/>
      <c r="AJ499" s="138"/>
      <c r="AK499" s="138"/>
      <c r="AL499" s="138"/>
      <c r="AM499" s="138"/>
      <c r="AN499" s="138"/>
      <c r="AO499" s="138"/>
      <c r="AP499" s="138"/>
      <c r="AQ499" s="138"/>
      <c r="AR499" s="138"/>
      <c r="AS499" s="138"/>
    </row>
    <row r="500" spans="1:45">
      <c r="A500" s="89" t="s">
        <v>5155</v>
      </c>
      <c r="B500" s="89" t="s">
        <v>5156</v>
      </c>
      <c r="C500" s="115">
        <v>0</v>
      </c>
      <c r="D500" s="115">
        <v>0</v>
      </c>
      <c r="E500" s="115">
        <v>0</v>
      </c>
      <c r="F500" s="115">
        <v>0</v>
      </c>
      <c r="G500" s="115">
        <v>0</v>
      </c>
      <c r="H500" s="115">
        <v>0</v>
      </c>
      <c r="I500" s="115">
        <v>0</v>
      </c>
      <c r="J500" s="115">
        <v>0</v>
      </c>
      <c r="K500" s="115">
        <v>0</v>
      </c>
      <c r="L500" s="115">
        <v>0</v>
      </c>
      <c r="M500" s="115">
        <v>0</v>
      </c>
      <c r="N500" s="115">
        <v>157337828.59732002</v>
      </c>
      <c r="O500" s="115">
        <v>84071139.345389992</v>
      </c>
      <c r="P500" s="115">
        <v>133749786.45214</v>
      </c>
      <c r="Q500" s="115">
        <v>138496493.22589999</v>
      </c>
      <c r="R500" s="115">
        <v>77675349.715399995</v>
      </c>
      <c r="S500" s="115">
        <v>167724436.15000001</v>
      </c>
      <c r="T500" s="115">
        <v>467761846.35000002</v>
      </c>
      <c r="U500" s="115">
        <v>400798341.09617001</v>
      </c>
      <c r="V500" s="138"/>
      <c r="W500" s="138"/>
      <c r="X500" s="138"/>
      <c r="Y500" s="138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</row>
    <row r="501" spans="1:45" ht="25.5">
      <c r="A501" s="89" t="s">
        <v>5177</v>
      </c>
      <c r="B501" s="89" t="s">
        <v>5178</v>
      </c>
      <c r="C501" s="115">
        <v>0</v>
      </c>
      <c r="D501" s="115">
        <v>0</v>
      </c>
      <c r="E501" s="115">
        <v>0</v>
      </c>
      <c r="F501" s="115">
        <v>0</v>
      </c>
      <c r="G501" s="115">
        <v>0</v>
      </c>
      <c r="H501" s="115">
        <v>0</v>
      </c>
      <c r="I501" s="115">
        <v>0</v>
      </c>
      <c r="J501" s="115">
        <v>0</v>
      </c>
      <c r="K501" s="115">
        <v>0</v>
      </c>
      <c r="L501" s="115">
        <v>0</v>
      </c>
      <c r="M501" s="115">
        <v>0</v>
      </c>
      <c r="N501" s="115">
        <v>2772463.4470000002</v>
      </c>
      <c r="O501" s="115">
        <v>0</v>
      </c>
      <c r="P501" s="115">
        <v>0</v>
      </c>
      <c r="Q501" s="115">
        <v>0</v>
      </c>
      <c r="R501" s="115">
        <v>0</v>
      </c>
      <c r="S501" s="115">
        <v>0</v>
      </c>
      <c r="T501" s="115">
        <v>0</v>
      </c>
      <c r="U501" s="115">
        <v>0</v>
      </c>
      <c r="V501" s="138"/>
      <c r="W501" s="138"/>
      <c r="X501" s="138"/>
      <c r="Y501" s="138"/>
      <c r="Z501" s="138"/>
      <c r="AA501" s="138"/>
      <c r="AB501" s="138"/>
      <c r="AC501" s="138"/>
      <c r="AD501" s="138"/>
      <c r="AE501" s="138"/>
      <c r="AF501" s="138"/>
      <c r="AG501" s="138"/>
      <c r="AH501" s="138"/>
      <c r="AI501" s="138"/>
      <c r="AJ501" s="138"/>
      <c r="AK501" s="138"/>
      <c r="AL501" s="138"/>
      <c r="AM501" s="138"/>
      <c r="AN501" s="138"/>
      <c r="AO501" s="138"/>
      <c r="AP501" s="138"/>
      <c r="AQ501" s="138"/>
      <c r="AR501" s="138"/>
      <c r="AS501" s="138"/>
    </row>
    <row r="502" spans="1:45" ht="25.5">
      <c r="A502" s="89" t="s">
        <v>7690</v>
      </c>
      <c r="B502" s="89" t="s">
        <v>7755</v>
      </c>
      <c r="C502" s="115">
        <v>0</v>
      </c>
      <c r="D502" s="115">
        <v>0</v>
      </c>
      <c r="E502" s="115">
        <v>0</v>
      </c>
      <c r="F502" s="115">
        <v>0</v>
      </c>
      <c r="G502" s="115">
        <v>0</v>
      </c>
      <c r="H502" s="115">
        <v>0</v>
      </c>
      <c r="I502" s="115">
        <v>0</v>
      </c>
      <c r="J502" s="115">
        <v>0</v>
      </c>
      <c r="K502" s="115">
        <v>0</v>
      </c>
      <c r="L502" s="115">
        <v>0</v>
      </c>
      <c r="M502" s="115">
        <v>0</v>
      </c>
      <c r="N502" s="115">
        <v>0</v>
      </c>
      <c r="O502" s="115">
        <v>0</v>
      </c>
      <c r="P502" s="115">
        <v>0</v>
      </c>
      <c r="Q502" s="115">
        <v>0</v>
      </c>
      <c r="R502" s="115">
        <v>0</v>
      </c>
      <c r="S502" s="115">
        <v>0</v>
      </c>
      <c r="T502" s="115">
        <v>0</v>
      </c>
      <c r="U502" s="115">
        <v>0</v>
      </c>
      <c r="V502" s="138"/>
      <c r="W502" s="138"/>
      <c r="X502" s="138"/>
      <c r="Y502" s="138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</row>
    <row r="503" spans="1:45">
      <c r="A503" s="89" t="s">
        <v>5182</v>
      </c>
      <c r="B503" s="89" t="s">
        <v>5183</v>
      </c>
      <c r="C503" s="115">
        <v>0</v>
      </c>
      <c r="D503" s="115">
        <v>0</v>
      </c>
      <c r="E503" s="115">
        <v>0</v>
      </c>
      <c r="F503" s="115">
        <v>0</v>
      </c>
      <c r="G503" s="115">
        <v>0</v>
      </c>
      <c r="H503" s="115">
        <v>0</v>
      </c>
      <c r="I503" s="115">
        <v>0</v>
      </c>
      <c r="J503" s="115">
        <v>0</v>
      </c>
      <c r="K503" s="115">
        <v>0</v>
      </c>
      <c r="L503" s="115">
        <v>0</v>
      </c>
      <c r="M503" s="115">
        <v>0</v>
      </c>
      <c r="N503" s="115">
        <v>177265.38500000001</v>
      </c>
      <c r="O503" s="115">
        <v>3799037.108</v>
      </c>
      <c r="P503" s="115">
        <v>1520735.8189999999</v>
      </c>
      <c r="Q503" s="115">
        <v>1428080.8640000001</v>
      </c>
      <c r="R503" s="115">
        <v>1145551.5789999999</v>
      </c>
      <c r="S503" s="115">
        <v>4474927.54</v>
      </c>
      <c r="T503" s="115">
        <v>864364.62</v>
      </c>
      <c r="U503" s="115">
        <v>1825768.9382799999</v>
      </c>
      <c r="V503" s="138"/>
      <c r="W503" s="138"/>
      <c r="X503" s="138"/>
      <c r="Y503" s="138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</row>
    <row r="504" spans="1:45">
      <c r="A504" s="89" t="s">
        <v>5186</v>
      </c>
      <c r="B504" s="89" t="s">
        <v>5187</v>
      </c>
      <c r="C504" s="115">
        <v>0</v>
      </c>
      <c r="D504" s="115">
        <v>0</v>
      </c>
      <c r="E504" s="115">
        <v>0</v>
      </c>
      <c r="F504" s="115">
        <v>0</v>
      </c>
      <c r="G504" s="115">
        <v>0</v>
      </c>
      <c r="H504" s="115">
        <v>0</v>
      </c>
      <c r="I504" s="115">
        <v>0</v>
      </c>
      <c r="J504" s="115">
        <v>0</v>
      </c>
      <c r="K504" s="115">
        <v>0</v>
      </c>
      <c r="L504" s="115">
        <v>0</v>
      </c>
      <c r="M504" s="115">
        <v>0</v>
      </c>
      <c r="N504" s="115">
        <v>3390837.90411</v>
      </c>
      <c r="O504" s="115">
        <v>9323638.842389999</v>
      </c>
      <c r="P504" s="115">
        <v>26955285.702189997</v>
      </c>
      <c r="Q504" s="115">
        <v>7719625.4424300008</v>
      </c>
      <c r="R504" s="115">
        <v>10944631.888209999</v>
      </c>
      <c r="S504" s="115">
        <v>17652176.219999999</v>
      </c>
      <c r="T504" s="115">
        <v>44014624.729999997</v>
      </c>
      <c r="U504" s="115">
        <v>19568332.129360002</v>
      </c>
      <c r="V504" s="138"/>
      <c r="W504" s="138"/>
      <c r="X504" s="138"/>
      <c r="Y504" s="138"/>
      <c r="Z504" s="138"/>
      <c r="AA504" s="138"/>
      <c r="AB504" s="138"/>
      <c r="AC504" s="138"/>
      <c r="AD504" s="138"/>
      <c r="AE504" s="138"/>
      <c r="AF504" s="138"/>
      <c r="AG504" s="138"/>
      <c r="AH504" s="138"/>
      <c r="AI504" s="138"/>
      <c r="AJ504" s="138"/>
      <c r="AK504" s="138"/>
      <c r="AL504" s="138"/>
      <c r="AM504" s="138"/>
      <c r="AN504" s="138"/>
      <c r="AO504" s="138"/>
      <c r="AP504" s="138"/>
      <c r="AQ504" s="138"/>
      <c r="AR504" s="138"/>
      <c r="AS504" s="138"/>
    </row>
    <row r="505" spans="1:45">
      <c r="A505" s="89" t="s">
        <v>5195</v>
      </c>
      <c r="B505" s="89" t="s">
        <v>5196</v>
      </c>
      <c r="C505" s="115">
        <v>0</v>
      </c>
      <c r="D505" s="115">
        <v>0</v>
      </c>
      <c r="E505" s="115">
        <v>0</v>
      </c>
      <c r="F505" s="115">
        <v>0</v>
      </c>
      <c r="G505" s="115">
        <v>0</v>
      </c>
      <c r="H505" s="115">
        <v>0</v>
      </c>
      <c r="I505" s="115">
        <v>0</v>
      </c>
      <c r="J505" s="115">
        <v>0</v>
      </c>
      <c r="K505" s="115">
        <v>0</v>
      </c>
      <c r="L505" s="115">
        <v>0</v>
      </c>
      <c r="M505" s="115">
        <v>0</v>
      </c>
      <c r="N505" s="115">
        <v>0</v>
      </c>
      <c r="O505" s="115">
        <v>0</v>
      </c>
      <c r="P505" s="115">
        <v>0</v>
      </c>
      <c r="Q505" s="115">
        <v>0</v>
      </c>
      <c r="R505" s="115">
        <v>0</v>
      </c>
      <c r="S505" s="115">
        <v>0</v>
      </c>
      <c r="T505" s="115">
        <v>0</v>
      </c>
      <c r="U505" s="115">
        <v>0</v>
      </c>
      <c r="V505" s="138"/>
      <c r="W505" s="138"/>
      <c r="X505" s="138"/>
      <c r="Y505" s="138"/>
      <c r="Z505" s="138"/>
      <c r="AA505" s="138"/>
      <c r="AB505" s="138"/>
      <c r="AC505" s="138"/>
      <c r="AD505" s="138"/>
      <c r="AE505" s="138"/>
      <c r="AF505" s="138"/>
      <c r="AG505" s="138"/>
      <c r="AH505" s="138"/>
      <c r="AI505" s="138"/>
      <c r="AJ505" s="138"/>
      <c r="AK505" s="138"/>
      <c r="AL505" s="138"/>
      <c r="AM505" s="138"/>
      <c r="AN505" s="138"/>
      <c r="AO505" s="138"/>
      <c r="AP505" s="138"/>
      <c r="AQ505" s="138"/>
      <c r="AR505" s="138"/>
      <c r="AS505" s="138"/>
    </row>
    <row r="506" spans="1:45">
      <c r="A506" s="89" t="s">
        <v>5198</v>
      </c>
      <c r="B506" s="89" t="s">
        <v>5199</v>
      </c>
      <c r="C506" s="115">
        <v>0</v>
      </c>
      <c r="D506" s="115">
        <v>0</v>
      </c>
      <c r="E506" s="115">
        <v>0</v>
      </c>
      <c r="F506" s="115">
        <v>0</v>
      </c>
      <c r="G506" s="115">
        <v>0</v>
      </c>
      <c r="H506" s="115">
        <v>0</v>
      </c>
      <c r="I506" s="115">
        <v>0</v>
      </c>
      <c r="J506" s="115">
        <v>0</v>
      </c>
      <c r="K506" s="115">
        <v>0</v>
      </c>
      <c r="L506" s="115">
        <v>0</v>
      </c>
      <c r="M506" s="115">
        <v>0</v>
      </c>
      <c r="N506" s="115">
        <v>2229787695.0653701</v>
      </c>
      <c r="O506" s="115">
        <v>2443466165.71908</v>
      </c>
      <c r="P506" s="115">
        <v>2426385269.08041</v>
      </c>
      <c r="Q506" s="115">
        <v>2654027463.9201803</v>
      </c>
      <c r="R506" s="115">
        <v>3032101155.8917203</v>
      </c>
      <c r="S506" s="115">
        <v>3197227788.9699998</v>
      </c>
      <c r="T506" s="115">
        <v>3341749598.9499998</v>
      </c>
      <c r="U506" s="115">
        <v>3699303854.8721099</v>
      </c>
      <c r="V506" s="138"/>
      <c r="W506" s="138"/>
      <c r="X506" s="138"/>
      <c r="Y506" s="138"/>
      <c r="Z506" s="138"/>
      <c r="AA506" s="138"/>
      <c r="AB506" s="138"/>
      <c r="AC506" s="138"/>
      <c r="AD506" s="138"/>
      <c r="AE506" s="138"/>
      <c r="AF506" s="138"/>
      <c r="AG506" s="138"/>
      <c r="AH506" s="138"/>
      <c r="AI506" s="138"/>
      <c r="AJ506" s="138"/>
      <c r="AK506" s="138"/>
      <c r="AL506" s="138"/>
      <c r="AM506" s="138"/>
      <c r="AN506" s="138"/>
      <c r="AO506" s="138"/>
      <c r="AP506" s="138"/>
      <c r="AQ506" s="138"/>
      <c r="AR506" s="138"/>
      <c r="AS506" s="138"/>
    </row>
    <row r="507" spans="1:45" ht="25.5">
      <c r="A507" s="89" t="s">
        <v>5216</v>
      </c>
      <c r="B507" s="89" t="s">
        <v>5217</v>
      </c>
      <c r="C507" s="115">
        <v>0</v>
      </c>
      <c r="D507" s="115">
        <v>0</v>
      </c>
      <c r="E507" s="115">
        <v>0</v>
      </c>
      <c r="F507" s="115">
        <v>0</v>
      </c>
      <c r="G507" s="115">
        <v>0</v>
      </c>
      <c r="H507" s="115">
        <v>0</v>
      </c>
      <c r="I507" s="115">
        <v>0</v>
      </c>
      <c r="J507" s="115">
        <v>0</v>
      </c>
      <c r="K507" s="115">
        <v>0</v>
      </c>
      <c r="L507" s="115">
        <v>0</v>
      </c>
      <c r="M507" s="115">
        <v>0</v>
      </c>
      <c r="N507" s="115">
        <v>0</v>
      </c>
      <c r="O507" s="115">
        <v>38847.002999999997</v>
      </c>
      <c r="P507" s="115">
        <v>0</v>
      </c>
      <c r="Q507" s="115">
        <v>0</v>
      </c>
      <c r="R507" s="115">
        <v>0</v>
      </c>
      <c r="S507" s="115">
        <v>0</v>
      </c>
      <c r="T507" s="115">
        <v>0</v>
      </c>
      <c r="U507" s="115">
        <v>0</v>
      </c>
      <c r="V507" s="138"/>
      <c r="W507" s="138"/>
      <c r="X507" s="138"/>
      <c r="Y507" s="138"/>
      <c r="Z507" s="138"/>
      <c r="AA507" s="138"/>
      <c r="AB507" s="138"/>
      <c r="AC507" s="138"/>
      <c r="AD507" s="138"/>
      <c r="AE507" s="138"/>
      <c r="AF507" s="138"/>
      <c r="AG507" s="138"/>
      <c r="AH507" s="138"/>
      <c r="AI507" s="138"/>
      <c r="AJ507" s="138"/>
      <c r="AK507" s="138"/>
      <c r="AL507" s="138"/>
      <c r="AM507" s="138"/>
      <c r="AN507" s="138"/>
      <c r="AO507" s="138"/>
      <c r="AP507" s="138"/>
      <c r="AQ507" s="138"/>
      <c r="AR507" s="138"/>
      <c r="AS507" s="138"/>
    </row>
    <row r="508" spans="1:45">
      <c r="A508" s="89" t="s">
        <v>5223</v>
      </c>
      <c r="B508" s="89" t="s">
        <v>5224</v>
      </c>
      <c r="C508" s="115">
        <v>0</v>
      </c>
      <c r="D508" s="115">
        <v>0</v>
      </c>
      <c r="E508" s="115">
        <v>0</v>
      </c>
      <c r="F508" s="115">
        <v>0</v>
      </c>
      <c r="G508" s="115">
        <v>0</v>
      </c>
      <c r="H508" s="115">
        <v>0</v>
      </c>
      <c r="I508" s="115">
        <v>0</v>
      </c>
      <c r="J508" s="115">
        <v>0</v>
      </c>
      <c r="K508" s="115">
        <v>0</v>
      </c>
      <c r="L508" s="115">
        <v>0</v>
      </c>
      <c r="M508" s="115">
        <v>0</v>
      </c>
      <c r="N508" s="115">
        <v>3667269.56843</v>
      </c>
      <c r="O508" s="115">
        <v>13295858.92083</v>
      </c>
      <c r="P508" s="115">
        <v>13751646.865549998</v>
      </c>
      <c r="Q508" s="115">
        <v>15763832.93468</v>
      </c>
      <c r="R508" s="115">
        <v>12796625.04565</v>
      </c>
      <c r="S508" s="115">
        <v>13398298.890000001</v>
      </c>
      <c r="T508" s="115">
        <v>12263377.310000001</v>
      </c>
      <c r="U508" s="115">
        <v>14532098.17987</v>
      </c>
      <c r="V508" s="138"/>
      <c r="W508" s="138"/>
      <c r="X508" s="138"/>
      <c r="Y508" s="138"/>
      <c r="Z508" s="138"/>
      <c r="AA508" s="138"/>
      <c r="AB508" s="138"/>
      <c r="AC508" s="138"/>
      <c r="AD508" s="138"/>
      <c r="AE508" s="138"/>
      <c r="AF508" s="138"/>
      <c r="AG508" s="138"/>
      <c r="AH508" s="138"/>
      <c r="AI508" s="138"/>
      <c r="AJ508" s="138"/>
      <c r="AK508" s="138"/>
      <c r="AL508" s="138"/>
      <c r="AM508" s="138"/>
      <c r="AN508" s="138"/>
      <c r="AO508" s="138"/>
      <c r="AP508" s="138"/>
      <c r="AQ508" s="138"/>
      <c r="AR508" s="138"/>
      <c r="AS508" s="138"/>
    </row>
    <row r="509" spans="1:45">
      <c r="A509" s="89" t="s">
        <v>7677</v>
      </c>
      <c r="B509" s="89" t="s">
        <v>7678</v>
      </c>
      <c r="C509" s="115">
        <v>0</v>
      </c>
      <c r="D509" s="115">
        <v>0</v>
      </c>
      <c r="E509" s="115">
        <v>0</v>
      </c>
      <c r="F509" s="115">
        <v>0</v>
      </c>
      <c r="G509" s="115">
        <v>0</v>
      </c>
      <c r="H509" s="115">
        <v>0</v>
      </c>
      <c r="I509" s="115">
        <v>0</v>
      </c>
      <c r="J509" s="115">
        <v>0</v>
      </c>
      <c r="K509" s="115">
        <v>0</v>
      </c>
      <c r="L509" s="115">
        <v>0</v>
      </c>
      <c r="M509" s="115">
        <v>0</v>
      </c>
      <c r="N509" s="115">
        <v>0</v>
      </c>
      <c r="O509" s="115">
        <v>162433.99340000001</v>
      </c>
      <c r="P509" s="115">
        <v>0</v>
      </c>
      <c r="Q509" s="115">
        <v>0</v>
      </c>
      <c r="R509" s="115">
        <v>0</v>
      </c>
      <c r="S509" s="115">
        <v>0</v>
      </c>
      <c r="T509" s="115">
        <v>0</v>
      </c>
      <c r="U509" s="115">
        <v>0</v>
      </c>
      <c r="V509" s="138"/>
      <c r="W509" s="138"/>
      <c r="X509" s="138"/>
      <c r="Y509" s="138"/>
      <c r="Z509" s="138"/>
      <c r="AA509" s="138"/>
      <c r="AB509" s="138"/>
      <c r="AC509" s="138"/>
      <c r="AD509" s="138"/>
      <c r="AE509" s="138"/>
      <c r="AF509" s="138"/>
      <c r="AG509" s="138"/>
      <c r="AH509" s="138"/>
      <c r="AI509" s="138"/>
      <c r="AJ509" s="138"/>
      <c r="AK509" s="138"/>
      <c r="AL509" s="138"/>
      <c r="AM509" s="138"/>
      <c r="AN509" s="138"/>
      <c r="AO509" s="138"/>
      <c r="AP509" s="138"/>
      <c r="AQ509" s="138"/>
      <c r="AR509" s="138"/>
      <c r="AS509" s="138"/>
    </row>
    <row r="510" spans="1:45">
      <c r="A510" s="89" t="s">
        <v>5227</v>
      </c>
      <c r="B510" s="89" t="s">
        <v>5228</v>
      </c>
      <c r="C510" s="115">
        <v>0</v>
      </c>
      <c r="D510" s="115">
        <v>0</v>
      </c>
      <c r="E510" s="115">
        <v>0</v>
      </c>
      <c r="F510" s="115">
        <v>0</v>
      </c>
      <c r="G510" s="115">
        <v>0</v>
      </c>
      <c r="H510" s="115">
        <v>0</v>
      </c>
      <c r="I510" s="115">
        <v>0</v>
      </c>
      <c r="J510" s="115">
        <v>0</v>
      </c>
      <c r="K510" s="115">
        <v>0</v>
      </c>
      <c r="L510" s="115">
        <v>0</v>
      </c>
      <c r="M510" s="115">
        <v>0</v>
      </c>
      <c r="N510" s="115">
        <v>2849910437.0535402</v>
      </c>
      <c r="O510" s="115">
        <v>2615575441.5908499</v>
      </c>
      <c r="P510" s="115">
        <v>2910441798.4333901</v>
      </c>
      <c r="Q510" s="115">
        <v>2564048753.7175899</v>
      </c>
      <c r="R510" s="115">
        <v>2597026984.8874798</v>
      </c>
      <c r="S510" s="115">
        <v>2470636510.3000002</v>
      </c>
      <c r="T510" s="115">
        <v>2411486442.71</v>
      </c>
      <c r="U510" s="115">
        <v>2569054009.56775</v>
      </c>
      <c r="V510" s="138"/>
      <c r="W510" s="138"/>
      <c r="X510" s="138"/>
      <c r="Y510" s="138"/>
      <c r="Z510" s="138"/>
      <c r="AA510" s="138"/>
      <c r="AB510" s="138"/>
      <c r="AC510" s="138"/>
      <c r="AD510" s="138"/>
      <c r="AE510" s="138"/>
      <c r="AF510" s="138"/>
      <c r="AG510" s="138"/>
      <c r="AH510" s="138"/>
      <c r="AI510" s="138"/>
      <c r="AJ510" s="138"/>
      <c r="AK510" s="138"/>
      <c r="AL510" s="138"/>
      <c r="AM510" s="138"/>
      <c r="AN510" s="138"/>
      <c r="AO510" s="138"/>
      <c r="AP510" s="138"/>
      <c r="AQ510" s="138"/>
      <c r="AR510" s="138"/>
      <c r="AS510" s="138"/>
    </row>
    <row r="511" spans="1:45" ht="25.5">
      <c r="A511" s="89" t="s">
        <v>5241</v>
      </c>
      <c r="B511" s="89" t="s">
        <v>5242</v>
      </c>
      <c r="C511" s="115">
        <v>0</v>
      </c>
      <c r="D511" s="115">
        <v>0</v>
      </c>
      <c r="E511" s="115">
        <v>0</v>
      </c>
      <c r="F511" s="115">
        <v>0</v>
      </c>
      <c r="G511" s="115">
        <v>0</v>
      </c>
      <c r="H511" s="115">
        <v>0</v>
      </c>
      <c r="I511" s="115">
        <v>0</v>
      </c>
      <c r="J511" s="115">
        <v>0</v>
      </c>
      <c r="K511" s="115">
        <v>0</v>
      </c>
      <c r="L511" s="115">
        <v>0</v>
      </c>
      <c r="M511" s="115">
        <v>0</v>
      </c>
      <c r="N511" s="115">
        <v>2749925.33868</v>
      </c>
      <c r="O511" s="115">
        <v>833061.74672000005</v>
      </c>
      <c r="P511" s="115">
        <v>1120615.33084</v>
      </c>
      <c r="Q511" s="115">
        <v>1396803.8462799999</v>
      </c>
      <c r="R511" s="115">
        <v>1315875.6213800001</v>
      </c>
      <c r="S511" s="115">
        <v>3771329.67</v>
      </c>
      <c r="T511" s="115">
        <v>3678411.18</v>
      </c>
      <c r="U511" s="115">
        <v>3241353.4673600001</v>
      </c>
      <c r="V511" s="138"/>
      <c r="W511" s="138"/>
      <c r="X511" s="138"/>
      <c r="Y511" s="138"/>
      <c r="Z511" s="138"/>
      <c r="AA511" s="138"/>
      <c r="AB511" s="138"/>
      <c r="AC511" s="138"/>
      <c r="AD511" s="138"/>
      <c r="AE511" s="138"/>
      <c r="AF511" s="138"/>
      <c r="AG511" s="138"/>
      <c r="AH511" s="138"/>
      <c r="AI511" s="138"/>
      <c r="AJ511" s="138"/>
      <c r="AK511" s="138"/>
      <c r="AL511" s="138"/>
      <c r="AM511" s="138"/>
      <c r="AN511" s="138"/>
      <c r="AO511" s="138"/>
      <c r="AP511" s="138"/>
      <c r="AQ511" s="138"/>
      <c r="AR511" s="138"/>
      <c r="AS511" s="138"/>
    </row>
    <row r="512" spans="1:45">
      <c r="A512" s="89" t="s">
        <v>5248</v>
      </c>
      <c r="B512" s="89" t="s">
        <v>5249</v>
      </c>
      <c r="C512" s="115">
        <v>0</v>
      </c>
      <c r="D512" s="115">
        <v>0</v>
      </c>
      <c r="E512" s="115">
        <v>0</v>
      </c>
      <c r="F512" s="115">
        <v>0</v>
      </c>
      <c r="G512" s="115">
        <v>0</v>
      </c>
      <c r="H512" s="115">
        <v>0</v>
      </c>
      <c r="I512" s="115">
        <v>0</v>
      </c>
      <c r="J512" s="115">
        <v>0</v>
      </c>
      <c r="K512" s="115">
        <v>0</v>
      </c>
      <c r="L512" s="115">
        <v>0</v>
      </c>
      <c r="M512" s="115">
        <v>0</v>
      </c>
      <c r="N512" s="115">
        <v>257990336.26429</v>
      </c>
      <c r="O512" s="115">
        <v>301517731.18166</v>
      </c>
      <c r="P512" s="115">
        <v>375741654.49740005</v>
      </c>
      <c r="Q512" s="115">
        <v>444879648.34531999</v>
      </c>
      <c r="R512" s="115">
        <v>574848271.10452998</v>
      </c>
      <c r="S512" s="115">
        <v>689390085.00999999</v>
      </c>
      <c r="T512" s="115">
        <v>585245378.70000005</v>
      </c>
      <c r="U512" s="115">
        <v>601348898.17291999</v>
      </c>
      <c r="V512" s="138"/>
      <c r="W512" s="138"/>
      <c r="X512" s="138"/>
      <c r="Y512" s="138"/>
      <c r="Z512" s="138"/>
      <c r="AA512" s="138"/>
      <c r="AB512" s="138"/>
      <c r="AC512" s="138"/>
      <c r="AD512" s="138"/>
      <c r="AE512" s="138"/>
      <c r="AF512" s="138"/>
      <c r="AG512" s="138"/>
      <c r="AH512" s="138"/>
      <c r="AI512" s="138"/>
      <c r="AJ512" s="138"/>
      <c r="AK512" s="138"/>
      <c r="AL512" s="138"/>
      <c r="AM512" s="138"/>
      <c r="AN512" s="138"/>
      <c r="AO512" s="138"/>
      <c r="AP512" s="138"/>
      <c r="AQ512" s="138"/>
      <c r="AR512" s="138"/>
      <c r="AS512" s="138"/>
    </row>
    <row r="513" spans="1:45">
      <c r="A513" s="89" t="s">
        <v>5259</v>
      </c>
      <c r="B513" s="89" t="s">
        <v>5260</v>
      </c>
      <c r="C513" s="115">
        <v>0</v>
      </c>
      <c r="D513" s="115">
        <v>0</v>
      </c>
      <c r="E513" s="115">
        <v>0</v>
      </c>
      <c r="F513" s="115">
        <v>0</v>
      </c>
      <c r="G513" s="115">
        <v>0</v>
      </c>
      <c r="H513" s="115">
        <v>0</v>
      </c>
      <c r="I513" s="115">
        <v>0</v>
      </c>
      <c r="J513" s="115">
        <v>0</v>
      </c>
      <c r="K513" s="115">
        <v>0</v>
      </c>
      <c r="L513" s="115">
        <v>0</v>
      </c>
      <c r="M513" s="115">
        <v>0</v>
      </c>
      <c r="N513" s="115">
        <v>2897094072.7925801</v>
      </c>
      <c r="O513" s="115">
        <v>2027674064.4052601</v>
      </c>
      <c r="P513" s="115">
        <v>2066329494.75984</v>
      </c>
      <c r="Q513" s="115">
        <v>2718797974.11589</v>
      </c>
      <c r="R513" s="115">
        <v>2450262398.07619</v>
      </c>
      <c r="S513" s="115">
        <v>4843021423.0500002</v>
      </c>
      <c r="T513" s="115">
        <v>3077953658.6399999</v>
      </c>
      <c r="U513" s="115">
        <v>3287029613.2520399</v>
      </c>
      <c r="V513" s="138"/>
      <c r="W513" s="138"/>
      <c r="X513" s="138"/>
      <c r="Y513" s="138"/>
      <c r="Z513" s="138"/>
      <c r="AA513" s="138"/>
      <c r="AB513" s="138"/>
      <c r="AC513" s="138"/>
      <c r="AD513" s="138"/>
      <c r="AE513" s="138"/>
      <c r="AF513" s="138"/>
      <c r="AG513" s="138"/>
      <c r="AH513" s="138"/>
      <c r="AI513" s="138"/>
      <c r="AJ513" s="138"/>
      <c r="AK513" s="138"/>
      <c r="AL513" s="138"/>
      <c r="AM513" s="138"/>
      <c r="AN513" s="138"/>
      <c r="AO513" s="138"/>
      <c r="AP513" s="138"/>
      <c r="AQ513" s="138"/>
      <c r="AR513" s="138"/>
      <c r="AS513" s="138"/>
    </row>
    <row r="514" spans="1:45">
      <c r="A514" s="89" t="s">
        <v>5269</v>
      </c>
      <c r="B514" s="89" t="s">
        <v>5270</v>
      </c>
      <c r="C514" s="115">
        <v>0</v>
      </c>
      <c r="D514" s="115">
        <v>0</v>
      </c>
      <c r="E514" s="115">
        <v>0</v>
      </c>
      <c r="F514" s="115">
        <v>0</v>
      </c>
      <c r="G514" s="115">
        <v>0</v>
      </c>
      <c r="H514" s="115">
        <v>0</v>
      </c>
      <c r="I514" s="115">
        <v>0</v>
      </c>
      <c r="J514" s="115">
        <v>0</v>
      </c>
      <c r="K514" s="115">
        <v>0</v>
      </c>
      <c r="L514" s="115">
        <v>0</v>
      </c>
      <c r="M514" s="115">
        <v>0</v>
      </c>
      <c r="N514" s="115">
        <v>606776.73699999996</v>
      </c>
      <c r="O514" s="115">
        <v>4567883.3049999997</v>
      </c>
      <c r="P514" s="115">
        <v>1832371.8629999999</v>
      </c>
      <c r="Q514" s="115">
        <v>42735521.862089999</v>
      </c>
      <c r="R514" s="115">
        <v>97995762.207000002</v>
      </c>
      <c r="S514" s="115">
        <v>13147803.5</v>
      </c>
      <c r="T514" s="115">
        <v>6316132.6699999999</v>
      </c>
      <c r="U514" s="115">
        <v>185089.87299999999</v>
      </c>
      <c r="V514" s="138"/>
      <c r="W514" s="138"/>
      <c r="X514" s="138"/>
      <c r="Y514" s="138"/>
      <c r="Z514" s="138"/>
      <c r="AA514" s="138"/>
      <c r="AB514" s="138"/>
      <c r="AC514" s="138"/>
      <c r="AD514" s="138"/>
      <c r="AE514" s="138"/>
      <c r="AF514" s="138"/>
      <c r="AG514" s="138"/>
      <c r="AH514" s="138"/>
      <c r="AI514" s="138"/>
      <c r="AJ514" s="138"/>
      <c r="AK514" s="138"/>
      <c r="AL514" s="138"/>
      <c r="AM514" s="138"/>
      <c r="AN514" s="138"/>
      <c r="AO514" s="138"/>
      <c r="AP514" s="138"/>
      <c r="AQ514" s="138"/>
      <c r="AR514" s="138"/>
      <c r="AS514" s="138"/>
    </row>
    <row r="515" spans="1:45">
      <c r="A515" s="89" t="s">
        <v>5273</v>
      </c>
      <c r="B515" s="89" t="s">
        <v>5274</v>
      </c>
      <c r="C515" s="115">
        <v>0</v>
      </c>
      <c r="D515" s="115">
        <v>0</v>
      </c>
      <c r="E515" s="115">
        <v>0</v>
      </c>
      <c r="F515" s="115">
        <v>0</v>
      </c>
      <c r="G515" s="115">
        <v>0</v>
      </c>
      <c r="H515" s="115">
        <v>0</v>
      </c>
      <c r="I515" s="115">
        <v>0</v>
      </c>
      <c r="J515" s="115">
        <v>0</v>
      </c>
      <c r="K515" s="115">
        <v>0</v>
      </c>
      <c r="L515" s="115">
        <v>0</v>
      </c>
      <c r="M515" s="115">
        <v>0</v>
      </c>
      <c r="N515" s="115">
        <v>0</v>
      </c>
      <c r="O515" s="115">
        <v>0</v>
      </c>
      <c r="P515" s="115">
        <v>0</v>
      </c>
      <c r="Q515" s="115">
        <v>0</v>
      </c>
      <c r="R515" s="115">
        <v>0</v>
      </c>
      <c r="S515" s="115">
        <v>0</v>
      </c>
      <c r="T515" s="115">
        <v>241823.14</v>
      </c>
      <c r="U515" s="115">
        <v>189050.71799999999</v>
      </c>
      <c r="V515" s="138"/>
      <c r="W515" s="138"/>
      <c r="X515" s="138"/>
      <c r="Y515" s="138"/>
      <c r="Z515" s="138"/>
      <c r="AA515" s="138"/>
      <c r="AB515" s="138"/>
      <c r="AC515" s="138"/>
      <c r="AD515" s="138"/>
      <c r="AE515" s="138"/>
      <c r="AF515" s="138"/>
      <c r="AG515" s="138"/>
      <c r="AH515" s="138"/>
      <c r="AI515" s="138"/>
      <c r="AJ515" s="138"/>
      <c r="AK515" s="138"/>
      <c r="AL515" s="138"/>
      <c r="AM515" s="138"/>
      <c r="AN515" s="138"/>
      <c r="AO515" s="138"/>
      <c r="AP515" s="138"/>
      <c r="AQ515" s="138"/>
      <c r="AR515" s="138"/>
      <c r="AS515" s="138"/>
    </row>
    <row r="516" spans="1:45">
      <c r="A516" s="89" t="s">
        <v>5277</v>
      </c>
      <c r="B516" s="89" t="s">
        <v>220</v>
      </c>
      <c r="C516" s="115">
        <v>0</v>
      </c>
      <c r="D516" s="115">
        <v>0</v>
      </c>
      <c r="E516" s="115">
        <v>0</v>
      </c>
      <c r="F516" s="115">
        <v>0</v>
      </c>
      <c r="G516" s="115">
        <v>0</v>
      </c>
      <c r="H516" s="115">
        <v>0</v>
      </c>
      <c r="I516" s="115">
        <v>0</v>
      </c>
      <c r="J516" s="115">
        <v>0</v>
      </c>
      <c r="K516" s="115">
        <v>0</v>
      </c>
      <c r="L516" s="115">
        <v>0</v>
      </c>
      <c r="M516" s="115">
        <v>0</v>
      </c>
      <c r="N516" s="115">
        <v>0</v>
      </c>
      <c r="O516" s="115">
        <v>0</v>
      </c>
      <c r="P516" s="115">
        <v>0</v>
      </c>
      <c r="Q516" s="115">
        <v>0</v>
      </c>
      <c r="R516" s="115">
        <v>0</v>
      </c>
      <c r="S516" s="115">
        <v>0</v>
      </c>
      <c r="T516" s="115">
        <v>0</v>
      </c>
      <c r="U516" s="115">
        <v>0</v>
      </c>
      <c r="V516" s="138"/>
      <c r="W516" s="138"/>
      <c r="X516" s="138"/>
      <c r="Y516" s="138"/>
      <c r="Z516" s="138"/>
      <c r="AA516" s="138"/>
      <c r="AB516" s="138"/>
      <c r="AC516" s="138"/>
      <c r="AD516" s="138"/>
      <c r="AE516" s="138"/>
      <c r="AF516" s="138"/>
      <c r="AG516" s="138"/>
      <c r="AH516" s="138"/>
      <c r="AI516" s="138"/>
      <c r="AJ516" s="138"/>
      <c r="AK516" s="138"/>
      <c r="AL516" s="138"/>
      <c r="AM516" s="138"/>
      <c r="AN516" s="138"/>
      <c r="AO516" s="138"/>
      <c r="AP516" s="138"/>
      <c r="AQ516" s="138"/>
      <c r="AR516" s="138"/>
      <c r="AS516" s="138"/>
    </row>
    <row r="517" spans="1:45">
      <c r="A517" s="89" t="s">
        <v>7679</v>
      </c>
      <c r="B517" s="89" t="s">
        <v>7649</v>
      </c>
      <c r="C517" s="115">
        <v>0</v>
      </c>
      <c r="D517" s="115">
        <v>0</v>
      </c>
      <c r="E517" s="115">
        <v>0</v>
      </c>
      <c r="F517" s="115">
        <v>0</v>
      </c>
      <c r="G517" s="115">
        <v>0</v>
      </c>
      <c r="H517" s="115">
        <v>0</v>
      </c>
      <c r="I517" s="115">
        <v>0</v>
      </c>
      <c r="J517" s="115">
        <v>0</v>
      </c>
      <c r="K517" s="115">
        <v>0</v>
      </c>
      <c r="L517" s="115">
        <v>0</v>
      </c>
      <c r="M517" s="115">
        <v>0</v>
      </c>
      <c r="N517" s="115">
        <v>0</v>
      </c>
      <c r="O517" s="115">
        <v>280966260.26143998</v>
      </c>
      <c r="P517" s="115">
        <v>1122349998.1978798</v>
      </c>
      <c r="Q517" s="115">
        <v>824489096.50641</v>
      </c>
      <c r="R517" s="115">
        <v>454330880.6153</v>
      </c>
      <c r="S517" s="115">
        <v>497961388.63999999</v>
      </c>
      <c r="T517" s="115">
        <v>604012693.23000002</v>
      </c>
      <c r="U517" s="115">
        <v>780082261.41687</v>
      </c>
      <c r="V517" s="138"/>
      <c r="W517" s="138"/>
      <c r="X517" s="138"/>
      <c r="Y517" s="138"/>
      <c r="Z517" s="138"/>
      <c r="AA517" s="138"/>
      <c r="AB517" s="138"/>
      <c r="AC517" s="138"/>
      <c r="AD517" s="138"/>
      <c r="AE517" s="138"/>
      <c r="AF517" s="138"/>
      <c r="AG517" s="138"/>
      <c r="AH517" s="138"/>
      <c r="AI517" s="138"/>
      <c r="AJ517" s="138"/>
      <c r="AK517" s="138"/>
      <c r="AL517" s="138"/>
      <c r="AM517" s="138"/>
      <c r="AN517" s="138"/>
      <c r="AO517" s="138"/>
      <c r="AP517" s="138"/>
      <c r="AQ517" s="138"/>
      <c r="AR517" s="138"/>
      <c r="AS517" s="138"/>
    </row>
    <row r="518" spans="1:45">
      <c r="A518" s="89" t="s">
        <v>5281</v>
      </c>
      <c r="B518" s="89" t="s">
        <v>27</v>
      </c>
      <c r="C518" s="115">
        <v>0</v>
      </c>
      <c r="D518" s="115">
        <v>0</v>
      </c>
      <c r="E518" s="115">
        <v>0</v>
      </c>
      <c r="F518" s="115">
        <v>0</v>
      </c>
      <c r="G518" s="115">
        <v>0</v>
      </c>
      <c r="H518" s="115">
        <v>0</v>
      </c>
      <c r="I518" s="115">
        <v>0</v>
      </c>
      <c r="J518" s="115">
        <v>0</v>
      </c>
      <c r="K518" s="115">
        <v>0</v>
      </c>
      <c r="L518" s="115">
        <v>0</v>
      </c>
      <c r="M518" s="115">
        <v>0</v>
      </c>
      <c r="N518" s="115">
        <v>412181623.35251004</v>
      </c>
      <c r="O518" s="115">
        <v>273665615.33042997</v>
      </c>
      <c r="P518" s="115">
        <v>423593655.68913001</v>
      </c>
      <c r="Q518" s="115">
        <v>1218686538.2391698</v>
      </c>
      <c r="R518" s="115">
        <v>393049368.15459001</v>
      </c>
      <c r="S518" s="115">
        <v>463233345.24000001</v>
      </c>
      <c r="T518" s="115">
        <v>1626589938.9100001</v>
      </c>
      <c r="U518" s="115">
        <v>368740692.80185997</v>
      </c>
      <c r="V518" s="138"/>
      <c r="W518" s="138"/>
      <c r="X518" s="138"/>
      <c r="Y518" s="138"/>
      <c r="Z518" s="138"/>
      <c r="AA518" s="138"/>
      <c r="AB518" s="138"/>
      <c r="AC518" s="138"/>
      <c r="AD518" s="138"/>
      <c r="AE518" s="138"/>
      <c r="AF518" s="138"/>
      <c r="AG518" s="138"/>
      <c r="AH518" s="138"/>
      <c r="AI518" s="138"/>
      <c r="AJ518" s="138"/>
      <c r="AK518" s="138"/>
      <c r="AL518" s="138"/>
      <c r="AM518" s="138"/>
      <c r="AN518" s="138"/>
      <c r="AO518" s="138"/>
      <c r="AP518" s="138"/>
      <c r="AQ518" s="138"/>
      <c r="AR518" s="138"/>
      <c r="AS518" s="138"/>
    </row>
    <row r="519" spans="1:45">
      <c r="A519" s="89" t="s">
        <v>5291</v>
      </c>
      <c r="B519" s="89" t="s">
        <v>5292</v>
      </c>
      <c r="C519" s="115">
        <v>0</v>
      </c>
      <c r="D519" s="115">
        <v>0</v>
      </c>
      <c r="E519" s="115">
        <v>0</v>
      </c>
      <c r="F519" s="115">
        <v>0</v>
      </c>
      <c r="G519" s="115">
        <v>0</v>
      </c>
      <c r="H519" s="115">
        <v>0</v>
      </c>
      <c r="I519" s="115">
        <v>0</v>
      </c>
      <c r="J519" s="115">
        <v>0</v>
      </c>
      <c r="K519" s="115">
        <v>0</v>
      </c>
      <c r="L519" s="115">
        <v>0</v>
      </c>
      <c r="M519" s="115">
        <v>0</v>
      </c>
      <c r="N519" s="115">
        <v>7396978.4413999999</v>
      </c>
      <c r="O519" s="115">
        <v>40057791.666510001</v>
      </c>
      <c r="P519" s="115">
        <v>8487496.313649999</v>
      </c>
      <c r="Q519" s="115">
        <v>28232015.643959999</v>
      </c>
      <c r="R519" s="115">
        <v>82384351.308940008</v>
      </c>
      <c r="S519" s="115">
        <v>32898266.050000001</v>
      </c>
      <c r="T519" s="115">
        <v>89592511.25</v>
      </c>
      <c r="U519" s="115">
        <v>44346705.04208</v>
      </c>
      <c r="V519" s="138"/>
      <c r="W519" s="138"/>
      <c r="X519" s="138"/>
      <c r="Y519" s="138"/>
      <c r="Z519" s="138"/>
      <c r="AA519" s="138"/>
      <c r="AB519" s="138"/>
      <c r="AC519" s="138"/>
      <c r="AD519" s="138"/>
      <c r="AE519" s="138"/>
      <c r="AF519" s="138"/>
      <c r="AG519" s="138"/>
      <c r="AH519" s="138"/>
      <c r="AI519" s="138"/>
      <c r="AJ519" s="138"/>
      <c r="AK519" s="138"/>
      <c r="AL519" s="138"/>
      <c r="AM519" s="138"/>
      <c r="AN519" s="138"/>
      <c r="AO519" s="138"/>
      <c r="AP519" s="138"/>
      <c r="AQ519" s="138"/>
      <c r="AR519" s="138"/>
      <c r="AS519" s="138"/>
    </row>
    <row r="520" spans="1:45" ht="25.5">
      <c r="A520" s="89" t="s">
        <v>5300</v>
      </c>
      <c r="B520" s="89" t="s">
        <v>5301</v>
      </c>
      <c r="C520" s="115">
        <v>0</v>
      </c>
      <c r="D520" s="115">
        <v>0</v>
      </c>
      <c r="E520" s="115">
        <v>0</v>
      </c>
      <c r="F520" s="115">
        <v>0</v>
      </c>
      <c r="G520" s="115">
        <v>0</v>
      </c>
      <c r="H520" s="115">
        <v>0</v>
      </c>
      <c r="I520" s="115">
        <v>0</v>
      </c>
      <c r="J520" s="115">
        <v>0</v>
      </c>
      <c r="K520" s="115">
        <v>0</v>
      </c>
      <c r="L520" s="115">
        <v>0</v>
      </c>
      <c r="M520" s="115">
        <v>0</v>
      </c>
      <c r="N520" s="115">
        <v>2150384.1469999999</v>
      </c>
      <c r="O520" s="115">
        <v>4922420.27764</v>
      </c>
      <c r="P520" s="115">
        <v>26983750.249419998</v>
      </c>
      <c r="Q520" s="115">
        <v>24415699.815139998</v>
      </c>
      <c r="R520" s="115">
        <v>26989158.346500002</v>
      </c>
      <c r="S520" s="115">
        <v>29233674.670000002</v>
      </c>
      <c r="T520" s="115">
        <v>100397140.39</v>
      </c>
      <c r="U520" s="115">
        <v>102137915.0852</v>
      </c>
      <c r="V520" s="138"/>
      <c r="W520" s="138"/>
      <c r="X520" s="138"/>
      <c r="Y520" s="138"/>
      <c r="Z520" s="138"/>
      <c r="AA520" s="138"/>
      <c r="AB520" s="138"/>
      <c r="AC520" s="138"/>
      <c r="AD520" s="138"/>
      <c r="AE520" s="138"/>
      <c r="AF520" s="138"/>
      <c r="AG520" s="138"/>
      <c r="AH520" s="138"/>
      <c r="AI520" s="138"/>
      <c r="AJ520" s="138"/>
      <c r="AK520" s="138"/>
      <c r="AL520" s="138"/>
      <c r="AM520" s="138"/>
      <c r="AN520" s="138"/>
      <c r="AO520" s="138"/>
      <c r="AP520" s="138"/>
      <c r="AQ520" s="138"/>
      <c r="AR520" s="138"/>
      <c r="AS520" s="138"/>
    </row>
    <row r="521" spans="1:45">
      <c r="A521" s="89" t="s">
        <v>7680</v>
      </c>
      <c r="B521" s="89" t="s">
        <v>7681</v>
      </c>
      <c r="C521" s="115">
        <v>0</v>
      </c>
      <c r="D521" s="115">
        <v>0</v>
      </c>
      <c r="E521" s="115">
        <v>0</v>
      </c>
      <c r="F521" s="115">
        <v>0</v>
      </c>
      <c r="G521" s="115">
        <v>0</v>
      </c>
      <c r="H521" s="115">
        <v>0</v>
      </c>
      <c r="I521" s="115">
        <v>0</v>
      </c>
      <c r="J521" s="115">
        <v>0</v>
      </c>
      <c r="K521" s="115">
        <v>0</v>
      </c>
      <c r="L521" s="115">
        <v>0</v>
      </c>
      <c r="M521" s="115">
        <v>0</v>
      </c>
      <c r="N521" s="115">
        <v>0</v>
      </c>
      <c r="O521" s="115">
        <v>0</v>
      </c>
      <c r="P521" s="115">
        <v>0</v>
      </c>
      <c r="Q521" s="115">
        <v>0</v>
      </c>
      <c r="R521" s="115">
        <v>0</v>
      </c>
      <c r="S521" s="115">
        <v>0</v>
      </c>
      <c r="T521" s="115">
        <v>3356053.43</v>
      </c>
      <c r="U521" s="115">
        <v>0</v>
      </c>
      <c r="V521" s="138"/>
      <c r="W521" s="138"/>
      <c r="X521" s="138"/>
      <c r="Y521" s="138"/>
      <c r="Z521" s="138"/>
      <c r="AA521" s="138"/>
      <c r="AB521" s="138"/>
      <c r="AC521" s="138"/>
      <c r="AD521" s="138"/>
      <c r="AE521" s="138"/>
      <c r="AF521" s="138"/>
      <c r="AG521" s="138"/>
      <c r="AH521" s="138"/>
      <c r="AI521" s="138"/>
      <c r="AJ521" s="138"/>
      <c r="AK521" s="138"/>
      <c r="AL521" s="138"/>
      <c r="AM521" s="138"/>
      <c r="AN521" s="138"/>
      <c r="AO521" s="138"/>
      <c r="AP521" s="138"/>
      <c r="AQ521" s="138"/>
      <c r="AR521" s="138"/>
      <c r="AS521" s="138"/>
    </row>
    <row r="522" spans="1:45">
      <c r="A522" s="89" t="s">
        <v>7831</v>
      </c>
      <c r="B522" s="89" t="s">
        <v>7832</v>
      </c>
      <c r="C522" s="115">
        <v>0</v>
      </c>
      <c r="D522" s="115">
        <v>0</v>
      </c>
      <c r="E522" s="115">
        <v>0</v>
      </c>
      <c r="F522" s="115">
        <v>0</v>
      </c>
      <c r="G522" s="115">
        <v>0</v>
      </c>
      <c r="H522" s="115">
        <v>0</v>
      </c>
      <c r="I522" s="115">
        <v>0</v>
      </c>
      <c r="J522" s="115">
        <v>0</v>
      </c>
      <c r="K522" s="115">
        <v>0</v>
      </c>
      <c r="L522" s="115">
        <v>0</v>
      </c>
      <c r="M522" s="115">
        <v>0</v>
      </c>
      <c r="N522" s="115">
        <v>0</v>
      </c>
      <c r="O522" s="115">
        <v>0</v>
      </c>
      <c r="P522" s="115">
        <v>0</v>
      </c>
      <c r="Q522" s="115">
        <v>0</v>
      </c>
      <c r="R522" s="115">
        <v>0</v>
      </c>
      <c r="S522" s="115">
        <v>0</v>
      </c>
      <c r="T522" s="115">
        <v>0</v>
      </c>
      <c r="U522" s="115">
        <v>8190650.2769999998</v>
      </c>
      <c r="V522" s="138"/>
      <c r="W522" s="138"/>
      <c r="X522" s="138"/>
      <c r="Y522" s="138"/>
      <c r="Z522" s="138"/>
      <c r="AA522" s="138"/>
      <c r="AB522" s="138"/>
      <c r="AC522" s="138"/>
      <c r="AD522" s="138"/>
      <c r="AE522" s="138"/>
      <c r="AF522" s="138"/>
      <c r="AG522" s="138"/>
      <c r="AH522" s="138"/>
      <c r="AI522" s="138"/>
      <c r="AJ522" s="138"/>
      <c r="AK522" s="138"/>
      <c r="AL522" s="138"/>
      <c r="AM522" s="138"/>
      <c r="AN522" s="138"/>
      <c r="AO522" s="138"/>
      <c r="AP522" s="138"/>
      <c r="AQ522" s="138"/>
      <c r="AR522" s="138"/>
      <c r="AS522" s="138"/>
    </row>
    <row r="523" spans="1:45">
      <c r="A523" s="89" t="s">
        <v>5305</v>
      </c>
      <c r="B523" s="89" t="s">
        <v>4296</v>
      </c>
      <c r="C523" s="115">
        <v>1033481031</v>
      </c>
      <c r="D523" s="115">
        <v>1003294597</v>
      </c>
      <c r="E523" s="115">
        <v>841879543</v>
      </c>
      <c r="F523" s="115">
        <v>649903050</v>
      </c>
      <c r="G523" s="115">
        <v>594398437</v>
      </c>
      <c r="H523" s="115">
        <v>1003750158</v>
      </c>
      <c r="I523" s="115">
        <v>1326670230</v>
      </c>
      <c r="J523" s="115">
        <v>1315692493</v>
      </c>
      <c r="K523" s="115">
        <v>1453535932</v>
      </c>
      <c r="L523" s="115">
        <v>1343592730</v>
      </c>
      <c r="M523" s="115">
        <v>2015492679.8441699</v>
      </c>
      <c r="N523" s="115">
        <v>2012986178.7646799</v>
      </c>
      <c r="O523" s="115">
        <v>3027671140.5279999</v>
      </c>
      <c r="P523" s="115">
        <v>3836134310.6141</v>
      </c>
      <c r="Q523" s="115">
        <v>4397846875.9754305</v>
      </c>
      <c r="R523" s="115">
        <v>5722431737.2611599</v>
      </c>
      <c r="S523" s="115">
        <v>7919795973.29</v>
      </c>
      <c r="T523" s="115">
        <v>7647572840.7600002</v>
      </c>
      <c r="U523" s="115">
        <v>9213784899.9925194</v>
      </c>
      <c r="V523" s="138"/>
      <c r="W523" s="138"/>
      <c r="X523" s="138"/>
      <c r="Y523" s="138"/>
      <c r="Z523" s="138"/>
      <c r="AA523" s="138"/>
      <c r="AB523" s="138"/>
      <c r="AC523" s="138"/>
      <c r="AD523" s="138"/>
      <c r="AE523" s="138"/>
      <c r="AF523" s="138"/>
      <c r="AG523" s="138"/>
      <c r="AH523" s="138"/>
      <c r="AI523" s="138"/>
      <c r="AJ523" s="138"/>
      <c r="AK523" s="138"/>
      <c r="AL523" s="138"/>
      <c r="AM523" s="138"/>
      <c r="AN523" s="138"/>
      <c r="AO523" s="138"/>
      <c r="AP523" s="138"/>
      <c r="AQ523" s="138"/>
      <c r="AR523" s="138"/>
      <c r="AS523" s="138"/>
    </row>
    <row r="524" spans="1:45">
      <c r="A524" s="89" t="s">
        <v>7722</v>
      </c>
      <c r="B524" s="89" t="s">
        <v>7738</v>
      </c>
      <c r="C524" s="115">
        <v>130472397</v>
      </c>
      <c r="D524" s="115">
        <v>119789470</v>
      </c>
      <c r="E524" s="115">
        <v>94917859</v>
      </c>
      <c r="F524" s="115">
        <v>79581672</v>
      </c>
      <c r="G524" s="115">
        <v>69349589</v>
      </c>
      <c r="H524" s="115">
        <v>48894143</v>
      </c>
      <c r="I524" s="115">
        <v>51506839</v>
      </c>
      <c r="J524" s="115">
        <v>96753091</v>
      </c>
      <c r="K524" s="115">
        <v>55790031</v>
      </c>
      <c r="L524" s="115">
        <v>29193598</v>
      </c>
      <c r="M524" s="115">
        <v>24067648.9344</v>
      </c>
      <c r="N524" s="115">
        <v>0</v>
      </c>
      <c r="O524" s="115">
        <v>0</v>
      </c>
      <c r="P524" s="115">
        <v>0</v>
      </c>
      <c r="Q524" s="115">
        <v>0</v>
      </c>
      <c r="R524" s="115">
        <v>0</v>
      </c>
      <c r="S524" s="115">
        <v>0</v>
      </c>
      <c r="T524" s="115">
        <v>0</v>
      </c>
      <c r="U524" s="115">
        <v>0</v>
      </c>
      <c r="V524" s="138"/>
      <c r="W524" s="138"/>
      <c r="X524" s="138"/>
      <c r="Y524" s="138"/>
      <c r="Z524" s="138"/>
      <c r="AA524" s="138"/>
      <c r="AB524" s="138"/>
      <c r="AC524" s="138"/>
      <c r="AD524" s="138"/>
      <c r="AE524" s="138"/>
      <c r="AF524" s="138"/>
      <c r="AG524" s="138"/>
      <c r="AH524" s="138"/>
      <c r="AI524" s="138"/>
      <c r="AJ524" s="138"/>
      <c r="AK524" s="138"/>
      <c r="AL524" s="138"/>
      <c r="AM524" s="138"/>
      <c r="AN524" s="138"/>
      <c r="AO524" s="138"/>
      <c r="AP524" s="138"/>
      <c r="AQ524" s="138"/>
      <c r="AR524" s="138"/>
      <c r="AS524" s="138"/>
    </row>
    <row r="525" spans="1:45">
      <c r="A525" s="89" t="s">
        <v>5306</v>
      </c>
      <c r="B525" s="89" t="s">
        <v>4298</v>
      </c>
      <c r="C525" s="115">
        <v>237876</v>
      </c>
      <c r="D525" s="115">
        <v>0</v>
      </c>
      <c r="E525" s="115">
        <v>300753</v>
      </c>
      <c r="F525" s="115">
        <v>0</v>
      </c>
      <c r="G525" s="115">
        <v>0</v>
      </c>
      <c r="H525" s="115">
        <v>0</v>
      </c>
      <c r="I525" s="115">
        <v>0</v>
      </c>
      <c r="J525" s="115">
        <v>0</v>
      </c>
      <c r="K525" s="115">
        <v>0</v>
      </c>
      <c r="L525" s="115">
        <v>0</v>
      </c>
      <c r="M525" s="115">
        <v>0</v>
      </c>
      <c r="N525" s="115">
        <v>40096200.480489999</v>
      </c>
      <c r="O525" s="115">
        <v>76425272.666850001</v>
      </c>
      <c r="P525" s="115">
        <v>5684.62</v>
      </c>
      <c r="Q525" s="115">
        <v>0</v>
      </c>
      <c r="R525" s="115">
        <v>457332.03499999997</v>
      </c>
      <c r="S525" s="115">
        <v>20000</v>
      </c>
      <c r="T525" s="115">
        <v>39318.89</v>
      </c>
      <c r="U525" s="115">
        <v>0</v>
      </c>
      <c r="V525" s="138"/>
      <c r="W525" s="138"/>
      <c r="X525" s="138"/>
      <c r="Y525" s="138"/>
      <c r="Z525" s="138"/>
      <c r="AA525" s="138"/>
      <c r="AB525" s="138"/>
      <c r="AC525" s="138"/>
      <c r="AD525" s="138"/>
      <c r="AE525" s="138"/>
      <c r="AF525" s="138"/>
      <c r="AG525" s="138"/>
      <c r="AH525" s="138"/>
      <c r="AI525" s="138"/>
      <c r="AJ525" s="138"/>
      <c r="AK525" s="138"/>
      <c r="AL525" s="138"/>
      <c r="AM525" s="138"/>
      <c r="AN525" s="138"/>
      <c r="AO525" s="138"/>
      <c r="AP525" s="138"/>
      <c r="AQ525" s="138"/>
      <c r="AR525" s="138"/>
      <c r="AS525" s="138"/>
    </row>
    <row r="526" spans="1:45">
      <c r="A526" s="89" t="s">
        <v>5316</v>
      </c>
      <c r="B526" s="89" t="s">
        <v>550</v>
      </c>
      <c r="C526" s="115">
        <v>0</v>
      </c>
      <c r="D526" s="115">
        <v>0</v>
      </c>
      <c r="E526" s="115">
        <v>0</v>
      </c>
      <c r="F526" s="115">
        <v>0</v>
      </c>
      <c r="G526" s="115">
        <v>0</v>
      </c>
      <c r="H526" s="115">
        <v>0</v>
      </c>
      <c r="I526" s="115">
        <v>0</v>
      </c>
      <c r="J526" s="115">
        <v>0</v>
      </c>
      <c r="K526" s="115">
        <v>0</v>
      </c>
      <c r="L526" s="115">
        <v>0</v>
      </c>
      <c r="M526" s="115">
        <v>2653157.6379999998</v>
      </c>
      <c r="N526" s="115">
        <v>19406746.570810001</v>
      </c>
      <c r="O526" s="115">
        <v>30607105.833610002</v>
      </c>
      <c r="P526" s="115">
        <v>16619258.488430001</v>
      </c>
      <c r="Q526" s="115">
        <v>14113592.16519</v>
      </c>
      <c r="R526" s="115">
        <v>19055504.66578</v>
      </c>
      <c r="S526" s="115">
        <v>540538.69999999995</v>
      </c>
      <c r="T526" s="115">
        <v>1137659.29</v>
      </c>
      <c r="U526" s="115">
        <v>474417.36751000001</v>
      </c>
      <c r="V526" s="138"/>
      <c r="W526" s="138"/>
      <c r="X526" s="138"/>
      <c r="Y526" s="138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</row>
    <row r="527" spans="1:45">
      <c r="A527" s="89" t="s">
        <v>5328</v>
      </c>
      <c r="B527" s="89" t="s">
        <v>1209</v>
      </c>
      <c r="C527" s="115">
        <v>0</v>
      </c>
      <c r="D527" s="115">
        <v>0</v>
      </c>
      <c r="E527" s="115">
        <v>0</v>
      </c>
      <c r="F527" s="115">
        <v>0</v>
      </c>
      <c r="G527" s="115">
        <v>0</v>
      </c>
      <c r="H527" s="115">
        <v>0</v>
      </c>
      <c r="I527" s="115">
        <v>0</v>
      </c>
      <c r="J527" s="115">
        <v>0</v>
      </c>
      <c r="K527" s="115">
        <v>0</v>
      </c>
      <c r="L527" s="115">
        <v>0</v>
      </c>
      <c r="M527" s="115">
        <v>0</v>
      </c>
      <c r="N527" s="115">
        <v>37455510.890819997</v>
      </c>
      <c r="O527" s="115">
        <v>119478367.74908</v>
      </c>
      <c r="P527" s="115">
        <v>87127641.001809999</v>
      </c>
      <c r="Q527" s="115">
        <v>29038518.2797</v>
      </c>
      <c r="R527" s="115">
        <v>36018158.374109998</v>
      </c>
      <c r="S527" s="115">
        <v>162822026.56</v>
      </c>
      <c r="T527" s="115">
        <v>79887619.019999996</v>
      </c>
      <c r="U527" s="115">
        <v>134105815.39959</v>
      </c>
      <c r="V527" s="138"/>
      <c r="W527" s="138"/>
      <c r="X527" s="138"/>
      <c r="Y527" s="138"/>
      <c r="Z527" s="138"/>
      <c r="AA527" s="138"/>
      <c r="AB527" s="138"/>
      <c r="AC527" s="138"/>
      <c r="AD527" s="138"/>
      <c r="AE527" s="138"/>
      <c r="AF527" s="138"/>
      <c r="AG527" s="138"/>
      <c r="AH527" s="138"/>
      <c r="AI527" s="138"/>
      <c r="AJ527" s="138"/>
      <c r="AK527" s="138"/>
      <c r="AL527" s="138"/>
      <c r="AM527" s="138"/>
      <c r="AN527" s="138"/>
      <c r="AO527" s="138"/>
      <c r="AP527" s="138"/>
      <c r="AQ527" s="138"/>
      <c r="AR527" s="138"/>
      <c r="AS527" s="138"/>
    </row>
    <row r="528" spans="1:45">
      <c r="A528" s="89" t="s">
        <v>5330</v>
      </c>
      <c r="B528" s="89" t="s">
        <v>1230</v>
      </c>
      <c r="C528" s="115">
        <v>902770758</v>
      </c>
      <c r="D528" s="115">
        <v>883505127</v>
      </c>
      <c r="E528" s="115">
        <v>746660931</v>
      </c>
      <c r="F528" s="115">
        <v>570321378</v>
      </c>
      <c r="G528" s="115">
        <v>525048848</v>
      </c>
      <c r="H528" s="115">
        <v>954856015</v>
      </c>
      <c r="I528" s="115">
        <v>1275163391</v>
      </c>
      <c r="J528" s="115">
        <v>1218939402</v>
      </c>
      <c r="K528" s="115">
        <v>1397745901</v>
      </c>
      <c r="L528" s="115">
        <v>1314399132</v>
      </c>
      <c r="M528" s="115">
        <v>1988771873.27177</v>
      </c>
      <c r="N528" s="115">
        <v>1648781739.6770401</v>
      </c>
      <c r="O528" s="115">
        <v>2489002084.8487</v>
      </c>
      <c r="P528" s="115">
        <v>3214659145.5924201</v>
      </c>
      <c r="Q528" s="115">
        <v>3644706486.4031601</v>
      </c>
      <c r="R528" s="115">
        <v>4864448900.3106203</v>
      </c>
      <c r="S528" s="115">
        <v>6892375040.21</v>
      </c>
      <c r="T528" s="115">
        <v>6763576958.9399996</v>
      </c>
      <c r="U528" s="115">
        <v>8082405904.69382</v>
      </c>
      <c r="V528" s="138"/>
      <c r="W528" s="138"/>
      <c r="X528" s="138"/>
      <c r="Y528" s="138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</row>
    <row r="529" spans="1:45">
      <c r="A529" s="89" t="s">
        <v>5349</v>
      </c>
      <c r="B529" s="89" t="s">
        <v>2473</v>
      </c>
      <c r="C529" s="115">
        <v>0</v>
      </c>
      <c r="D529" s="115">
        <v>0</v>
      </c>
      <c r="E529" s="115">
        <v>0</v>
      </c>
      <c r="F529" s="115">
        <v>0</v>
      </c>
      <c r="G529" s="115">
        <v>0</v>
      </c>
      <c r="H529" s="115">
        <v>0</v>
      </c>
      <c r="I529" s="115">
        <v>0</v>
      </c>
      <c r="J529" s="115">
        <v>0</v>
      </c>
      <c r="K529" s="115">
        <v>0</v>
      </c>
      <c r="L529" s="115">
        <v>0</v>
      </c>
      <c r="M529" s="115">
        <v>0</v>
      </c>
      <c r="N529" s="115">
        <v>267245981.14552</v>
      </c>
      <c r="O529" s="115">
        <v>312158309.42976004</v>
      </c>
      <c r="P529" s="115">
        <v>517722580.91144001</v>
      </c>
      <c r="Q529" s="115">
        <v>709988279.12738001</v>
      </c>
      <c r="R529" s="115">
        <v>802451841.87565005</v>
      </c>
      <c r="S529" s="115">
        <v>864038367.82000005</v>
      </c>
      <c r="T529" s="115">
        <v>802931284.62</v>
      </c>
      <c r="U529" s="115">
        <v>996798762.5316</v>
      </c>
      <c r="V529" s="138"/>
      <c r="W529" s="138"/>
      <c r="X529" s="138"/>
      <c r="Y529" s="138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</row>
    <row r="530" spans="1:45">
      <c r="A530" s="89" t="s">
        <v>5374</v>
      </c>
      <c r="B530" s="89" t="s">
        <v>5375</v>
      </c>
      <c r="C530" s="115">
        <v>20341269399</v>
      </c>
      <c r="D530" s="115">
        <v>21734296214</v>
      </c>
      <c r="E530" s="115">
        <v>26101747895</v>
      </c>
      <c r="F530" s="115">
        <v>27603738166</v>
      </c>
      <c r="G530" s="115">
        <v>32216868508</v>
      </c>
      <c r="H530" s="115">
        <v>31248923899</v>
      </c>
      <c r="I530" s="115">
        <v>37900136493</v>
      </c>
      <c r="J530" s="115">
        <v>44265517851</v>
      </c>
      <c r="K530" s="115">
        <v>50840404692</v>
      </c>
      <c r="L530" s="115">
        <v>51467962499</v>
      </c>
      <c r="M530" s="115">
        <v>56422059345.261398</v>
      </c>
      <c r="N530" s="115">
        <v>64022400316.920998</v>
      </c>
      <c r="O530" s="115">
        <v>73587807515.757095</v>
      </c>
      <c r="P530" s="115">
        <v>71654414615.570908</v>
      </c>
      <c r="Q530" s="115">
        <v>78731576711.953705</v>
      </c>
      <c r="R530" s="115">
        <v>89258137161.307098</v>
      </c>
      <c r="S530" s="115">
        <v>105928789047.32001</v>
      </c>
      <c r="T530" s="115">
        <v>113167667518.3</v>
      </c>
      <c r="U530" s="115">
        <v>131523508583.05299</v>
      </c>
      <c r="V530" s="138"/>
      <c r="W530" s="138"/>
      <c r="X530" s="138"/>
      <c r="Y530" s="138"/>
      <c r="Z530" s="138"/>
      <c r="AA530" s="138"/>
      <c r="AB530" s="138"/>
      <c r="AC530" s="138"/>
      <c r="AD530" s="138"/>
      <c r="AE530" s="138"/>
      <c r="AF530" s="138"/>
      <c r="AG530" s="138"/>
      <c r="AH530" s="138"/>
      <c r="AI530" s="138"/>
      <c r="AJ530" s="138"/>
      <c r="AK530" s="138"/>
      <c r="AL530" s="138"/>
      <c r="AM530" s="138"/>
      <c r="AN530" s="138"/>
      <c r="AO530" s="138"/>
      <c r="AP530" s="138"/>
      <c r="AQ530" s="138"/>
      <c r="AR530" s="138"/>
      <c r="AS530" s="138"/>
    </row>
    <row r="531" spans="1:45">
      <c r="A531" s="89" t="s">
        <v>5376</v>
      </c>
      <c r="B531" s="89" t="s">
        <v>2761</v>
      </c>
      <c r="C531" s="115">
        <v>8045196841</v>
      </c>
      <c r="D531" s="115">
        <v>8868492182</v>
      </c>
      <c r="E531" s="115">
        <v>10209874422</v>
      </c>
      <c r="F531" s="115">
        <v>11083720464</v>
      </c>
      <c r="G531" s="115">
        <v>12873660245</v>
      </c>
      <c r="H531" s="115">
        <v>12077700551</v>
      </c>
      <c r="I531" s="115">
        <v>13789697648</v>
      </c>
      <c r="J531" s="115">
        <v>15193390827</v>
      </c>
      <c r="K531" s="115">
        <v>16845314291</v>
      </c>
      <c r="L531" s="115">
        <v>18654738764</v>
      </c>
      <c r="M531" s="115">
        <v>20263526922.076302</v>
      </c>
      <c r="N531" s="115">
        <v>24157395132.408802</v>
      </c>
      <c r="O531" s="115">
        <v>26377709662.963898</v>
      </c>
      <c r="P531" s="115">
        <v>26443244914.813499</v>
      </c>
      <c r="Q531" s="115">
        <v>28704381579.891201</v>
      </c>
      <c r="R531" s="115">
        <v>32106240849.195801</v>
      </c>
      <c r="S531" s="115">
        <v>36658753720.110001</v>
      </c>
      <c r="T531" s="115">
        <v>43875140404.449997</v>
      </c>
      <c r="U531" s="115">
        <v>50895284421.672798</v>
      </c>
      <c r="V531" s="138"/>
      <c r="W531" s="138"/>
      <c r="X531" s="138"/>
      <c r="Y531" s="138"/>
      <c r="Z531" s="138"/>
      <c r="AA531" s="138"/>
      <c r="AB531" s="138"/>
      <c r="AC531" s="138"/>
      <c r="AD531" s="138"/>
      <c r="AE531" s="138"/>
      <c r="AF531" s="138"/>
      <c r="AG531" s="138"/>
      <c r="AH531" s="138"/>
      <c r="AI531" s="138"/>
      <c r="AJ531" s="138"/>
      <c r="AK531" s="138"/>
      <c r="AL531" s="138"/>
      <c r="AM531" s="138"/>
      <c r="AN531" s="138"/>
      <c r="AO531" s="138"/>
      <c r="AP531" s="138"/>
      <c r="AQ531" s="138"/>
      <c r="AR531" s="138"/>
      <c r="AS531" s="138"/>
    </row>
    <row r="532" spans="1:45">
      <c r="A532" s="89" t="s">
        <v>5385</v>
      </c>
      <c r="B532" s="89" t="s">
        <v>2765</v>
      </c>
      <c r="C532" s="115">
        <v>6044961209</v>
      </c>
      <c r="D532" s="115">
        <v>7129918626</v>
      </c>
      <c r="E532" s="115">
        <v>7994214537</v>
      </c>
      <c r="F532" s="115">
        <v>8383593031</v>
      </c>
      <c r="G532" s="115">
        <v>9147534723</v>
      </c>
      <c r="H532" s="115">
        <v>10988668074</v>
      </c>
      <c r="I532" s="115">
        <v>13457749219</v>
      </c>
      <c r="J532" s="115">
        <v>16994304725</v>
      </c>
      <c r="K532" s="115">
        <v>17993286382</v>
      </c>
      <c r="L532" s="115">
        <v>19290577170</v>
      </c>
      <c r="M532" s="115">
        <v>20905649973.782501</v>
      </c>
      <c r="N532" s="115">
        <v>23231968327.868</v>
      </c>
      <c r="O532" s="115">
        <v>25796516548.648602</v>
      </c>
      <c r="P532" s="115">
        <v>27044910547.452103</v>
      </c>
      <c r="Q532" s="115">
        <v>30836705123.251301</v>
      </c>
      <c r="R532" s="115">
        <v>33425913865.4575</v>
      </c>
      <c r="S532" s="115">
        <v>38754441341.760002</v>
      </c>
      <c r="T532" s="115">
        <v>43517633277.169998</v>
      </c>
      <c r="U532" s="115">
        <v>47575284824.025101</v>
      </c>
      <c r="V532" s="138"/>
      <c r="W532" s="138"/>
      <c r="X532" s="138"/>
      <c r="Y532" s="138"/>
      <c r="Z532" s="138"/>
      <c r="AA532" s="138"/>
      <c r="AB532" s="138"/>
      <c r="AC532" s="138"/>
      <c r="AD532" s="138"/>
      <c r="AE532" s="138"/>
      <c r="AF532" s="138"/>
      <c r="AG532" s="138"/>
      <c r="AH532" s="138"/>
      <c r="AI532" s="138"/>
      <c r="AJ532" s="138"/>
      <c r="AK532" s="138"/>
      <c r="AL532" s="138"/>
      <c r="AM532" s="138"/>
      <c r="AN532" s="138"/>
      <c r="AO532" s="138"/>
      <c r="AP532" s="138"/>
      <c r="AQ532" s="138"/>
      <c r="AR532" s="138"/>
      <c r="AS532" s="138"/>
    </row>
    <row r="533" spans="1:45">
      <c r="A533" s="89" t="s">
        <v>5403</v>
      </c>
      <c r="B533" s="89" t="s">
        <v>5404</v>
      </c>
      <c r="C533" s="115">
        <v>1115069421</v>
      </c>
      <c r="D533" s="115">
        <v>818490382</v>
      </c>
      <c r="E533" s="115">
        <v>1401655035</v>
      </c>
      <c r="F533" s="115">
        <v>1248267912</v>
      </c>
      <c r="G533" s="115">
        <v>1575795988</v>
      </c>
      <c r="H533" s="115">
        <v>1124166051</v>
      </c>
      <c r="I533" s="115">
        <v>1409272923</v>
      </c>
      <c r="J533" s="115">
        <v>1118289496</v>
      </c>
      <c r="K533" s="115">
        <v>1508213611</v>
      </c>
      <c r="L533" s="115">
        <v>1135757143</v>
      </c>
      <c r="M533" s="115">
        <v>1228145943.7691798</v>
      </c>
      <c r="N533" s="115">
        <v>1177745511.5463998</v>
      </c>
      <c r="O533" s="115">
        <v>1595191778.92974</v>
      </c>
      <c r="P533" s="115">
        <v>1126445578.57781</v>
      </c>
      <c r="Q533" s="115">
        <v>1165883430.58673</v>
      </c>
      <c r="R533" s="115">
        <v>1130830362.29704</v>
      </c>
      <c r="S533" s="115">
        <v>1689827844.8599999</v>
      </c>
      <c r="T533" s="115">
        <v>1347600728.4200001</v>
      </c>
      <c r="U533" s="115">
        <v>1958090606.6206598</v>
      </c>
      <c r="V533" s="138"/>
      <c r="W533" s="138"/>
      <c r="X533" s="138"/>
      <c r="Y533" s="138"/>
      <c r="Z533" s="138"/>
      <c r="AA533" s="138"/>
      <c r="AB533" s="138"/>
      <c r="AC533" s="138"/>
      <c r="AD533" s="138"/>
      <c r="AE533" s="138"/>
      <c r="AF533" s="138"/>
      <c r="AG533" s="138"/>
      <c r="AH533" s="138"/>
      <c r="AI533" s="138"/>
      <c r="AJ533" s="138"/>
      <c r="AK533" s="138"/>
      <c r="AL533" s="138"/>
      <c r="AM533" s="138"/>
      <c r="AN533" s="138"/>
      <c r="AO533" s="138"/>
      <c r="AP533" s="138"/>
      <c r="AQ533" s="138"/>
      <c r="AR533" s="138"/>
      <c r="AS533" s="138"/>
    </row>
    <row r="534" spans="1:45">
      <c r="A534" s="89" t="s">
        <v>5412</v>
      </c>
      <c r="B534" s="89" t="s">
        <v>2759</v>
      </c>
      <c r="C534" s="115">
        <v>378044888</v>
      </c>
      <c r="D534" s="115">
        <v>285332731</v>
      </c>
      <c r="E534" s="115">
        <v>411728506</v>
      </c>
      <c r="F534" s="115">
        <v>507449348</v>
      </c>
      <c r="G534" s="115">
        <v>561694649</v>
      </c>
      <c r="H534" s="115">
        <v>297414673</v>
      </c>
      <c r="I534" s="115">
        <v>477518920</v>
      </c>
      <c r="J534" s="115">
        <v>492002395</v>
      </c>
      <c r="K534" s="115">
        <v>913220379</v>
      </c>
      <c r="L534" s="115">
        <v>499152808</v>
      </c>
      <c r="M534" s="115">
        <v>457586403.57639003</v>
      </c>
      <c r="N534" s="115">
        <v>618099702.24400997</v>
      </c>
      <c r="O534" s="115">
        <v>816807001.63042009</v>
      </c>
      <c r="P534" s="115">
        <v>492671151.55365002</v>
      </c>
      <c r="Q534" s="115">
        <v>645471360.43587005</v>
      </c>
      <c r="R534" s="115">
        <v>801014849.7802</v>
      </c>
      <c r="S534" s="115">
        <v>1306394684.1900001</v>
      </c>
      <c r="T534" s="115">
        <v>883339428.42999995</v>
      </c>
      <c r="U534" s="115">
        <v>968889382.93369997</v>
      </c>
      <c r="V534" s="138"/>
      <c r="W534" s="138"/>
      <c r="X534" s="138"/>
      <c r="Y534" s="138"/>
      <c r="Z534" s="138"/>
      <c r="AA534" s="138"/>
      <c r="AB534" s="138"/>
      <c r="AC534" s="138"/>
      <c r="AD534" s="138"/>
      <c r="AE534" s="138"/>
      <c r="AF534" s="138"/>
      <c r="AG534" s="138"/>
      <c r="AH534" s="138"/>
      <c r="AI534" s="138"/>
      <c r="AJ534" s="138"/>
      <c r="AK534" s="138"/>
      <c r="AL534" s="138"/>
      <c r="AM534" s="138"/>
      <c r="AN534" s="138"/>
      <c r="AO534" s="138"/>
      <c r="AP534" s="138"/>
      <c r="AQ534" s="138"/>
      <c r="AR534" s="138"/>
      <c r="AS534" s="138"/>
    </row>
    <row r="535" spans="1:45">
      <c r="A535" s="89" t="s">
        <v>5421</v>
      </c>
      <c r="B535" s="89" t="s">
        <v>5422</v>
      </c>
      <c r="C535" s="115">
        <v>518576898</v>
      </c>
      <c r="D535" s="115">
        <v>516361831</v>
      </c>
      <c r="E535" s="115">
        <v>568845930</v>
      </c>
      <c r="F535" s="115">
        <v>645722709</v>
      </c>
      <c r="G535" s="115">
        <v>751263183</v>
      </c>
      <c r="H535" s="115">
        <v>686886772</v>
      </c>
      <c r="I535" s="115">
        <v>858773740</v>
      </c>
      <c r="J535" s="115">
        <v>1022133651</v>
      </c>
      <c r="K535" s="115">
        <v>1456925227</v>
      </c>
      <c r="L535" s="115">
        <v>1148024399</v>
      </c>
      <c r="M535" s="115">
        <v>1279867239.7293401</v>
      </c>
      <c r="N535" s="115">
        <v>1573314826.69996</v>
      </c>
      <c r="O535" s="115">
        <v>2021593862.9644198</v>
      </c>
      <c r="P535" s="115">
        <v>1075788396.85691</v>
      </c>
      <c r="Q535" s="115">
        <v>1516980848.56955</v>
      </c>
      <c r="R535" s="115">
        <v>1960140398.3783898</v>
      </c>
      <c r="S535" s="115">
        <v>2624155344.9899998</v>
      </c>
      <c r="T535" s="115">
        <v>2207194345.1100001</v>
      </c>
      <c r="U535" s="115">
        <v>2843734641.6188302</v>
      </c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  <c r="AF535" s="138"/>
      <c r="AG535" s="138"/>
      <c r="AH535" s="138"/>
      <c r="AI535" s="138"/>
      <c r="AJ535" s="138"/>
      <c r="AK535" s="138"/>
      <c r="AL535" s="138"/>
      <c r="AM535" s="138"/>
      <c r="AN535" s="138"/>
      <c r="AO535" s="138"/>
      <c r="AP535" s="138"/>
      <c r="AQ535" s="138"/>
      <c r="AR535" s="138"/>
      <c r="AS535" s="138"/>
    </row>
    <row r="536" spans="1:45">
      <c r="A536" s="89" t="s">
        <v>5431</v>
      </c>
      <c r="B536" s="89" t="s">
        <v>5432</v>
      </c>
      <c r="C536" s="115">
        <v>473455118</v>
      </c>
      <c r="D536" s="115">
        <v>339944335</v>
      </c>
      <c r="E536" s="115">
        <v>402341635</v>
      </c>
      <c r="F536" s="115">
        <v>456531637</v>
      </c>
      <c r="G536" s="115">
        <v>525536482</v>
      </c>
      <c r="H536" s="115">
        <v>501497900</v>
      </c>
      <c r="I536" s="115">
        <v>839841176</v>
      </c>
      <c r="J536" s="115">
        <v>856634472</v>
      </c>
      <c r="K536" s="115">
        <v>1037163307</v>
      </c>
      <c r="L536" s="115">
        <v>947769521</v>
      </c>
      <c r="M536" s="115">
        <v>1118581050.9750099</v>
      </c>
      <c r="N536" s="115">
        <v>1255447671.9942501</v>
      </c>
      <c r="O536" s="115">
        <v>1471638671.6661201</v>
      </c>
      <c r="P536" s="115">
        <v>926359158.09291005</v>
      </c>
      <c r="Q536" s="115">
        <v>1170954002.22346</v>
      </c>
      <c r="R536" s="115">
        <v>1618801261.77759</v>
      </c>
      <c r="S536" s="115">
        <v>2174501041.0700002</v>
      </c>
      <c r="T536" s="115">
        <v>2031676069.03</v>
      </c>
      <c r="U536" s="115">
        <v>2652220573.9230199</v>
      </c>
      <c r="V536" s="138"/>
      <c r="W536" s="138"/>
      <c r="X536" s="138"/>
      <c r="Y536" s="138"/>
      <c r="Z536" s="138"/>
      <c r="AA536" s="138"/>
      <c r="AB536" s="138"/>
      <c r="AC536" s="138"/>
      <c r="AD536" s="138"/>
      <c r="AE536" s="138"/>
      <c r="AF536" s="138"/>
      <c r="AG536" s="138"/>
      <c r="AH536" s="138"/>
      <c r="AI536" s="138"/>
      <c r="AJ536" s="138"/>
      <c r="AK536" s="138"/>
      <c r="AL536" s="138"/>
      <c r="AM536" s="138"/>
      <c r="AN536" s="138"/>
      <c r="AO536" s="138"/>
      <c r="AP536" s="138"/>
      <c r="AQ536" s="138"/>
      <c r="AR536" s="138"/>
      <c r="AS536" s="138"/>
    </row>
    <row r="537" spans="1:45">
      <c r="A537" s="89" t="s">
        <v>5441</v>
      </c>
      <c r="B537" s="89" t="s">
        <v>5442</v>
      </c>
      <c r="C537" s="115">
        <v>2116520490</v>
      </c>
      <c r="D537" s="115">
        <v>2248180258</v>
      </c>
      <c r="E537" s="115">
        <v>3232348645</v>
      </c>
      <c r="F537" s="115">
        <v>3416778656</v>
      </c>
      <c r="G537" s="115">
        <v>4420578505</v>
      </c>
      <c r="H537" s="115">
        <v>3841326770</v>
      </c>
      <c r="I537" s="115">
        <v>5041255786</v>
      </c>
      <c r="J537" s="115">
        <v>6459809403</v>
      </c>
      <c r="K537" s="115">
        <v>8661488047</v>
      </c>
      <c r="L537" s="115">
        <v>7432883174</v>
      </c>
      <c r="M537" s="115">
        <v>8699321170.5147686</v>
      </c>
      <c r="N537" s="115">
        <v>9314536643.7096596</v>
      </c>
      <c r="O537" s="115">
        <v>12298063242.045</v>
      </c>
      <c r="P537" s="115">
        <v>11558541656.2756</v>
      </c>
      <c r="Q537" s="115">
        <v>11714069076.6884</v>
      </c>
      <c r="R537" s="115">
        <v>14864964490.6758</v>
      </c>
      <c r="S537" s="115">
        <v>18501116486.380001</v>
      </c>
      <c r="T537" s="115">
        <v>15531832958.68</v>
      </c>
      <c r="U537" s="115">
        <v>19909129477.811699</v>
      </c>
      <c r="V537" s="138"/>
      <c r="W537" s="138"/>
      <c r="X537" s="138"/>
      <c r="Y537" s="138"/>
      <c r="Z537" s="138"/>
      <c r="AA537" s="138"/>
      <c r="AB537" s="138"/>
      <c r="AC537" s="138"/>
      <c r="AD537" s="138"/>
      <c r="AE537" s="138"/>
      <c r="AF537" s="138"/>
      <c r="AG537" s="138"/>
      <c r="AH537" s="138"/>
      <c r="AI537" s="138"/>
      <c r="AJ537" s="138"/>
      <c r="AK537" s="138"/>
      <c r="AL537" s="138"/>
      <c r="AM537" s="138"/>
      <c r="AN537" s="138"/>
      <c r="AO537" s="138"/>
      <c r="AP537" s="138"/>
      <c r="AQ537" s="138"/>
      <c r="AR537" s="138"/>
      <c r="AS537" s="138"/>
    </row>
    <row r="538" spans="1:45">
      <c r="A538" s="89" t="s">
        <v>5451</v>
      </c>
      <c r="B538" s="89" t="s">
        <v>5452</v>
      </c>
      <c r="C538" s="115">
        <v>291367468</v>
      </c>
      <c r="D538" s="115">
        <v>284853827</v>
      </c>
      <c r="E538" s="115">
        <v>386247360</v>
      </c>
      <c r="F538" s="115">
        <v>357615352</v>
      </c>
      <c r="G538" s="115">
        <v>652219711</v>
      </c>
      <c r="H538" s="115">
        <v>352430770</v>
      </c>
      <c r="I538" s="115">
        <v>472852948</v>
      </c>
      <c r="J538" s="115">
        <v>540230345</v>
      </c>
      <c r="K538" s="115">
        <v>672954958</v>
      </c>
      <c r="L538" s="115">
        <v>723472180</v>
      </c>
      <c r="M538" s="115">
        <v>654131450.51802003</v>
      </c>
      <c r="N538" s="115">
        <v>785390560.03583992</v>
      </c>
      <c r="O538" s="115">
        <v>1105486114.82968</v>
      </c>
      <c r="P538" s="115">
        <v>678341621.58323002</v>
      </c>
      <c r="Q538" s="115">
        <v>842039363.76972997</v>
      </c>
      <c r="R538" s="115">
        <v>1042014976.6843801</v>
      </c>
      <c r="S538" s="115">
        <v>1405713042.3399999</v>
      </c>
      <c r="T538" s="115">
        <v>1034491479.45</v>
      </c>
      <c r="U538" s="115">
        <v>1498863469.0496299</v>
      </c>
      <c r="V538" s="138"/>
      <c r="W538" s="138"/>
      <c r="X538" s="138"/>
      <c r="Y538" s="138"/>
      <c r="Z538" s="138"/>
      <c r="AA538" s="138"/>
      <c r="AB538" s="138"/>
      <c r="AC538" s="138"/>
      <c r="AD538" s="138"/>
      <c r="AE538" s="138"/>
      <c r="AF538" s="138"/>
      <c r="AG538" s="138"/>
      <c r="AH538" s="138"/>
      <c r="AI538" s="138"/>
      <c r="AJ538" s="138"/>
      <c r="AK538" s="138"/>
      <c r="AL538" s="138"/>
      <c r="AM538" s="138"/>
      <c r="AN538" s="138"/>
      <c r="AO538" s="138"/>
      <c r="AP538" s="138"/>
      <c r="AQ538" s="138"/>
      <c r="AR538" s="138"/>
      <c r="AS538" s="138"/>
    </row>
    <row r="539" spans="1:45">
      <c r="A539" s="89" t="s">
        <v>5470</v>
      </c>
      <c r="B539" s="89" t="s">
        <v>47</v>
      </c>
      <c r="C539" s="115">
        <v>1358077066</v>
      </c>
      <c r="D539" s="115">
        <v>1242722042</v>
      </c>
      <c r="E539" s="115">
        <v>1494491825</v>
      </c>
      <c r="F539" s="115">
        <v>1504059057</v>
      </c>
      <c r="G539" s="115">
        <v>1708585022</v>
      </c>
      <c r="H539" s="115">
        <v>1378832338</v>
      </c>
      <c r="I539" s="115">
        <v>1553174133</v>
      </c>
      <c r="J539" s="115">
        <v>1588722537</v>
      </c>
      <c r="K539" s="115">
        <v>1751838490</v>
      </c>
      <c r="L539" s="115">
        <v>1635587340</v>
      </c>
      <c r="M539" s="115">
        <v>1815249190.3198998</v>
      </c>
      <c r="N539" s="115">
        <v>1908501940.4140501</v>
      </c>
      <c r="O539" s="115">
        <v>2104800632.0792401</v>
      </c>
      <c r="P539" s="115">
        <v>2308111590.3652101</v>
      </c>
      <c r="Q539" s="115">
        <v>2135091926.53743</v>
      </c>
      <c r="R539" s="115">
        <v>2308216107.0603499</v>
      </c>
      <c r="S539" s="115">
        <v>2813885541.6100001</v>
      </c>
      <c r="T539" s="115">
        <v>2738758827.5700002</v>
      </c>
      <c r="U539" s="115">
        <v>3222011185.3972797</v>
      </c>
      <c r="V539" s="138"/>
      <c r="W539" s="138"/>
      <c r="X539" s="138"/>
      <c r="Y539" s="138"/>
      <c r="Z539" s="138"/>
      <c r="AA539" s="138"/>
      <c r="AB539" s="138"/>
      <c r="AC539" s="138"/>
      <c r="AD539" s="138"/>
      <c r="AE539" s="138"/>
      <c r="AF539" s="138"/>
      <c r="AG539" s="138"/>
      <c r="AH539" s="138"/>
      <c r="AI539" s="138"/>
      <c r="AJ539" s="138"/>
      <c r="AK539" s="138"/>
      <c r="AL539" s="138"/>
      <c r="AM539" s="138"/>
      <c r="AN539" s="138"/>
      <c r="AO539" s="138"/>
      <c r="AP539" s="138"/>
      <c r="AQ539" s="138"/>
      <c r="AR539" s="138"/>
      <c r="AS539" s="138"/>
    </row>
    <row r="540" spans="1:45">
      <c r="A540" s="89" t="s">
        <v>5492</v>
      </c>
      <c r="B540" s="89" t="s">
        <v>7682</v>
      </c>
      <c r="C540" s="115">
        <v>0</v>
      </c>
      <c r="D540" s="115">
        <v>0</v>
      </c>
      <c r="E540" s="115">
        <v>0</v>
      </c>
      <c r="F540" s="115">
        <v>0</v>
      </c>
      <c r="G540" s="115">
        <v>0</v>
      </c>
      <c r="H540" s="115">
        <v>0</v>
      </c>
      <c r="I540" s="115">
        <v>0</v>
      </c>
      <c r="J540" s="115">
        <v>0</v>
      </c>
      <c r="K540" s="115">
        <v>0</v>
      </c>
      <c r="L540" s="115">
        <v>0</v>
      </c>
      <c r="M540" s="115">
        <v>0</v>
      </c>
      <c r="N540" s="115">
        <v>5113071610.1402102</v>
      </c>
      <c r="O540" s="115">
        <v>4928294536.7781801</v>
      </c>
      <c r="P540" s="115">
        <v>4403264642.3123398</v>
      </c>
      <c r="Q540" s="115">
        <v>5943263542.2343702</v>
      </c>
      <c r="R540" s="115">
        <v>6731705566.81283</v>
      </c>
      <c r="S540" s="115">
        <v>7760792989.96</v>
      </c>
      <c r="T540" s="115">
        <v>8613011482.25</v>
      </c>
      <c r="U540" s="115">
        <v>8740605960.2972698</v>
      </c>
      <c r="V540" s="138"/>
      <c r="W540" s="138"/>
      <c r="X540" s="138"/>
      <c r="Y540" s="138"/>
      <c r="Z540" s="138"/>
      <c r="AA540" s="138"/>
      <c r="AB540" s="138"/>
      <c r="AC540" s="138"/>
      <c r="AD540" s="138"/>
      <c r="AE540" s="138"/>
      <c r="AF540" s="138"/>
      <c r="AG540" s="138"/>
      <c r="AH540" s="138"/>
      <c r="AI540" s="138"/>
      <c r="AJ540" s="138"/>
      <c r="AK540" s="138"/>
      <c r="AL540" s="138"/>
      <c r="AM540" s="138"/>
      <c r="AN540" s="138"/>
      <c r="AO540" s="138"/>
      <c r="AP540" s="138"/>
      <c r="AQ540" s="138"/>
      <c r="AR540" s="138"/>
      <c r="AS540" s="138"/>
    </row>
    <row r="541" spans="1:45">
      <c r="A541" s="89" t="s">
        <v>5494</v>
      </c>
      <c r="B541" s="89" t="s">
        <v>176</v>
      </c>
      <c r="C541" s="115">
        <v>0</v>
      </c>
      <c r="D541" s="115">
        <v>0</v>
      </c>
      <c r="E541" s="115">
        <v>0</v>
      </c>
      <c r="F541" s="115">
        <v>0</v>
      </c>
      <c r="G541" s="115">
        <v>0</v>
      </c>
      <c r="H541" s="115">
        <v>0</v>
      </c>
      <c r="I541" s="115">
        <v>0</v>
      </c>
      <c r="J541" s="115">
        <v>0</v>
      </c>
      <c r="K541" s="115">
        <v>0</v>
      </c>
      <c r="L541" s="115">
        <v>0</v>
      </c>
      <c r="M541" s="115">
        <v>0</v>
      </c>
      <c r="N541" s="115">
        <v>4759193449.9787197</v>
      </c>
      <c r="O541" s="115">
        <v>4610931596.6595001</v>
      </c>
      <c r="P541" s="115">
        <v>4177126349.3148899</v>
      </c>
      <c r="Q541" s="115">
        <v>5629265766.7330599</v>
      </c>
      <c r="R541" s="115">
        <v>6270920370.7129002</v>
      </c>
      <c r="S541" s="115">
        <v>7218856719.8500004</v>
      </c>
      <c r="T541" s="115">
        <v>8046155926.9700003</v>
      </c>
      <c r="U541" s="115">
        <v>8146252163.2903299</v>
      </c>
      <c r="V541" s="138"/>
      <c r="W541" s="138"/>
      <c r="X541" s="138"/>
      <c r="Y541" s="138"/>
      <c r="Z541" s="138"/>
      <c r="AA541" s="138"/>
      <c r="AB541" s="138"/>
      <c r="AC541" s="138"/>
      <c r="AD541" s="138"/>
      <c r="AE541" s="138"/>
      <c r="AF541" s="138"/>
      <c r="AG541" s="138"/>
      <c r="AH541" s="138"/>
      <c r="AI541" s="138"/>
      <c r="AJ541" s="138"/>
      <c r="AK541" s="138"/>
      <c r="AL541" s="138"/>
      <c r="AM541" s="138"/>
      <c r="AN541" s="138"/>
      <c r="AO541" s="138"/>
      <c r="AP541" s="138"/>
      <c r="AQ541" s="138"/>
      <c r="AR541" s="138"/>
      <c r="AS541" s="138"/>
    </row>
    <row r="542" spans="1:45" ht="25.5">
      <c r="A542" s="89" t="s">
        <v>5521</v>
      </c>
      <c r="B542" s="89" t="s">
        <v>2962</v>
      </c>
      <c r="C542" s="115">
        <v>0</v>
      </c>
      <c r="D542" s="115">
        <v>0</v>
      </c>
      <c r="E542" s="115">
        <v>0</v>
      </c>
      <c r="F542" s="115">
        <v>0</v>
      </c>
      <c r="G542" s="115">
        <v>0</v>
      </c>
      <c r="H542" s="115">
        <v>0</v>
      </c>
      <c r="I542" s="115">
        <v>0</v>
      </c>
      <c r="J542" s="115">
        <v>0</v>
      </c>
      <c r="K542" s="115">
        <v>0</v>
      </c>
      <c r="L542" s="115">
        <v>0</v>
      </c>
      <c r="M542" s="115">
        <v>0</v>
      </c>
      <c r="N542" s="115">
        <v>225.71999</v>
      </c>
      <c r="O542" s="115">
        <v>0</v>
      </c>
      <c r="P542" s="115">
        <v>0</v>
      </c>
      <c r="Q542" s="115">
        <v>0</v>
      </c>
      <c r="R542" s="115">
        <v>0</v>
      </c>
      <c r="S542" s="115">
        <v>0</v>
      </c>
      <c r="T542" s="115">
        <v>0</v>
      </c>
      <c r="U542" s="115">
        <v>0</v>
      </c>
      <c r="V542" s="138"/>
      <c r="W542" s="138"/>
      <c r="X542" s="138"/>
      <c r="Y542" s="138"/>
      <c r="Z542" s="138"/>
      <c r="AA542" s="138"/>
      <c r="AB542" s="138"/>
      <c r="AC542" s="138"/>
      <c r="AD542" s="138"/>
      <c r="AE542" s="138"/>
      <c r="AF542" s="138"/>
      <c r="AG542" s="138"/>
      <c r="AH542" s="138"/>
      <c r="AI542" s="138"/>
      <c r="AJ542" s="138"/>
      <c r="AK542" s="138"/>
      <c r="AL542" s="138"/>
      <c r="AM542" s="138"/>
      <c r="AN542" s="138"/>
      <c r="AO542" s="138"/>
      <c r="AP542" s="138"/>
      <c r="AQ542" s="138"/>
      <c r="AR542" s="138"/>
      <c r="AS542" s="138"/>
    </row>
    <row r="543" spans="1:45">
      <c r="A543" s="89" t="s">
        <v>5537</v>
      </c>
      <c r="B543" s="89" t="s">
        <v>215</v>
      </c>
      <c r="C543" s="115">
        <v>0</v>
      </c>
      <c r="D543" s="115">
        <v>0</v>
      </c>
      <c r="E543" s="115">
        <v>0</v>
      </c>
      <c r="F543" s="115">
        <v>0</v>
      </c>
      <c r="G543" s="115">
        <v>0</v>
      </c>
      <c r="H543" s="115">
        <v>0</v>
      </c>
      <c r="I543" s="115">
        <v>0</v>
      </c>
      <c r="J543" s="115">
        <v>0</v>
      </c>
      <c r="K543" s="115">
        <v>0</v>
      </c>
      <c r="L543" s="115">
        <v>0</v>
      </c>
      <c r="M543" s="115">
        <v>0</v>
      </c>
      <c r="N543" s="115">
        <v>0</v>
      </c>
      <c r="O543" s="115">
        <v>0</v>
      </c>
      <c r="P543" s="115">
        <v>0</v>
      </c>
      <c r="Q543" s="115">
        <v>0</v>
      </c>
      <c r="R543" s="115">
        <v>0</v>
      </c>
      <c r="S543" s="115">
        <v>0</v>
      </c>
      <c r="T543" s="115">
        <v>0</v>
      </c>
      <c r="U543" s="115">
        <v>0</v>
      </c>
      <c r="V543" s="138"/>
      <c r="W543" s="138"/>
      <c r="X543" s="138"/>
      <c r="Y543" s="138"/>
      <c r="Z543" s="138"/>
      <c r="AA543" s="138"/>
      <c r="AB543" s="138"/>
      <c r="AC543" s="138"/>
      <c r="AD543" s="138"/>
      <c r="AE543" s="138"/>
      <c r="AF543" s="138"/>
      <c r="AG543" s="138"/>
      <c r="AH543" s="138"/>
      <c r="AI543" s="138"/>
      <c r="AJ543" s="138"/>
      <c r="AK543" s="138"/>
      <c r="AL543" s="138"/>
      <c r="AM543" s="138"/>
      <c r="AN543" s="138"/>
      <c r="AO543" s="138"/>
      <c r="AP543" s="138"/>
      <c r="AQ543" s="138"/>
      <c r="AR543" s="138"/>
      <c r="AS543" s="138"/>
    </row>
    <row r="544" spans="1:45">
      <c r="A544" s="89" t="s">
        <v>5544</v>
      </c>
      <c r="B544" s="89" t="s">
        <v>5545</v>
      </c>
      <c r="C544" s="115">
        <v>0</v>
      </c>
      <c r="D544" s="115">
        <v>0</v>
      </c>
      <c r="E544" s="115">
        <v>0</v>
      </c>
      <c r="F544" s="115">
        <v>0</v>
      </c>
      <c r="G544" s="115">
        <v>0</v>
      </c>
      <c r="H544" s="115">
        <v>0</v>
      </c>
      <c r="I544" s="115">
        <v>0</v>
      </c>
      <c r="J544" s="115">
        <v>0</v>
      </c>
      <c r="K544" s="115">
        <v>0</v>
      </c>
      <c r="L544" s="115">
        <v>0</v>
      </c>
      <c r="M544" s="115">
        <v>0</v>
      </c>
      <c r="N544" s="115">
        <v>0</v>
      </c>
      <c r="O544" s="115">
        <v>0</v>
      </c>
      <c r="P544" s="115">
        <v>0</v>
      </c>
      <c r="Q544" s="115">
        <v>0</v>
      </c>
      <c r="R544" s="115">
        <v>0</v>
      </c>
      <c r="S544" s="115">
        <v>0</v>
      </c>
      <c r="T544" s="115">
        <v>0</v>
      </c>
      <c r="U544" s="115">
        <v>0</v>
      </c>
      <c r="V544" s="138"/>
      <c r="W544" s="138"/>
      <c r="X544" s="138"/>
      <c r="Y544" s="138"/>
      <c r="Z544" s="138"/>
      <c r="AA544" s="138"/>
      <c r="AB544" s="138"/>
      <c r="AC544" s="138"/>
      <c r="AD544" s="138"/>
      <c r="AE544" s="138"/>
      <c r="AF544" s="138"/>
      <c r="AG544" s="138"/>
      <c r="AH544" s="138"/>
      <c r="AI544" s="138"/>
      <c r="AJ544" s="138"/>
      <c r="AK544" s="138"/>
      <c r="AL544" s="138"/>
      <c r="AM544" s="138"/>
      <c r="AN544" s="138"/>
      <c r="AO544" s="138"/>
      <c r="AP544" s="138"/>
      <c r="AQ544" s="138"/>
      <c r="AR544" s="138"/>
      <c r="AS544" s="138"/>
    </row>
    <row r="545" spans="1:45">
      <c r="A545" s="89" t="s">
        <v>5555</v>
      </c>
      <c r="B545" s="89" t="s">
        <v>968</v>
      </c>
      <c r="C545" s="115">
        <v>0</v>
      </c>
      <c r="D545" s="115">
        <v>0</v>
      </c>
      <c r="E545" s="115">
        <v>0</v>
      </c>
      <c r="F545" s="115">
        <v>0</v>
      </c>
      <c r="G545" s="115">
        <v>0</v>
      </c>
      <c r="H545" s="115">
        <v>0</v>
      </c>
      <c r="I545" s="115">
        <v>0</v>
      </c>
      <c r="J545" s="115">
        <v>0</v>
      </c>
      <c r="K545" s="115">
        <v>0</v>
      </c>
      <c r="L545" s="115">
        <v>0</v>
      </c>
      <c r="M545" s="115">
        <v>0</v>
      </c>
      <c r="N545" s="115">
        <v>353877934.44150001</v>
      </c>
      <c r="O545" s="115">
        <v>317362940.11868</v>
      </c>
      <c r="P545" s="115">
        <v>226138292.99745002</v>
      </c>
      <c r="Q545" s="115">
        <v>313997775.50130999</v>
      </c>
      <c r="R545" s="115">
        <v>460785196.09992999</v>
      </c>
      <c r="S545" s="115">
        <v>541936270.11000001</v>
      </c>
      <c r="T545" s="115">
        <v>566855555.27999997</v>
      </c>
      <c r="U545" s="115">
        <v>594353797.00693989</v>
      </c>
      <c r="V545" s="138"/>
      <c r="W545" s="138"/>
      <c r="X545" s="138"/>
      <c r="Y545" s="138"/>
      <c r="Z545" s="138"/>
      <c r="AA545" s="138"/>
      <c r="AB545" s="138"/>
      <c r="AC545" s="138"/>
      <c r="AD545" s="138"/>
      <c r="AE545" s="138"/>
      <c r="AF545" s="138"/>
      <c r="AG545" s="138"/>
      <c r="AH545" s="138"/>
      <c r="AI545" s="138"/>
      <c r="AJ545" s="138"/>
      <c r="AK545" s="138"/>
      <c r="AL545" s="138"/>
      <c r="AM545" s="138"/>
      <c r="AN545" s="138"/>
      <c r="AO545" s="138"/>
      <c r="AP545" s="138"/>
      <c r="AQ545" s="138"/>
      <c r="AR545" s="138"/>
      <c r="AS545" s="138"/>
    </row>
    <row r="546" spans="1:45">
      <c r="A546" s="89" t="s">
        <v>5571</v>
      </c>
      <c r="B546" s="89" t="s">
        <v>4395</v>
      </c>
      <c r="C546" s="115">
        <v>181195434</v>
      </c>
      <c r="D546" s="115">
        <v>210168274</v>
      </c>
      <c r="E546" s="115">
        <v>244431840</v>
      </c>
      <c r="F546" s="115">
        <v>167975456</v>
      </c>
      <c r="G546" s="115">
        <v>319859124</v>
      </c>
      <c r="H546" s="115">
        <v>360538184</v>
      </c>
      <c r="I546" s="115">
        <v>436238399</v>
      </c>
      <c r="J546" s="115">
        <v>448727793</v>
      </c>
      <c r="K546" s="115">
        <v>519799550</v>
      </c>
      <c r="L546" s="115">
        <v>443442256</v>
      </c>
      <c r="M546" s="115">
        <v>204222335.46713001</v>
      </c>
      <c r="N546" s="115">
        <v>249885776.75117999</v>
      </c>
      <c r="O546" s="115">
        <v>56287156.137940004</v>
      </c>
      <c r="P546" s="115">
        <v>25185753.432560001</v>
      </c>
      <c r="Q546" s="115">
        <v>49483422.805260003</v>
      </c>
      <c r="R546" s="115">
        <v>36983591.02121</v>
      </c>
      <c r="S546" s="115">
        <v>35281797.399999999</v>
      </c>
      <c r="T546" s="115">
        <v>21411446.850000001</v>
      </c>
      <c r="U546" s="115">
        <v>11155233.286700001</v>
      </c>
      <c r="V546" s="138"/>
      <c r="W546" s="138"/>
      <c r="X546" s="138"/>
      <c r="Y546" s="138"/>
      <c r="Z546" s="138"/>
      <c r="AA546" s="138"/>
      <c r="AB546" s="138"/>
      <c r="AC546" s="138"/>
      <c r="AD546" s="138"/>
      <c r="AE546" s="138"/>
      <c r="AF546" s="138"/>
      <c r="AG546" s="138"/>
      <c r="AH546" s="138"/>
      <c r="AI546" s="138"/>
      <c r="AJ546" s="138"/>
      <c r="AK546" s="138"/>
      <c r="AL546" s="138"/>
      <c r="AM546" s="138"/>
      <c r="AN546" s="138"/>
      <c r="AO546" s="138"/>
      <c r="AP546" s="138"/>
      <c r="AQ546" s="138"/>
      <c r="AR546" s="138"/>
      <c r="AS546" s="138"/>
    </row>
    <row r="547" spans="1:45">
      <c r="A547" s="89" t="s">
        <v>5572</v>
      </c>
      <c r="B547" s="89" t="s">
        <v>5573</v>
      </c>
      <c r="C547" s="115">
        <v>22984346</v>
      </c>
      <c r="D547" s="115">
        <v>21368185</v>
      </c>
      <c r="E547" s="115">
        <v>22529754</v>
      </c>
      <c r="F547" s="115">
        <v>23019961</v>
      </c>
      <c r="G547" s="115">
        <v>16543209</v>
      </c>
      <c r="H547" s="115">
        <v>13594904</v>
      </c>
      <c r="I547" s="115">
        <v>19876799</v>
      </c>
      <c r="J547" s="115">
        <v>11662413</v>
      </c>
      <c r="K547" s="115">
        <v>21100677</v>
      </c>
      <c r="L547" s="115">
        <v>51240456</v>
      </c>
      <c r="M547" s="115">
        <v>26769939.613990001</v>
      </c>
      <c r="N547" s="115">
        <v>34149330.727240004</v>
      </c>
      <c r="O547" s="115">
        <v>15930976.97209</v>
      </c>
      <c r="P547" s="115">
        <v>2779707.6748000002</v>
      </c>
      <c r="Q547" s="115">
        <v>12761015.51268</v>
      </c>
      <c r="R547" s="115">
        <v>25481849.440919999</v>
      </c>
      <c r="S547" s="115">
        <v>22664089.620000001</v>
      </c>
      <c r="T547" s="115">
        <v>11934721.98</v>
      </c>
      <c r="U547" s="115">
        <v>7707968.7373400005</v>
      </c>
      <c r="V547" s="138"/>
      <c r="W547" s="138"/>
      <c r="X547" s="138"/>
      <c r="Y547" s="138"/>
      <c r="Z547" s="138"/>
      <c r="AA547" s="138"/>
      <c r="AB547" s="138"/>
      <c r="AC547" s="138"/>
      <c r="AD547" s="138"/>
      <c r="AE547" s="138"/>
      <c r="AF547" s="138"/>
      <c r="AG547" s="138"/>
      <c r="AH547" s="138"/>
      <c r="AI547" s="138"/>
      <c r="AJ547" s="138"/>
      <c r="AK547" s="138"/>
      <c r="AL547" s="138"/>
      <c r="AM547" s="138"/>
      <c r="AN547" s="138"/>
      <c r="AO547" s="138"/>
      <c r="AP547" s="138"/>
      <c r="AQ547" s="138"/>
      <c r="AR547" s="138"/>
      <c r="AS547" s="138"/>
    </row>
    <row r="548" spans="1:45">
      <c r="A548" s="89" t="s">
        <v>5577</v>
      </c>
      <c r="B548" s="89" t="s">
        <v>4702</v>
      </c>
      <c r="C548" s="115">
        <v>25189</v>
      </c>
      <c r="D548" s="115">
        <v>29604</v>
      </c>
      <c r="E548" s="115">
        <v>46751</v>
      </c>
      <c r="F548" s="115">
        <v>0</v>
      </c>
      <c r="G548" s="115">
        <v>100000</v>
      </c>
      <c r="H548" s="115">
        <v>0</v>
      </c>
      <c r="I548" s="115">
        <v>48453</v>
      </c>
      <c r="J548" s="115">
        <v>82658</v>
      </c>
      <c r="K548" s="115">
        <v>0</v>
      </c>
      <c r="L548" s="115">
        <v>37066</v>
      </c>
      <c r="M548" s="115">
        <v>51600</v>
      </c>
      <c r="N548" s="115">
        <v>417904.08070999995</v>
      </c>
      <c r="O548" s="115">
        <v>1046202.92499</v>
      </c>
      <c r="P548" s="115">
        <v>5747470.5884999996</v>
      </c>
      <c r="Q548" s="115">
        <v>5933084.9838000005</v>
      </c>
      <c r="R548" s="115">
        <v>8964470.6259199996</v>
      </c>
      <c r="S548" s="115">
        <v>2717591.08</v>
      </c>
      <c r="T548" s="115">
        <v>1163065.24</v>
      </c>
      <c r="U548" s="115">
        <v>1158818.13099</v>
      </c>
      <c r="V548" s="138"/>
      <c r="W548" s="138"/>
      <c r="X548" s="138"/>
      <c r="Y548" s="138"/>
      <c r="Z548" s="138"/>
      <c r="AA548" s="138"/>
      <c r="AB548" s="138"/>
      <c r="AC548" s="138"/>
      <c r="AD548" s="138"/>
      <c r="AE548" s="138"/>
      <c r="AF548" s="138"/>
      <c r="AG548" s="138"/>
      <c r="AH548" s="138"/>
      <c r="AI548" s="138"/>
      <c r="AJ548" s="138"/>
      <c r="AK548" s="138"/>
      <c r="AL548" s="138"/>
      <c r="AM548" s="138"/>
      <c r="AN548" s="138"/>
      <c r="AO548" s="138"/>
      <c r="AP548" s="138"/>
      <c r="AQ548" s="138"/>
      <c r="AR548" s="138"/>
      <c r="AS548" s="138"/>
    </row>
    <row r="549" spans="1:45">
      <c r="A549" s="89" t="s">
        <v>5582</v>
      </c>
      <c r="B549" s="89" t="s">
        <v>4411</v>
      </c>
      <c r="C549" s="115">
        <v>158185899</v>
      </c>
      <c r="D549" s="115">
        <v>188770485</v>
      </c>
      <c r="E549" s="115">
        <v>221855335</v>
      </c>
      <c r="F549" s="115">
        <v>144955495</v>
      </c>
      <c r="G549" s="115">
        <v>303215915</v>
      </c>
      <c r="H549" s="115">
        <v>346943280</v>
      </c>
      <c r="I549" s="115">
        <v>416313147</v>
      </c>
      <c r="J549" s="115">
        <v>436982722</v>
      </c>
      <c r="K549" s="115">
        <v>498698873</v>
      </c>
      <c r="L549" s="115">
        <v>392164734</v>
      </c>
      <c r="M549" s="115">
        <v>177400795.85314003</v>
      </c>
      <c r="N549" s="115">
        <v>215318541.94323</v>
      </c>
      <c r="O549" s="115">
        <v>39309976.24086</v>
      </c>
      <c r="P549" s="115">
        <v>16658575.169260001</v>
      </c>
      <c r="Q549" s="115">
        <v>30789322.30878</v>
      </c>
      <c r="R549" s="115">
        <v>2537270.9543699999</v>
      </c>
      <c r="S549" s="115">
        <v>9900116.6999999993</v>
      </c>
      <c r="T549" s="115">
        <v>8313659.6299999999</v>
      </c>
      <c r="U549" s="115">
        <v>2288446.4183700001</v>
      </c>
      <c r="V549" s="138"/>
      <c r="W549" s="138"/>
      <c r="X549" s="138"/>
      <c r="Y549" s="138"/>
      <c r="Z549" s="138"/>
      <c r="AA549" s="138"/>
      <c r="AB549" s="138"/>
      <c r="AC549" s="138"/>
      <c r="AD549" s="138"/>
      <c r="AE549" s="138"/>
      <c r="AF549" s="138"/>
      <c r="AG549" s="138"/>
      <c r="AH549" s="138"/>
      <c r="AI549" s="138"/>
      <c r="AJ549" s="138"/>
      <c r="AK549" s="138"/>
      <c r="AL549" s="138"/>
      <c r="AM549" s="138"/>
      <c r="AN549" s="138"/>
      <c r="AO549" s="138"/>
      <c r="AP549" s="138"/>
      <c r="AQ549" s="138"/>
      <c r="AR549" s="138"/>
      <c r="AS549" s="138"/>
    </row>
    <row r="550" spans="1:45">
      <c r="A550" s="89" t="s">
        <v>5590</v>
      </c>
      <c r="B550" s="89" t="s">
        <v>5591</v>
      </c>
      <c r="C550" s="115">
        <v>4250036009</v>
      </c>
      <c r="D550" s="115">
        <v>5950398306</v>
      </c>
      <c r="E550" s="115">
        <v>8170085134</v>
      </c>
      <c r="F550" s="115">
        <v>5922256601</v>
      </c>
      <c r="G550" s="115">
        <v>5453954924</v>
      </c>
      <c r="H550" s="115">
        <v>5944919341</v>
      </c>
      <c r="I550" s="115">
        <v>6287908639</v>
      </c>
      <c r="J550" s="115">
        <v>9352373438</v>
      </c>
      <c r="K550" s="115">
        <v>12795943344</v>
      </c>
      <c r="L550" s="115">
        <v>15515899513</v>
      </c>
      <c r="M550" s="115">
        <v>9896513411.3999996</v>
      </c>
      <c r="N550" s="115">
        <v>12010933918.092199</v>
      </c>
      <c r="O550" s="115">
        <v>13648323905.971001</v>
      </c>
      <c r="P550" s="115">
        <v>12018376754.8316</v>
      </c>
      <c r="Q550" s="115">
        <v>15919647719.469999</v>
      </c>
      <c r="R550" s="115">
        <v>20149445336.718498</v>
      </c>
      <c r="S550" s="115">
        <v>29185765832.93</v>
      </c>
      <c r="T550" s="115">
        <v>26054843860.57</v>
      </c>
      <c r="U550" s="115">
        <v>27426676354.348801</v>
      </c>
      <c r="V550" s="138"/>
      <c r="W550" s="138"/>
      <c r="X550" s="138"/>
      <c r="Y550" s="138"/>
      <c r="Z550" s="138"/>
      <c r="AA550" s="138"/>
      <c r="AB550" s="138"/>
      <c r="AC550" s="138"/>
      <c r="AD550" s="138"/>
      <c r="AE550" s="138"/>
      <c r="AF550" s="138"/>
      <c r="AG550" s="138"/>
      <c r="AH550" s="138"/>
      <c r="AI550" s="138"/>
      <c r="AJ550" s="138"/>
      <c r="AK550" s="138"/>
      <c r="AL550" s="138"/>
      <c r="AM550" s="138"/>
      <c r="AN550" s="138"/>
      <c r="AO550" s="138"/>
      <c r="AP550" s="138"/>
      <c r="AQ550" s="138"/>
      <c r="AR550" s="138"/>
      <c r="AS550" s="138"/>
    </row>
    <row r="551" spans="1:45">
      <c r="A551" s="89" t="s">
        <v>7723</v>
      </c>
      <c r="B551" s="89" t="s">
        <v>867</v>
      </c>
      <c r="C551" s="115">
        <v>1441324170</v>
      </c>
      <c r="D551" s="115">
        <v>1677188098</v>
      </c>
      <c r="E551" s="115">
        <v>1590222158</v>
      </c>
      <c r="F551" s="115">
        <v>1314661906</v>
      </c>
      <c r="G551" s="115">
        <v>1661798452</v>
      </c>
      <c r="H551" s="115">
        <v>1767693862</v>
      </c>
      <c r="I551" s="115">
        <v>1602322686</v>
      </c>
      <c r="J551" s="115">
        <v>1698045853</v>
      </c>
      <c r="K551" s="115">
        <v>1993645859</v>
      </c>
      <c r="L551" s="115">
        <v>2618390522</v>
      </c>
      <c r="M551" s="115">
        <v>2644275145.3923502</v>
      </c>
      <c r="N551" s="115">
        <v>0</v>
      </c>
      <c r="O551" s="115">
        <v>0</v>
      </c>
      <c r="P551" s="115">
        <v>0</v>
      </c>
      <c r="Q551" s="115">
        <v>0</v>
      </c>
      <c r="R551" s="115">
        <v>0</v>
      </c>
      <c r="S551" s="115">
        <v>0</v>
      </c>
      <c r="T551" s="115">
        <v>0</v>
      </c>
      <c r="U551" s="115">
        <v>0</v>
      </c>
      <c r="V551" s="138"/>
      <c r="W551" s="138"/>
      <c r="X551" s="138"/>
      <c r="Y551" s="138"/>
      <c r="Z551" s="138"/>
      <c r="AA551" s="138"/>
      <c r="AB551" s="138"/>
      <c r="AC551" s="138"/>
      <c r="AD551" s="138"/>
      <c r="AE551" s="138"/>
      <c r="AF551" s="138"/>
      <c r="AG551" s="138"/>
      <c r="AH551" s="138"/>
      <c r="AI551" s="138"/>
      <c r="AJ551" s="138"/>
      <c r="AK551" s="138"/>
      <c r="AL551" s="138"/>
      <c r="AM551" s="138"/>
      <c r="AN551" s="138"/>
      <c r="AO551" s="138"/>
      <c r="AP551" s="138"/>
      <c r="AQ551" s="138"/>
      <c r="AR551" s="138"/>
      <c r="AS551" s="138"/>
    </row>
    <row r="552" spans="1:45">
      <c r="A552" s="89" t="s">
        <v>5592</v>
      </c>
      <c r="B552" s="89" t="s">
        <v>1242</v>
      </c>
      <c r="C552" s="115">
        <v>61497823</v>
      </c>
      <c r="D552" s="115">
        <v>54154365</v>
      </c>
      <c r="E552" s="115">
        <v>79703236</v>
      </c>
      <c r="F552" s="115">
        <v>79839844</v>
      </c>
      <c r="G552" s="115">
        <v>158619142</v>
      </c>
      <c r="H552" s="115">
        <v>88946139</v>
      </c>
      <c r="I552" s="115">
        <v>74127943</v>
      </c>
      <c r="J552" s="115">
        <v>82318823</v>
      </c>
      <c r="K552" s="115">
        <v>82975066</v>
      </c>
      <c r="L552" s="115">
        <v>79469338</v>
      </c>
      <c r="M552" s="115">
        <v>133731863.38538</v>
      </c>
      <c r="N552" s="115">
        <v>140312186.60086998</v>
      </c>
      <c r="O552" s="115">
        <v>107038152.31457001</v>
      </c>
      <c r="P552" s="115">
        <v>90249375.234850004</v>
      </c>
      <c r="Q552" s="115">
        <v>227813006.73420998</v>
      </c>
      <c r="R552" s="115">
        <v>231693508.10552999</v>
      </c>
      <c r="S552" s="115">
        <v>243198586.06</v>
      </c>
      <c r="T552" s="115">
        <v>193176089.41</v>
      </c>
      <c r="U552" s="115">
        <v>212529890.10642001</v>
      </c>
      <c r="V552" s="138"/>
      <c r="W552" s="138"/>
      <c r="X552" s="138"/>
      <c r="Y552" s="138"/>
      <c r="Z552" s="138"/>
      <c r="AA552" s="138"/>
      <c r="AB552" s="138"/>
      <c r="AC552" s="138"/>
      <c r="AD552" s="138"/>
      <c r="AE552" s="138"/>
      <c r="AF552" s="138"/>
      <c r="AG552" s="138"/>
      <c r="AH552" s="138"/>
      <c r="AI552" s="138"/>
      <c r="AJ552" s="138"/>
      <c r="AK552" s="138"/>
      <c r="AL552" s="138"/>
      <c r="AM552" s="138"/>
      <c r="AN552" s="138"/>
      <c r="AO552" s="138"/>
      <c r="AP552" s="138"/>
      <c r="AQ552" s="138"/>
      <c r="AR552" s="138"/>
      <c r="AS552" s="138"/>
    </row>
    <row r="553" spans="1:45">
      <c r="A553" s="89" t="s">
        <v>5602</v>
      </c>
      <c r="B553" s="89" t="s">
        <v>4512</v>
      </c>
      <c r="C553" s="115">
        <v>884654831</v>
      </c>
      <c r="D553" s="115">
        <v>1420423775</v>
      </c>
      <c r="E553" s="115">
        <v>852220110</v>
      </c>
      <c r="F553" s="115">
        <v>618824886</v>
      </c>
      <c r="G553" s="115">
        <v>540005364</v>
      </c>
      <c r="H553" s="115">
        <v>516469814</v>
      </c>
      <c r="I553" s="115">
        <v>902553378</v>
      </c>
      <c r="J553" s="115">
        <v>2539991339</v>
      </c>
      <c r="K553" s="115">
        <v>4819932829</v>
      </c>
      <c r="L553" s="115">
        <v>3231244406</v>
      </c>
      <c r="M553" s="115">
        <v>982924128.45947993</v>
      </c>
      <c r="N553" s="115">
        <v>1367206613.85742</v>
      </c>
      <c r="O553" s="115">
        <v>869035739.87223995</v>
      </c>
      <c r="P553" s="115">
        <v>1226055910.8071899</v>
      </c>
      <c r="Q553" s="115">
        <v>2057094814.23469</v>
      </c>
      <c r="R553" s="115">
        <v>1952345285.9531002</v>
      </c>
      <c r="S553" s="115">
        <v>4959484759.4300003</v>
      </c>
      <c r="T553" s="115">
        <v>2880831825.73</v>
      </c>
      <c r="U553" s="115">
        <v>3338882329.1063499</v>
      </c>
      <c r="V553" s="138"/>
      <c r="W553" s="138"/>
      <c r="X553" s="138"/>
      <c r="Y553" s="138"/>
      <c r="Z553" s="138"/>
      <c r="AA553" s="138"/>
      <c r="AB553" s="138"/>
      <c r="AC553" s="138"/>
      <c r="AD553" s="138"/>
      <c r="AE553" s="138"/>
      <c r="AF553" s="138"/>
      <c r="AG553" s="138"/>
      <c r="AH553" s="138"/>
      <c r="AI553" s="138"/>
      <c r="AJ553" s="138"/>
      <c r="AK553" s="138"/>
      <c r="AL553" s="138"/>
      <c r="AM553" s="138"/>
      <c r="AN553" s="138"/>
      <c r="AO553" s="138"/>
      <c r="AP553" s="138"/>
      <c r="AQ553" s="138"/>
      <c r="AR553" s="138"/>
      <c r="AS553" s="138"/>
    </row>
    <row r="554" spans="1:45">
      <c r="A554" s="89" t="s">
        <v>5625</v>
      </c>
      <c r="B554" s="89" t="s">
        <v>4426</v>
      </c>
      <c r="C554" s="115">
        <v>0</v>
      </c>
      <c r="D554" s="115">
        <v>0</v>
      </c>
      <c r="E554" s="115">
        <v>0</v>
      </c>
      <c r="F554" s="115">
        <v>0</v>
      </c>
      <c r="G554" s="115">
        <v>0</v>
      </c>
      <c r="H554" s="115">
        <v>0</v>
      </c>
      <c r="I554" s="115">
        <v>0</v>
      </c>
      <c r="J554" s="115">
        <v>0</v>
      </c>
      <c r="K554" s="115">
        <v>0</v>
      </c>
      <c r="L554" s="115">
        <v>0</v>
      </c>
      <c r="M554" s="115">
        <v>0</v>
      </c>
      <c r="N554" s="115">
        <v>4823432484.7495995</v>
      </c>
      <c r="O554" s="115">
        <v>5206019835.9383202</v>
      </c>
      <c r="P554" s="115">
        <v>5153367845.3542099</v>
      </c>
      <c r="Q554" s="115">
        <v>6391447826.3000002</v>
      </c>
      <c r="R554" s="115">
        <v>9961276957.1821003</v>
      </c>
      <c r="S554" s="115">
        <v>13101701439.42</v>
      </c>
      <c r="T554" s="115">
        <v>12597757257.030001</v>
      </c>
      <c r="U554" s="115">
        <v>12775885928.264301</v>
      </c>
      <c r="V554" s="138"/>
      <c r="W554" s="138"/>
      <c r="X554" s="138"/>
      <c r="Y554" s="138"/>
      <c r="Z554" s="138"/>
      <c r="AA554" s="138"/>
      <c r="AB554" s="138"/>
      <c r="AC554" s="138"/>
      <c r="AD554" s="138"/>
      <c r="AE554" s="138"/>
      <c r="AF554" s="138"/>
      <c r="AG554" s="138"/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</row>
    <row r="555" spans="1:45">
      <c r="A555" s="89" t="s">
        <v>7724</v>
      </c>
      <c r="B555" s="89" t="s">
        <v>4426</v>
      </c>
      <c r="C555" s="115">
        <v>260050412</v>
      </c>
      <c r="D555" s="115">
        <v>161177195</v>
      </c>
      <c r="E555" s="115">
        <v>314451561</v>
      </c>
      <c r="F555" s="115">
        <v>243043296</v>
      </c>
      <c r="G555" s="115">
        <v>264071524</v>
      </c>
      <c r="H555" s="115">
        <v>317815036</v>
      </c>
      <c r="I555" s="115">
        <v>379712548</v>
      </c>
      <c r="J555" s="115">
        <v>253393063</v>
      </c>
      <c r="K555" s="115">
        <v>578137935</v>
      </c>
      <c r="L555" s="115">
        <v>1390499282</v>
      </c>
      <c r="M555" s="115">
        <v>997058035.48262</v>
      </c>
      <c r="N555" s="115">
        <v>0</v>
      </c>
      <c r="O555" s="115">
        <v>0</v>
      </c>
      <c r="P555" s="115">
        <v>0</v>
      </c>
      <c r="Q555" s="115">
        <v>0</v>
      </c>
      <c r="R555" s="115">
        <v>0</v>
      </c>
      <c r="S555" s="115">
        <v>0</v>
      </c>
      <c r="T555" s="115">
        <v>0</v>
      </c>
      <c r="U555" s="115">
        <v>0</v>
      </c>
      <c r="V555" s="138"/>
      <c r="W555" s="138"/>
      <c r="X555" s="138"/>
      <c r="Y555" s="138"/>
      <c r="Z555" s="138"/>
      <c r="AA555" s="138"/>
      <c r="AB555" s="138"/>
      <c r="AC555" s="138"/>
      <c r="AD555" s="138"/>
      <c r="AE555" s="138"/>
      <c r="AF555" s="138"/>
      <c r="AG555" s="138"/>
      <c r="AH555" s="138"/>
      <c r="AI555" s="138"/>
      <c r="AJ555" s="138"/>
      <c r="AK555" s="138"/>
      <c r="AL555" s="138"/>
      <c r="AM555" s="138"/>
      <c r="AN555" s="138"/>
      <c r="AO555" s="138"/>
      <c r="AP555" s="138"/>
      <c r="AQ555" s="138"/>
      <c r="AR555" s="138"/>
      <c r="AS555" s="138"/>
    </row>
    <row r="556" spans="1:45">
      <c r="A556" s="89" t="s">
        <v>7725</v>
      </c>
      <c r="B556" s="89" t="s">
        <v>7756</v>
      </c>
      <c r="C556" s="115">
        <v>3839935</v>
      </c>
      <c r="D556" s="115">
        <v>2935346</v>
      </c>
      <c r="E556" s="115">
        <v>3283098</v>
      </c>
      <c r="F556" s="115">
        <v>8770621</v>
      </c>
      <c r="G556" s="115">
        <v>8407775</v>
      </c>
      <c r="H556" s="115">
        <v>16930860</v>
      </c>
      <c r="I556" s="115">
        <v>78256337</v>
      </c>
      <c r="J556" s="115">
        <v>378463268</v>
      </c>
      <c r="K556" s="115">
        <v>47028597</v>
      </c>
      <c r="L556" s="115">
        <v>265825782</v>
      </c>
      <c r="M556" s="115">
        <v>70316090.068289995</v>
      </c>
      <c r="N556" s="115">
        <v>0</v>
      </c>
      <c r="O556" s="115">
        <v>0</v>
      </c>
      <c r="P556" s="115">
        <v>0</v>
      </c>
      <c r="Q556" s="115">
        <v>0</v>
      </c>
      <c r="R556" s="115">
        <v>0</v>
      </c>
      <c r="S556" s="115">
        <v>0</v>
      </c>
      <c r="T556" s="115">
        <v>0</v>
      </c>
      <c r="U556" s="115">
        <v>0</v>
      </c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8"/>
      <c r="AG556" s="138"/>
      <c r="AH556" s="138"/>
      <c r="AI556" s="138"/>
      <c r="AJ556" s="138"/>
      <c r="AK556" s="138"/>
      <c r="AL556" s="138"/>
      <c r="AM556" s="138"/>
      <c r="AN556" s="138"/>
      <c r="AO556" s="138"/>
      <c r="AP556" s="138"/>
      <c r="AQ556" s="138"/>
      <c r="AR556" s="138"/>
      <c r="AS556" s="138"/>
    </row>
    <row r="557" spans="1:45">
      <c r="A557" s="89" t="s">
        <v>7726</v>
      </c>
      <c r="B557" s="89" t="s">
        <v>7757</v>
      </c>
      <c r="C557" s="115">
        <v>597232719</v>
      </c>
      <c r="D557" s="115">
        <v>813858558</v>
      </c>
      <c r="E557" s="115">
        <v>1065559885</v>
      </c>
      <c r="F557" s="115">
        <v>1048379314</v>
      </c>
      <c r="G557" s="115">
        <v>1291954307</v>
      </c>
      <c r="H557" s="115">
        <v>1369169659</v>
      </c>
      <c r="I557" s="115">
        <v>1699645906</v>
      </c>
      <c r="J557" s="115">
        <v>2284207444</v>
      </c>
      <c r="K557" s="115">
        <v>3124150113</v>
      </c>
      <c r="L557" s="115">
        <v>2789052993</v>
      </c>
      <c r="M557" s="115">
        <v>1898643989.9309599</v>
      </c>
      <c r="N557" s="115">
        <v>0</v>
      </c>
      <c r="O557" s="115">
        <v>0</v>
      </c>
      <c r="P557" s="115">
        <v>0</v>
      </c>
      <c r="Q557" s="115">
        <v>0</v>
      </c>
      <c r="R557" s="115">
        <v>0</v>
      </c>
      <c r="S557" s="115">
        <v>0</v>
      </c>
      <c r="T557" s="115">
        <v>0</v>
      </c>
      <c r="U557" s="115">
        <v>0</v>
      </c>
      <c r="V557" s="138"/>
      <c r="W557" s="138"/>
      <c r="X557" s="138"/>
      <c r="Y557" s="138"/>
      <c r="Z557" s="138"/>
      <c r="AA557" s="138"/>
      <c r="AB557" s="138"/>
      <c r="AC557" s="138"/>
      <c r="AD557" s="138"/>
      <c r="AE557" s="138"/>
      <c r="AF557" s="138"/>
      <c r="AG557" s="138"/>
      <c r="AH557" s="138"/>
      <c r="AI557" s="138"/>
      <c r="AJ557" s="138"/>
      <c r="AK557" s="138"/>
      <c r="AL557" s="138"/>
      <c r="AM557" s="138"/>
      <c r="AN557" s="138"/>
      <c r="AO557" s="138"/>
      <c r="AP557" s="138"/>
      <c r="AQ557" s="138"/>
      <c r="AR557" s="138"/>
      <c r="AS557" s="138"/>
    </row>
    <row r="558" spans="1:45">
      <c r="A558" s="89" t="s">
        <v>7727</v>
      </c>
      <c r="B558" s="89" t="s">
        <v>7751</v>
      </c>
      <c r="C558" s="115">
        <v>199411559</v>
      </c>
      <c r="D558" s="115">
        <v>171983215</v>
      </c>
      <c r="E558" s="115">
        <v>227554677</v>
      </c>
      <c r="F558" s="115">
        <v>118643703</v>
      </c>
      <c r="G558" s="115">
        <v>190288395</v>
      </c>
      <c r="H558" s="115">
        <v>163996199</v>
      </c>
      <c r="I558" s="115">
        <v>323157728</v>
      </c>
      <c r="J558" s="115">
        <v>282487397</v>
      </c>
      <c r="K558" s="115">
        <v>170448635</v>
      </c>
      <c r="L558" s="115">
        <v>403495373</v>
      </c>
      <c r="M558" s="115">
        <v>1364484858.4963899</v>
      </c>
      <c r="N558" s="115">
        <v>0</v>
      </c>
      <c r="O558" s="115">
        <v>0</v>
      </c>
      <c r="P558" s="115">
        <v>0</v>
      </c>
      <c r="Q558" s="115">
        <v>0</v>
      </c>
      <c r="R558" s="115">
        <v>0</v>
      </c>
      <c r="S558" s="115">
        <v>0</v>
      </c>
      <c r="T558" s="115">
        <v>0</v>
      </c>
      <c r="U558" s="115">
        <v>0</v>
      </c>
      <c r="V558" s="138"/>
      <c r="W558" s="138"/>
      <c r="X558" s="138"/>
      <c r="Y558" s="138"/>
      <c r="Z558" s="138"/>
      <c r="AA558" s="138"/>
      <c r="AB558" s="138"/>
      <c r="AC558" s="138"/>
      <c r="AD558" s="138"/>
      <c r="AE558" s="138"/>
      <c r="AF558" s="138"/>
      <c r="AG558" s="138"/>
      <c r="AH558" s="138"/>
      <c r="AI558" s="138"/>
      <c r="AJ558" s="138"/>
      <c r="AK558" s="138"/>
      <c r="AL558" s="138"/>
      <c r="AM558" s="138"/>
      <c r="AN558" s="138"/>
      <c r="AO558" s="138"/>
      <c r="AP558" s="138"/>
      <c r="AQ558" s="138"/>
      <c r="AR558" s="138"/>
      <c r="AS558" s="138"/>
    </row>
    <row r="559" spans="1:45" ht="38.25">
      <c r="A559" s="89" t="s">
        <v>5707</v>
      </c>
      <c r="B559" s="89" t="s">
        <v>5708</v>
      </c>
      <c r="C559" s="115">
        <v>0</v>
      </c>
      <c r="D559" s="115">
        <v>0</v>
      </c>
      <c r="E559" s="115">
        <v>0</v>
      </c>
      <c r="F559" s="115">
        <v>0</v>
      </c>
      <c r="G559" s="115">
        <v>0</v>
      </c>
      <c r="H559" s="115">
        <v>0</v>
      </c>
      <c r="I559" s="115">
        <v>0</v>
      </c>
      <c r="J559" s="115">
        <v>0</v>
      </c>
      <c r="K559" s="115">
        <v>0</v>
      </c>
      <c r="L559" s="115">
        <v>0</v>
      </c>
      <c r="M559" s="115">
        <v>0</v>
      </c>
      <c r="N559" s="115">
        <v>206415240.33899999</v>
      </c>
      <c r="O559" s="115">
        <v>246252677.43264002</v>
      </c>
      <c r="P559" s="115">
        <v>78563763.938339993</v>
      </c>
      <c r="Q559" s="115">
        <v>539542859.79359996</v>
      </c>
      <c r="R559" s="115">
        <v>335416696.54495001</v>
      </c>
      <c r="S559" s="115">
        <v>1991185902.74</v>
      </c>
      <c r="T559" s="115">
        <v>637097902.63</v>
      </c>
      <c r="U559" s="115">
        <v>901213881.85595</v>
      </c>
      <c r="V559" s="138"/>
      <c r="W559" s="138"/>
      <c r="X559" s="138"/>
      <c r="Y559" s="138"/>
      <c r="Z559" s="138"/>
      <c r="AA559" s="138"/>
      <c r="AB559" s="138"/>
      <c r="AC559" s="138"/>
      <c r="AD559" s="138"/>
      <c r="AE559" s="138"/>
      <c r="AF559" s="138"/>
      <c r="AG559" s="138"/>
      <c r="AH559" s="138"/>
      <c r="AI559" s="138"/>
      <c r="AJ559" s="138"/>
      <c r="AK559" s="138"/>
      <c r="AL559" s="138"/>
      <c r="AM559" s="138"/>
      <c r="AN559" s="138"/>
      <c r="AO559" s="138"/>
      <c r="AP559" s="138"/>
      <c r="AQ559" s="138"/>
      <c r="AR559" s="138"/>
      <c r="AS559" s="138"/>
    </row>
    <row r="560" spans="1:45" ht="38.25">
      <c r="A560" s="89" t="s">
        <v>5714</v>
      </c>
      <c r="B560" s="89" t="s">
        <v>5715</v>
      </c>
      <c r="C560" s="115">
        <v>0</v>
      </c>
      <c r="D560" s="115">
        <v>0</v>
      </c>
      <c r="E560" s="115">
        <v>0</v>
      </c>
      <c r="F560" s="115">
        <v>0</v>
      </c>
      <c r="G560" s="115">
        <v>0</v>
      </c>
      <c r="H560" s="115">
        <v>0</v>
      </c>
      <c r="I560" s="115">
        <v>0</v>
      </c>
      <c r="J560" s="115">
        <v>0</v>
      </c>
      <c r="K560" s="115">
        <v>0</v>
      </c>
      <c r="L560" s="115">
        <v>0</v>
      </c>
      <c r="M560" s="115">
        <v>0</v>
      </c>
      <c r="N560" s="115">
        <v>310552.71600000001</v>
      </c>
      <c r="O560" s="115">
        <v>177529.60327000002</v>
      </c>
      <c r="P560" s="115">
        <v>273236.94400000002</v>
      </c>
      <c r="Q560" s="115">
        <v>78988.116999999998</v>
      </c>
      <c r="R560" s="115">
        <v>926279.61551999999</v>
      </c>
      <c r="S560" s="115">
        <v>10087977.48</v>
      </c>
      <c r="T560" s="115">
        <v>366734.38</v>
      </c>
      <c r="U560" s="115">
        <v>231814.56455000001</v>
      </c>
      <c r="V560" s="138"/>
      <c r="W560" s="138"/>
      <c r="X560" s="138"/>
      <c r="Y560" s="138"/>
      <c r="Z560" s="138"/>
      <c r="AA560" s="138"/>
      <c r="AB560" s="138"/>
      <c r="AC560" s="138"/>
      <c r="AD560" s="138"/>
      <c r="AE560" s="138"/>
      <c r="AF560" s="138"/>
      <c r="AG560" s="138"/>
      <c r="AH560" s="138"/>
      <c r="AI560" s="138"/>
      <c r="AJ560" s="138"/>
      <c r="AK560" s="138"/>
      <c r="AL560" s="138"/>
      <c r="AM560" s="138"/>
      <c r="AN560" s="138"/>
      <c r="AO560" s="138"/>
      <c r="AP560" s="138"/>
      <c r="AQ560" s="138"/>
      <c r="AR560" s="138"/>
      <c r="AS560" s="138"/>
    </row>
    <row r="561" spans="1:45" ht="38.25">
      <c r="A561" s="89" t="s">
        <v>5721</v>
      </c>
      <c r="B561" s="89" t="s">
        <v>5722</v>
      </c>
      <c r="C561" s="115">
        <v>0</v>
      </c>
      <c r="D561" s="115">
        <v>0</v>
      </c>
      <c r="E561" s="115">
        <v>0</v>
      </c>
      <c r="F561" s="115">
        <v>0</v>
      </c>
      <c r="G561" s="115">
        <v>0</v>
      </c>
      <c r="H561" s="115">
        <v>0</v>
      </c>
      <c r="I561" s="115">
        <v>0</v>
      </c>
      <c r="J561" s="115">
        <v>0</v>
      </c>
      <c r="K561" s="115">
        <v>0</v>
      </c>
      <c r="L561" s="115">
        <v>0</v>
      </c>
      <c r="M561" s="115">
        <v>0</v>
      </c>
      <c r="N561" s="115">
        <v>0</v>
      </c>
      <c r="O561" s="115">
        <v>0</v>
      </c>
      <c r="P561" s="115">
        <v>4992.7849999999999</v>
      </c>
      <c r="Q561" s="115">
        <v>283255.65999999997</v>
      </c>
      <c r="R561" s="115">
        <v>1711034.284</v>
      </c>
      <c r="S561" s="115">
        <v>1593309.38</v>
      </c>
      <c r="T561" s="115">
        <v>282850.77</v>
      </c>
      <c r="U561" s="115">
        <v>3996234.804</v>
      </c>
      <c r="V561" s="138"/>
      <c r="W561" s="138"/>
      <c r="X561" s="138"/>
      <c r="Y561" s="138"/>
      <c r="Z561" s="138"/>
      <c r="AA561" s="138"/>
      <c r="AB561" s="138"/>
      <c r="AC561" s="138"/>
      <c r="AD561" s="138"/>
      <c r="AE561" s="138"/>
      <c r="AF561" s="138"/>
      <c r="AG561" s="138"/>
      <c r="AH561" s="138"/>
      <c r="AI561" s="138"/>
      <c r="AJ561" s="138"/>
      <c r="AK561" s="138"/>
      <c r="AL561" s="138"/>
      <c r="AM561" s="138"/>
      <c r="AN561" s="138"/>
      <c r="AO561" s="138"/>
      <c r="AP561" s="138"/>
      <c r="AQ561" s="138"/>
      <c r="AR561" s="138"/>
      <c r="AS561" s="138"/>
    </row>
    <row r="562" spans="1:45">
      <c r="A562" s="89" t="s">
        <v>7728</v>
      </c>
      <c r="B562" s="89" t="s">
        <v>7752</v>
      </c>
      <c r="C562" s="115">
        <v>802024560</v>
      </c>
      <c r="D562" s="115">
        <v>1648677754</v>
      </c>
      <c r="E562" s="115">
        <v>4037090409</v>
      </c>
      <c r="F562" s="115">
        <v>2490093031</v>
      </c>
      <c r="G562" s="115">
        <v>1338809965</v>
      </c>
      <c r="H562" s="115">
        <v>1703897772</v>
      </c>
      <c r="I562" s="115">
        <v>1228132113</v>
      </c>
      <c r="J562" s="115">
        <v>1833466251</v>
      </c>
      <c r="K562" s="115">
        <v>1979624310</v>
      </c>
      <c r="L562" s="115">
        <v>4737921817</v>
      </c>
      <c r="M562" s="115">
        <v>1805079300.18453</v>
      </c>
      <c r="N562" s="115">
        <v>0</v>
      </c>
      <c r="O562" s="115">
        <v>0</v>
      </c>
      <c r="P562" s="115">
        <v>0</v>
      </c>
      <c r="Q562" s="115">
        <v>0</v>
      </c>
      <c r="R562" s="115">
        <v>0</v>
      </c>
      <c r="S562" s="115">
        <v>0</v>
      </c>
      <c r="T562" s="115">
        <v>0</v>
      </c>
      <c r="U562" s="115">
        <v>0</v>
      </c>
      <c r="V562" s="138"/>
      <c r="W562" s="138"/>
      <c r="X562" s="138"/>
      <c r="Y562" s="138"/>
      <c r="Z562" s="138"/>
      <c r="AA562" s="138"/>
      <c r="AB562" s="138"/>
      <c r="AC562" s="138"/>
      <c r="AD562" s="138"/>
      <c r="AE562" s="138"/>
      <c r="AF562" s="138"/>
      <c r="AG562" s="138"/>
      <c r="AH562" s="138"/>
      <c r="AI562" s="138"/>
      <c r="AJ562" s="138"/>
      <c r="AK562" s="138"/>
      <c r="AL562" s="138"/>
      <c r="AM562" s="138"/>
      <c r="AN562" s="138"/>
      <c r="AO562" s="138"/>
      <c r="AP562" s="138"/>
      <c r="AQ562" s="138"/>
      <c r="AR562" s="138"/>
      <c r="AS562" s="138"/>
    </row>
    <row r="563" spans="1:45">
      <c r="A563" s="89" t="s">
        <v>5725</v>
      </c>
      <c r="B563" s="89" t="s">
        <v>5726</v>
      </c>
      <c r="C563" s="115">
        <v>0</v>
      </c>
      <c r="D563" s="115">
        <v>0</v>
      </c>
      <c r="E563" s="115">
        <v>0</v>
      </c>
      <c r="F563" s="115">
        <v>0</v>
      </c>
      <c r="G563" s="115">
        <v>0</v>
      </c>
      <c r="H563" s="115">
        <v>0</v>
      </c>
      <c r="I563" s="115">
        <v>0</v>
      </c>
      <c r="J563" s="115">
        <v>0</v>
      </c>
      <c r="K563" s="115">
        <v>0</v>
      </c>
      <c r="L563" s="115">
        <v>0</v>
      </c>
      <c r="M563" s="115">
        <v>0</v>
      </c>
      <c r="N563" s="115">
        <v>57910.741959999999</v>
      </c>
      <c r="O563" s="115">
        <v>85383.993959999993</v>
      </c>
      <c r="P563" s="115">
        <v>0</v>
      </c>
      <c r="Q563" s="115">
        <v>645703.65599999996</v>
      </c>
      <c r="R563" s="115">
        <v>4277043.5219999999</v>
      </c>
      <c r="S563" s="115">
        <v>2859433.85</v>
      </c>
      <c r="T563" s="115">
        <v>2209342.94</v>
      </c>
      <c r="U563" s="115">
        <v>95755.071450000003</v>
      </c>
      <c r="V563" s="138"/>
      <c r="W563" s="138"/>
      <c r="X563" s="138"/>
      <c r="Y563" s="138"/>
      <c r="Z563" s="138"/>
      <c r="AA563" s="138"/>
      <c r="AB563" s="138"/>
      <c r="AC563" s="138"/>
      <c r="AD563" s="138"/>
      <c r="AE563" s="138"/>
      <c r="AF563" s="138"/>
      <c r="AG563" s="138"/>
      <c r="AH563" s="138"/>
      <c r="AI563" s="138"/>
      <c r="AJ563" s="138"/>
      <c r="AK563" s="138"/>
      <c r="AL563" s="138"/>
      <c r="AM563" s="138"/>
      <c r="AN563" s="138"/>
      <c r="AO563" s="138"/>
      <c r="AP563" s="138"/>
      <c r="AQ563" s="138"/>
      <c r="AR563" s="138"/>
      <c r="AS563" s="138"/>
    </row>
    <row r="564" spans="1:45" ht="25.5">
      <c r="A564" s="89" t="s">
        <v>7683</v>
      </c>
      <c r="B564" s="89" t="s">
        <v>7684</v>
      </c>
      <c r="C564" s="115">
        <v>0</v>
      </c>
      <c r="D564" s="115">
        <v>0</v>
      </c>
      <c r="E564" s="115">
        <v>0</v>
      </c>
      <c r="F564" s="115">
        <v>0</v>
      </c>
      <c r="G564" s="115">
        <v>0</v>
      </c>
      <c r="H564" s="115">
        <v>0</v>
      </c>
      <c r="I564" s="115">
        <v>0</v>
      </c>
      <c r="J564" s="115">
        <v>0</v>
      </c>
      <c r="K564" s="115">
        <v>0</v>
      </c>
      <c r="L564" s="115">
        <v>0</v>
      </c>
      <c r="M564" s="115">
        <v>0</v>
      </c>
      <c r="N564" s="115">
        <v>0</v>
      </c>
      <c r="O564" s="115">
        <v>0</v>
      </c>
      <c r="P564" s="115">
        <v>0</v>
      </c>
      <c r="Q564" s="115">
        <v>0</v>
      </c>
      <c r="R564" s="115">
        <v>0</v>
      </c>
      <c r="S564" s="115">
        <v>0</v>
      </c>
      <c r="T564" s="115">
        <v>29562199.010000002</v>
      </c>
      <c r="U564" s="115">
        <v>21470010.568</v>
      </c>
      <c r="V564" s="138"/>
      <c r="W564" s="138"/>
      <c r="X564" s="138"/>
      <c r="Y564" s="138"/>
      <c r="Z564" s="138"/>
      <c r="AA564" s="138"/>
      <c r="AB564" s="138"/>
      <c r="AC564" s="138"/>
      <c r="AD564" s="138"/>
      <c r="AE564" s="138"/>
      <c r="AF564" s="138"/>
      <c r="AG564" s="138"/>
      <c r="AH564" s="138"/>
      <c r="AI564" s="138"/>
      <c r="AJ564" s="138"/>
      <c r="AK564" s="138"/>
      <c r="AL564" s="138"/>
      <c r="AM564" s="138"/>
      <c r="AN564" s="138"/>
      <c r="AO564" s="138"/>
      <c r="AP564" s="138"/>
      <c r="AQ564" s="138"/>
      <c r="AR564" s="138"/>
      <c r="AS564" s="138"/>
    </row>
    <row r="565" spans="1:45" ht="25.5">
      <c r="A565" s="89" t="s">
        <v>5730</v>
      </c>
      <c r="B565" s="89" t="s">
        <v>5731</v>
      </c>
      <c r="C565" s="115">
        <v>0</v>
      </c>
      <c r="D565" s="115">
        <v>0</v>
      </c>
      <c r="E565" s="115">
        <v>0</v>
      </c>
      <c r="F565" s="115">
        <v>0</v>
      </c>
      <c r="G565" s="115">
        <v>0</v>
      </c>
      <c r="H565" s="115">
        <v>0</v>
      </c>
      <c r="I565" s="115">
        <v>0</v>
      </c>
      <c r="J565" s="115">
        <v>0</v>
      </c>
      <c r="K565" s="115">
        <v>0</v>
      </c>
      <c r="L565" s="115">
        <v>0</v>
      </c>
      <c r="M565" s="115">
        <v>0</v>
      </c>
      <c r="N565" s="115">
        <v>479190.87599999999</v>
      </c>
      <c r="O565" s="115">
        <v>291266.68099999998</v>
      </c>
      <c r="P565" s="115">
        <v>22734241.105209999</v>
      </c>
      <c r="Q565" s="115">
        <v>14642384.52534</v>
      </c>
      <c r="R565" s="115">
        <v>148154.57063</v>
      </c>
      <c r="S565" s="115">
        <v>67481.61</v>
      </c>
      <c r="T565" s="115">
        <v>5867159.54</v>
      </c>
      <c r="U565" s="115">
        <v>2708987.2976899999</v>
      </c>
      <c r="V565" s="138"/>
      <c r="W565" s="138"/>
      <c r="X565" s="138"/>
      <c r="Y565" s="138"/>
      <c r="Z565" s="138"/>
      <c r="AA565" s="138"/>
      <c r="AB565" s="138"/>
      <c r="AC565" s="138"/>
      <c r="AD565" s="138"/>
      <c r="AE565" s="138"/>
      <c r="AF565" s="138"/>
      <c r="AG565" s="138"/>
      <c r="AH565" s="138"/>
      <c r="AI565" s="138"/>
      <c r="AJ565" s="138"/>
      <c r="AK565" s="138"/>
      <c r="AL565" s="138"/>
      <c r="AM565" s="138"/>
      <c r="AN565" s="138"/>
      <c r="AO565" s="138"/>
      <c r="AP565" s="138"/>
      <c r="AQ565" s="138"/>
      <c r="AR565" s="138"/>
      <c r="AS565" s="138"/>
    </row>
    <row r="566" spans="1:45">
      <c r="A566" s="89" t="s">
        <v>5733</v>
      </c>
      <c r="B566" s="89" t="s">
        <v>5734</v>
      </c>
      <c r="C566" s="115">
        <v>0</v>
      </c>
      <c r="D566" s="115">
        <v>0</v>
      </c>
      <c r="E566" s="115">
        <v>0</v>
      </c>
      <c r="F566" s="115">
        <v>0</v>
      </c>
      <c r="G566" s="115">
        <v>0</v>
      </c>
      <c r="H566" s="115">
        <v>0</v>
      </c>
      <c r="I566" s="115">
        <v>0</v>
      </c>
      <c r="J566" s="115">
        <v>0</v>
      </c>
      <c r="K566" s="115">
        <v>0</v>
      </c>
      <c r="L566" s="115">
        <v>0</v>
      </c>
      <c r="M566" s="115">
        <v>0</v>
      </c>
      <c r="N566" s="115">
        <v>0</v>
      </c>
      <c r="O566" s="115">
        <v>0</v>
      </c>
      <c r="P566" s="115">
        <v>9568.1299999999992</v>
      </c>
      <c r="Q566" s="115">
        <v>0</v>
      </c>
      <c r="R566" s="115">
        <v>6530685.2050000001</v>
      </c>
      <c r="S566" s="115">
        <v>5262739.41</v>
      </c>
      <c r="T566" s="115">
        <v>4058385.29</v>
      </c>
      <c r="U566" s="115">
        <v>15311745.499</v>
      </c>
      <c r="V566" s="138"/>
      <c r="W566" s="138"/>
      <c r="X566" s="138"/>
      <c r="Y566" s="138"/>
      <c r="Z566" s="138"/>
      <c r="AA566" s="138"/>
      <c r="AB566" s="138"/>
      <c r="AC566" s="138"/>
      <c r="AD566" s="138"/>
      <c r="AE566" s="138"/>
      <c r="AF566" s="138"/>
      <c r="AG566" s="138"/>
      <c r="AH566" s="138"/>
      <c r="AI566" s="138"/>
      <c r="AJ566" s="138"/>
      <c r="AK566" s="138"/>
      <c r="AL566" s="138"/>
      <c r="AM566" s="138"/>
      <c r="AN566" s="138"/>
      <c r="AO566" s="138"/>
      <c r="AP566" s="138"/>
      <c r="AQ566" s="138"/>
      <c r="AR566" s="138"/>
      <c r="AS566" s="138"/>
    </row>
    <row r="567" spans="1:45">
      <c r="A567" s="89" t="s">
        <v>5736</v>
      </c>
      <c r="B567" s="89" t="s">
        <v>5737</v>
      </c>
      <c r="C567" s="115">
        <v>0</v>
      </c>
      <c r="D567" s="115">
        <v>0</v>
      </c>
      <c r="E567" s="115">
        <v>0</v>
      </c>
      <c r="F567" s="115">
        <v>0</v>
      </c>
      <c r="G567" s="115">
        <v>0</v>
      </c>
      <c r="H567" s="115">
        <v>0</v>
      </c>
      <c r="I567" s="115">
        <v>0</v>
      </c>
      <c r="J567" s="115">
        <v>0</v>
      </c>
      <c r="K567" s="115">
        <v>0</v>
      </c>
      <c r="L567" s="115">
        <v>0</v>
      </c>
      <c r="M567" s="115">
        <v>0</v>
      </c>
      <c r="N567" s="115">
        <v>963230117.11202002</v>
      </c>
      <c r="O567" s="115">
        <v>1121768577.9182301</v>
      </c>
      <c r="P567" s="115">
        <v>1268554399.4986699</v>
      </c>
      <c r="Q567" s="115">
        <v>1519165595.9319398</v>
      </c>
      <c r="R567" s="115">
        <v>2173308975.88235</v>
      </c>
      <c r="S567" s="115">
        <v>2277191060.3200002</v>
      </c>
      <c r="T567" s="115">
        <v>2520162075.8400002</v>
      </c>
      <c r="U567" s="115">
        <v>2628491840.5980496</v>
      </c>
      <c r="V567" s="138"/>
      <c r="W567" s="138"/>
      <c r="X567" s="138"/>
      <c r="Y567" s="138"/>
      <c r="Z567" s="138"/>
      <c r="AA567" s="138"/>
      <c r="AB567" s="138"/>
      <c r="AC567" s="138"/>
      <c r="AD567" s="138"/>
      <c r="AE567" s="138"/>
      <c r="AF567" s="138"/>
      <c r="AG567" s="138"/>
      <c r="AH567" s="138"/>
      <c r="AI567" s="138"/>
      <c r="AJ567" s="138"/>
      <c r="AK567" s="138"/>
      <c r="AL567" s="138"/>
      <c r="AM567" s="138"/>
      <c r="AN567" s="138"/>
      <c r="AO567" s="138"/>
      <c r="AP567" s="138"/>
      <c r="AQ567" s="138"/>
      <c r="AR567" s="138"/>
      <c r="AS567" s="138"/>
    </row>
    <row r="568" spans="1:45">
      <c r="A568" s="89" t="s">
        <v>5740</v>
      </c>
      <c r="B568" s="89" t="s">
        <v>4650</v>
      </c>
      <c r="C568" s="115">
        <v>0</v>
      </c>
      <c r="D568" s="115">
        <v>0</v>
      </c>
      <c r="E568" s="115">
        <v>0</v>
      </c>
      <c r="F568" s="115">
        <v>0</v>
      </c>
      <c r="G568" s="115">
        <v>0</v>
      </c>
      <c r="H568" s="115">
        <v>0</v>
      </c>
      <c r="I568" s="115">
        <v>0</v>
      </c>
      <c r="J568" s="115">
        <v>0</v>
      </c>
      <c r="K568" s="115">
        <v>0</v>
      </c>
      <c r="L568" s="115">
        <v>0</v>
      </c>
      <c r="M568" s="115">
        <v>0</v>
      </c>
      <c r="N568" s="115">
        <v>1696478753.6800902</v>
      </c>
      <c r="O568" s="115">
        <v>1568624647.2797799</v>
      </c>
      <c r="P568" s="115">
        <v>938151138.29367006</v>
      </c>
      <c r="Q568" s="115">
        <v>1643639988.13552</v>
      </c>
      <c r="R568" s="115">
        <v>1997170367.4677901</v>
      </c>
      <c r="S568" s="115">
        <v>2365826396.27</v>
      </c>
      <c r="T568" s="115">
        <v>2116022640.53</v>
      </c>
      <c r="U568" s="115">
        <v>2728472281.7902699</v>
      </c>
      <c r="V568" s="138"/>
      <c r="W568" s="138"/>
      <c r="X568" s="138"/>
      <c r="Y568" s="138"/>
      <c r="Z568" s="138"/>
      <c r="AA568" s="138"/>
      <c r="AB568" s="138"/>
      <c r="AC568" s="138"/>
      <c r="AD568" s="138"/>
      <c r="AE568" s="138"/>
      <c r="AF568" s="138"/>
      <c r="AG568" s="138"/>
      <c r="AH568" s="138"/>
      <c r="AI568" s="138"/>
      <c r="AJ568" s="138"/>
      <c r="AK568" s="138"/>
      <c r="AL568" s="138"/>
      <c r="AM568" s="138"/>
      <c r="AN568" s="138"/>
      <c r="AO568" s="138"/>
      <c r="AP568" s="138"/>
      <c r="AQ568" s="138"/>
      <c r="AR568" s="138"/>
      <c r="AS568" s="138"/>
    </row>
    <row r="569" spans="1:45">
      <c r="A569" s="89" t="s">
        <v>7691</v>
      </c>
      <c r="B569" s="89" t="s">
        <v>7698</v>
      </c>
      <c r="C569" s="115">
        <v>0</v>
      </c>
      <c r="D569" s="115">
        <v>0</v>
      </c>
      <c r="E569" s="115">
        <v>0</v>
      </c>
      <c r="F569" s="115">
        <v>0</v>
      </c>
      <c r="G569" s="115">
        <v>0</v>
      </c>
      <c r="H569" s="115">
        <v>0</v>
      </c>
      <c r="I569" s="115">
        <v>0</v>
      </c>
      <c r="J569" s="115">
        <v>0</v>
      </c>
      <c r="K569" s="115">
        <v>0</v>
      </c>
      <c r="L569" s="115">
        <v>0</v>
      </c>
      <c r="M569" s="115">
        <v>0</v>
      </c>
      <c r="N569" s="115">
        <v>0</v>
      </c>
      <c r="O569" s="115">
        <v>0</v>
      </c>
      <c r="P569" s="115">
        <v>0</v>
      </c>
      <c r="Q569" s="115">
        <v>18536264.454050001</v>
      </c>
      <c r="R569" s="115">
        <v>5690270.3823299995</v>
      </c>
      <c r="S569" s="115">
        <v>3750762.58</v>
      </c>
      <c r="T569" s="115">
        <v>6919784.3399999999</v>
      </c>
      <c r="U569" s="115">
        <v>38003529.392440006</v>
      </c>
      <c r="V569" s="138"/>
      <c r="W569" s="138"/>
      <c r="X569" s="138"/>
      <c r="Y569" s="138"/>
      <c r="Z569" s="138"/>
      <c r="AA569" s="138"/>
      <c r="AB569" s="138"/>
      <c r="AC569" s="138"/>
      <c r="AD569" s="138"/>
      <c r="AE569" s="138"/>
      <c r="AF569" s="138"/>
      <c r="AG569" s="138"/>
      <c r="AH569" s="138"/>
      <c r="AI569" s="138"/>
      <c r="AJ569" s="138"/>
      <c r="AK569" s="138"/>
      <c r="AL569" s="138"/>
      <c r="AM569" s="138"/>
      <c r="AN569" s="138"/>
      <c r="AO569" s="138"/>
      <c r="AP569" s="138"/>
      <c r="AQ569" s="138"/>
      <c r="AR569" s="138"/>
      <c r="AS569" s="138"/>
    </row>
    <row r="570" spans="1:45">
      <c r="A570" s="89" t="s">
        <v>7692</v>
      </c>
      <c r="B570" s="89" t="s">
        <v>7699</v>
      </c>
      <c r="C570" s="115">
        <v>0</v>
      </c>
      <c r="D570" s="115">
        <v>0</v>
      </c>
      <c r="E570" s="115">
        <v>0</v>
      </c>
      <c r="F570" s="115">
        <v>0</v>
      </c>
      <c r="G570" s="115">
        <v>0</v>
      </c>
      <c r="H570" s="115">
        <v>0</v>
      </c>
      <c r="I570" s="115">
        <v>0</v>
      </c>
      <c r="J570" s="115">
        <v>0</v>
      </c>
      <c r="K570" s="115">
        <v>0</v>
      </c>
      <c r="L570" s="115">
        <v>0</v>
      </c>
      <c r="M570" s="115">
        <v>0</v>
      </c>
      <c r="N570" s="115">
        <v>0</v>
      </c>
      <c r="O570" s="115">
        <v>0</v>
      </c>
      <c r="P570" s="115">
        <v>0</v>
      </c>
      <c r="Q570" s="115">
        <v>8823872.4028299991</v>
      </c>
      <c r="R570" s="115">
        <v>7833.5780000000004</v>
      </c>
      <c r="S570" s="115">
        <v>43451291.560000002</v>
      </c>
      <c r="T570" s="115">
        <v>8650762.7699999996</v>
      </c>
      <c r="U570" s="115">
        <v>0</v>
      </c>
      <c r="V570" s="138"/>
      <c r="W570" s="138"/>
      <c r="X570" s="138"/>
      <c r="Y570" s="138"/>
      <c r="Z570" s="138"/>
      <c r="AA570" s="138"/>
      <c r="AB570" s="138"/>
      <c r="AC570" s="138"/>
      <c r="AD570" s="138"/>
      <c r="AE570" s="138"/>
      <c r="AF570" s="138"/>
      <c r="AG570" s="138"/>
      <c r="AH570" s="138"/>
      <c r="AI570" s="138"/>
      <c r="AJ570" s="138"/>
      <c r="AK570" s="138"/>
      <c r="AL570" s="138"/>
      <c r="AM570" s="138"/>
      <c r="AN570" s="138"/>
      <c r="AO570" s="138"/>
      <c r="AP570" s="138"/>
      <c r="AQ570" s="138"/>
      <c r="AR570" s="138"/>
      <c r="AS570" s="138"/>
    </row>
    <row r="571" spans="1:45">
      <c r="A571" s="89" t="s">
        <v>7693</v>
      </c>
      <c r="B571" s="89" t="s">
        <v>7700</v>
      </c>
      <c r="C571" s="115">
        <v>0</v>
      </c>
      <c r="D571" s="115">
        <v>0</v>
      </c>
      <c r="E571" s="115">
        <v>0</v>
      </c>
      <c r="F571" s="115">
        <v>0</v>
      </c>
      <c r="G571" s="115">
        <v>0</v>
      </c>
      <c r="H571" s="115">
        <v>0</v>
      </c>
      <c r="I571" s="115">
        <v>0</v>
      </c>
      <c r="J571" s="115">
        <v>0</v>
      </c>
      <c r="K571" s="115">
        <v>0</v>
      </c>
      <c r="L571" s="115">
        <v>0</v>
      </c>
      <c r="M571" s="115">
        <v>0</v>
      </c>
      <c r="N571" s="115">
        <v>0</v>
      </c>
      <c r="O571" s="115">
        <v>0</v>
      </c>
      <c r="P571" s="115">
        <v>0</v>
      </c>
      <c r="Q571" s="115">
        <v>17175556.228999998</v>
      </c>
      <c r="R571" s="115">
        <v>3002232.2620000001</v>
      </c>
      <c r="S571" s="115">
        <v>2580049</v>
      </c>
      <c r="T571" s="115">
        <v>14535336.550000001</v>
      </c>
      <c r="U571" s="115">
        <v>105995233.89300001</v>
      </c>
      <c r="V571" s="138"/>
      <c r="W571" s="138"/>
      <c r="X571" s="138"/>
      <c r="Y571" s="138"/>
      <c r="Z571" s="138"/>
      <c r="AA571" s="138"/>
      <c r="AB571" s="138"/>
      <c r="AC571" s="138"/>
      <c r="AD571" s="138"/>
      <c r="AE571" s="138"/>
      <c r="AF571" s="138"/>
      <c r="AG571" s="138"/>
      <c r="AH571" s="138"/>
      <c r="AI571" s="138"/>
      <c r="AJ571" s="138"/>
      <c r="AK571" s="138"/>
      <c r="AL571" s="138"/>
      <c r="AM571" s="138"/>
      <c r="AN571" s="138"/>
      <c r="AO571" s="138"/>
      <c r="AP571" s="138"/>
      <c r="AQ571" s="138"/>
      <c r="AR571" s="138"/>
      <c r="AS571" s="138"/>
    </row>
    <row r="572" spans="1:45">
      <c r="A572" s="89" t="s">
        <v>7790</v>
      </c>
      <c r="B572" s="89" t="s">
        <v>7791</v>
      </c>
      <c r="C572" s="115">
        <v>0</v>
      </c>
      <c r="D572" s="115">
        <v>0</v>
      </c>
      <c r="E572" s="115">
        <v>0</v>
      </c>
      <c r="F572" s="115">
        <v>0</v>
      </c>
      <c r="G572" s="115">
        <v>0</v>
      </c>
      <c r="H572" s="115">
        <v>0</v>
      </c>
      <c r="I572" s="115">
        <v>0</v>
      </c>
      <c r="J572" s="115">
        <v>0</v>
      </c>
      <c r="K572" s="115">
        <v>0</v>
      </c>
      <c r="L572" s="115">
        <v>0</v>
      </c>
      <c r="M572" s="115">
        <v>0</v>
      </c>
      <c r="N572" s="115">
        <v>0</v>
      </c>
      <c r="O572" s="115">
        <v>0</v>
      </c>
      <c r="P572" s="115">
        <v>0</v>
      </c>
      <c r="Q572" s="115">
        <v>0</v>
      </c>
      <c r="R572" s="115">
        <v>0</v>
      </c>
      <c r="S572" s="115">
        <v>1800881.21</v>
      </c>
      <c r="T572" s="115">
        <v>1326170.5</v>
      </c>
      <c r="U572" s="115">
        <v>591669.98499999999</v>
      </c>
      <c r="V572" s="138"/>
      <c r="W572" s="138"/>
      <c r="X572" s="138"/>
      <c r="Y572" s="138"/>
      <c r="Z572" s="138"/>
      <c r="AA572" s="138"/>
      <c r="AB572" s="138"/>
      <c r="AC572" s="138"/>
      <c r="AD572" s="138"/>
      <c r="AE572" s="138"/>
      <c r="AF572" s="138"/>
      <c r="AG572" s="138"/>
      <c r="AH572" s="138"/>
      <c r="AI572" s="138"/>
      <c r="AJ572" s="138"/>
      <c r="AK572" s="138"/>
      <c r="AL572" s="138"/>
      <c r="AM572" s="138"/>
      <c r="AN572" s="138"/>
      <c r="AO572" s="138"/>
      <c r="AP572" s="138"/>
      <c r="AQ572" s="138"/>
      <c r="AR572" s="138"/>
      <c r="AS572" s="138"/>
    </row>
    <row r="573" spans="1:45">
      <c r="A573" s="89" t="s">
        <v>5759</v>
      </c>
      <c r="B573" s="89" t="s">
        <v>5760</v>
      </c>
      <c r="C573" s="115">
        <v>0</v>
      </c>
      <c r="D573" s="115">
        <v>0</v>
      </c>
      <c r="E573" s="115">
        <v>0</v>
      </c>
      <c r="F573" s="115">
        <v>0</v>
      </c>
      <c r="G573" s="115">
        <v>0</v>
      </c>
      <c r="H573" s="115">
        <v>0</v>
      </c>
      <c r="I573" s="115">
        <v>0</v>
      </c>
      <c r="J573" s="115">
        <v>0</v>
      </c>
      <c r="K573" s="115">
        <v>0</v>
      </c>
      <c r="L573" s="115">
        <v>0</v>
      </c>
      <c r="M573" s="115">
        <v>0</v>
      </c>
      <c r="N573" s="115">
        <v>2434510371.8902402</v>
      </c>
      <c r="O573" s="115">
        <v>3622616889.4625497</v>
      </c>
      <c r="P573" s="115">
        <v>1998525106.76613</v>
      </c>
      <c r="Q573" s="115">
        <v>2672632138.5889001</v>
      </c>
      <c r="R573" s="115">
        <v>2721008321.5359602</v>
      </c>
      <c r="S573" s="115">
        <v>3475851473.23</v>
      </c>
      <c r="T573" s="115">
        <v>3117152628.6799998</v>
      </c>
      <c r="U573" s="115">
        <v>3696065471.38586</v>
      </c>
      <c r="V573" s="138"/>
      <c r="W573" s="138"/>
      <c r="X573" s="138"/>
      <c r="Y573" s="138"/>
      <c r="Z573" s="138"/>
      <c r="AA573" s="138"/>
      <c r="AB573" s="138"/>
      <c r="AC573" s="138"/>
      <c r="AD573" s="138"/>
      <c r="AE573" s="138"/>
      <c r="AF573" s="138"/>
      <c r="AG573" s="138"/>
      <c r="AH573" s="138"/>
      <c r="AI573" s="138"/>
      <c r="AJ573" s="138"/>
      <c r="AK573" s="138"/>
      <c r="AL573" s="138"/>
      <c r="AM573" s="138"/>
      <c r="AN573" s="138"/>
      <c r="AO573" s="138"/>
      <c r="AP573" s="138"/>
      <c r="AQ573" s="138"/>
      <c r="AR573" s="138"/>
      <c r="AS573" s="138"/>
    </row>
    <row r="574" spans="1:45">
      <c r="A574" s="89" t="s">
        <v>5805</v>
      </c>
      <c r="B574" s="89" t="s">
        <v>5806</v>
      </c>
      <c r="C574" s="115">
        <v>0</v>
      </c>
      <c r="D574" s="115">
        <v>0</v>
      </c>
      <c r="E574" s="115">
        <v>0</v>
      </c>
      <c r="F574" s="115">
        <v>0</v>
      </c>
      <c r="G574" s="115">
        <v>0</v>
      </c>
      <c r="H574" s="115">
        <v>0</v>
      </c>
      <c r="I574" s="115">
        <v>0</v>
      </c>
      <c r="J574" s="115">
        <v>0</v>
      </c>
      <c r="K574" s="115">
        <v>0</v>
      </c>
      <c r="L574" s="115">
        <v>0</v>
      </c>
      <c r="M574" s="115">
        <v>0</v>
      </c>
      <c r="N574" s="115">
        <v>332732250.08521998</v>
      </c>
      <c r="O574" s="115">
        <v>840453547.00746</v>
      </c>
      <c r="P574" s="115">
        <v>1183507635.76705</v>
      </c>
      <c r="Q574" s="115">
        <v>754685804.91207993</v>
      </c>
      <c r="R574" s="115">
        <v>672942745.62897992</v>
      </c>
      <c r="S574" s="115">
        <v>625617206.71000004</v>
      </c>
      <c r="T574" s="115">
        <v>1834767399.77</v>
      </c>
      <c r="U574" s="115">
        <v>788068546.46202004</v>
      </c>
      <c r="V574" s="138"/>
      <c r="W574" s="138"/>
      <c r="X574" s="138"/>
      <c r="Y574" s="138"/>
      <c r="Z574" s="138"/>
      <c r="AA574" s="138"/>
      <c r="AB574" s="138"/>
      <c r="AC574" s="138"/>
      <c r="AD574" s="138"/>
      <c r="AE574" s="138"/>
      <c r="AF574" s="138"/>
      <c r="AG574" s="138"/>
      <c r="AH574" s="138"/>
      <c r="AI574" s="138"/>
      <c r="AJ574" s="138"/>
      <c r="AK574" s="138"/>
      <c r="AL574" s="138"/>
      <c r="AM574" s="138"/>
      <c r="AN574" s="138"/>
      <c r="AO574" s="138"/>
      <c r="AP574" s="138"/>
      <c r="AQ574" s="138"/>
      <c r="AR574" s="138"/>
      <c r="AS574" s="138"/>
    </row>
    <row r="575" spans="1:45" ht="25.5">
      <c r="A575" s="89" t="s">
        <v>5845</v>
      </c>
      <c r="B575" s="89" t="s">
        <v>5846</v>
      </c>
      <c r="C575" s="115">
        <v>0</v>
      </c>
      <c r="D575" s="115">
        <v>0</v>
      </c>
      <c r="E575" s="115">
        <v>0</v>
      </c>
      <c r="F575" s="115">
        <v>0</v>
      </c>
      <c r="G575" s="115">
        <v>0</v>
      </c>
      <c r="H575" s="115">
        <v>0</v>
      </c>
      <c r="I575" s="115">
        <v>0</v>
      </c>
      <c r="J575" s="115">
        <v>0</v>
      </c>
      <c r="K575" s="115">
        <v>0</v>
      </c>
      <c r="L575" s="115">
        <v>0</v>
      </c>
      <c r="M575" s="115">
        <v>0</v>
      </c>
      <c r="N575" s="115">
        <v>1122675.003</v>
      </c>
      <c r="O575" s="115">
        <v>52060.898000000001</v>
      </c>
      <c r="P575" s="115">
        <v>16571.845000000001</v>
      </c>
      <c r="Q575" s="115">
        <v>208741.93799000001</v>
      </c>
      <c r="R575" s="115">
        <v>1384.94543</v>
      </c>
      <c r="S575" s="115">
        <v>534.47</v>
      </c>
      <c r="T575" s="115">
        <v>2445112.3199999998</v>
      </c>
      <c r="U575" s="115">
        <v>5242933.0188699998</v>
      </c>
      <c r="V575" s="138"/>
      <c r="W575" s="138"/>
      <c r="X575" s="138"/>
      <c r="Y575" s="138"/>
      <c r="Z575" s="138"/>
      <c r="AA575" s="138"/>
      <c r="AB575" s="138"/>
      <c r="AC575" s="138"/>
      <c r="AD575" s="138"/>
      <c r="AE575" s="138"/>
      <c r="AF575" s="138"/>
      <c r="AG575" s="138"/>
      <c r="AH575" s="138"/>
      <c r="AI575" s="138"/>
      <c r="AJ575" s="138"/>
      <c r="AK575" s="138"/>
      <c r="AL575" s="138"/>
      <c r="AM575" s="138"/>
      <c r="AN575" s="138"/>
      <c r="AO575" s="138"/>
      <c r="AP575" s="138"/>
      <c r="AQ575" s="138"/>
      <c r="AR575" s="138"/>
      <c r="AS575" s="138"/>
    </row>
    <row r="576" spans="1:45" ht="25.5">
      <c r="A576" s="89" t="s">
        <v>5850</v>
      </c>
      <c r="B576" s="89" t="s">
        <v>5851</v>
      </c>
      <c r="C576" s="115">
        <v>0</v>
      </c>
      <c r="D576" s="115">
        <v>0</v>
      </c>
      <c r="E576" s="115">
        <v>0</v>
      </c>
      <c r="F576" s="115">
        <v>0</v>
      </c>
      <c r="G576" s="115">
        <v>0</v>
      </c>
      <c r="H576" s="115">
        <v>0</v>
      </c>
      <c r="I576" s="115">
        <v>0</v>
      </c>
      <c r="J576" s="115">
        <v>0</v>
      </c>
      <c r="K576" s="115">
        <v>0</v>
      </c>
      <c r="L576" s="115">
        <v>0</v>
      </c>
      <c r="M576" s="115">
        <v>0</v>
      </c>
      <c r="N576" s="115">
        <v>36462103.281739995</v>
      </c>
      <c r="O576" s="115">
        <v>51395254.84245</v>
      </c>
      <c r="P576" s="115">
        <v>52947019.668519996</v>
      </c>
      <c r="Q576" s="115">
        <v>52622920.338959999</v>
      </c>
      <c r="R576" s="115">
        <v>80080936.606600001</v>
      </c>
      <c r="S576" s="115">
        <v>68576423.739999995</v>
      </c>
      <c r="T576" s="115">
        <v>72384867.390000001</v>
      </c>
      <c r="U576" s="115">
        <v>133161555.12061</v>
      </c>
      <c r="V576" s="138"/>
      <c r="W576" s="138"/>
      <c r="X576" s="138"/>
      <c r="Y576" s="138"/>
      <c r="Z576" s="138"/>
      <c r="AA576" s="138"/>
      <c r="AB576" s="138"/>
      <c r="AC576" s="138"/>
      <c r="AD576" s="138"/>
      <c r="AE576" s="138"/>
      <c r="AF576" s="138"/>
      <c r="AG576" s="138"/>
      <c r="AH576" s="138"/>
      <c r="AI576" s="138"/>
      <c r="AJ576" s="138"/>
      <c r="AK576" s="138"/>
      <c r="AL576" s="138"/>
      <c r="AM576" s="138"/>
      <c r="AN576" s="138"/>
      <c r="AO576" s="138"/>
      <c r="AP576" s="138"/>
      <c r="AQ576" s="138"/>
      <c r="AR576" s="138"/>
      <c r="AS576" s="138"/>
    </row>
    <row r="577" spans="1:45">
      <c r="A577" s="89" t="s">
        <v>5865</v>
      </c>
      <c r="B577" s="89" t="s">
        <v>5866</v>
      </c>
      <c r="C577" s="115">
        <v>0</v>
      </c>
      <c r="D577" s="115">
        <v>0</v>
      </c>
      <c r="E577" s="115">
        <v>0</v>
      </c>
      <c r="F577" s="115">
        <v>0</v>
      </c>
      <c r="G577" s="115">
        <v>0</v>
      </c>
      <c r="H577" s="115">
        <v>0</v>
      </c>
      <c r="I577" s="115">
        <v>0</v>
      </c>
      <c r="J577" s="115">
        <v>0</v>
      </c>
      <c r="K577" s="115">
        <v>0</v>
      </c>
      <c r="L577" s="115">
        <v>0</v>
      </c>
      <c r="M577" s="115">
        <v>0</v>
      </c>
      <c r="N577" s="115">
        <v>8183467.1590499999</v>
      </c>
      <c r="O577" s="115">
        <v>14512342.726530001</v>
      </c>
      <c r="P577" s="115">
        <v>5415948.6938000005</v>
      </c>
      <c r="Q577" s="115">
        <v>607997.51792000001</v>
      </c>
      <c r="R577" s="115">
        <v>1906623.44622</v>
      </c>
      <c r="S577" s="115">
        <v>5678124.46</v>
      </c>
      <c r="T577" s="115">
        <v>9267335.1699999999</v>
      </c>
      <c r="U577" s="115">
        <v>30256715.564970002</v>
      </c>
      <c r="V577" s="138"/>
      <c r="W577" s="138"/>
      <c r="X577" s="138"/>
      <c r="Y577" s="138"/>
      <c r="Z577" s="138"/>
      <c r="AA577" s="138"/>
      <c r="AB577" s="138"/>
      <c r="AC577" s="138"/>
      <c r="AD577" s="138"/>
      <c r="AE577" s="138"/>
      <c r="AF577" s="138"/>
      <c r="AG577" s="138"/>
      <c r="AH577" s="138"/>
      <c r="AI577" s="138"/>
      <c r="AJ577" s="138"/>
      <c r="AK577" s="138"/>
      <c r="AL577" s="138"/>
      <c r="AM577" s="138"/>
      <c r="AN577" s="138"/>
      <c r="AO577" s="138"/>
      <c r="AP577" s="138"/>
      <c r="AQ577" s="138"/>
      <c r="AR577" s="138"/>
      <c r="AS577" s="138"/>
    </row>
    <row r="578" spans="1:45" ht="25.5">
      <c r="A578" s="89" t="s">
        <v>7801</v>
      </c>
      <c r="B578" s="89" t="s">
        <v>7802</v>
      </c>
      <c r="C578" s="115">
        <v>0</v>
      </c>
      <c r="D578" s="115">
        <v>0</v>
      </c>
      <c r="E578" s="115">
        <v>0</v>
      </c>
      <c r="F578" s="115">
        <v>0</v>
      </c>
      <c r="G578" s="115">
        <v>0</v>
      </c>
      <c r="H578" s="115">
        <v>0</v>
      </c>
      <c r="I578" s="115">
        <v>0</v>
      </c>
      <c r="J578" s="115">
        <v>0</v>
      </c>
      <c r="K578" s="115">
        <v>0</v>
      </c>
      <c r="L578" s="115">
        <v>0</v>
      </c>
      <c r="M578" s="115">
        <v>0</v>
      </c>
      <c r="N578" s="115">
        <v>0</v>
      </c>
      <c r="O578" s="115">
        <v>0</v>
      </c>
      <c r="P578" s="115">
        <v>0</v>
      </c>
      <c r="Q578" s="115"/>
      <c r="R578" s="115">
        <v>0</v>
      </c>
      <c r="S578" s="115">
        <v>0</v>
      </c>
      <c r="T578" s="115">
        <v>0</v>
      </c>
      <c r="U578" s="115">
        <v>0</v>
      </c>
      <c r="V578" s="138"/>
      <c r="W578" s="138"/>
      <c r="X578" s="138"/>
      <c r="Y578" s="138"/>
      <c r="Z578" s="138"/>
      <c r="AA578" s="138"/>
      <c r="AB578" s="138"/>
      <c r="AC578" s="138"/>
      <c r="AD578" s="138"/>
      <c r="AE578" s="138"/>
      <c r="AF578" s="138"/>
      <c r="AG578" s="138"/>
      <c r="AH578" s="138"/>
      <c r="AI578" s="138"/>
      <c r="AJ578" s="138"/>
      <c r="AK578" s="138"/>
      <c r="AL578" s="138"/>
      <c r="AM578" s="138"/>
      <c r="AN578" s="138"/>
      <c r="AO578" s="138"/>
      <c r="AP578" s="138"/>
      <c r="AQ578" s="138"/>
      <c r="AR578" s="138"/>
      <c r="AS578" s="138"/>
    </row>
    <row r="579" spans="1:45" ht="25.5">
      <c r="A579" s="89" t="s">
        <v>5878</v>
      </c>
      <c r="B579" s="89" t="s">
        <v>5879</v>
      </c>
      <c r="C579" s="115">
        <v>-3079048545</v>
      </c>
      <c r="D579" s="115">
        <v>-2777808139</v>
      </c>
      <c r="E579" s="115">
        <v>-3485136536</v>
      </c>
      <c r="F579" s="115">
        <v>-3399173145</v>
      </c>
      <c r="G579" s="115">
        <v>-3811655418</v>
      </c>
      <c r="H579" s="115">
        <v>-3997334025</v>
      </c>
      <c r="I579" s="115">
        <v>-4365882784</v>
      </c>
      <c r="J579" s="115">
        <v>-5687215580</v>
      </c>
      <c r="K579" s="115">
        <v>-6092751107</v>
      </c>
      <c r="L579" s="115">
        <v>-4333841770</v>
      </c>
      <c r="M579" s="115">
        <v>-6076956265.5907202</v>
      </c>
      <c r="N579" s="115">
        <v>-2856263921.6503801</v>
      </c>
      <c r="O579" s="115">
        <v>-3503658463.4204602</v>
      </c>
      <c r="P579" s="115">
        <v>-2353453621.8445902</v>
      </c>
      <c r="Q579" s="115">
        <v>-1761675005.7953</v>
      </c>
      <c r="R579" s="115">
        <v>-1928356644.15804</v>
      </c>
      <c r="S579" s="115">
        <v>-2629358540.1799998</v>
      </c>
      <c r="T579" s="115">
        <v>-2930598112.9499998</v>
      </c>
      <c r="U579" s="115">
        <v>-2852366510.6486602</v>
      </c>
      <c r="V579" s="138"/>
      <c r="W579" s="138"/>
      <c r="X579" s="138"/>
      <c r="Y579" s="138"/>
      <c r="Z579" s="138"/>
      <c r="AA579" s="138"/>
      <c r="AB579" s="138"/>
      <c r="AC579" s="138"/>
      <c r="AD579" s="138"/>
      <c r="AE579" s="138"/>
      <c r="AF579" s="138"/>
      <c r="AG579" s="138"/>
      <c r="AH579" s="138"/>
      <c r="AI579" s="138"/>
      <c r="AJ579" s="138"/>
      <c r="AK579" s="138"/>
      <c r="AL579" s="138"/>
      <c r="AM579" s="138"/>
      <c r="AN579" s="138"/>
      <c r="AO579" s="138"/>
      <c r="AP579" s="138"/>
      <c r="AQ579" s="138"/>
      <c r="AR579" s="138"/>
      <c r="AS579" s="138"/>
    </row>
    <row r="580" spans="1:45" ht="25.5">
      <c r="A580" s="89" t="s">
        <v>7758</v>
      </c>
      <c r="B580" s="89" t="s">
        <v>7759</v>
      </c>
      <c r="C580" s="115">
        <v>231400379.91</v>
      </c>
      <c r="D580" s="115">
        <v>106480916.01000001</v>
      </c>
      <c r="E580" s="115">
        <v>193858669.72</v>
      </c>
      <c r="F580" s="115">
        <v>256956923.65000001</v>
      </c>
      <c r="G580" s="115">
        <v>135162177.16999999</v>
      </c>
      <c r="H580" s="115">
        <v>287122781.69</v>
      </c>
      <c r="I580" s="115">
        <v>291385160.91000003</v>
      </c>
      <c r="J580" s="115">
        <v>312558009.47000003</v>
      </c>
      <c r="K580" s="115">
        <v>164453037.09999999</v>
      </c>
      <c r="L580" s="115">
        <v>161714879.78999999</v>
      </c>
      <c r="M580" s="115">
        <v>284142733.03372997</v>
      </c>
      <c r="N580" s="115">
        <v>0</v>
      </c>
      <c r="O580" s="115">
        <v>0</v>
      </c>
      <c r="P580" s="115">
        <v>0</v>
      </c>
      <c r="Q580" s="115">
        <v>0</v>
      </c>
      <c r="R580" s="115">
        <v>0</v>
      </c>
      <c r="S580" s="115">
        <v>0</v>
      </c>
      <c r="T580" s="115">
        <v>0</v>
      </c>
      <c r="U580" s="115">
        <v>0</v>
      </c>
      <c r="V580" s="138"/>
      <c r="W580" s="138"/>
      <c r="X580" s="138"/>
      <c r="Y580" s="138"/>
      <c r="Z580" s="138"/>
      <c r="AA580" s="138"/>
      <c r="AB580" s="138"/>
      <c r="AC580" s="138"/>
      <c r="AD580" s="138"/>
      <c r="AE580" s="138"/>
      <c r="AF580" s="138"/>
      <c r="AG580" s="138"/>
      <c r="AH580" s="138"/>
      <c r="AI580" s="138"/>
      <c r="AJ580" s="138"/>
      <c r="AK580" s="138"/>
      <c r="AL580" s="138"/>
      <c r="AM580" s="138"/>
      <c r="AN580" s="138"/>
      <c r="AO580" s="138"/>
      <c r="AP580" s="138"/>
      <c r="AQ580" s="138"/>
      <c r="AR580" s="138"/>
      <c r="AS580" s="138"/>
    </row>
    <row r="581" spans="1:45">
      <c r="A581" s="88">
        <v>6</v>
      </c>
      <c r="B581" s="88" t="s">
        <v>5906</v>
      </c>
      <c r="C581" s="113">
        <v>14041392910</v>
      </c>
      <c r="D581" s="113">
        <v>16070425983</v>
      </c>
      <c r="E581" s="113">
        <v>18322731839</v>
      </c>
      <c r="F581" s="113">
        <v>18923428860</v>
      </c>
      <c r="G581" s="113">
        <v>21402600025</v>
      </c>
      <c r="H581" s="113">
        <v>20570944421</v>
      </c>
      <c r="I581" s="113">
        <v>23868015220</v>
      </c>
      <c r="J581" s="113">
        <v>25824215571</v>
      </c>
      <c r="K581" s="113">
        <v>31740272047</v>
      </c>
      <c r="L581" s="113">
        <v>31832291165</v>
      </c>
      <c r="M581" s="113">
        <v>32912269853.721603</v>
      </c>
      <c r="N581" s="113">
        <v>28899261271.9058</v>
      </c>
      <c r="O581" s="113">
        <v>30621230426.874897</v>
      </c>
      <c r="P581" s="113">
        <v>32218846166.9599</v>
      </c>
      <c r="Q581" s="113">
        <v>43336578266.318298</v>
      </c>
      <c r="R581" s="113">
        <v>48550907589.5252</v>
      </c>
      <c r="S581" s="112">
        <v>57474967078.779999</v>
      </c>
      <c r="T581" s="112">
        <v>61876799978.669998</v>
      </c>
      <c r="U581" s="112">
        <v>64866968034.244896</v>
      </c>
      <c r="V581" s="138"/>
      <c r="W581" s="138"/>
      <c r="X581" s="138"/>
      <c r="Y581" s="138"/>
      <c r="Z581" s="138"/>
      <c r="AA581" s="138"/>
      <c r="AB581" s="138"/>
      <c r="AC581" s="138"/>
      <c r="AD581" s="138"/>
      <c r="AE581" s="138"/>
      <c r="AF581" s="138"/>
      <c r="AG581" s="138"/>
      <c r="AH581" s="138"/>
      <c r="AI581" s="138"/>
      <c r="AJ581" s="138"/>
      <c r="AK581" s="138"/>
      <c r="AL581" s="138"/>
      <c r="AM581" s="138"/>
      <c r="AN581" s="138"/>
      <c r="AO581" s="138"/>
      <c r="AP581" s="138"/>
      <c r="AQ581" s="138"/>
      <c r="AR581" s="138"/>
      <c r="AS581" s="138"/>
    </row>
    <row r="582" spans="1:45">
      <c r="A582" s="89" t="s">
        <v>5907</v>
      </c>
      <c r="B582" s="89" t="s">
        <v>5908</v>
      </c>
      <c r="C582" s="115">
        <v>562299330</v>
      </c>
      <c r="D582" s="115">
        <v>467197790</v>
      </c>
      <c r="E582" s="115">
        <v>544683151</v>
      </c>
      <c r="F582" s="115">
        <v>791058180</v>
      </c>
      <c r="G582" s="115">
        <v>574913527</v>
      </c>
      <c r="H582" s="115">
        <v>567580439</v>
      </c>
      <c r="I582" s="115">
        <v>597013723</v>
      </c>
      <c r="J582" s="115">
        <v>586736599</v>
      </c>
      <c r="K582" s="115">
        <v>590682915</v>
      </c>
      <c r="L582" s="115">
        <v>669573634</v>
      </c>
      <c r="M582" s="115">
        <v>585309500.83340001</v>
      </c>
      <c r="N582" s="115">
        <v>592045805.97865999</v>
      </c>
      <c r="O582" s="115">
        <v>600440404.98582995</v>
      </c>
      <c r="P582" s="115">
        <v>511252712.40556002</v>
      </c>
      <c r="Q582" s="115">
        <v>658662955.58711004</v>
      </c>
      <c r="R582" s="115">
        <v>968887955.67448997</v>
      </c>
      <c r="S582" s="115">
        <v>1076818133.05</v>
      </c>
      <c r="T582" s="115">
        <v>966815282.40999997</v>
      </c>
      <c r="U582" s="115">
        <v>1087594553.8691499</v>
      </c>
      <c r="V582" s="138"/>
      <c r="W582" s="138"/>
      <c r="X582" s="138"/>
      <c r="Y582" s="138"/>
      <c r="Z582" s="138"/>
      <c r="AA582" s="138"/>
      <c r="AB582" s="138"/>
      <c r="AC582" s="138"/>
      <c r="AD582" s="138"/>
      <c r="AE582" s="138"/>
      <c r="AF582" s="138"/>
      <c r="AG582" s="138"/>
      <c r="AH582" s="138"/>
      <c r="AI582" s="138"/>
      <c r="AJ582" s="138"/>
      <c r="AK582" s="138"/>
      <c r="AL582" s="138"/>
      <c r="AM582" s="138"/>
      <c r="AN582" s="138"/>
      <c r="AO582" s="138"/>
      <c r="AP582" s="138"/>
      <c r="AQ582" s="138"/>
      <c r="AR582" s="138"/>
      <c r="AS582" s="138"/>
    </row>
    <row r="583" spans="1:45">
      <c r="A583" s="89" t="s">
        <v>5909</v>
      </c>
      <c r="B583" s="89" t="s">
        <v>115</v>
      </c>
      <c r="C583" s="115">
        <v>260351265</v>
      </c>
      <c r="D583" s="115">
        <v>280305744</v>
      </c>
      <c r="E583" s="115">
        <v>321455870</v>
      </c>
      <c r="F583" s="115">
        <v>323683341</v>
      </c>
      <c r="G583" s="115">
        <v>371263483</v>
      </c>
      <c r="H583" s="115">
        <v>377962756</v>
      </c>
      <c r="I583" s="115">
        <v>366344389</v>
      </c>
      <c r="J583" s="115">
        <v>355982246</v>
      </c>
      <c r="K583" s="115">
        <v>375192335</v>
      </c>
      <c r="L583" s="115">
        <v>457914259</v>
      </c>
      <c r="M583" s="115">
        <v>337759829.94722998</v>
      </c>
      <c r="N583" s="115">
        <v>450221172.13066</v>
      </c>
      <c r="O583" s="115">
        <v>473207642.99408001</v>
      </c>
      <c r="P583" s="115">
        <v>378229101.8373</v>
      </c>
      <c r="Q583" s="115">
        <v>509571472.11773998</v>
      </c>
      <c r="R583" s="115">
        <v>778645151.31736994</v>
      </c>
      <c r="S583" s="115">
        <v>845881959.88</v>
      </c>
      <c r="T583" s="115">
        <v>757161646.71000004</v>
      </c>
      <c r="U583" s="115">
        <v>868769861.06087005</v>
      </c>
      <c r="V583" s="138"/>
      <c r="W583" s="138"/>
      <c r="X583" s="138"/>
      <c r="Y583" s="138"/>
      <c r="Z583" s="138"/>
      <c r="AA583" s="138"/>
      <c r="AB583" s="138"/>
      <c r="AC583" s="138"/>
      <c r="AD583" s="138"/>
      <c r="AE583" s="138"/>
      <c r="AF583" s="138"/>
      <c r="AG583" s="138"/>
      <c r="AH583" s="138"/>
      <c r="AI583" s="138"/>
      <c r="AJ583" s="138"/>
      <c r="AK583" s="138"/>
      <c r="AL583" s="138"/>
      <c r="AM583" s="138"/>
      <c r="AN583" s="138"/>
      <c r="AO583" s="138"/>
      <c r="AP583" s="138"/>
      <c r="AQ583" s="138"/>
      <c r="AR583" s="138"/>
      <c r="AS583" s="138"/>
    </row>
    <row r="584" spans="1:45">
      <c r="A584" s="89" t="s">
        <v>5929</v>
      </c>
      <c r="B584" s="89" t="s">
        <v>961</v>
      </c>
      <c r="C584" s="115">
        <v>301948065</v>
      </c>
      <c r="D584" s="115">
        <v>186892046</v>
      </c>
      <c r="E584" s="115">
        <v>223227281</v>
      </c>
      <c r="F584" s="115">
        <v>467374839</v>
      </c>
      <c r="G584" s="115">
        <v>203650044</v>
      </c>
      <c r="H584" s="115">
        <v>189617683</v>
      </c>
      <c r="I584" s="115">
        <v>230669334</v>
      </c>
      <c r="J584" s="115">
        <v>230754353</v>
      </c>
      <c r="K584" s="115">
        <v>215490580</v>
      </c>
      <c r="L584" s="115">
        <v>211659375</v>
      </c>
      <c r="M584" s="115">
        <v>247549670.88617</v>
      </c>
      <c r="N584" s="115">
        <v>141824633.84799999</v>
      </c>
      <c r="O584" s="115">
        <v>127232761.99175</v>
      </c>
      <c r="P584" s="115">
        <v>133023610.56826</v>
      </c>
      <c r="Q584" s="115">
        <v>149091483.46937001</v>
      </c>
      <c r="R584" s="115">
        <v>190242804.35712001</v>
      </c>
      <c r="S584" s="115">
        <v>230936173.16999999</v>
      </c>
      <c r="T584" s="115">
        <v>209653635.71000001</v>
      </c>
      <c r="U584" s="115">
        <v>218824692.80827999</v>
      </c>
      <c r="V584" s="138"/>
      <c r="W584" s="138"/>
      <c r="X584" s="138"/>
      <c r="Y584" s="138"/>
      <c r="Z584" s="138"/>
      <c r="AA584" s="138"/>
      <c r="AB584" s="138"/>
      <c r="AC584" s="138"/>
      <c r="AD584" s="138"/>
      <c r="AE584" s="138"/>
      <c r="AF584" s="138"/>
      <c r="AG584" s="138"/>
      <c r="AH584" s="138"/>
      <c r="AI584" s="138"/>
      <c r="AJ584" s="138"/>
      <c r="AK584" s="138"/>
      <c r="AL584" s="138"/>
      <c r="AM584" s="138"/>
      <c r="AN584" s="138"/>
      <c r="AO584" s="138"/>
      <c r="AP584" s="138"/>
      <c r="AQ584" s="138"/>
      <c r="AR584" s="138"/>
      <c r="AS584" s="138"/>
    </row>
    <row r="585" spans="1:45">
      <c r="A585" s="89" t="s">
        <v>5958</v>
      </c>
      <c r="B585" s="89" t="s">
        <v>5959</v>
      </c>
      <c r="C585" s="115">
        <v>12939329838</v>
      </c>
      <c r="D585" s="115">
        <v>14959818558</v>
      </c>
      <c r="E585" s="115">
        <v>17079112606</v>
      </c>
      <c r="F585" s="115">
        <v>17508326204</v>
      </c>
      <c r="G585" s="115">
        <v>20270016375</v>
      </c>
      <c r="H585" s="115">
        <v>19128075877</v>
      </c>
      <c r="I585" s="115">
        <v>21578826544</v>
      </c>
      <c r="J585" s="115">
        <v>23060273717</v>
      </c>
      <c r="K585" s="115">
        <v>28040006944</v>
      </c>
      <c r="L585" s="115">
        <v>27816587559</v>
      </c>
      <c r="M585" s="115">
        <v>28622914472.063999</v>
      </c>
      <c r="N585" s="115">
        <v>28307215465.927101</v>
      </c>
      <c r="O585" s="115">
        <v>30020790021.889103</v>
      </c>
      <c r="P585" s="115">
        <v>31707593454.554302</v>
      </c>
      <c r="Q585" s="115">
        <v>42677915310.731201</v>
      </c>
      <c r="R585" s="115">
        <v>47582019633.8507</v>
      </c>
      <c r="S585" s="115">
        <v>56398148945.730003</v>
      </c>
      <c r="T585" s="115">
        <v>60909984696.260002</v>
      </c>
      <c r="U585" s="115">
        <v>63779373480.375702</v>
      </c>
      <c r="V585" s="138"/>
      <c r="W585" s="138"/>
      <c r="X585" s="138"/>
      <c r="Y585" s="138"/>
      <c r="Z585" s="138"/>
      <c r="AA585" s="138"/>
      <c r="AB585" s="138"/>
      <c r="AC585" s="138"/>
      <c r="AD585" s="138"/>
      <c r="AE585" s="138"/>
      <c r="AF585" s="138"/>
      <c r="AG585" s="138"/>
      <c r="AH585" s="138"/>
      <c r="AI585" s="138"/>
      <c r="AJ585" s="138"/>
      <c r="AK585" s="138"/>
      <c r="AL585" s="138"/>
      <c r="AM585" s="138"/>
      <c r="AN585" s="138"/>
      <c r="AO585" s="138"/>
      <c r="AP585" s="138"/>
      <c r="AQ585" s="138"/>
      <c r="AR585" s="138"/>
      <c r="AS585" s="138"/>
    </row>
    <row r="586" spans="1:45">
      <c r="A586" s="89" t="s">
        <v>5960</v>
      </c>
      <c r="B586" s="89" t="s">
        <v>964</v>
      </c>
      <c r="C586" s="115">
        <v>2473241128</v>
      </c>
      <c r="D586" s="115">
        <v>2797140576</v>
      </c>
      <c r="E586" s="115">
        <v>3200882460</v>
      </c>
      <c r="F586" s="115">
        <v>3375708193</v>
      </c>
      <c r="G586" s="115">
        <v>3575472725</v>
      </c>
      <c r="H586" s="115">
        <v>3835876535</v>
      </c>
      <c r="I586" s="115">
        <v>4179417445</v>
      </c>
      <c r="J586" s="115">
        <v>4287607880</v>
      </c>
      <c r="K586" s="115">
        <v>4778495367</v>
      </c>
      <c r="L586" s="115">
        <v>4843203230</v>
      </c>
      <c r="M586" s="115">
        <v>5387047654.0770702</v>
      </c>
      <c r="N586" s="115">
        <v>2836386191.08991</v>
      </c>
      <c r="O586" s="115">
        <v>3212665795.1617203</v>
      </c>
      <c r="P586" s="115">
        <v>3127203693.2337098</v>
      </c>
      <c r="Q586" s="115">
        <v>3447228387.3556299</v>
      </c>
      <c r="R586" s="115">
        <v>3954605450.7864799</v>
      </c>
      <c r="S586" s="115">
        <v>4539171841.6999998</v>
      </c>
      <c r="T586" s="115">
        <v>5089600828.5500002</v>
      </c>
      <c r="U586" s="115">
        <v>5766236391.1328802</v>
      </c>
      <c r="V586" s="138"/>
      <c r="W586" s="138"/>
      <c r="X586" s="138"/>
      <c r="Y586" s="138"/>
      <c r="Z586" s="138"/>
      <c r="AA586" s="138"/>
      <c r="AB586" s="138"/>
      <c r="AC586" s="138"/>
      <c r="AD586" s="138"/>
      <c r="AE586" s="138"/>
      <c r="AF586" s="138"/>
      <c r="AG586" s="138"/>
      <c r="AH586" s="138"/>
      <c r="AI586" s="138"/>
      <c r="AJ586" s="138"/>
      <c r="AK586" s="138"/>
      <c r="AL586" s="138"/>
      <c r="AM586" s="138"/>
      <c r="AN586" s="138"/>
      <c r="AO586" s="138"/>
      <c r="AP586" s="138"/>
      <c r="AQ586" s="138"/>
      <c r="AR586" s="138"/>
      <c r="AS586" s="138"/>
    </row>
    <row r="587" spans="1:45">
      <c r="A587" s="89" t="s">
        <v>5982</v>
      </c>
      <c r="B587" s="89" t="s">
        <v>129</v>
      </c>
      <c r="C587" s="115">
        <v>3516932652</v>
      </c>
      <c r="D587" s="115">
        <v>3873396289</v>
      </c>
      <c r="E587" s="115">
        <v>4565247124</v>
      </c>
      <c r="F587" s="115">
        <v>4868155032</v>
      </c>
      <c r="G587" s="115">
        <v>5385899376</v>
      </c>
      <c r="H587" s="115">
        <v>5644554497</v>
      </c>
      <c r="I587" s="115">
        <v>6124494497</v>
      </c>
      <c r="J587" s="115">
        <v>6576567444</v>
      </c>
      <c r="K587" s="115">
        <v>7311152190</v>
      </c>
      <c r="L587" s="115">
        <v>6491145984</v>
      </c>
      <c r="M587" s="115">
        <v>7441334084.0421801</v>
      </c>
      <c r="N587" s="115">
        <v>8255314640.8358297</v>
      </c>
      <c r="O587" s="115">
        <v>9085802713.9773998</v>
      </c>
      <c r="P587" s="115">
        <v>9572208233.9047508</v>
      </c>
      <c r="Q587" s="115">
        <v>11581168677.690199</v>
      </c>
      <c r="R587" s="115">
        <v>12268793420.3804</v>
      </c>
      <c r="S587" s="115">
        <v>14308950931.33</v>
      </c>
      <c r="T587" s="115">
        <v>16610693959.91</v>
      </c>
      <c r="U587" s="115">
        <v>19008031956.756001</v>
      </c>
      <c r="V587" s="138"/>
      <c r="W587" s="138"/>
      <c r="X587" s="138"/>
      <c r="Y587" s="138"/>
      <c r="Z587" s="138"/>
      <c r="AA587" s="138"/>
      <c r="AB587" s="138"/>
      <c r="AC587" s="138"/>
      <c r="AD587" s="138"/>
      <c r="AE587" s="138"/>
      <c r="AF587" s="138"/>
      <c r="AG587" s="138"/>
      <c r="AH587" s="138"/>
      <c r="AI587" s="138"/>
      <c r="AJ587" s="138"/>
      <c r="AK587" s="138"/>
      <c r="AL587" s="138"/>
      <c r="AM587" s="138"/>
      <c r="AN587" s="138"/>
      <c r="AO587" s="138"/>
      <c r="AP587" s="138"/>
      <c r="AQ587" s="138"/>
      <c r="AR587" s="138"/>
      <c r="AS587" s="138"/>
    </row>
    <row r="588" spans="1:45">
      <c r="A588" s="89" t="s">
        <v>6021</v>
      </c>
      <c r="B588" s="89" t="s">
        <v>966</v>
      </c>
      <c r="C588" s="115">
        <v>208458521</v>
      </c>
      <c r="D588" s="115">
        <v>231745407</v>
      </c>
      <c r="E588" s="115">
        <v>253668188</v>
      </c>
      <c r="F588" s="115">
        <v>264260379</v>
      </c>
      <c r="G588" s="115">
        <v>273094681</v>
      </c>
      <c r="H588" s="115">
        <v>270900219</v>
      </c>
      <c r="I588" s="115">
        <v>276323814</v>
      </c>
      <c r="J588" s="115">
        <v>298834189</v>
      </c>
      <c r="K588" s="115">
        <v>333768890</v>
      </c>
      <c r="L588" s="115">
        <v>377536236</v>
      </c>
      <c r="M588" s="115">
        <v>463930086.08759999</v>
      </c>
      <c r="N588" s="115">
        <v>552044667.60956991</v>
      </c>
      <c r="O588" s="115">
        <v>642898876.27361</v>
      </c>
      <c r="P588" s="115">
        <v>572754992.8046701</v>
      </c>
      <c r="Q588" s="115">
        <v>4462764751.6865997</v>
      </c>
      <c r="R588" s="115">
        <v>5154300157.0056</v>
      </c>
      <c r="S588" s="115">
        <v>6091074838.1599998</v>
      </c>
      <c r="T588" s="115">
        <v>5061315920.3599997</v>
      </c>
      <c r="U588" s="115">
        <v>5466134208.1799698</v>
      </c>
      <c r="V588" s="138"/>
      <c r="W588" s="138"/>
      <c r="X588" s="138"/>
      <c r="Y588" s="138"/>
      <c r="Z588" s="138"/>
      <c r="AA588" s="138"/>
      <c r="AB588" s="138"/>
      <c r="AC588" s="138"/>
      <c r="AD588" s="138"/>
      <c r="AE588" s="138"/>
      <c r="AF588" s="138"/>
      <c r="AG588" s="138"/>
      <c r="AH588" s="138"/>
      <c r="AI588" s="138"/>
      <c r="AJ588" s="138"/>
      <c r="AK588" s="138"/>
      <c r="AL588" s="138"/>
      <c r="AM588" s="138"/>
      <c r="AN588" s="138"/>
      <c r="AO588" s="138"/>
      <c r="AP588" s="138"/>
      <c r="AQ588" s="138"/>
      <c r="AR588" s="138"/>
      <c r="AS588" s="138"/>
    </row>
    <row r="589" spans="1:45">
      <c r="A589" s="89" t="s">
        <v>6029</v>
      </c>
      <c r="B589" s="89" t="s">
        <v>970</v>
      </c>
      <c r="C589" s="115">
        <v>7325143</v>
      </c>
      <c r="D589" s="115">
        <v>11281329</v>
      </c>
      <c r="E589" s="115">
        <v>1475900</v>
      </c>
      <c r="F589" s="115">
        <v>1554813</v>
      </c>
      <c r="G589" s="115">
        <v>1931325</v>
      </c>
      <c r="H589" s="115">
        <v>2729495</v>
      </c>
      <c r="I589" s="115">
        <v>3262664</v>
      </c>
      <c r="J589" s="115">
        <v>2443666</v>
      </c>
      <c r="K589" s="115">
        <v>2682935</v>
      </c>
      <c r="L589" s="115">
        <v>4511756</v>
      </c>
      <c r="M589" s="115">
        <v>3796019.5578400004</v>
      </c>
      <c r="N589" s="115">
        <v>4299165.98037</v>
      </c>
      <c r="O589" s="115">
        <v>5070727.92129</v>
      </c>
      <c r="P589" s="115">
        <v>2845721.54061</v>
      </c>
      <c r="Q589" s="115">
        <v>13988239.417879999</v>
      </c>
      <c r="R589" s="115">
        <v>37184402.817319997</v>
      </c>
      <c r="S589" s="115">
        <v>54417769.859999999</v>
      </c>
      <c r="T589" s="115">
        <v>60164511.630000003</v>
      </c>
      <c r="U589" s="115">
        <v>57478341.488540001</v>
      </c>
      <c r="V589" s="138"/>
      <c r="W589" s="138"/>
      <c r="X589" s="138"/>
      <c r="Y589" s="138"/>
      <c r="Z589" s="138"/>
      <c r="AA589" s="138"/>
      <c r="AB589" s="138"/>
      <c r="AC589" s="138"/>
      <c r="AD589" s="138"/>
      <c r="AE589" s="138"/>
      <c r="AF589" s="138"/>
      <c r="AG589" s="138"/>
      <c r="AH589" s="138"/>
      <c r="AI589" s="138"/>
      <c r="AJ589" s="138"/>
      <c r="AK589" s="138"/>
      <c r="AL589" s="138"/>
      <c r="AM589" s="138"/>
      <c r="AN589" s="138"/>
      <c r="AO589" s="138"/>
      <c r="AP589" s="138"/>
      <c r="AQ589" s="138"/>
      <c r="AR589" s="138"/>
      <c r="AS589" s="138"/>
    </row>
    <row r="590" spans="1:45">
      <c r="A590" s="89" t="s">
        <v>6035</v>
      </c>
      <c r="B590" s="89" t="s">
        <v>130</v>
      </c>
      <c r="C590" s="115">
        <v>6308220698</v>
      </c>
      <c r="D590" s="115">
        <v>7580440569</v>
      </c>
      <c r="E590" s="115">
        <v>8334377163</v>
      </c>
      <c r="F590" s="115">
        <v>8381886239</v>
      </c>
      <c r="G590" s="115">
        <v>10321747261</v>
      </c>
      <c r="H590" s="115">
        <v>8699038914</v>
      </c>
      <c r="I590" s="115">
        <v>10242762356</v>
      </c>
      <c r="J590" s="115">
        <v>10946289503</v>
      </c>
      <c r="K590" s="115">
        <v>13074420225</v>
      </c>
      <c r="L590" s="115">
        <v>13656729768</v>
      </c>
      <c r="M590" s="115">
        <v>12858477734.583</v>
      </c>
      <c r="N590" s="115">
        <v>14406877213.520802</v>
      </c>
      <c r="O590" s="115">
        <v>12687065734.105</v>
      </c>
      <c r="P590" s="115">
        <v>14057731685.829699</v>
      </c>
      <c r="Q590" s="115">
        <v>18056488635.096897</v>
      </c>
      <c r="R590" s="115">
        <v>20805374257.453602</v>
      </c>
      <c r="S590" s="115">
        <v>25859049683.360001</v>
      </c>
      <c r="T590" s="115">
        <v>28831952994.119999</v>
      </c>
      <c r="U590" s="115">
        <v>27823644885.321102</v>
      </c>
      <c r="V590" s="138"/>
      <c r="W590" s="138"/>
      <c r="X590" s="138"/>
      <c r="Y590" s="138"/>
      <c r="Z590" s="138"/>
      <c r="AA590" s="138"/>
      <c r="AB590" s="138"/>
      <c r="AC590" s="138"/>
      <c r="AD590" s="138"/>
      <c r="AE590" s="138"/>
      <c r="AF590" s="138"/>
      <c r="AG590" s="138"/>
      <c r="AH590" s="138"/>
      <c r="AI590" s="138"/>
      <c r="AJ590" s="138"/>
      <c r="AK590" s="138"/>
      <c r="AL590" s="138"/>
      <c r="AM590" s="138"/>
      <c r="AN590" s="138"/>
      <c r="AO590" s="138"/>
      <c r="AP590" s="138"/>
      <c r="AQ590" s="138"/>
      <c r="AR590" s="138"/>
      <c r="AS590" s="138"/>
    </row>
    <row r="591" spans="1:45">
      <c r="A591" s="89" t="s">
        <v>6050</v>
      </c>
      <c r="B591" s="89" t="s">
        <v>1020</v>
      </c>
      <c r="C591" s="115">
        <v>425151696</v>
      </c>
      <c r="D591" s="115">
        <v>465814388</v>
      </c>
      <c r="E591" s="115">
        <v>723461771</v>
      </c>
      <c r="F591" s="115">
        <v>616761548</v>
      </c>
      <c r="G591" s="115">
        <v>711871007</v>
      </c>
      <c r="H591" s="115">
        <v>674976217</v>
      </c>
      <c r="I591" s="115">
        <v>752565768</v>
      </c>
      <c r="J591" s="115">
        <v>948531035</v>
      </c>
      <c r="K591" s="115">
        <v>2539487337</v>
      </c>
      <c r="L591" s="115">
        <v>2443460585</v>
      </c>
      <c r="M591" s="115">
        <v>2468328893.71628</v>
      </c>
      <c r="N591" s="115">
        <v>2252293586.8906898</v>
      </c>
      <c r="O591" s="115">
        <v>4387286174.4500599</v>
      </c>
      <c r="P591" s="115">
        <v>4374849127.2409</v>
      </c>
      <c r="Q591" s="115">
        <v>5116276619.4840193</v>
      </c>
      <c r="R591" s="115">
        <v>5361761945.4072599</v>
      </c>
      <c r="S591" s="115">
        <v>5545483881.3199997</v>
      </c>
      <c r="T591" s="115">
        <v>5256256481.6800003</v>
      </c>
      <c r="U591" s="115">
        <v>5657847697.4972</v>
      </c>
      <c r="V591" s="138"/>
      <c r="W591" s="138"/>
      <c r="X591" s="138"/>
      <c r="Y591" s="138"/>
      <c r="Z591" s="138"/>
      <c r="AA591" s="138"/>
      <c r="AB591" s="138"/>
      <c r="AC591" s="138"/>
      <c r="AD591" s="138"/>
      <c r="AE591" s="138"/>
      <c r="AF591" s="138"/>
      <c r="AG591" s="138"/>
      <c r="AH591" s="138"/>
      <c r="AI591" s="138"/>
      <c r="AJ591" s="138"/>
      <c r="AK591" s="138"/>
      <c r="AL591" s="138"/>
      <c r="AM591" s="138"/>
      <c r="AN591" s="138"/>
      <c r="AO591" s="138"/>
      <c r="AP591" s="138"/>
      <c r="AQ591" s="138"/>
      <c r="AR591" s="138"/>
      <c r="AS591" s="138"/>
    </row>
    <row r="592" spans="1:45">
      <c r="A592" s="89" t="s">
        <v>7739</v>
      </c>
      <c r="B592" s="89" t="s">
        <v>7740</v>
      </c>
      <c r="C592" s="115">
        <v>539763742</v>
      </c>
      <c r="D592" s="115">
        <v>643409635</v>
      </c>
      <c r="E592" s="115">
        <v>698936082</v>
      </c>
      <c r="F592" s="115">
        <v>624044476</v>
      </c>
      <c r="G592" s="115">
        <v>557670123</v>
      </c>
      <c r="H592" s="115">
        <v>875288105</v>
      </c>
      <c r="I592" s="115">
        <v>1692174953</v>
      </c>
      <c r="J592" s="115">
        <v>2177205255</v>
      </c>
      <c r="K592" s="115">
        <v>3109582188</v>
      </c>
      <c r="L592" s="115">
        <v>3346129972</v>
      </c>
      <c r="M592" s="115">
        <v>3704045880.8241601</v>
      </c>
      <c r="N592" s="115">
        <v>0</v>
      </c>
      <c r="O592" s="115">
        <v>0</v>
      </c>
      <c r="P592" s="115">
        <v>0</v>
      </c>
      <c r="Q592" s="115">
        <v>0</v>
      </c>
      <c r="R592" s="115">
        <v>0</v>
      </c>
      <c r="S592" s="115">
        <v>0</v>
      </c>
      <c r="T592" s="115">
        <v>0</v>
      </c>
      <c r="U592" s="115">
        <v>0</v>
      </c>
      <c r="V592" s="138"/>
      <c r="W592" s="138"/>
      <c r="X592" s="138"/>
      <c r="Y592" s="138"/>
      <c r="Z592" s="138"/>
      <c r="AA592" s="138"/>
      <c r="AB592" s="138"/>
      <c r="AC592" s="138"/>
      <c r="AD592" s="138"/>
      <c r="AE592" s="138"/>
      <c r="AF592" s="138"/>
      <c r="AG592" s="138"/>
      <c r="AH592" s="138"/>
      <c r="AI592" s="138"/>
      <c r="AJ592" s="138"/>
      <c r="AK592" s="138"/>
      <c r="AL592" s="138"/>
      <c r="AM592" s="138"/>
      <c r="AN592" s="138"/>
      <c r="AO592" s="138"/>
      <c r="AP592" s="138"/>
      <c r="AQ592" s="138"/>
      <c r="AR592" s="138"/>
      <c r="AS592" s="138"/>
    </row>
    <row r="593" spans="1:45">
      <c r="A593" s="89" t="s">
        <v>7741</v>
      </c>
      <c r="B593" s="89" t="s">
        <v>7742</v>
      </c>
      <c r="C593" s="115">
        <v>69649</v>
      </c>
      <c r="D593" s="115">
        <v>38924</v>
      </c>
      <c r="E593" s="115">
        <v>0</v>
      </c>
      <c r="F593" s="115">
        <v>0</v>
      </c>
      <c r="G593" s="115">
        <v>0</v>
      </c>
      <c r="H593" s="115">
        <v>0</v>
      </c>
      <c r="I593" s="115">
        <v>0</v>
      </c>
      <c r="J593" s="115">
        <v>0</v>
      </c>
      <c r="K593" s="115">
        <v>0</v>
      </c>
      <c r="L593" s="115">
        <v>0</v>
      </c>
      <c r="M593" s="115">
        <v>0</v>
      </c>
      <c r="N593" s="115">
        <v>0</v>
      </c>
      <c r="O593" s="115">
        <v>0</v>
      </c>
      <c r="P593" s="115">
        <v>0</v>
      </c>
      <c r="Q593" s="115">
        <v>0</v>
      </c>
      <c r="R593" s="115">
        <v>0</v>
      </c>
      <c r="S593" s="115">
        <v>0</v>
      </c>
      <c r="T593" s="115">
        <v>0</v>
      </c>
      <c r="U593" s="115">
        <v>0</v>
      </c>
      <c r="V593" s="138"/>
      <c r="W593" s="138"/>
      <c r="X593" s="138"/>
      <c r="Y593" s="138"/>
      <c r="Z593" s="138"/>
      <c r="AA593" s="138"/>
      <c r="AB593" s="138"/>
      <c r="AC593" s="138"/>
      <c r="AD593" s="138"/>
      <c r="AE593" s="138"/>
      <c r="AF593" s="138"/>
      <c r="AG593" s="138"/>
      <c r="AH593" s="138"/>
      <c r="AI593" s="138"/>
      <c r="AJ593" s="138"/>
      <c r="AK593" s="138"/>
      <c r="AL593" s="138"/>
      <c r="AM593" s="138"/>
      <c r="AN593" s="138"/>
      <c r="AO593" s="138"/>
      <c r="AP593" s="138"/>
      <c r="AQ593" s="138"/>
      <c r="AR593" s="138"/>
      <c r="AS593" s="138"/>
    </row>
    <row r="594" spans="1:45">
      <c r="A594" s="89" t="s">
        <v>7743</v>
      </c>
      <c r="B594" s="89" t="s">
        <v>176</v>
      </c>
      <c r="C594" s="115">
        <v>253342061</v>
      </c>
      <c r="D594" s="115">
        <v>336298260</v>
      </c>
      <c r="E594" s="115">
        <v>393696368</v>
      </c>
      <c r="F594" s="115">
        <v>352237526</v>
      </c>
      <c r="G594" s="115">
        <v>271222501</v>
      </c>
      <c r="H594" s="115">
        <v>620529199</v>
      </c>
      <c r="I594" s="115">
        <v>1441085226</v>
      </c>
      <c r="J594" s="115">
        <v>1934588316</v>
      </c>
      <c r="K594" s="115">
        <v>2856578619</v>
      </c>
      <c r="L594" s="115">
        <v>3054768546</v>
      </c>
      <c r="M594" s="115">
        <v>3398228537.5678301</v>
      </c>
      <c r="N594" s="115">
        <v>0</v>
      </c>
      <c r="O594" s="115">
        <v>0</v>
      </c>
      <c r="P594" s="115">
        <v>0</v>
      </c>
      <c r="Q594" s="115">
        <v>0</v>
      </c>
      <c r="R594" s="115">
        <v>0</v>
      </c>
      <c r="S594" s="115">
        <v>0</v>
      </c>
      <c r="T594" s="115">
        <v>0</v>
      </c>
      <c r="U594" s="115">
        <v>0</v>
      </c>
      <c r="V594" s="138"/>
      <c r="W594" s="138"/>
      <c r="X594" s="138"/>
      <c r="Y594" s="138"/>
      <c r="Z594" s="138"/>
      <c r="AA594" s="138"/>
      <c r="AB594" s="138"/>
      <c r="AC594" s="138"/>
      <c r="AD594" s="138"/>
      <c r="AE594" s="138"/>
      <c r="AF594" s="138"/>
      <c r="AG594" s="138"/>
      <c r="AH594" s="138"/>
      <c r="AI594" s="138"/>
      <c r="AJ594" s="138"/>
      <c r="AK594" s="138"/>
      <c r="AL594" s="138"/>
      <c r="AM594" s="138"/>
      <c r="AN594" s="138"/>
      <c r="AO594" s="138"/>
      <c r="AP594" s="138"/>
      <c r="AQ594" s="138"/>
      <c r="AR594" s="138"/>
      <c r="AS594" s="138"/>
    </row>
    <row r="595" spans="1:45" ht="25.5">
      <c r="A595" s="89" t="s">
        <v>7744</v>
      </c>
      <c r="B595" s="89" t="s">
        <v>177</v>
      </c>
      <c r="C595" s="115">
        <v>0</v>
      </c>
      <c r="D595" s="115">
        <v>0</v>
      </c>
      <c r="E595" s="115">
        <v>0</v>
      </c>
      <c r="F595" s="115">
        <v>0</v>
      </c>
      <c r="G595" s="115">
        <v>0</v>
      </c>
      <c r="H595" s="115">
        <v>2300</v>
      </c>
      <c r="I595" s="115">
        <v>0</v>
      </c>
      <c r="J595" s="115">
        <v>1000</v>
      </c>
      <c r="K595" s="115">
        <v>0</v>
      </c>
      <c r="L595" s="115">
        <v>1076</v>
      </c>
      <c r="M595" s="115">
        <v>480</v>
      </c>
      <c r="N595" s="115">
        <v>0</v>
      </c>
      <c r="O595" s="115">
        <v>0</v>
      </c>
      <c r="P595" s="115">
        <v>0</v>
      </c>
      <c r="Q595" s="115">
        <v>0</v>
      </c>
      <c r="R595" s="115">
        <v>0</v>
      </c>
      <c r="S595" s="115">
        <v>0</v>
      </c>
      <c r="T595" s="115">
        <v>0</v>
      </c>
      <c r="U595" s="115">
        <v>0</v>
      </c>
      <c r="V595" s="138"/>
      <c r="W595" s="138"/>
      <c r="X595" s="138"/>
      <c r="Y595" s="138"/>
      <c r="Z595" s="138"/>
      <c r="AA595" s="138"/>
      <c r="AB595" s="138"/>
      <c r="AC595" s="138"/>
      <c r="AD595" s="138"/>
      <c r="AE595" s="138"/>
      <c r="AF595" s="138"/>
      <c r="AG595" s="138"/>
      <c r="AH595" s="138"/>
      <c r="AI595" s="138"/>
      <c r="AJ595" s="138"/>
      <c r="AK595" s="138"/>
      <c r="AL595" s="138"/>
      <c r="AM595" s="138"/>
      <c r="AN595" s="138"/>
      <c r="AO595" s="138"/>
      <c r="AP595" s="138"/>
      <c r="AQ595" s="138"/>
      <c r="AR595" s="138"/>
      <c r="AS595" s="138"/>
    </row>
    <row r="596" spans="1:45">
      <c r="A596" s="89" t="s">
        <v>7745</v>
      </c>
      <c r="B596" s="89" t="s">
        <v>65</v>
      </c>
      <c r="C596" s="115">
        <v>38741214</v>
      </c>
      <c r="D596" s="115">
        <v>63189158</v>
      </c>
      <c r="E596" s="115">
        <v>56235210</v>
      </c>
      <c r="F596" s="115">
        <v>38875053</v>
      </c>
      <c r="G596" s="115">
        <v>41094444</v>
      </c>
      <c r="H596" s="115">
        <v>35667267</v>
      </c>
      <c r="I596" s="115">
        <v>10621055</v>
      </c>
      <c r="J596" s="115">
        <v>12991989</v>
      </c>
      <c r="K596" s="115">
        <v>16236122</v>
      </c>
      <c r="L596" s="115">
        <v>28015422</v>
      </c>
      <c r="M596" s="115">
        <v>15001341.01041</v>
      </c>
      <c r="N596" s="115">
        <v>0</v>
      </c>
      <c r="O596" s="115">
        <v>0</v>
      </c>
      <c r="P596" s="115">
        <v>0</v>
      </c>
      <c r="Q596" s="115">
        <v>0</v>
      </c>
      <c r="R596" s="115">
        <v>0</v>
      </c>
      <c r="S596" s="115">
        <v>0</v>
      </c>
      <c r="T596" s="115">
        <v>0</v>
      </c>
      <c r="U596" s="115">
        <v>0</v>
      </c>
      <c r="V596" s="138"/>
      <c r="W596" s="138"/>
      <c r="X596" s="138"/>
      <c r="Y596" s="138"/>
      <c r="Z596" s="138"/>
      <c r="AA596" s="138"/>
      <c r="AB596" s="138"/>
      <c r="AC596" s="138"/>
      <c r="AD596" s="138"/>
      <c r="AE596" s="138"/>
      <c r="AF596" s="138"/>
      <c r="AG596" s="138"/>
      <c r="AH596" s="138"/>
      <c r="AI596" s="138"/>
      <c r="AJ596" s="138"/>
      <c r="AK596" s="138"/>
      <c r="AL596" s="138"/>
      <c r="AM596" s="138"/>
      <c r="AN596" s="138"/>
      <c r="AO596" s="138"/>
      <c r="AP596" s="138"/>
      <c r="AQ596" s="138"/>
      <c r="AR596" s="138"/>
      <c r="AS596" s="138"/>
    </row>
    <row r="597" spans="1:45">
      <c r="A597" s="89" t="s">
        <v>7746</v>
      </c>
      <c r="B597" s="89" t="s">
        <v>215</v>
      </c>
      <c r="C597" s="115">
        <v>0</v>
      </c>
      <c r="D597" s="115">
        <v>0</v>
      </c>
      <c r="E597" s="115">
        <v>0</v>
      </c>
      <c r="F597" s="115">
        <v>0</v>
      </c>
      <c r="G597" s="115">
        <v>0</v>
      </c>
      <c r="H597" s="115">
        <v>0</v>
      </c>
      <c r="I597" s="115">
        <v>0</v>
      </c>
      <c r="J597" s="115">
        <v>0</v>
      </c>
      <c r="K597" s="115">
        <v>0</v>
      </c>
      <c r="L597" s="115">
        <v>0</v>
      </c>
      <c r="M597" s="115">
        <v>0</v>
      </c>
      <c r="N597" s="115">
        <v>0</v>
      </c>
      <c r="O597" s="115">
        <v>0</v>
      </c>
      <c r="P597" s="115">
        <v>0</v>
      </c>
      <c r="Q597" s="115">
        <v>0</v>
      </c>
      <c r="R597" s="115">
        <v>0</v>
      </c>
      <c r="S597" s="115">
        <v>0</v>
      </c>
      <c r="T597" s="115">
        <v>0</v>
      </c>
      <c r="U597" s="115">
        <v>0</v>
      </c>
      <c r="V597" s="138"/>
      <c r="W597" s="138"/>
      <c r="X597" s="138"/>
      <c r="Y597" s="138"/>
      <c r="Z597" s="138"/>
      <c r="AA597" s="138"/>
      <c r="AB597" s="138"/>
      <c r="AC597" s="138"/>
      <c r="AD597" s="138"/>
      <c r="AE597" s="138"/>
      <c r="AF597" s="138"/>
      <c r="AG597" s="138"/>
      <c r="AH597" s="138"/>
      <c r="AI597" s="138"/>
      <c r="AJ597" s="138"/>
      <c r="AK597" s="138"/>
      <c r="AL597" s="138"/>
      <c r="AM597" s="138"/>
      <c r="AN597" s="138"/>
      <c r="AO597" s="138"/>
      <c r="AP597" s="138"/>
      <c r="AQ597" s="138"/>
      <c r="AR597" s="138"/>
      <c r="AS597" s="138"/>
    </row>
    <row r="598" spans="1:45">
      <c r="A598" s="89" t="s">
        <v>7747</v>
      </c>
      <c r="B598" s="89" t="s">
        <v>5545</v>
      </c>
      <c r="C598" s="115">
        <v>0</v>
      </c>
      <c r="D598" s="115">
        <v>0</v>
      </c>
      <c r="E598" s="115">
        <v>0</v>
      </c>
      <c r="F598" s="115">
        <v>0</v>
      </c>
      <c r="G598" s="115">
        <v>0</v>
      </c>
      <c r="H598" s="115">
        <v>0</v>
      </c>
      <c r="I598" s="115">
        <v>45193</v>
      </c>
      <c r="J598" s="115">
        <v>0</v>
      </c>
      <c r="K598" s="115">
        <v>0</v>
      </c>
      <c r="L598" s="115">
        <v>0</v>
      </c>
      <c r="M598" s="115">
        <v>0</v>
      </c>
      <c r="N598" s="115">
        <v>0</v>
      </c>
      <c r="O598" s="115">
        <v>0</v>
      </c>
      <c r="P598" s="115">
        <v>0</v>
      </c>
      <c r="Q598" s="115">
        <v>0</v>
      </c>
      <c r="R598" s="115">
        <v>0</v>
      </c>
      <c r="S598" s="115">
        <v>0</v>
      </c>
      <c r="T598" s="115">
        <v>0</v>
      </c>
      <c r="U598" s="115">
        <v>0</v>
      </c>
      <c r="V598" s="138"/>
      <c r="W598" s="138"/>
      <c r="X598" s="138"/>
      <c r="Y598" s="138"/>
      <c r="Z598" s="138"/>
      <c r="AA598" s="138"/>
      <c r="AB598" s="138"/>
      <c r="AC598" s="138"/>
      <c r="AD598" s="138"/>
      <c r="AE598" s="138"/>
      <c r="AF598" s="138"/>
      <c r="AG598" s="138"/>
      <c r="AH598" s="138"/>
      <c r="AI598" s="138"/>
      <c r="AJ598" s="138"/>
      <c r="AK598" s="138"/>
      <c r="AL598" s="138"/>
      <c r="AM598" s="138"/>
      <c r="AN598" s="138"/>
      <c r="AO598" s="138"/>
      <c r="AP598" s="138"/>
      <c r="AQ598" s="138"/>
      <c r="AR598" s="138"/>
      <c r="AS598" s="138"/>
    </row>
    <row r="599" spans="1:45">
      <c r="A599" s="89" t="s">
        <v>7748</v>
      </c>
      <c r="B599" s="89" t="s">
        <v>968</v>
      </c>
      <c r="C599" s="115">
        <v>247610818</v>
      </c>
      <c r="D599" s="115">
        <v>243883293</v>
      </c>
      <c r="E599" s="115">
        <v>249004504</v>
      </c>
      <c r="F599" s="115">
        <v>232931897</v>
      </c>
      <c r="G599" s="115">
        <v>245353178</v>
      </c>
      <c r="H599" s="115">
        <v>219089339</v>
      </c>
      <c r="I599" s="115">
        <v>240423479</v>
      </c>
      <c r="J599" s="115">
        <v>229623950</v>
      </c>
      <c r="K599" s="115">
        <v>236767447</v>
      </c>
      <c r="L599" s="115">
        <v>263344928</v>
      </c>
      <c r="M599" s="115">
        <v>290815522.24592</v>
      </c>
      <c r="N599" s="115">
        <v>0</v>
      </c>
      <c r="O599" s="115">
        <v>0</v>
      </c>
      <c r="P599" s="115">
        <v>0</v>
      </c>
      <c r="Q599" s="115">
        <v>0</v>
      </c>
      <c r="R599" s="115">
        <v>0</v>
      </c>
      <c r="S599" s="115">
        <v>0</v>
      </c>
      <c r="T599" s="115">
        <v>0</v>
      </c>
      <c r="U599" s="115">
        <v>0</v>
      </c>
      <c r="V599" s="138"/>
      <c r="W599" s="138"/>
      <c r="X599" s="138"/>
      <c r="Y599" s="138"/>
      <c r="Z599" s="138"/>
      <c r="AA599" s="138"/>
      <c r="AB599" s="138"/>
      <c r="AC599" s="138"/>
      <c r="AD599" s="138"/>
      <c r="AE599" s="138"/>
      <c r="AF599" s="138"/>
      <c r="AG599" s="138"/>
      <c r="AH599" s="138"/>
      <c r="AI599" s="138"/>
      <c r="AJ599" s="138"/>
      <c r="AK599" s="138"/>
      <c r="AL599" s="138"/>
      <c r="AM599" s="138"/>
      <c r="AN599" s="138"/>
      <c r="AO599" s="138"/>
      <c r="AP599" s="138"/>
      <c r="AQ599" s="138"/>
      <c r="AR599" s="138"/>
      <c r="AS599" s="138"/>
    </row>
  </sheetData>
  <mergeCells count="1">
    <mergeCell ref="A1:R2"/>
  </mergeCells>
  <printOptions horizontalCentered="1"/>
  <pageMargins left="0.39370078740157483" right="0.39370078740157483" top="0.39370078740157483" bottom="0.39370078740157483" header="0" footer="0"/>
  <pageSetup fitToHeight="9" orientation="landscape" r:id="rId1"/>
  <headerFooter alignWithMargins="0">
    <oddHeader>&amp;R09/05/2014</oddHead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452C-1C6C-4E70-9F8E-2D67F051BA90}">
  <sheetPr>
    <pageSetUpPr fitToPage="1"/>
  </sheetPr>
  <dimension ref="A1:U603"/>
  <sheetViews>
    <sheetView showGridLines="0" zoomScaleNormal="100" zoomScaleSheetLayoutView="100" workbookViewId="0">
      <selection activeCell="A3" sqref="A3"/>
    </sheetView>
  </sheetViews>
  <sheetFormatPr defaultColWidth="9.85546875" defaultRowHeight="15"/>
  <cols>
    <col min="1" max="1" width="13.28515625" style="124" bestFit="1" customWidth="1"/>
    <col min="2" max="2" width="60.7109375" style="67" bestFit="1" customWidth="1"/>
    <col min="3" max="11" width="19.85546875" style="102" customWidth="1"/>
    <col min="12" max="15" width="19.85546875" style="103" customWidth="1"/>
    <col min="16" max="16" width="19.85546875" style="102" customWidth="1"/>
    <col min="17" max="19" width="19.85546875" style="7" customWidth="1"/>
    <col min="20" max="20" width="16.28515625" style="7" bestFit="1" customWidth="1"/>
    <col min="21" max="16384" width="9.85546875" style="7"/>
  </cols>
  <sheetData>
    <row r="1" spans="1:21" s="23" customFormat="1" ht="154.5" customHeight="1">
      <c r="A1" s="147" t="s">
        <v>7828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21" s="23" customFormat="1" ht="36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21" s="123" customFormat="1" ht="15.75">
      <c r="A3" s="143" t="s">
        <v>224</v>
      </c>
      <c r="B3" s="143" t="s">
        <v>187</v>
      </c>
      <c r="C3" s="143">
        <v>2008</v>
      </c>
      <c r="D3" s="143">
        <v>2009</v>
      </c>
      <c r="E3" s="143">
        <v>2010</v>
      </c>
      <c r="F3" s="143">
        <v>2011</v>
      </c>
      <c r="G3" s="143">
        <v>2012</v>
      </c>
      <c r="H3" s="143">
        <v>2013</v>
      </c>
      <c r="I3" s="143">
        <v>2014</v>
      </c>
      <c r="J3" s="143">
        <v>2015</v>
      </c>
      <c r="K3" s="143">
        <v>2016</v>
      </c>
      <c r="L3" s="143">
        <v>2017</v>
      </c>
      <c r="M3" s="143">
        <v>2018</v>
      </c>
      <c r="N3" s="143">
        <v>2019</v>
      </c>
      <c r="O3" s="143">
        <v>2020</v>
      </c>
      <c r="P3" s="143">
        <v>2021</v>
      </c>
      <c r="Q3" s="143">
        <v>2022</v>
      </c>
      <c r="R3" s="143">
        <v>2023</v>
      </c>
      <c r="S3" s="143">
        <v>2024</v>
      </c>
      <c r="T3" s="143">
        <v>2025</v>
      </c>
    </row>
    <row r="4" spans="1:21" s="6" customFormat="1">
      <c r="A4" s="87">
        <v>1</v>
      </c>
      <c r="B4" s="88" t="s">
        <v>182</v>
      </c>
      <c r="C4" s="135">
        <v>9.82464001385559E-2</v>
      </c>
      <c r="D4" s="135">
        <v>9.6155778900355093E-2</v>
      </c>
      <c r="E4" s="135">
        <v>0.10311163335639195</v>
      </c>
      <c r="F4" s="135">
        <v>0.12622676984347048</v>
      </c>
      <c r="G4" s="135">
        <v>0.12713800623600791</v>
      </c>
      <c r="H4" s="135">
        <v>8.8865538532868715E-2</v>
      </c>
      <c r="I4" s="135">
        <v>7.9505526853513198E-2</v>
      </c>
      <c r="J4" s="135">
        <v>0.24185593988191223</v>
      </c>
      <c r="K4" s="135">
        <v>6.3885361710342758E-2</v>
      </c>
      <c r="L4" s="135">
        <v>9.901111335314261E-2</v>
      </c>
      <c r="M4" s="135">
        <v>0.23810482361571483</v>
      </c>
      <c r="N4" s="135">
        <v>4.771027634043512E-2</v>
      </c>
      <c r="O4" s="135">
        <v>4.3658492546245986E-2</v>
      </c>
      <c r="P4" s="135">
        <v>7.0416227857668101E-2</v>
      </c>
      <c r="Q4" s="135">
        <v>5.6582892305718557E-2</v>
      </c>
      <c r="R4" s="135">
        <v>6.3229092335119086E-2</v>
      </c>
      <c r="S4" s="135">
        <v>5.1885664985021895E-2</v>
      </c>
      <c r="T4" s="135">
        <v>7.244141132702886E-2</v>
      </c>
    </row>
    <row r="5" spans="1:21">
      <c r="A5" s="89" t="s">
        <v>226</v>
      </c>
      <c r="B5" s="89" t="s">
        <v>474</v>
      </c>
      <c r="C5" s="130">
        <v>0.14926658231219725</v>
      </c>
      <c r="D5" s="130">
        <v>0.11746666460960231</v>
      </c>
      <c r="E5" s="130">
        <v>0.10173409423421376</v>
      </c>
      <c r="F5" s="130">
        <v>1.4865274856596722E-2</v>
      </c>
      <c r="G5" s="130">
        <v>0.29519305666712303</v>
      </c>
      <c r="H5" s="130">
        <v>0.29943020595162051</v>
      </c>
      <c r="I5" s="130">
        <v>3.8931209199511541E-2</v>
      </c>
      <c r="J5" s="130">
        <v>-0.14513819938429273</v>
      </c>
      <c r="K5" s="130">
        <v>8.0418159645697429E-2</v>
      </c>
      <c r="L5" s="130">
        <v>0.14244902744939747</v>
      </c>
      <c r="M5" s="130">
        <v>0.18150905516402727</v>
      </c>
      <c r="N5" s="130">
        <v>-0.15023611307972096</v>
      </c>
      <c r="O5" s="130">
        <v>0.1161349849035318</v>
      </c>
      <c r="P5" s="130">
        <v>0.24128739313797132</v>
      </c>
      <c r="Q5" s="130">
        <v>1.487092735120199E-2</v>
      </c>
      <c r="R5" s="130">
        <v>-6.0534121679715058E-2</v>
      </c>
      <c r="S5" s="130">
        <v>0.1124075144558514</v>
      </c>
      <c r="T5" s="130">
        <v>0.19020776029266706</v>
      </c>
      <c r="U5" s="6"/>
    </row>
    <row r="6" spans="1:21">
      <c r="A6" s="89" t="s">
        <v>227</v>
      </c>
      <c r="B6" s="89" t="s">
        <v>152</v>
      </c>
      <c r="C6" s="130">
        <v>-0.4864316534149391</v>
      </c>
      <c r="D6" s="130">
        <v>8.2418791491757792E-2</v>
      </c>
      <c r="E6" s="130">
        <v>-0.53424951774950413</v>
      </c>
      <c r="F6" s="130">
        <v>-4.8750474767580543E-2</v>
      </c>
      <c r="G6" s="130">
        <v>0.22031389265617651</v>
      </c>
      <c r="H6" s="130">
        <v>3.7740653109148425E-2</v>
      </c>
      <c r="I6" s="130">
        <v>-0.37971508980108648</v>
      </c>
      <c r="J6" s="130">
        <v>6.1625681176129543E-2</v>
      </c>
      <c r="K6" s="130">
        <v>-9.3717968288926645E-3</v>
      </c>
      <c r="L6" s="130">
        <v>0.33593686459219585</v>
      </c>
      <c r="M6" s="130">
        <v>-0.55853813665610641</v>
      </c>
      <c r="N6" s="130">
        <v>0.52198024457947456</v>
      </c>
      <c r="O6" s="130">
        <v>-0.41221428841547125</v>
      </c>
      <c r="P6" s="130">
        <v>0.25918362324734412</v>
      </c>
      <c r="Q6" s="130">
        <v>0.99350625643778523</v>
      </c>
      <c r="R6" s="130">
        <v>0.26400491423298478</v>
      </c>
      <c r="S6" s="130">
        <v>-0.27497366721548899</v>
      </c>
      <c r="T6" s="130">
        <v>0.11238355222025143</v>
      </c>
      <c r="U6" s="6"/>
    </row>
    <row r="7" spans="1:21">
      <c r="A7" s="89" t="s">
        <v>230</v>
      </c>
      <c r="B7" s="89" t="s">
        <v>151</v>
      </c>
      <c r="C7" s="130">
        <v>0.1663420992991913</v>
      </c>
      <c r="D7" s="130">
        <v>0.1154317251791217</v>
      </c>
      <c r="E7" s="130">
        <v>0.11683360344784832</v>
      </c>
      <c r="F7" s="130">
        <v>1.6126238094779755E-2</v>
      </c>
      <c r="G7" s="130">
        <v>0.29772355270050754</v>
      </c>
      <c r="H7" s="130">
        <v>0.30218058365702305</v>
      </c>
      <c r="I7" s="130">
        <v>4.0106610669848664E-2</v>
      </c>
      <c r="J7" s="130">
        <v>-0.14569533446909744</v>
      </c>
      <c r="K7" s="130">
        <v>7.6793464390140231E-2</v>
      </c>
      <c r="L7" s="130">
        <v>0.14433709889671631</v>
      </c>
      <c r="M7" s="130">
        <v>-0.10218871644033289</v>
      </c>
      <c r="N7" s="130">
        <v>-1.4552720208865666E-2</v>
      </c>
      <c r="O7" s="130">
        <v>0.20658226957626491</v>
      </c>
      <c r="P7" s="130">
        <v>0.21564513608677682</v>
      </c>
      <c r="Q7" s="130">
        <v>3.7119162980041587E-2</v>
      </c>
      <c r="R7" s="130">
        <v>-7.3622660101803739E-2</v>
      </c>
      <c r="S7" s="130">
        <v>0.12996739041003602</v>
      </c>
      <c r="T7" s="130">
        <v>0.18415817326720574</v>
      </c>
      <c r="U7" s="6"/>
    </row>
    <row r="8" spans="1:21">
      <c r="A8" s="89" t="s">
        <v>231</v>
      </c>
      <c r="B8" s="89" t="s">
        <v>7803</v>
      </c>
      <c r="C8" s="130">
        <v>-0.54413581112410769</v>
      </c>
      <c r="D8" s="130">
        <v>-8.0041348963855841E-2</v>
      </c>
      <c r="E8" s="130">
        <v>-0.6314831645892276</v>
      </c>
      <c r="F8" s="130">
        <v>0.30473908438052666</v>
      </c>
      <c r="G8" s="130">
        <v>-0.51260666146068823</v>
      </c>
      <c r="H8" s="130">
        <v>-5.6982029337265705E-2</v>
      </c>
      <c r="I8" s="130">
        <v>0.84382747565969907</v>
      </c>
      <c r="J8" s="130">
        <v>-0.94551351840924236</v>
      </c>
      <c r="K8" s="130">
        <v>7.2749291377520393</v>
      </c>
      <c r="L8" s="130">
        <v>-0.51046313623603301</v>
      </c>
      <c r="M8" s="130">
        <v>-1</v>
      </c>
      <c r="N8" s="130" t="s">
        <v>7814</v>
      </c>
      <c r="O8" s="130" t="s">
        <v>7814</v>
      </c>
      <c r="P8" s="130" t="s">
        <v>7814</v>
      </c>
      <c r="Q8" s="130" t="s">
        <v>7814</v>
      </c>
      <c r="R8" s="130" t="s">
        <v>7814</v>
      </c>
      <c r="S8" s="130" t="s">
        <v>7814</v>
      </c>
      <c r="T8" s="130" t="s">
        <v>7814</v>
      </c>
      <c r="U8" s="6"/>
    </row>
    <row r="9" spans="1:21">
      <c r="A9" s="89" t="s">
        <v>232</v>
      </c>
      <c r="B9" s="89" t="s">
        <v>165</v>
      </c>
      <c r="C9" s="130">
        <v>-0.68296557319572226</v>
      </c>
      <c r="D9" s="130">
        <v>-1</v>
      </c>
      <c r="E9" s="130" t="s">
        <v>7814</v>
      </c>
      <c r="F9" s="130" t="s">
        <v>7814</v>
      </c>
      <c r="G9" s="130" t="s">
        <v>7814</v>
      </c>
      <c r="H9" s="130" t="s">
        <v>7814</v>
      </c>
      <c r="I9" s="130" t="s">
        <v>7814</v>
      </c>
      <c r="J9" s="130" t="s">
        <v>7814</v>
      </c>
      <c r="K9" s="130" t="s">
        <v>7814</v>
      </c>
      <c r="L9" s="130" t="s">
        <v>7814</v>
      </c>
      <c r="M9" s="130" t="s">
        <v>7814</v>
      </c>
      <c r="N9" s="130" t="s">
        <v>7814</v>
      </c>
      <c r="O9" s="130" t="s">
        <v>7814</v>
      </c>
      <c r="P9" s="130" t="s">
        <v>7814</v>
      </c>
      <c r="Q9" s="130" t="s">
        <v>7814</v>
      </c>
      <c r="R9" s="130" t="s">
        <v>7814</v>
      </c>
      <c r="S9" s="130" t="s">
        <v>7814</v>
      </c>
      <c r="T9" s="130" t="s">
        <v>7814</v>
      </c>
      <c r="U9" s="6"/>
    </row>
    <row r="10" spans="1:21">
      <c r="A10" s="89" t="s">
        <v>233</v>
      </c>
      <c r="B10" s="89" t="s">
        <v>150</v>
      </c>
      <c r="C10" s="130">
        <v>0.4984609537157012</v>
      </c>
      <c r="D10" s="130">
        <v>0.392566657295087</v>
      </c>
      <c r="E10" s="130">
        <v>-0.43165412622246224</v>
      </c>
      <c r="F10" s="130">
        <v>-0.15796141473098524</v>
      </c>
      <c r="G10" s="130">
        <v>2.0935623095510447E-3</v>
      </c>
      <c r="H10" s="130">
        <v>-8.1409081914019743E-2</v>
      </c>
      <c r="I10" s="130">
        <v>3.2574531456218025E-2</v>
      </c>
      <c r="J10" s="130">
        <v>9.2005910244687961E-3</v>
      </c>
      <c r="K10" s="130">
        <v>1.1268774992833457</v>
      </c>
      <c r="L10" s="130">
        <v>-0.1735983062033013</v>
      </c>
      <c r="M10" s="130">
        <v>-0.3616582817643571</v>
      </c>
      <c r="N10" s="130">
        <v>8.7239132938820019E-2</v>
      </c>
      <c r="O10" s="130">
        <v>0.14462850424395901</v>
      </c>
      <c r="P10" s="130">
        <v>0.2584070694867493</v>
      </c>
      <c r="Q10" s="130">
        <v>0.35484429406137519</v>
      </c>
      <c r="R10" s="130">
        <v>0.50776063055638621</v>
      </c>
      <c r="S10" s="130">
        <v>-0.3002533838586906</v>
      </c>
      <c r="T10" s="130">
        <v>-9.5245973786694416E-2</v>
      </c>
      <c r="U10" s="6"/>
    </row>
    <row r="11" spans="1:21">
      <c r="A11" s="89" t="s">
        <v>527</v>
      </c>
      <c r="B11" s="89" t="s">
        <v>528</v>
      </c>
      <c r="C11" s="130" t="s">
        <v>7814</v>
      </c>
      <c r="D11" s="130" t="s">
        <v>7814</v>
      </c>
      <c r="E11" s="130" t="s">
        <v>7814</v>
      </c>
      <c r="F11" s="130" t="s">
        <v>7814</v>
      </c>
      <c r="G11" s="130" t="s">
        <v>7814</v>
      </c>
      <c r="H11" s="130" t="s">
        <v>7814</v>
      </c>
      <c r="I11" s="130" t="s">
        <v>7814</v>
      </c>
      <c r="J11" s="130" t="s">
        <v>7814</v>
      </c>
      <c r="K11" s="130" t="s">
        <v>7814</v>
      </c>
      <c r="L11" s="130" t="s">
        <v>7814</v>
      </c>
      <c r="M11" s="130" t="s">
        <v>7814</v>
      </c>
      <c r="N11" s="130">
        <v>-0.66976950231109766</v>
      </c>
      <c r="O11" s="130">
        <v>-0.53008311996250912</v>
      </c>
      <c r="P11" s="130">
        <v>0.44863602531288094</v>
      </c>
      <c r="Q11" s="130">
        <v>-0.45942105505037234</v>
      </c>
      <c r="R11" s="130">
        <v>0.19457037978728309</v>
      </c>
      <c r="S11" s="130">
        <v>-0.12103179208867254</v>
      </c>
      <c r="T11" s="130">
        <v>-4.5443734685103654E-2</v>
      </c>
      <c r="U11" s="6"/>
    </row>
    <row r="12" spans="1:21">
      <c r="A12" s="89" t="s">
        <v>532</v>
      </c>
      <c r="B12" s="89" t="s">
        <v>533</v>
      </c>
      <c r="C12" s="130" t="s">
        <v>7814</v>
      </c>
      <c r="D12" s="130" t="s">
        <v>7814</v>
      </c>
      <c r="E12" s="130" t="s">
        <v>7814</v>
      </c>
      <c r="F12" s="130" t="s">
        <v>7814</v>
      </c>
      <c r="G12" s="130" t="s">
        <v>7814</v>
      </c>
      <c r="H12" s="130" t="s">
        <v>7814</v>
      </c>
      <c r="I12" s="130" t="s">
        <v>7814</v>
      </c>
      <c r="J12" s="130" t="s">
        <v>7814</v>
      </c>
      <c r="K12" s="130" t="s">
        <v>7814</v>
      </c>
      <c r="L12" s="130" t="s">
        <v>7814</v>
      </c>
      <c r="M12" s="130" t="s">
        <v>7814</v>
      </c>
      <c r="N12" s="130">
        <v>3.7550258687371052E-3</v>
      </c>
      <c r="O12" s="130">
        <v>-0.55002962652169396</v>
      </c>
      <c r="P12" s="130">
        <v>1.3171004171349434</v>
      </c>
      <c r="Q12" s="130">
        <v>-0.11617458716746754</v>
      </c>
      <c r="R12" s="130">
        <v>3.8730695218512023E-2</v>
      </c>
      <c r="S12" s="130">
        <v>-8.0491762267428824E-2</v>
      </c>
      <c r="T12" s="130">
        <v>0.7220773754280132</v>
      </c>
      <c r="U12" s="6"/>
    </row>
    <row r="13" spans="1:21">
      <c r="A13" s="89" t="s">
        <v>234</v>
      </c>
      <c r="B13" s="89" t="s">
        <v>207</v>
      </c>
      <c r="C13" s="130" t="s">
        <v>7814</v>
      </c>
      <c r="D13" s="130" t="s">
        <v>7814</v>
      </c>
      <c r="E13" s="130" t="s">
        <v>7814</v>
      </c>
      <c r="F13" s="130" t="s">
        <v>7814</v>
      </c>
      <c r="G13" s="130" t="s">
        <v>7814</v>
      </c>
      <c r="H13" s="130" t="s">
        <v>7814</v>
      </c>
      <c r="I13" s="130" t="s">
        <v>7814</v>
      </c>
      <c r="J13" s="130" t="s">
        <v>7814</v>
      </c>
      <c r="K13" s="130" t="s">
        <v>7814</v>
      </c>
      <c r="L13" s="130" t="s">
        <v>7814</v>
      </c>
      <c r="M13" s="130" t="s">
        <v>7814</v>
      </c>
      <c r="N13" s="130">
        <v>-0.81222837712517204</v>
      </c>
      <c r="O13" s="130">
        <v>2.3163968144332148</v>
      </c>
      <c r="P13" s="130">
        <v>0.78605526192110053</v>
      </c>
      <c r="Q13" s="130">
        <v>0.26458707173567886</v>
      </c>
      <c r="R13" s="130">
        <v>2.821321240156621</v>
      </c>
      <c r="S13" s="130">
        <v>-0.22559442241669025</v>
      </c>
      <c r="T13" s="130">
        <v>6.2061022972115243E-3</v>
      </c>
      <c r="U13" s="6"/>
    </row>
    <row r="14" spans="1:21">
      <c r="A14" s="89" t="s">
        <v>235</v>
      </c>
      <c r="B14" s="89" t="s">
        <v>149</v>
      </c>
      <c r="C14" s="130">
        <v>0.12898999635334074</v>
      </c>
      <c r="D14" s="130">
        <v>1.2826687967897765E-2</v>
      </c>
      <c r="E14" s="130">
        <v>-1.721268252032504E-2</v>
      </c>
      <c r="F14" s="130">
        <v>0.182464118305945</v>
      </c>
      <c r="G14" s="130">
        <v>-2.1085824067623715E-2</v>
      </c>
      <c r="H14" s="130">
        <v>0.17366492662611943</v>
      </c>
      <c r="I14" s="130">
        <v>0.12115770293051598</v>
      </c>
      <c r="J14" s="130">
        <v>0.44260154318734823</v>
      </c>
      <c r="K14" s="130">
        <v>-4.7521531246781379E-3</v>
      </c>
      <c r="L14" s="130">
        <v>2.5460680183544415E-3</v>
      </c>
      <c r="M14" s="130">
        <v>0.12115098819474279</v>
      </c>
      <c r="N14" s="130">
        <v>-5.1724847453639256E-2</v>
      </c>
      <c r="O14" s="130">
        <v>0.18347260383959219</v>
      </c>
      <c r="P14" s="130">
        <v>-6.0955087834353883E-2</v>
      </c>
      <c r="Q14" s="130">
        <v>0.29445357954841644</v>
      </c>
      <c r="R14" s="130">
        <v>-5.0336399977193191E-2</v>
      </c>
      <c r="S14" s="130">
        <v>4.7325556115569212E-2</v>
      </c>
      <c r="T14" s="130">
        <v>2.4350006987971407E-2</v>
      </c>
      <c r="U14" s="6"/>
    </row>
    <row r="15" spans="1:21" ht="25.5">
      <c r="A15" s="89" t="s">
        <v>236</v>
      </c>
      <c r="B15" s="89" t="s">
        <v>148</v>
      </c>
      <c r="C15" s="130">
        <v>0.15984053857332703</v>
      </c>
      <c r="D15" s="130">
        <v>0.24753251061874293</v>
      </c>
      <c r="E15" s="130">
        <v>-7.126457773746242E-2</v>
      </c>
      <c r="F15" s="130">
        <v>0.19446813610322855</v>
      </c>
      <c r="G15" s="130">
        <v>-4.6417683187649494E-2</v>
      </c>
      <c r="H15" s="130">
        <v>0.20678524550945654</v>
      </c>
      <c r="I15" s="130">
        <v>0.16483553024311792</v>
      </c>
      <c r="J15" s="130">
        <v>-0.27610879091160501</v>
      </c>
      <c r="K15" s="130">
        <v>0.18090384859128639</v>
      </c>
      <c r="L15" s="130">
        <v>-0.15810977260955739</v>
      </c>
      <c r="M15" s="130">
        <v>-1</v>
      </c>
      <c r="N15" s="130" t="s">
        <v>7814</v>
      </c>
      <c r="O15" s="130" t="s">
        <v>7814</v>
      </c>
      <c r="P15" s="130" t="s">
        <v>7814</v>
      </c>
      <c r="Q15" s="130" t="s">
        <v>7814</v>
      </c>
      <c r="R15" s="130" t="s">
        <v>7814</v>
      </c>
      <c r="S15" s="130" t="s">
        <v>7814</v>
      </c>
      <c r="T15" s="130" t="s">
        <v>7814</v>
      </c>
      <c r="U15" s="6"/>
    </row>
    <row r="16" spans="1:21" ht="25.5">
      <c r="A16" s="89" t="s">
        <v>237</v>
      </c>
      <c r="B16" s="89" t="s">
        <v>147</v>
      </c>
      <c r="C16" s="130">
        <v>0.43098695181156876</v>
      </c>
      <c r="D16" s="130">
        <v>0.22948132636360574</v>
      </c>
      <c r="E16" s="130">
        <v>-0.29451543936783886</v>
      </c>
      <c r="F16" s="130">
        <v>2.8276413357657404E-2</v>
      </c>
      <c r="G16" s="130">
        <v>0.44009936020835072</v>
      </c>
      <c r="H16" s="130">
        <v>-0.34773260351518664</v>
      </c>
      <c r="I16" s="130">
        <v>0.13211024245216207</v>
      </c>
      <c r="J16" s="130">
        <v>0.31468122700904999</v>
      </c>
      <c r="K16" s="130">
        <v>0.29308824246658416</v>
      </c>
      <c r="L16" s="130">
        <v>0.34968649239396488</v>
      </c>
      <c r="M16" s="130">
        <v>-1</v>
      </c>
      <c r="N16" s="130" t="s">
        <v>7814</v>
      </c>
      <c r="O16" s="130" t="s">
        <v>7814</v>
      </c>
      <c r="P16" s="130" t="s">
        <v>7814</v>
      </c>
      <c r="Q16" s="130" t="s">
        <v>7814</v>
      </c>
      <c r="R16" s="130" t="s">
        <v>7814</v>
      </c>
      <c r="S16" s="130" t="s">
        <v>7814</v>
      </c>
      <c r="T16" s="130" t="s">
        <v>7814</v>
      </c>
      <c r="U16" s="6"/>
    </row>
    <row r="17" spans="1:21" ht="25.5">
      <c r="A17" s="89" t="s">
        <v>238</v>
      </c>
      <c r="B17" s="89" t="s">
        <v>146</v>
      </c>
      <c r="C17" s="130">
        <v>0.26146551528631523</v>
      </c>
      <c r="D17" s="130">
        <v>-0.57225375363736597</v>
      </c>
      <c r="E17" s="130">
        <v>-0.10760165810610844</v>
      </c>
      <c r="F17" s="130">
        <v>-7.6841845539283082E-2</v>
      </c>
      <c r="G17" s="130">
        <v>-6.2572073832081854E-2</v>
      </c>
      <c r="H17" s="130">
        <v>0.57755062363971299</v>
      </c>
      <c r="I17" s="130">
        <v>8.7864232425258537E-2</v>
      </c>
      <c r="J17" s="130">
        <v>-0.48765755069758498</v>
      </c>
      <c r="K17" s="130">
        <v>0.10152118194509163</v>
      </c>
      <c r="L17" s="130">
        <v>-0.35593947284030225</v>
      </c>
      <c r="M17" s="130">
        <v>-1</v>
      </c>
      <c r="N17" s="130" t="s">
        <v>7814</v>
      </c>
      <c r="O17" s="130" t="s">
        <v>7814</v>
      </c>
      <c r="P17" s="130" t="s">
        <v>7814</v>
      </c>
      <c r="Q17" s="130" t="s">
        <v>7814</v>
      </c>
      <c r="R17" s="130" t="s">
        <v>7814</v>
      </c>
      <c r="S17" s="130" t="s">
        <v>7814</v>
      </c>
      <c r="T17" s="130" t="s">
        <v>7814</v>
      </c>
      <c r="U17" s="6"/>
    </row>
    <row r="18" spans="1:21" ht="25.5">
      <c r="A18" s="89" t="s">
        <v>239</v>
      </c>
      <c r="B18" s="89" t="s">
        <v>145</v>
      </c>
      <c r="C18" s="130">
        <v>0.98159185053681619</v>
      </c>
      <c r="D18" s="130">
        <v>-0.49535521165516583</v>
      </c>
      <c r="E18" s="130">
        <v>0</v>
      </c>
      <c r="F18" s="130">
        <v>-0.49610068475779867</v>
      </c>
      <c r="G18" s="130">
        <v>0</v>
      </c>
      <c r="H18" s="130">
        <v>0.90986683443430838</v>
      </c>
      <c r="I18" s="130">
        <v>-0.35951774420238936</v>
      </c>
      <c r="J18" s="130">
        <v>202.98439910852048</v>
      </c>
      <c r="K18" s="130">
        <v>-0.99340063084059127</v>
      </c>
      <c r="L18" s="130">
        <v>0.11488489875448904</v>
      </c>
      <c r="M18" s="130">
        <v>-1</v>
      </c>
      <c r="N18" s="130" t="s">
        <v>7814</v>
      </c>
      <c r="O18" s="130" t="s">
        <v>7814</v>
      </c>
      <c r="P18" s="130" t="s">
        <v>7814</v>
      </c>
      <c r="Q18" s="130" t="s">
        <v>7814</v>
      </c>
      <c r="R18" s="130" t="s">
        <v>7814</v>
      </c>
      <c r="S18" s="130" t="s">
        <v>7814</v>
      </c>
      <c r="T18" s="130" t="s">
        <v>7814</v>
      </c>
      <c r="U18" s="6"/>
    </row>
    <row r="19" spans="1:21" ht="25.5">
      <c r="A19" s="89" t="s">
        <v>240</v>
      </c>
      <c r="B19" s="89" t="s">
        <v>144</v>
      </c>
      <c r="C19" s="130">
        <v>-1.5325843004975082E-2</v>
      </c>
      <c r="D19" s="130">
        <v>1.0267288273704489E-2</v>
      </c>
      <c r="E19" s="130">
        <v>1.6148251903383315E-2</v>
      </c>
      <c r="F19" s="130">
        <v>0.14977748451835682</v>
      </c>
      <c r="G19" s="130">
        <v>-0.13253507227830785</v>
      </c>
      <c r="H19" s="130">
        <v>7.7852093475682338E-2</v>
      </c>
      <c r="I19" s="130">
        <v>-1.4427340791611454E-2</v>
      </c>
      <c r="J19" s="130">
        <v>1.7844933638850464</v>
      </c>
      <c r="K19" s="130">
        <v>3.0750754999484542E-3</v>
      </c>
      <c r="L19" s="130">
        <v>2.9204317873676722E-3</v>
      </c>
      <c r="M19" s="130">
        <v>-1</v>
      </c>
      <c r="N19" s="130" t="s">
        <v>7814</v>
      </c>
      <c r="O19" s="130" t="s">
        <v>7814</v>
      </c>
      <c r="P19" s="130" t="s">
        <v>7814</v>
      </c>
      <c r="Q19" s="130" t="s">
        <v>7814</v>
      </c>
      <c r="R19" s="130" t="s">
        <v>7814</v>
      </c>
      <c r="S19" s="130" t="s">
        <v>7814</v>
      </c>
      <c r="T19" s="130" t="s">
        <v>7814</v>
      </c>
      <c r="U19" s="6"/>
    </row>
    <row r="20" spans="1:21">
      <c r="A20" s="89" t="s">
        <v>241</v>
      </c>
      <c r="B20" s="89" t="s">
        <v>143</v>
      </c>
      <c r="C20" s="130">
        <v>-8.0119590431585452E-3</v>
      </c>
      <c r="D20" s="130">
        <v>0.32890558813316995</v>
      </c>
      <c r="E20" s="130">
        <v>0.51488468087583739</v>
      </c>
      <c r="F20" s="130">
        <v>0.42172478195285712</v>
      </c>
      <c r="G20" s="130">
        <v>9.2293136815584598E-2</v>
      </c>
      <c r="H20" s="130">
        <v>0.28666321227614922</v>
      </c>
      <c r="I20" s="130">
        <v>0.17615119925236633</v>
      </c>
      <c r="J20" s="130">
        <v>0.96228932562594127</v>
      </c>
      <c r="K20" s="130">
        <v>-0.20524336398108878</v>
      </c>
      <c r="L20" s="130">
        <v>0.16287944872884674</v>
      </c>
      <c r="M20" s="130">
        <v>-1</v>
      </c>
      <c r="N20" s="130" t="s">
        <v>7814</v>
      </c>
      <c r="O20" s="130" t="s">
        <v>7814</v>
      </c>
      <c r="P20" s="130" t="s">
        <v>7814</v>
      </c>
      <c r="Q20" s="130" t="s">
        <v>7814</v>
      </c>
      <c r="R20" s="130" t="s">
        <v>7814</v>
      </c>
      <c r="S20" s="130" t="s">
        <v>7814</v>
      </c>
      <c r="T20" s="130" t="s">
        <v>7814</v>
      </c>
      <c r="U20" s="6"/>
    </row>
    <row r="21" spans="1:21" ht="51">
      <c r="A21" s="89" t="s">
        <v>242</v>
      </c>
      <c r="B21" s="89" t="s">
        <v>7662</v>
      </c>
      <c r="C21" s="130" t="s">
        <v>7814</v>
      </c>
      <c r="D21" s="130" t="s">
        <v>7814</v>
      </c>
      <c r="E21" s="130" t="s">
        <v>7814</v>
      </c>
      <c r="F21" s="130" t="s">
        <v>7814</v>
      </c>
      <c r="G21" s="130" t="s">
        <v>7814</v>
      </c>
      <c r="H21" s="130" t="s">
        <v>7814</v>
      </c>
      <c r="I21" s="130" t="s">
        <v>7814</v>
      </c>
      <c r="J21" s="130" t="s">
        <v>7814</v>
      </c>
      <c r="K21" s="130" t="s">
        <v>7814</v>
      </c>
      <c r="L21" s="130" t="s">
        <v>7814</v>
      </c>
      <c r="M21" s="130" t="s">
        <v>7814</v>
      </c>
      <c r="N21" s="130">
        <v>-2.9926354820073109E-2</v>
      </c>
      <c r="O21" s="130">
        <v>-6.1050278499124144E-2</v>
      </c>
      <c r="P21" s="130">
        <v>-0.94578021057002082</v>
      </c>
      <c r="Q21" s="130">
        <v>1.9699252614630436</v>
      </c>
      <c r="R21" s="130">
        <v>-0.6272014023353254</v>
      </c>
      <c r="S21" s="130">
        <v>1.0449860728816436</v>
      </c>
      <c r="T21" s="130">
        <v>0.57380125003773763</v>
      </c>
      <c r="U21" s="6"/>
    </row>
    <row r="22" spans="1:21">
      <c r="A22" s="89" t="s">
        <v>244</v>
      </c>
      <c r="B22" s="89" t="s">
        <v>578</v>
      </c>
      <c r="C22" s="130">
        <v>-1.7205093989356435E-3</v>
      </c>
      <c r="D22" s="130">
        <v>-0.67348015089066648</v>
      </c>
      <c r="E22" s="130">
        <v>-0.55175621929374075</v>
      </c>
      <c r="F22" s="130">
        <v>-0.1540815571180506</v>
      </c>
      <c r="G22" s="130">
        <v>1.0480169558006573</v>
      </c>
      <c r="H22" s="130">
        <v>0.76200173441236818</v>
      </c>
      <c r="I22" s="130">
        <v>0.63422983107513975</v>
      </c>
      <c r="J22" s="130">
        <v>0.56135724045313351</v>
      </c>
      <c r="K22" s="130">
        <v>-2.9748853982121015E-2</v>
      </c>
      <c r="L22" s="130">
        <v>-0.34520381399649358</v>
      </c>
      <c r="M22" s="130">
        <v>-0.2638341705859768</v>
      </c>
      <c r="N22" s="130">
        <v>-5.2139778721326246E-2</v>
      </c>
      <c r="O22" s="130">
        <v>5.4751735859972728E-2</v>
      </c>
      <c r="P22" s="130">
        <v>-9.8557059005310865E-3</v>
      </c>
      <c r="Q22" s="130">
        <v>0.18993268760217852</v>
      </c>
      <c r="R22" s="130">
        <v>1.5745511087160491E-2</v>
      </c>
      <c r="S22" s="130">
        <v>0.10443654556839688</v>
      </c>
      <c r="T22" s="130">
        <v>0.13246779292393063</v>
      </c>
      <c r="U22" s="6"/>
    </row>
    <row r="23" spans="1:21" ht="25.5">
      <c r="A23" s="89" t="s">
        <v>245</v>
      </c>
      <c r="B23" s="89" t="s">
        <v>141</v>
      </c>
      <c r="C23" s="130">
        <v>0.13846079047247151</v>
      </c>
      <c r="D23" s="130">
        <v>-1</v>
      </c>
      <c r="E23" s="130" t="s">
        <v>7814</v>
      </c>
      <c r="F23" s="130" t="s">
        <v>7814</v>
      </c>
      <c r="G23" s="130" t="s">
        <v>7814</v>
      </c>
      <c r="H23" s="130" t="s">
        <v>7814</v>
      </c>
      <c r="I23" s="130" t="s">
        <v>7814</v>
      </c>
      <c r="J23" s="130" t="s">
        <v>7814</v>
      </c>
      <c r="K23" s="130">
        <v>-0.99756255140360262</v>
      </c>
      <c r="L23" s="130">
        <v>2579.185146637642</v>
      </c>
      <c r="M23" s="130">
        <v>-1</v>
      </c>
      <c r="N23" s="130" t="s">
        <v>7814</v>
      </c>
      <c r="O23" s="130" t="s">
        <v>7814</v>
      </c>
      <c r="P23" s="130" t="s">
        <v>7814</v>
      </c>
      <c r="Q23" s="130" t="s">
        <v>7814</v>
      </c>
      <c r="R23" s="130" t="s">
        <v>7814</v>
      </c>
      <c r="S23" s="130" t="s">
        <v>7814</v>
      </c>
      <c r="T23" s="130" t="s">
        <v>7814</v>
      </c>
      <c r="U23" s="6"/>
    </row>
    <row r="24" spans="1:21">
      <c r="A24" s="89" t="s">
        <v>246</v>
      </c>
      <c r="B24" s="89" t="s">
        <v>140</v>
      </c>
      <c r="C24" s="130" t="s">
        <v>7814</v>
      </c>
      <c r="D24" s="130" t="s">
        <v>7814</v>
      </c>
      <c r="E24" s="130" t="s">
        <v>7814</v>
      </c>
      <c r="F24" s="130">
        <v>-1</v>
      </c>
      <c r="G24" s="130" t="s">
        <v>7814</v>
      </c>
      <c r="H24" s="130" t="s">
        <v>7814</v>
      </c>
      <c r="I24" s="130" t="s">
        <v>7814</v>
      </c>
      <c r="J24" s="130" t="s">
        <v>7814</v>
      </c>
      <c r="K24" s="130" t="s">
        <v>7814</v>
      </c>
      <c r="L24" s="130" t="s">
        <v>7814</v>
      </c>
      <c r="M24" s="130" t="s">
        <v>7814</v>
      </c>
      <c r="N24" s="130">
        <v>2.0716801894907766E-2</v>
      </c>
      <c r="O24" s="130">
        <v>-0.25278155298244454</v>
      </c>
      <c r="P24" s="130">
        <v>0.75058855086158482</v>
      </c>
      <c r="Q24" s="130">
        <v>31.574558295647336</v>
      </c>
      <c r="R24" s="130">
        <v>-0.87109941095873933</v>
      </c>
      <c r="S24" s="130">
        <v>1.2711904732067438</v>
      </c>
      <c r="T24" s="130">
        <v>0.33363609421090312</v>
      </c>
      <c r="U24" s="6"/>
    </row>
    <row r="25" spans="1:21" ht="38.25">
      <c r="A25" s="89" t="s">
        <v>595</v>
      </c>
      <c r="B25" s="89" t="s">
        <v>590</v>
      </c>
      <c r="C25" s="130" t="s">
        <v>7814</v>
      </c>
      <c r="D25" s="130" t="s">
        <v>7814</v>
      </c>
      <c r="E25" s="130" t="s">
        <v>7814</v>
      </c>
      <c r="F25" s="130" t="s">
        <v>7814</v>
      </c>
      <c r="G25" s="130" t="s">
        <v>7814</v>
      </c>
      <c r="H25" s="130" t="s">
        <v>7814</v>
      </c>
      <c r="I25" s="130" t="s">
        <v>7814</v>
      </c>
      <c r="J25" s="130" t="s">
        <v>7814</v>
      </c>
      <c r="K25" s="130" t="s">
        <v>7814</v>
      </c>
      <c r="L25" s="130" t="s">
        <v>7814</v>
      </c>
      <c r="M25" s="130" t="s">
        <v>7814</v>
      </c>
      <c r="N25" s="130">
        <v>-0.32001963512708387</v>
      </c>
      <c r="O25" s="130">
        <v>0.10920110072770872</v>
      </c>
      <c r="P25" s="130">
        <v>-0.61859862844917046</v>
      </c>
      <c r="Q25" s="130">
        <v>-8.224192600630531E-2</v>
      </c>
      <c r="R25" s="130">
        <v>0.71431010502692871</v>
      </c>
      <c r="S25" s="130">
        <v>-0.30739120148000387</v>
      </c>
      <c r="T25" s="130">
        <v>0.6482468817433571</v>
      </c>
      <c r="U25" s="6"/>
    </row>
    <row r="26" spans="1:21" ht="38.25">
      <c r="A26" s="89" t="s">
        <v>621</v>
      </c>
      <c r="B26" s="89" t="s">
        <v>592</v>
      </c>
      <c r="C26" s="130" t="s">
        <v>7814</v>
      </c>
      <c r="D26" s="130" t="s">
        <v>7814</v>
      </c>
      <c r="E26" s="130" t="s">
        <v>7814</v>
      </c>
      <c r="F26" s="130" t="s">
        <v>7814</v>
      </c>
      <c r="G26" s="130" t="s">
        <v>7814</v>
      </c>
      <c r="H26" s="130" t="s">
        <v>7814</v>
      </c>
      <c r="I26" s="130" t="s">
        <v>7814</v>
      </c>
      <c r="J26" s="130" t="s">
        <v>7814</v>
      </c>
      <c r="K26" s="130" t="s">
        <v>7814</v>
      </c>
      <c r="L26" s="130" t="s">
        <v>7814</v>
      </c>
      <c r="M26" s="130" t="s">
        <v>7814</v>
      </c>
      <c r="N26" s="130">
        <v>8.8431097763248978E-2</v>
      </c>
      <c r="O26" s="130">
        <v>0.26377807019093669</v>
      </c>
      <c r="P26" s="130">
        <v>-0.70533906003816127</v>
      </c>
      <c r="Q26" s="130">
        <v>4.103675906050408E-2</v>
      </c>
      <c r="R26" s="130">
        <v>-0.36193197131711363</v>
      </c>
      <c r="S26" s="130">
        <v>7.5669376318091564E-2</v>
      </c>
      <c r="T26" s="130">
        <v>0.51566166005276126</v>
      </c>
      <c r="U26" s="6"/>
    </row>
    <row r="27" spans="1:21" ht="25.5">
      <c r="A27" s="89" t="s">
        <v>639</v>
      </c>
      <c r="B27" s="89" t="s">
        <v>640</v>
      </c>
      <c r="C27" s="130" t="s">
        <v>7814</v>
      </c>
      <c r="D27" s="130" t="s">
        <v>7814</v>
      </c>
      <c r="E27" s="130" t="s">
        <v>7814</v>
      </c>
      <c r="F27" s="130" t="s">
        <v>7814</v>
      </c>
      <c r="G27" s="130" t="s">
        <v>7814</v>
      </c>
      <c r="H27" s="130" t="s">
        <v>7814</v>
      </c>
      <c r="I27" s="130" t="s">
        <v>7814</v>
      </c>
      <c r="J27" s="130" t="s">
        <v>7814</v>
      </c>
      <c r="K27" s="130" t="s">
        <v>7814</v>
      </c>
      <c r="L27" s="130" t="s">
        <v>7814</v>
      </c>
      <c r="M27" s="130" t="s">
        <v>7814</v>
      </c>
      <c r="N27" s="130">
        <v>8.8035304156655725E-2</v>
      </c>
      <c r="O27" s="130">
        <v>0.1834659121283253</v>
      </c>
      <c r="P27" s="130">
        <v>-0.26555227958808048</v>
      </c>
      <c r="Q27" s="130">
        <v>7.8127084747059206E-2</v>
      </c>
      <c r="R27" s="130">
        <v>0.34451259097749753</v>
      </c>
      <c r="S27" s="130">
        <v>-0.24870788585341341</v>
      </c>
      <c r="T27" s="130">
        <v>0.39910779640464589</v>
      </c>
      <c r="U27" s="6"/>
    </row>
    <row r="28" spans="1:21">
      <c r="A28" s="89" t="s">
        <v>655</v>
      </c>
      <c r="B28" s="89" t="s">
        <v>594</v>
      </c>
      <c r="C28" s="130" t="s">
        <v>7814</v>
      </c>
      <c r="D28" s="130" t="s">
        <v>7814</v>
      </c>
      <c r="E28" s="130" t="s">
        <v>7814</v>
      </c>
      <c r="F28" s="130" t="s">
        <v>7814</v>
      </c>
      <c r="G28" s="130" t="s">
        <v>7814</v>
      </c>
      <c r="H28" s="130" t="s">
        <v>7814</v>
      </c>
      <c r="I28" s="130" t="s">
        <v>7814</v>
      </c>
      <c r="J28" s="130" t="s">
        <v>7814</v>
      </c>
      <c r="K28" s="130" t="s">
        <v>7814</v>
      </c>
      <c r="L28" s="130" t="s">
        <v>7814</v>
      </c>
      <c r="M28" s="130" t="s">
        <v>7814</v>
      </c>
      <c r="N28" s="130">
        <v>0.15007692459181476</v>
      </c>
      <c r="O28" s="130">
        <v>4.1843177272522292E-2</v>
      </c>
      <c r="P28" s="130">
        <v>-5.5478323005215602E-2</v>
      </c>
      <c r="Q28" s="130">
        <v>3.5462239192889156E-2</v>
      </c>
      <c r="R28" s="130">
        <v>1.5273916987840641E-2</v>
      </c>
      <c r="S28" s="130">
        <v>-9.9004334824615015E-2</v>
      </c>
      <c r="T28" s="130">
        <v>-0.23308340384940462</v>
      </c>
      <c r="U28" s="6"/>
    </row>
    <row r="29" spans="1:21">
      <c r="A29" s="89" t="s">
        <v>676</v>
      </c>
      <c r="B29" s="89" t="s">
        <v>677</v>
      </c>
      <c r="C29" s="130" t="s">
        <v>7814</v>
      </c>
      <c r="D29" s="130" t="s">
        <v>7814</v>
      </c>
      <c r="E29" s="130" t="s">
        <v>7814</v>
      </c>
      <c r="F29" s="130" t="s">
        <v>7814</v>
      </c>
      <c r="G29" s="130" t="s">
        <v>7814</v>
      </c>
      <c r="H29" s="130" t="s">
        <v>7814</v>
      </c>
      <c r="I29" s="130" t="s">
        <v>7814</v>
      </c>
      <c r="J29" s="130" t="s">
        <v>7814</v>
      </c>
      <c r="K29" s="130" t="s">
        <v>7814</v>
      </c>
      <c r="L29" s="130" t="s">
        <v>7814</v>
      </c>
      <c r="M29" s="130" t="s">
        <v>7814</v>
      </c>
      <c r="N29" s="130">
        <v>0.35108062137001261</v>
      </c>
      <c r="O29" s="130">
        <v>1.6729648920585038E-2</v>
      </c>
      <c r="P29" s="130">
        <v>-0.8406992982301581</v>
      </c>
      <c r="Q29" s="130">
        <v>-2.519611533334154E-2</v>
      </c>
      <c r="R29" s="130">
        <v>0.38311977237494332</v>
      </c>
      <c r="S29" s="130">
        <v>1.0834101628615036</v>
      </c>
      <c r="T29" s="130">
        <v>-0.52991971733358634</v>
      </c>
      <c r="U29" s="6"/>
    </row>
    <row r="30" spans="1:21" ht="25.5">
      <c r="A30" s="89" t="s">
        <v>685</v>
      </c>
      <c r="B30" s="89" t="s">
        <v>686</v>
      </c>
      <c r="C30" s="130" t="s">
        <v>7814</v>
      </c>
      <c r="D30" s="130" t="s">
        <v>7814</v>
      </c>
      <c r="E30" s="130" t="s">
        <v>7814</v>
      </c>
      <c r="F30" s="130" t="s">
        <v>7814</v>
      </c>
      <c r="G30" s="130" t="s">
        <v>7814</v>
      </c>
      <c r="H30" s="130" t="s">
        <v>7814</v>
      </c>
      <c r="I30" s="130" t="s">
        <v>7814</v>
      </c>
      <c r="J30" s="130" t="s">
        <v>7814</v>
      </c>
      <c r="K30" s="130" t="s">
        <v>7814</v>
      </c>
      <c r="L30" s="130" t="s">
        <v>7814</v>
      </c>
      <c r="M30" s="130" t="s">
        <v>7814</v>
      </c>
      <c r="N30" s="130">
        <v>-0.23905438179841709</v>
      </c>
      <c r="O30" s="130">
        <v>0.18097715422391958</v>
      </c>
      <c r="P30" s="130">
        <v>0.73476574144688689</v>
      </c>
      <c r="Q30" s="130">
        <v>0.34622932051998512</v>
      </c>
      <c r="R30" s="130">
        <v>-0.11768211024016517</v>
      </c>
      <c r="S30" s="130">
        <v>0.12539828699736444</v>
      </c>
      <c r="T30" s="130">
        <v>-6.9495144570789313E-2</v>
      </c>
      <c r="U30" s="6"/>
    </row>
    <row r="31" spans="1:21">
      <c r="A31" s="89" t="s">
        <v>692</v>
      </c>
      <c r="B31" s="89" t="s">
        <v>693</v>
      </c>
      <c r="C31" s="130" t="s">
        <v>7814</v>
      </c>
      <c r="D31" s="130" t="s">
        <v>7814</v>
      </c>
      <c r="E31" s="130" t="s">
        <v>7814</v>
      </c>
      <c r="F31" s="130" t="s">
        <v>7814</v>
      </c>
      <c r="G31" s="130" t="s">
        <v>7814</v>
      </c>
      <c r="H31" s="130" t="s">
        <v>7814</v>
      </c>
      <c r="I31" s="130" t="s">
        <v>7814</v>
      </c>
      <c r="J31" s="130" t="s">
        <v>7814</v>
      </c>
      <c r="K31" s="130" t="s">
        <v>7814</v>
      </c>
      <c r="L31" s="130" t="s">
        <v>7814</v>
      </c>
      <c r="M31" s="130" t="s">
        <v>7814</v>
      </c>
      <c r="N31" s="130">
        <v>0</v>
      </c>
      <c r="O31" s="130">
        <v>0</v>
      </c>
      <c r="P31" s="130">
        <v>0</v>
      </c>
      <c r="Q31" s="130">
        <v>7.2481902503489071E-2</v>
      </c>
      <c r="R31" s="130">
        <v>-0.96785233512098101</v>
      </c>
      <c r="S31" s="130">
        <v>-0.99830328035301008</v>
      </c>
      <c r="T31" s="130">
        <v>-1</v>
      </c>
      <c r="U31" s="6"/>
    </row>
    <row r="32" spans="1:21" ht="25.5">
      <c r="A32" s="89" t="s">
        <v>701</v>
      </c>
      <c r="B32" s="89" t="s">
        <v>702</v>
      </c>
      <c r="C32" s="130" t="s">
        <v>7814</v>
      </c>
      <c r="D32" s="130" t="s">
        <v>7814</v>
      </c>
      <c r="E32" s="130" t="s">
        <v>7814</v>
      </c>
      <c r="F32" s="130" t="s">
        <v>7814</v>
      </c>
      <c r="G32" s="130" t="s">
        <v>7814</v>
      </c>
      <c r="H32" s="130" t="s">
        <v>7814</v>
      </c>
      <c r="I32" s="130" t="s">
        <v>7814</v>
      </c>
      <c r="J32" s="130" t="s">
        <v>7814</v>
      </c>
      <c r="K32" s="130" t="s">
        <v>7814</v>
      </c>
      <c r="L32" s="130" t="s">
        <v>7814</v>
      </c>
      <c r="M32" s="130" t="s">
        <v>7814</v>
      </c>
      <c r="N32" s="130">
        <v>-2.4337416654008792E-2</v>
      </c>
      <c r="O32" s="130">
        <v>4.2879992105673503E-2</v>
      </c>
      <c r="P32" s="130">
        <v>11.555836177495735</v>
      </c>
      <c r="Q32" s="130">
        <v>0.31868730780693966</v>
      </c>
      <c r="R32" s="130">
        <v>-4.0667766988305987E-3</v>
      </c>
      <c r="S32" s="130">
        <v>7.5010833216046846E-2</v>
      </c>
      <c r="T32" s="130">
        <v>3.1148234384076989E-2</v>
      </c>
      <c r="U32" s="6"/>
    </row>
    <row r="33" spans="1:21">
      <c r="A33" s="89" t="s">
        <v>708</v>
      </c>
      <c r="B33" s="89" t="s">
        <v>709</v>
      </c>
      <c r="C33" s="130" t="s">
        <v>7814</v>
      </c>
      <c r="D33" s="130" t="s">
        <v>7814</v>
      </c>
      <c r="E33" s="130" t="s">
        <v>7814</v>
      </c>
      <c r="F33" s="130" t="s">
        <v>7814</v>
      </c>
      <c r="G33" s="130" t="s">
        <v>7814</v>
      </c>
      <c r="H33" s="130" t="s">
        <v>7814</v>
      </c>
      <c r="I33" s="130" t="s">
        <v>7814</v>
      </c>
      <c r="J33" s="130" t="s">
        <v>7814</v>
      </c>
      <c r="K33" s="130" t="s">
        <v>7814</v>
      </c>
      <c r="L33" s="130" t="s">
        <v>7814</v>
      </c>
      <c r="M33" s="130" t="s">
        <v>7814</v>
      </c>
      <c r="N33" s="130">
        <v>0</v>
      </c>
      <c r="O33" s="130">
        <v>0</v>
      </c>
      <c r="P33" s="130">
        <v>301.69456362626261</v>
      </c>
      <c r="Q33" s="130">
        <v>-0.41676596082586292</v>
      </c>
      <c r="R33" s="130">
        <v>-2.8607982649475616E-10</v>
      </c>
      <c r="S33" s="130">
        <v>0</v>
      </c>
      <c r="T33" s="130">
        <v>-0.15743105054750561</v>
      </c>
      <c r="U33" s="6"/>
    </row>
    <row r="34" spans="1:21" ht="25.5">
      <c r="A34" s="89" t="s">
        <v>715</v>
      </c>
      <c r="B34" s="89" t="s">
        <v>716</v>
      </c>
      <c r="C34" s="130" t="s">
        <v>7814</v>
      </c>
      <c r="D34" s="130" t="s">
        <v>7814</v>
      </c>
      <c r="E34" s="130" t="s">
        <v>7814</v>
      </c>
      <c r="F34" s="130" t="s">
        <v>7814</v>
      </c>
      <c r="G34" s="130" t="s">
        <v>7814</v>
      </c>
      <c r="H34" s="130" t="s">
        <v>7814</v>
      </c>
      <c r="I34" s="130" t="s">
        <v>7814</v>
      </c>
      <c r="J34" s="130" t="s">
        <v>7814</v>
      </c>
      <c r="K34" s="130" t="s">
        <v>7814</v>
      </c>
      <c r="L34" s="130" t="s">
        <v>7814</v>
      </c>
      <c r="M34" s="130" t="s">
        <v>7814</v>
      </c>
      <c r="N34" s="130">
        <v>0.35528134290149271</v>
      </c>
      <c r="O34" s="130">
        <v>0.79609368835651928</v>
      </c>
      <c r="P34" s="130">
        <v>27.600594389692436</v>
      </c>
      <c r="Q34" s="130">
        <v>1.1248940873155431</v>
      </c>
      <c r="R34" s="130">
        <v>-7.4052875960879394E-2</v>
      </c>
      <c r="S34" s="130">
        <v>-8.6920586523150045E-2</v>
      </c>
      <c r="T34" s="130">
        <v>-0.28598610851721595</v>
      </c>
      <c r="U34" s="6"/>
    </row>
    <row r="35" spans="1:21">
      <c r="A35" s="89" t="s">
        <v>722</v>
      </c>
      <c r="B35" s="89" t="s">
        <v>723</v>
      </c>
      <c r="C35" s="130" t="s">
        <v>7814</v>
      </c>
      <c r="D35" s="130" t="s">
        <v>7814</v>
      </c>
      <c r="E35" s="130" t="s">
        <v>7814</v>
      </c>
      <c r="F35" s="130" t="s">
        <v>7814</v>
      </c>
      <c r="G35" s="130" t="s">
        <v>7814</v>
      </c>
      <c r="H35" s="130" t="s">
        <v>7814</v>
      </c>
      <c r="I35" s="130" t="s">
        <v>7814</v>
      </c>
      <c r="J35" s="130" t="s">
        <v>7814</v>
      </c>
      <c r="K35" s="130" t="s">
        <v>7814</v>
      </c>
      <c r="L35" s="130" t="s">
        <v>7814</v>
      </c>
      <c r="M35" s="130" t="s">
        <v>7814</v>
      </c>
      <c r="N35" s="130">
        <v>-1</v>
      </c>
      <c r="O35" s="130" t="s">
        <v>7814</v>
      </c>
      <c r="P35" s="130">
        <v>-0.20275940252127667</v>
      </c>
      <c r="Q35" s="130">
        <v>-0.33597285762229279</v>
      </c>
      <c r="R35" s="130">
        <v>-0.53655004985219856</v>
      </c>
      <c r="S35" s="130">
        <v>-1</v>
      </c>
      <c r="T35" s="130" t="s">
        <v>7814</v>
      </c>
      <c r="U35" s="6"/>
    </row>
    <row r="36" spans="1:21" ht="25.5">
      <c r="A36" s="89" t="s">
        <v>738</v>
      </c>
      <c r="B36" s="89" t="s">
        <v>739</v>
      </c>
      <c r="C36" s="130" t="s">
        <v>7814</v>
      </c>
      <c r="D36" s="130" t="s">
        <v>7814</v>
      </c>
      <c r="E36" s="130" t="s">
        <v>7814</v>
      </c>
      <c r="F36" s="130" t="s">
        <v>7814</v>
      </c>
      <c r="G36" s="130" t="s">
        <v>7814</v>
      </c>
      <c r="H36" s="130" t="s">
        <v>7814</v>
      </c>
      <c r="I36" s="130" t="s">
        <v>7814</v>
      </c>
      <c r="J36" s="130" t="s">
        <v>7814</v>
      </c>
      <c r="K36" s="130" t="s">
        <v>7814</v>
      </c>
      <c r="L36" s="130" t="s">
        <v>7814</v>
      </c>
      <c r="M36" s="130" t="s">
        <v>7814</v>
      </c>
      <c r="N36" s="130" t="s">
        <v>7814</v>
      </c>
      <c r="O36" s="130" t="s">
        <v>7814</v>
      </c>
      <c r="P36" s="130">
        <v>-1</v>
      </c>
      <c r="Q36" s="130" t="s">
        <v>7814</v>
      </c>
      <c r="R36" s="130" t="s">
        <v>7814</v>
      </c>
      <c r="S36" s="130" t="s">
        <v>7814</v>
      </c>
      <c r="T36" s="130" t="s">
        <v>7814</v>
      </c>
      <c r="U36" s="6"/>
    </row>
    <row r="37" spans="1:21" ht="25.5">
      <c r="A37" s="89" t="s">
        <v>742</v>
      </c>
      <c r="B37" s="89" t="s">
        <v>743</v>
      </c>
      <c r="C37" s="130" t="s">
        <v>7814</v>
      </c>
      <c r="D37" s="130" t="s">
        <v>7814</v>
      </c>
      <c r="E37" s="130" t="s">
        <v>7814</v>
      </c>
      <c r="F37" s="130" t="s">
        <v>7814</v>
      </c>
      <c r="G37" s="130" t="s">
        <v>7814</v>
      </c>
      <c r="H37" s="130" t="s">
        <v>7814</v>
      </c>
      <c r="I37" s="130" t="s">
        <v>7814</v>
      </c>
      <c r="J37" s="130" t="s">
        <v>7814</v>
      </c>
      <c r="K37" s="130" t="s">
        <v>7814</v>
      </c>
      <c r="L37" s="130" t="s">
        <v>7814</v>
      </c>
      <c r="M37" s="130" t="s">
        <v>7814</v>
      </c>
      <c r="N37" s="130">
        <v>-0.75801917216051184</v>
      </c>
      <c r="O37" s="130">
        <v>0.38858543391600109</v>
      </c>
      <c r="P37" s="130">
        <v>2.1095992895357121</v>
      </c>
      <c r="Q37" s="130">
        <v>1.8512156859561668</v>
      </c>
      <c r="R37" s="130">
        <v>-0.95657383971967702</v>
      </c>
      <c r="S37" s="130">
        <v>11.000585503478481</v>
      </c>
      <c r="T37" s="130">
        <v>-0.2091610437333985</v>
      </c>
      <c r="U37" s="6"/>
    </row>
    <row r="38" spans="1:21" ht="25.5">
      <c r="A38" s="89" t="s">
        <v>747</v>
      </c>
      <c r="B38" s="89" t="s">
        <v>748</v>
      </c>
      <c r="C38" s="130" t="s">
        <v>7814</v>
      </c>
      <c r="D38" s="130" t="s">
        <v>7814</v>
      </c>
      <c r="E38" s="130" t="s">
        <v>7814</v>
      </c>
      <c r="F38" s="130" t="s">
        <v>7814</v>
      </c>
      <c r="G38" s="130" t="s">
        <v>7814</v>
      </c>
      <c r="H38" s="130" t="s">
        <v>7814</v>
      </c>
      <c r="I38" s="130" t="s">
        <v>7814</v>
      </c>
      <c r="J38" s="130" t="s">
        <v>7814</v>
      </c>
      <c r="K38" s="130" t="s">
        <v>7814</v>
      </c>
      <c r="L38" s="130" t="s">
        <v>7814</v>
      </c>
      <c r="M38" s="130" t="s">
        <v>7814</v>
      </c>
      <c r="N38" s="130">
        <v>-1</v>
      </c>
      <c r="O38" s="130" t="s">
        <v>7814</v>
      </c>
      <c r="P38" s="130" t="s">
        <v>7814</v>
      </c>
      <c r="Q38" s="130" t="s">
        <v>7814</v>
      </c>
      <c r="R38" s="130" t="s">
        <v>7814</v>
      </c>
      <c r="S38" s="130" t="s">
        <v>7814</v>
      </c>
      <c r="T38" s="130" t="s">
        <v>7814</v>
      </c>
      <c r="U38" s="6"/>
    </row>
    <row r="39" spans="1:21">
      <c r="A39" s="89" t="s">
        <v>247</v>
      </c>
      <c r="B39" s="89" t="s">
        <v>751</v>
      </c>
      <c r="C39" s="130">
        <v>-0.10968911768058487</v>
      </c>
      <c r="D39" s="130">
        <v>-0.35653967036203915</v>
      </c>
      <c r="E39" s="130">
        <v>0.1964090771759881</v>
      </c>
      <c r="F39" s="130">
        <v>0.1398167263272827</v>
      </c>
      <c r="G39" s="130">
        <v>-0.16250549747154563</v>
      </c>
      <c r="H39" s="130">
        <v>0.12018224832894031</v>
      </c>
      <c r="I39" s="130">
        <v>-4.7214649277418808E-2</v>
      </c>
      <c r="J39" s="130">
        <v>-0.12371192759888172</v>
      </c>
      <c r="K39" s="130">
        <v>-0.30181517975199523</v>
      </c>
      <c r="L39" s="130">
        <v>0.37020733830527064</v>
      </c>
      <c r="M39" s="130">
        <v>0.13639630968271277</v>
      </c>
      <c r="N39" s="130">
        <v>1.49186390765969</v>
      </c>
      <c r="O39" s="130">
        <v>2.4522394533868619E-2</v>
      </c>
      <c r="P39" s="130">
        <v>0.29327116825257127</v>
      </c>
      <c r="Q39" s="130">
        <v>9.4857728265263397E-2</v>
      </c>
      <c r="R39" s="130">
        <v>-0.1390751094006385</v>
      </c>
      <c r="S39" s="130">
        <v>0.11791895831821853</v>
      </c>
      <c r="T39" s="130">
        <v>0.14377171305538972</v>
      </c>
      <c r="U39" s="6"/>
    </row>
    <row r="40" spans="1:21">
      <c r="A40" s="89" t="s">
        <v>248</v>
      </c>
      <c r="B40" s="89" t="s">
        <v>760</v>
      </c>
      <c r="C40" s="130">
        <v>0.10017872031711184</v>
      </c>
      <c r="D40" s="130">
        <v>7.6531151529092734E-2</v>
      </c>
      <c r="E40" s="130">
        <v>7.255463888490965E-2</v>
      </c>
      <c r="F40" s="130">
        <v>0.14864676637644325</v>
      </c>
      <c r="G40" s="130">
        <v>0.13423165866713571</v>
      </c>
      <c r="H40" s="130">
        <v>0.11839221723674176</v>
      </c>
      <c r="I40" s="130">
        <v>0.11303049541550325</v>
      </c>
      <c r="J40" s="130">
        <v>6.1110992915656137E-2</v>
      </c>
      <c r="K40" s="130">
        <v>0.12328799116360933</v>
      </c>
      <c r="L40" s="130">
        <v>0.15425729634290675</v>
      </c>
      <c r="M40" s="130">
        <v>3.4081726500276508</v>
      </c>
      <c r="N40" s="130">
        <v>0.14805791885422592</v>
      </c>
      <c r="O40" s="130">
        <v>3.3902973259225533E-2</v>
      </c>
      <c r="P40" s="130">
        <v>0.19544270169914935</v>
      </c>
      <c r="Q40" s="130">
        <v>5.9451150757815707E-2</v>
      </c>
      <c r="R40" s="130">
        <v>0.16638346819705885</v>
      </c>
      <c r="S40" s="130">
        <v>3.0488751667354874E-2</v>
      </c>
      <c r="T40" s="130">
        <v>0.12888323018491898</v>
      </c>
      <c r="U40" s="6"/>
    </row>
    <row r="41" spans="1:21" ht="25.5">
      <c r="A41" s="89" t="s">
        <v>249</v>
      </c>
      <c r="B41" s="89" t="s">
        <v>761</v>
      </c>
      <c r="C41" s="130">
        <v>-5.1420998859416089E-3</v>
      </c>
      <c r="D41" s="130">
        <v>0.1630234891342297</v>
      </c>
      <c r="E41" s="130">
        <v>1.7024516186276983E-2</v>
      </c>
      <c r="F41" s="130">
        <v>0.20107271028752716</v>
      </c>
      <c r="G41" s="130">
        <v>7.3825910476938539E-2</v>
      </c>
      <c r="H41" s="130">
        <v>0.26989629238365498</v>
      </c>
      <c r="I41" s="130">
        <v>-2.4175281185270348E-2</v>
      </c>
      <c r="J41" s="130">
        <v>-1.5251531346445302E-2</v>
      </c>
      <c r="K41" s="130">
        <v>9.2940771832775493E-2</v>
      </c>
      <c r="L41" s="130">
        <v>0.19364620032463886</v>
      </c>
      <c r="M41" s="130">
        <v>2.6894670157937086</v>
      </c>
      <c r="N41" s="130">
        <v>2.4054104858528103E-2</v>
      </c>
      <c r="O41" s="130">
        <v>6.870084254690223E-2</v>
      </c>
      <c r="P41" s="130">
        <v>6.9457016757240586E-2</v>
      </c>
      <c r="Q41" s="130">
        <v>0.16056524028028707</v>
      </c>
      <c r="R41" s="130">
        <v>0.12685404014582091</v>
      </c>
      <c r="S41" s="130">
        <v>0.10672063416828825</v>
      </c>
      <c r="T41" s="130">
        <v>0.11040747164910569</v>
      </c>
      <c r="U41" s="6"/>
    </row>
    <row r="42" spans="1:21">
      <c r="A42" s="89" t="s">
        <v>250</v>
      </c>
      <c r="B42" s="89" t="s">
        <v>136</v>
      </c>
      <c r="C42" s="130">
        <v>0.1459651367365653</v>
      </c>
      <c r="D42" s="130">
        <v>4.3888178696343205E-2</v>
      </c>
      <c r="E42" s="130">
        <v>9.5904011101829667E-2</v>
      </c>
      <c r="F42" s="130">
        <v>0.1281893050229348</v>
      </c>
      <c r="G42" s="130">
        <v>0.1593257266270669</v>
      </c>
      <c r="H42" s="130">
        <v>6.0095309085443693E-2</v>
      </c>
      <c r="I42" s="130">
        <v>0.17627414827150334</v>
      </c>
      <c r="J42" s="130">
        <v>9.0311345049965297E-2</v>
      </c>
      <c r="K42" s="130">
        <v>0.1337689616767983</v>
      </c>
      <c r="L42" s="130">
        <v>0.14114349633500312</v>
      </c>
      <c r="M42" s="130">
        <v>-1</v>
      </c>
      <c r="N42" s="130" t="s">
        <v>7814</v>
      </c>
      <c r="O42" s="130" t="s">
        <v>7814</v>
      </c>
      <c r="P42" s="130" t="s">
        <v>7814</v>
      </c>
      <c r="Q42" s="130" t="s">
        <v>7814</v>
      </c>
      <c r="R42" s="130" t="s">
        <v>7814</v>
      </c>
      <c r="S42" s="130" t="s">
        <v>7814</v>
      </c>
      <c r="T42" s="130" t="s">
        <v>7814</v>
      </c>
      <c r="U42" s="6"/>
    </row>
    <row r="43" spans="1:21">
      <c r="A43" s="89" t="s">
        <v>860</v>
      </c>
      <c r="B43" s="89" t="s">
        <v>861</v>
      </c>
      <c r="C43" s="130" t="s">
        <v>7814</v>
      </c>
      <c r="D43" s="130" t="s">
        <v>7814</v>
      </c>
      <c r="E43" s="130" t="s">
        <v>7814</v>
      </c>
      <c r="F43" s="130" t="s">
        <v>7814</v>
      </c>
      <c r="G43" s="130" t="s">
        <v>7814</v>
      </c>
      <c r="H43" s="130" t="s">
        <v>7814</v>
      </c>
      <c r="I43" s="130" t="s">
        <v>7814</v>
      </c>
      <c r="J43" s="130" t="s">
        <v>7814</v>
      </c>
      <c r="K43" s="130" t="s">
        <v>7814</v>
      </c>
      <c r="L43" s="130" t="s">
        <v>7814</v>
      </c>
      <c r="M43" s="130" t="s">
        <v>7814</v>
      </c>
      <c r="N43" s="130">
        <v>9.8323335731619776E-2</v>
      </c>
      <c r="O43" s="130">
        <v>-2.4928636538234739E-2</v>
      </c>
      <c r="P43" s="130">
        <v>3.471846138117396E-2</v>
      </c>
      <c r="Q43" s="130">
        <v>0.10666285175247636</v>
      </c>
      <c r="R43" s="130">
        <v>0.19589285278946766</v>
      </c>
      <c r="S43" s="130">
        <v>4.1860349252993645E-2</v>
      </c>
      <c r="T43" s="130">
        <v>0.10675954471639115</v>
      </c>
      <c r="U43" s="6"/>
    </row>
    <row r="44" spans="1:21">
      <c r="A44" s="89" t="s">
        <v>934</v>
      </c>
      <c r="B44" s="89" t="s">
        <v>133</v>
      </c>
      <c r="C44" s="130" t="s">
        <v>7814</v>
      </c>
      <c r="D44" s="130" t="s">
        <v>7814</v>
      </c>
      <c r="E44" s="130" t="s">
        <v>7814</v>
      </c>
      <c r="F44" s="130" t="s">
        <v>7814</v>
      </c>
      <c r="G44" s="130" t="s">
        <v>7814</v>
      </c>
      <c r="H44" s="130" t="s">
        <v>7814</v>
      </c>
      <c r="I44" s="130" t="s">
        <v>7814</v>
      </c>
      <c r="J44" s="130" t="s">
        <v>7814</v>
      </c>
      <c r="K44" s="130" t="s">
        <v>7814</v>
      </c>
      <c r="L44" s="130" t="s">
        <v>7814</v>
      </c>
      <c r="M44" s="130" t="s">
        <v>7814</v>
      </c>
      <c r="N44" s="130">
        <v>-0.99544278058499569</v>
      </c>
      <c r="O44" s="130">
        <v>0</v>
      </c>
      <c r="P44" s="130">
        <v>0</v>
      </c>
      <c r="Q44" s="130">
        <v>1.0083354142142</v>
      </c>
      <c r="R44" s="130">
        <v>-0.49792479529186084</v>
      </c>
      <c r="S44" s="130">
        <v>130.97865566037737</v>
      </c>
      <c r="T44" s="130">
        <v>0.66867726789012272</v>
      </c>
      <c r="U44" s="6"/>
    </row>
    <row r="45" spans="1:21">
      <c r="A45" s="89" t="s">
        <v>943</v>
      </c>
      <c r="B45" s="89" t="s">
        <v>166</v>
      </c>
      <c r="C45" s="130" t="s">
        <v>7814</v>
      </c>
      <c r="D45" s="130" t="s">
        <v>7814</v>
      </c>
      <c r="E45" s="130" t="s">
        <v>7814</v>
      </c>
      <c r="F45" s="130" t="s">
        <v>7814</v>
      </c>
      <c r="G45" s="130" t="s">
        <v>7814</v>
      </c>
      <c r="H45" s="130" t="s">
        <v>7814</v>
      </c>
      <c r="I45" s="130" t="s">
        <v>7814</v>
      </c>
      <c r="J45" s="130" t="s">
        <v>7814</v>
      </c>
      <c r="K45" s="130" t="s">
        <v>7814</v>
      </c>
      <c r="L45" s="130" t="s">
        <v>7814</v>
      </c>
      <c r="M45" s="130" t="s">
        <v>7814</v>
      </c>
      <c r="N45" s="130">
        <v>-0.99927132985315914</v>
      </c>
      <c r="O45" s="130">
        <v>2194.2626332622604</v>
      </c>
      <c r="P45" s="130">
        <v>9.6514371043267211E-2</v>
      </c>
      <c r="Q45" s="130">
        <v>2.3924912914333518E-2</v>
      </c>
      <c r="R45" s="130">
        <v>0.19281716417829742</v>
      </c>
      <c r="S45" s="130">
        <v>-0.69784938759913751</v>
      </c>
      <c r="T45" s="130">
        <v>3.3352582473125034</v>
      </c>
      <c r="U45" s="6"/>
    </row>
    <row r="46" spans="1:21">
      <c r="A46" s="89" t="s">
        <v>946</v>
      </c>
      <c r="B46" s="89" t="s">
        <v>154</v>
      </c>
      <c r="C46" s="130" t="s">
        <v>7814</v>
      </c>
      <c r="D46" s="130" t="s">
        <v>7814</v>
      </c>
      <c r="E46" s="130" t="s">
        <v>7814</v>
      </c>
      <c r="F46" s="130" t="s">
        <v>7814</v>
      </c>
      <c r="G46" s="130" t="s">
        <v>7814</v>
      </c>
      <c r="H46" s="130" t="s">
        <v>7814</v>
      </c>
      <c r="I46" s="130" t="s">
        <v>7814</v>
      </c>
      <c r="J46" s="130" t="s">
        <v>7814</v>
      </c>
      <c r="K46" s="130" t="s">
        <v>7814</v>
      </c>
      <c r="L46" s="130" t="s">
        <v>7814</v>
      </c>
      <c r="M46" s="130" t="s">
        <v>7814</v>
      </c>
      <c r="N46" s="130">
        <v>16.103213517982002</v>
      </c>
      <c r="O46" s="130">
        <v>-0.34404014672719796</v>
      </c>
      <c r="P46" s="130">
        <v>2.5344709908289076E-2</v>
      </c>
      <c r="Q46" s="130">
        <v>0.30626641720809711</v>
      </c>
      <c r="R46" s="130">
        <v>0.61906541428201156</v>
      </c>
      <c r="S46" s="130">
        <v>0.1118255648492581</v>
      </c>
      <c r="T46" s="130">
        <v>9.6336031619269624E-2</v>
      </c>
      <c r="U46" s="6"/>
    </row>
    <row r="47" spans="1:21">
      <c r="A47" s="89" t="s">
        <v>949</v>
      </c>
      <c r="B47" s="89" t="s">
        <v>132</v>
      </c>
      <c r="C47" s="130" t="s">
        <v>7814</v>
      </c>
      <c r="D47" s="130" t="s">
        <v>7814</v>
      </c>
      <c r="E47" s="130" t="s">
        <v>7814</v>
      </c>
      <c r="F47" s="130" t="s">
        <v>7814</v>
      </c>
      <c r="G47" s="130" t="s">
        <v>7814</v>
      </c>
      <c r="H47" s="130" t="s">
        <v>7814</v>
      </c>
      <c r="I47" s="130" t="s">
        <v>7814</v>
      </c>
      <c r="J47" s="130" t="s">
        <v>7814</v>
      </c>
      <c r="K47" s="130" t="s">
        <v>7814</v>
      </c>
      <c r="L47" s="130" t="s">
        <v>7814</v>
      </c>
      <c r="M47" s="130" t="s">
        <v>7814</v>
      </c>
      <c r="N47" s="130">
        <v>4.25594326025025E-3</v>
      </c>
      <c r="O47" s="130">
        <v>-0.29823203751609162</v>
      </c>
      <c r="P47" s="130">
        <v>0.46817336855149794</v>
      </c>
      <c r="Q47" s="130">
        <v>-9.8706231028792613E-2</v>
      </c>
      <c r="R47" s="130">
        <v>-0.10197117620925222</v>
      </c>
      <c r="S47" s="130">
        <v>0.19521909386897995</v>
      </c>
      <c r="T47" s="130">
        <v>-6.6211594500869442E-2</v>
      </c>
      <c r="U47" s="6"/>
    </row>
    <row r="48" spans="1:21">
      <c r="A48" s="89" t="s">
        <v>962</v>
      </c>
      <c r="B48" s="89" t="s">
        <v>131</v>
      </c>
      <c r="C48" s="130" t="s">
        <v>7814</v>
      </c>
      <c r="D48" s="130" t="s">
        <v>7814</v>
      </c>
      <c r="E48" s="130" t="s">
        <v>7814</v>
      </c>
      <c r="F48" s="130" t="s">
        <v>7814</v>
      </c>
      <c r="G48" s="130" t="s">
        <v>7814</v>
      </c>
      <c r="H48" s="130" t="s">
        <v>7814</v>
      </c>
      <c r="I48" s="130" t="s">
        <v>7814</v>
      </c>
      <c r="J48" s="130" t="s">
        <v>7814</v>
      </c>
      <c r="K48" s="130" t="s">
        <v>7814</v>
      </c>
      <c r="L48" s="130" t="s">
        <v>7814</v>
      </c>
      <c r="M48" s="130" t="s">
        <v>7814</v>
      </c>
      <c r="N48" s="130">
        <v>0.22070585265881881</v>
      </c>
      <c r="O48" s="130">
        <v>6.3776851331572404E-2</v>
      </c>
      <c r="P48" s="130">
        <v>0.14091031793441045</v>
      </c>
      <c r="Q48" s="130">
        <v>0.15178689622084152</v>
      </c>
      <c r="R48" s="130">
        <v>0.23222420188066062</v>
      </c>
      <c r="S48" s="130">
        <v>6.9080680921544291E-2</v>
      </c>
      <c r="T48" s="130">
        <v>0.16103436398968074</v>
      </c>
      <c r="U48" s="6"/>
    </row>
    <row r="49" spans="1:21">
      <c r="A49" s="89" t="s">
        <v>1021</v>
      </c>
      <c r="B49" s="89" t="s">
        <v>1022</v>
      </c>
      <c r="C49" s="130" t="s">
        <v>7814</v>
      </c>
      <c r="D49" s="130" t="s">
        <v>7814</v>
      </c>
      <c r="E49" s="130" t="s">
        <v>7814</v>
      </c>
      <c r="F49" s="130" t="s">
        <v>7814</v>
      </c>
      <c r="G49" s="130" t="s">
        <v>7814</v>
      </c>
      <c r="H49" s="130" t="s">
        <v>7814</v>
      </c>
      <c r="I49" s="130" t="s">
        <v>7814</v>
      </c>
      <c r="J49" s="130" t="s">
        <v>7814</v>
      </c>
      <c r="K49" s="130" t="s">
        <v>7814</v>
      </c>
      <c r="L49" s="130" t="s">
        <v>7814</v>
      </c>
      <c r="M49" s="130" t="s">
        <v>7814</v>
      </c>
      <c r="N49" s="130">
        <v>0.20823597535936322</v>
      </c>
      <c r="O49" s="130">
        <v>3.634943712144012E-2</v>
      </c>
      <c r="P49" s="130">
        <v>0.14466509404551142</v>
      </c>
      <c r="Q49" s="130">
        <v>0.22687385424771911</v>
      </c>
      <c r="R49" s="130">
        <v>8.2283167295869708E-2</v>
      </c>
      <c r="S49" s="130">
        <v>0.32324125741733623</v>
      </c>
      <c r="T49" s="130">
        <v>4.2234858982856505E-2</v>
      </c>
      <c r="U49" s="6"/>
    </row>
    <row r="50" spans="1:21">
      <c r="A50" s="89" t="s">
        <v>1047</v>
      </c>
      <c r="B50" s="89" t="s">
        <v>1048</v>
      </c>
      <c r="C50" s="130" t="s">
        <v>7814</v>
      </c>
      <c r="D50" s="130" t="s">
        <v>7814</v>
      </c>
      <c r="E50" s="130" t="s">
        <v>7814</v>
      </c>
      <c r="F50" s="130" t="s">
        <v>7814</v>
      </c>
      <c r="G50" s="130" t="s">
        <v>7814</v>
      </c>
      <c r="H50" s="130" t="s">
        <v>7814</v>
      </c>
      <c r="I50" s="130" t="s">
        <v>7814</v>
      </c>
      <c r="J50" s="130" t="s">
        <v>7814</v>
      </c>
      <c r="K50" s="130" t="s">
        <v>7814</v>
      </c>
      <c r="L50" s="130" t="s">
        <v>7814</v>
      </c>
      <c r="M50" s="130" t="s">
        <v>7814</v>
      </c>
      <c r="N50" s="130">
        <v>7.7287486304253861E-2</v>
      </c>
      <c r="O50" s="130">
        <v>5.1714693015421087E-3</v>
      </c>
      <c r="P50" s="130">
        <v>9.6093372450836823E-2</v>
      </c>
      <c r="Q50" s="130">
        <v>3.8451122453598385E-2</v>
      </c>
      <c r="R50" s="130">
        <v>0.13991947702188079</v>
      </c>
      <c r="S50" s="130">
        <v>0.1928621367853236</v>
      </c>
      <c r="T50" s="130">
        <v>0.24394292727831379</v>
      </c>
      <c r="U50" s="6"/>
    </row>
    <row r="51" spans="1:21" ht="25.5">
      <c r="A51" s="89" t="s">
        <v>1113</v>
      </c>
      <c r="B51" s="89" t="s">
        <v>1114</v>
      </c>
      <c r="C51" s="130" t="s">
        <v>7814</v>
      </c>
      <c r="D51" s="130" t="s">
        <v>7814</v>
      </c>
      <c r="E51" s="130" t="s">
        <v>7814</v>
      </c>
      <c r="F51" s="130" t="s">
        <v>7814</v>
      </c>
      <c r="G51" s="130" t="s">
        <v>7814</v>
      </c>
      <c r="H51" s="130" t="s">
        <v>7814</v>
      </c>
      <c r="I51" s="130" t="s">
        <v>7814</v>
      </c>
      <c r="J51" s="130" t="s">
        <v>7814</v>
      </c>
      <c r="K51" s="130" t="s">
        <v>7814</v>
      </c>
      <c r="L51" s="130" t="s">
        <v>7814</v>
      </c>
      <c r="M51" s="130" t="s">
        <v>7814</v>
      </c>
      <c r="N51" s="130">
        <v>-1</v>
      </c>
      <c r="O51" s="130" t="s">
        <v>7814</v>
      </c>
      <c r="P51" s="130" t="s">
        <v>7814</v>
      </c>
      <c r="Q51" s="130" t="s">
        <v>7814</v>
      </c>
      <c r="R51" s="130" t="s">
        <v>7814</v>
      </c>
      <c r="S51" s="130" t="s">
        <v>7814</v>
      </c>
      <c r="T51" s="130" t="s">
        <v>7814</v>
      </c>
      <c r="U51" s="6"/>
    </row>
    <row r="52" spans="1:21">
      <c r="A52" s="89" t="s">
        <v>1125</v>
      </c>
      <c r="B52" s="89" t="s">
        <v>176</v>
      </c>
      <c r="C52" s="130" t="s">
        <v>7814</v>
      </c>
      <c r="D52" s="130" t="s">
        <v>7814</v>
      </c>
      <c r="E52" s="130" t="s">
        <v>7814</v>
      </c>
      <c r="F52" s="130" t="s">
        <v>7814</v>
      </c>
      <c r="G52" s="130" t="s">
        <v>7814</v>
      </c>
      <c r="H52" s="130" t="s">
        <v>7814</v>
      </c>
      <c r="I52" s="130" t="s">
        <v>7814</v>
      </c>
      <c r="J52" s="130" t="s">
        <v>7814</v>
      </c>
      <c r="K52" s="130" t="s">
        <v>7814</v>
      </c>
      <c r="L52" s="130" t="s">
        <v>7814</v>
      </c>
      <c r="M52" s="130" t="s">
        <v>7814</v>
      </c>
      <c r="N52" s="130">
        <v>-0.65447504906484133</v>
      </c>
      <c r="O52" s="130">
        <v>5.7866296207504497E-2</v>
      </c>
      <c r="P52" s="130">
        <v>1.1177091241982473</v>
      </c>
      <c r="Q52" s="130">
        <v>-4.5519566450525906E-2</v>
      </c>
      <c r="R52" s="130">
        <v>-5.9330097220305134E-2</v>
      </c>
      <c r="S52" s="130">
        <v>7.6749937815489222E-2</v>
      </c>
      <c r="T52" s="130">
        <v>-0.11779002155165719</v>
      </c>
      <c r="U52" s="6"/>
    </row>
    <row r="53" spans="1:21">
      <c r="A53" s="89" t="s">
        <v>1162</v>
      </c>
      <c r="B53" s="89" t="s">
        <v>1163</v>
      </c>
      <c r="C53" s="130" t="s">
        <v>7814</v>
      </c>
      <c r="D53" s="130" t="s">
        <v>7814</v>
      </c>
      <c r="E53" s="130" t="s">
        <v>7814</v>
      </c>
      <c r="F53" s="130" t="s">
        <v>7814</v>
      </c>
      <c r="G53" s="130" t="s">
        <v>7814</v>
      </c>
      <c r="H53" s="130" t="s">
        <v>7814</v>
      </c>
      <c r="I53" s="130" t="s">
        <v>7814</v>
      </c>
      <c r="J53" s="130" t="s">
        <v>7814</v>
      </c>
      <c r="K53" s="130" t="s">
        <v>7814</v>
      </c>
      <c r="L53" s="130" t="s">
        <v>7814</v>
      </c>
      <c r="M53" s="130" t="s">
        <v>7814</v>
      </c>
      <c r="N53" s="130">
        <v>-1</v>
      </c>
      <c r="O53" s="130" t="s">
        <v>7814</v>
      </c>
      <c r="P53" s="130" t="s">
        <v>7814</v>
      </c>
      <c r="Q53" s="130" t="s">
        <v>7814</v>
      </c>
      <c r="R53" s="130" t="s">
        <v>7814</v>
      </c>
      <c r="S53" s="130" t="s">
        <v>7814</v>
      </c>
      <c r="T53" s="130" t="s">
        <v>7814</v>
      </c>
      <c r="U53" s="6"/>
    </row>
    <row r="54" spans="1:21">
      <c r="A54" s="89" t="s">
        <v>1168</v>
      </c>
      <c r="B54" s="89" t="s">
        <v>1169</v>
      </c>
      <c r="C54" s="130" t="s">
        <v>7814</v>
      </c>
      <c r="D54" s="130" t="s">
        <v>7814</v>
      </c>
      <c r="E54" s="130" t="s">
        <v>7814</v>
      </c>
      <c r="F54" s="130" t="s">
        <v>7814</v>
      </c>
      <c r="G54" s="130" t="s">
        <v>7814</v>
      </c>
      <c r="H54" s="130" t="s">
        <v>7814</v>
      </c>
      <c r="I54" s="130" t="s">
        <v>7814</v>
      </c>
      <c r="J54" s="130" t="s">
        <v>7814</v>
      </c>
      <c r="K54" s="130" t="s">
        <v>7814</v>
      </c>
      <c r="L54" s="130" t="s">
        <v>7814</v>
      </c>
      <c r="M54" s="130" t="s">
        <v>7814</v>
      </c>
      <c r="N54" s="130">
        <v>1.5918195351096731</v>
      </c>
      <c r="O54" s="130">
        <v>-0.75006886191821209</v>
      </c>
      <c r="P54" s="130">
        <v>2.6391509744873285</v>
      </c>
      <c r="Q54" s="130">
        <v>-3.4936949028279263E-2</v>
      </c>
      <c r="R54" s="130">
        <v>0.63438115793964545</v>
      </c>
      <c r="S54" s="130">
        <v>0.21037106657126237</v>
      </c>
      <c r="T54" s="130">
        <v>-0.58128480879053146</v>
      </c>
      <c r="U54" s="6"/>
    </row>
    <row r="55" spans="1:21" ht="25.5">
      <c r="A55" s="89" t="s">
        <v>1176</v>
      </c>
      <c r="B55" s="89" t="s">
        <v>7663</v>
      </c>
      <c r="C55" s="130" t="s">
        <v>7814</v>
      </c>
      <c r="D55" s="130" t="s">
        <v>7814</v>
      </c>
      <c r="E55" s="130" t="s">
        <v>7814</v>
      </c>
      <c r="F55" s="130" t="s">
        <v>7814</v>
      </c>
      <c r="G55" s="130" t="s">
        <v>7814</v>
      </c>
      <c r="H55" s="130" t="s">
        <v>7814</v>
      </c>
      <c r="I55" s="130" t="s">
        <v>7814</v>
      </c>
      <c r="J55" s="130" t="s">
        <v>7814</v>
      </c>
      <c r="K55" s="130" t="s">
        <v>7814</v>
      </c>
      <c r="L55" s="130" t="s">
        <v>7814</v>
      </c>
      <c r="M55" s="130" t="s">
        <v>7814</v>
      </c>
      <c r="N55" s="130">
        <v>0.19687374642219257</v>
      </c>
      <c r="O55" s="130">
        <v>0.18677764792780827</v>
      </c>
      <c r="P55" s="130">
        <v>1.0206219375992198E-2</v>
      </c>
      <c r="Q55" s="130">
        <v>0.16278722432373649</v>
      </c>
      <c r="R55" s="130">
        <v>8.4745533216529445E-2</v>
      </c>
      <c r="S55" s="130">
        <v>0.12152442591439883</v>
      </c>
      <c r="T55" s="130">
        <v>5.9400306460894559E-2</v>
      </c>
      <c r="U55" s="6"/>
    </row>
    <row r="56" spans="1:21">
      <c r="A56" s="89" t="s">
        <v>1189</v>
      </c>
      <c r="B56" s="89" t="s">
        <v>191</v>
      </c>
      <c r="C56" s="130" t="s">
        <v>7814</v>
      </c>
      <c r="D56" s="130" t="s">
        <v>7814</v>
      </c>
      <c r="E56" s="130" t="s">
        <v>7814</v>
      </c>
      <c r="F56" s="130" t="s">
        <v>7814</v>
      </c>
      <c r="G56" s="130" t="s">
        <v>7814</v>
      </c>
      <c r="H56" s="130" t="s">
        <v>7814</v>
      </c>
      <c r="I56" s="130" t="s">
        <v>7814</v>
      </c>
      <c r="J56" s="130" t="s">
        <v>7814</v>
      </c>
      <c r="K56" s="130" t="s">
        <v>7814</v>
      </c>
      <c r="L56" s="130" t="s">
        <v>7814</v>
      </c>
      <c r="M56" s="130" t="s">
        <v>7814</v>
      </c>
      <c r="N56" s="130">
        <v>-0.99747448489201374</v>
      </c>
      <c r="O56" s="130">
        <v>-8.8122092670829377E-2</v>
      </c>
      <c r="P56" s="130">
        <v>-0.63231767466389188</v>
      </c>
      <c r="Q56" s="130">
        <v>0</v>
      </c>
      <c r="R56" s="130">
        <v>0</v>
      </c>
      <c r="S56" s="130">
        <v>0</v>
      </c>
      <c r="T56" s="130">
        <v>0</v>
      </c>
      <c r="U56" s="6"/>
    </row>
    <row r="57" spans="1:21">
      <c r="A57" s="89" t="s">
        <v>1194</v>
      </c>
      <c r="B57" s="89" t="s">
        <v>1195</v>
      </c>
      <c r="C57" s="130" t="s">
        <v>7814</v>
      </c>
      <c r="D57" s="130" t="s">
        <v>7814</v>
      </c>
      <c r="E57" s="130" t="s">
        <v>7814</v>
      </c>
      <c r="F57" s="130" t="s">
        <v>7814</v>
      </c>
      <c r="G57" s="130" t="s">
        <v>7814</v>
      </c>
      <c r="H57" s="130" t="s">
        <v>7814</v>
      </c>
      <c r="I57" s="130" t="s">
        <v>7814</v>
      </c>
      <c r="J57" s="130" t="s">
        <v>7814</v>
      </c>
      <c r="K57" s="130" t="s">
        <v>7814</v>
      </c>
      <c r="L57" s="130" t="s">
        <v>7814</v>
      </c>
      <c r="M57" s="130" t="s">
        <v>7814</v>
      </c>
      <c r="N57" s="130">
        <v>3491.0527375527427</v>
      </c>
      <c r="O57" s="130">
        <v>-0.97736047111292801</v>
      </c>
      <c r="P57" s="130">
        <v>3.5695420645773233</v>
      </c>
      <c r="Q57" s="130">
        <v>-6.9181345126768656E-3</v>
      </c>
      <c r="R57" s="130">
        <v>8.655027684732767</v>
      </c>
      <c r="S57" s="130">
        <v>-0.92033411968890178</v>
      </c>
      <c r="T57" s="130">
        <v>19.590530924172285</v>
      </c>
      <c r="U57" s="6"/>
    </row>
    <row r="58" spans="1:21" ht="25.5">
      <c r="A58" s="89" t="s">
        <v>1202</v>
      </c>
      <c r="B58" s="89" t="s">
        <v>185</v>
      </c>
      <c r="C58" s="130" t="s">
        <v>7814</v>
      </c>
      <c r="D58" s="130" t="s">
        <v>7814</v>
      </c>
      <c r="E58" s="130" t="s">
        <v>7814</v>
      </c>
      <c r="F58" s="130" t="s">
        <v>7814</v>
      </c>
      <c r="G58" s="130" t="s">
        <v>7814</v>
      </c>
      <c r="H58" s="130" t="s">
        <v>7814</v>
      </c>
      <c r="I58" s="130" t="s">
        <v>7814</v>
      </c>
      <c r="J58" s="130" t="s">
        <v>7814</v>
      </c>
      <c r="K58" s="130" t="s">
        <v>7814</v>
      </c>
      <c r="L58" s="130" t="s">
        <v>7814</v>
      </c>
      <c r="M58" s="130" t="s">
        <v>7814</v>
      </c>
      <c r="N58" s="130">
        <v>0.46637102857180257</v>
      </c>
      <c r="O58" s="130">
        <v>-2.9846802614142631E-2</v>
      </c>
      <c r="P58" s="130">
        <v>5.6257667135355405E-3</v>
      </c>
      <c r="Q58" s="130">
        <v>-0.90976832779356775</v>
      </c>
      <c r="R58" s="130">
        <v>-0.33636013095911033</v>
      </c>
      <c r="S58" s="130">
        <v>-0.21302092347304735</v>
      </c>
      <c r="T58" s="130">
        <v>-0.11125704835661776</v>
      </c>
      <c r="U58" s="6"/>
    </row>
    <row r="59" spans="1:21">
      <c r="A59" s="89" t="s">
        <v>1207</v>
      </c>
      <c r="B59" s="89" t="s">
        <v>126</v>
      </c>
      <c r="C59" s="130" t="s">
        <v>7814</v>
      </c>
      <c r="D59" s="130" t="s">
        <v>7814</v>
      </c>
      <c r="E59" s="130" t="s">
        <v>7814</v>
      </c>
      <c r="F59" s="130" t="s">
        <v>7814</v>
      </c>
      <c r="G59" s="130" t="s">
        <v>7814</v>
      </c>
      <c r="H59" s="130" t="s">
        <v>7814</v>
      </c>
      <c r="I59" s="130" t="s">
        <v>7814</v>
      </c>
      <c r="J59" s="130" t="s">
        <v>7814</v>
      </c>
      <c r="K59" s="130" t="s">
        <v>7814</v>
      </c>
      <c r="L59" s="130" t="s">
        <v>7814</v>
      </c>
      <c r="M59" s="130" t="s">
        <v>7814</v>
      </c>
      <c r="N59" s="130">
        <v>0.28519117972932895</v>
      </c>
      <c r="O59" s="130">
        <v>2.9299424873627355E-2</v>
      </c>
      <c r="P59" s="130">
        <v>0.34469429247888472</v>
      </c>
      <c r="Q59" s="130">
        <v>-2.1878895432610457E-2</v>
      </c>
      <c r="R59" s="130">
        <v>0.17351603732595078</v>
      </c>
      <c r="S59" s="130">
        <v>-6.8233779765512148E-2</v>
      </c>
      <c r="T59" s="130">
        <v>9.3489656159143841E-2</v>
      </c>
      <c r="U59" s="6"/>
    </row>
    <row r="60" spans="1:21" ht="25.5">
      <c r="A60" s="89" t="s">
        <v>7654</v>
      </c>
      <c r="B60" s="89" t="s">
        <v>7655</v>
      </c>
      <c r="C60" s="130" t="s">
        <v>7814</v>
      </c>
      <c r="D60" s="130" t="s">
        <v>7814</v>
      </c>
      <c r="E60" s="130" t="s">
        <v>7814</v>
      </c>
      <c r="F60" s="130" t="s">
        <v>7814</v>
      </c>
      <c r="G60" s="130" t="s">
        <v>7814</v>
      </c>
      <c r="H60" s="130" t="s">
        <v>7814</v>
      </c>
      <c r="I60" s="130" t="s">
        <v>7814</v>
      </c>
      <c r="J60" s="130" t="s">
        <v>7814</v>
      </c>
      <c r="K60" s="130" t="s">
        <v>7814</v>
      </c>
      <c r="L60" s="130" t="s">
        <v>7814</v>
      </c>
      <c r="M60" s="130" t="s">
        <v>7814</v>
      </c>
      <c r="N60" s="130" t="s">
        <v>7814</v>
      </c>
      <c r="O60" s="130" t="s">
        <v>7814</v>
      </c>
      <c r="P60" s="130" t="s">
        <v>7814</v>
      </c>
      <c r="Q60" s="130">
        <v>3.1617130489350096</v>
      </c>
      <c r="R60" s="130">
        <v>0.16543501662188298</v>
      </c>
      <c r="S60" s="130">
        <v>-5.00374515552654E-2</v>
      </c>
      <c r="T60" s="130">
        <v>-0.15416110656552917</v>
      </c>
      <c r="U60" s="6"/>
    </row>
    <row r="61" spans="1:21">
      <c r="A61" s="89" t="s">
        <v>1231</v>
      </c>
      <c r="B61" s="89" t="s">
        <v>1232</v>
      </c>
      <c r="C61" s="130" t="s">
        <v>7814</v>
      </c>
      <c r="D61" s="130" t="s">
        <v>7814</v>
      </c>
      <c r="E61" s="130" t="s">
        <v>7814</v>
      </c>
      <c r="F61" s="130" t="s">
        <v>7814</v>
      </c>
      <c r="G61" s="130" t="s">
        <v>7814</v>
      </c>
      <c r="H61" s="130" t="s">
        <v>7814</v>
      </c>
      <c r="I61" s="130" t="s">
        <v>7814</v>
      </c>
      <c r="J61" s="130" t="s">
        <v>7814</v>
      </c>
      <c r="K61" s="130" t="s">
        <v>7814</v>
      </c>
      <c r="L61" s="130" t="s">
        <v>7814</v>
      </c>
      <c r="M61" s="130" t="s">
        <v>7814</v>
      </c>
      <c r="N61" s="130">
        <v>0.10878287097699935</v>
      </c>
      <c r="O61" s="130">
        <v>0.10914214305632264</v>
      </c>
      <c r="P61" s="130">
        <v>0.28447904035452343</v>
      </c>
      <c r="Q61" s="130">
        <v>-0.15861475556623694</v>
      </c>
      <c r="R61" s="130">
        <v>0.14923565032185193</v>
      </c>
      <c r="S61" s="130">
        <v>-0.13282710077944437</v>
      </c>
      <c r="T61" s="130">
        <v>0.17742107763782622</v>
      </c>
      <c r="U61" s="6"/>
    </row>
    <row r="62" spans="1:21">
      <c r="A62" s="89" t="s">
        <v>1320</v>
      </c>
      <c r="B62" s="89" t="s">
        <v>1321</v>
      </c>
      <c r="C62" s="130" t="s">
        <v>7814</v>
      </c>
      <c r="D62" s="130" t="s">
        <v>7814</v>
      </c>
      <c r="E62" s="130" t="s">
        <v>7814</v>
      </c>
      <c r="F62" s="130" t="s">
        <v>7814</v>
      </c>
      <c r="G62" s="130" t="s">
        <v>7814</v>
      </c>
      <c r="H62" s="130" t="s">
        <v>7814</v>
      </c>
      <c r="I62" s="130" t="s">
        <v>7814</v>
      </c>
      <c r="J62" s="130" t="s">
        <v>7814</v>
      </c>
      <c r="K62" s="130" t="s">
        <v>7814</v>
      </c>
      <c r="L62" s="130" t="s">
        <v>7814</v>
      </c>
      <c r="M62" s="130" t="s">
        <v>7814</v>
      </c>
      <c r="N62" s="130">
        <v>0.11175782429066361</v>
      </c>
      <c r="O62" s="130">
        <v>0.17069802611948171</v>
      </c>
      <c r="P62" s="130">
        <v>0.11121185792814692</v>
      </c>
      <c r="Q62" s="130">
        <v>0.19731718968331036</v>
      </c>
      <c r="R62" s="130">
        <v>0.28014447824919997</v>
      </c>
      <c r="S62" s="130">
        <v>0.1183539086069596</v>
      </c>
      <c r="T62" s="130">
        <v>0.17785432366223652</v>
      </c>
      <c r="U62" s="6"/>
    </row>
    <row r="63" spans="1:21">
      <c r="A63" s="89" t="s">
        <v>1340</v>
      </c>
      <c r="B63" s="89" t="s">
        <v>1341</v>
      </c>
      <c r="C63" s="130" t="s">
        <v>7814</v>
      </c>
      <c r="D63" s="130" t="s">
        <v>7814</v>
      </c>
      <c r="E63" s="130" t="s">
        <v>7814</v>
      </c>
      <c r="F63" s="130" t="s">
        <v>7814</v>
      </c>
      <c r="G63" s="130" t="s">
        <v>7814</v>
      </c>
      <c r="H63" s="130" t="s">
        <v>7814</v>
      </c>
      <c r="I63" s="130" t="s">
        <v>7814</v>
      </c>
      <c r="J63" s="130" t="s">
        <v>7814</v>
      </c>
      <c r="K63" s="130" t="s">
        <v>7814</v>
      </c>
      <c r="L63" s="130" t="s">
        <v>7814</v>
      </c>
      <c r="M63" s="130" t="s">
        <v>7814</v>
      </c>
      <c r="N63" s="130">
        <v>-1.2468026135755372E-2</v>
      </c>
      <c r="O63" s="130">
        <v>0.1034671626676551</v>
      </c>
      <c r="P63" s="130">
        <v>0.10986792721035332</v>
      </c>
      <c r="Q63" s="130">
        <v>0.14126206939710473</v>
      </c>
      <c r="R63" s="130">
        <v>0.28860950223071269</v>
      </c>
      <c r="S63" s="130">
        <v>8.6809667829921722E-2</v>
      </c>
      <c r="T63" s="130">
        <v>8.1673188112218797E-2</v>
      </c>
      <c r="U63" s="6"/>
    </row>
    <row r="64" spans="1:21">
      <c r="A64" s="89" t="s">
        <v>1359</v>
      </c>
      <c r="B64" s="89" t="s">
        <v>1360</v>
      </c>
      <c r="C64" s="130" t="s">
        <v>7814</v>
      </c>
      <c r="D64" s="130" t="s">
        <v>7814</v>
      </c>
      <c r="E64" s="130" t="s">
        <v>7814</v>
      </c>
      <c r="F64" s="130" t="s">
        <v>7814</v>
      </c>
      <c r="G64" s="130" t="s">
        <v>7814</v>
      </c>
      <c r="H64" s="130" t="s">
        <v>7814</v>
      </c>
      <c r="I64" s="130" t="s">
        <v>7814</v>
      </c>
      <c r="J64" s="130" t="s">
        <v>7814</v>
      </c>
      <c r="K64" s="130" t="s">
        <v>7814</v>
      </c>
      <c r="L64" s="130" t="s">
        <v>7814</v>
      </c>
      <c r="M64" s="130" t="s">
        <v>7814</v>
      </c>
      <c r="N64" s="130">
        <v>0.13071769796563104</v>
      </c>
      <c r="O64" s="130">
        <v>0.12870807495849634</v>
      </c>
      <c r="P64" s="130">
        <v>1.0827208066256806</v>
      </c>
      <c r="Q64" s="130">
        <v>0.42666618367936859</v>
      </c>
      <c r="R64" s="130">
        <v>0.35920704162342476</v>
      </c>
      <c r="S64" s="130">
        <v>1.6600403941278152E-3</v>
      </c>
      <c r="T64" s="130">
        <v>4.9276701399778355E-2</v>
      </c>
      <c r="U64" s="6"/>
    </row>
    <row r="65" spans="1:21" ht="25.5">
      <c r="A65" s="89" t="s">
        <v>1372</v>
      </c>
      <c r="B65" s="89" t="s">
        <v>1373</v>
      </c>
      <c r="C65" s="130" t="s">
        <v>7814</v>
      </c>
      <c r="D65" s="130" t="s">
        <v>7814</v>
      </c>
      <c r="E65" s="130" t="s">
        <v>7814</v>
      </c>
      <c r="F65" s="130" t="s">
        <v>7814</v>
      </c>
      <c r="G65" s="130" t="s">
        <v>7814</v>
      </c>
      <c r="H65" s="130" t="s">
        <v>7814</v>
      </c>
      <c r="I65" s="130" t="s">
        <v>7814</v>
      </c>
      <c r="J65" s="130" t="s">
        <v>7814</v>
      </c>
      <c r="K65" s="130" t="s">
        <v>7814</v>
      </c>
      <c r="L65" s="130" t="s">
        <v>7814</v>
      </c>
      <c r="M65" s="130" t="s">
        <v>7814</v>
      </c>
      <c r="N65" s="130">
        <v>6.4432015235401146</v>
      </c>
      <c r="O65" s="130">
        <v>5.2147488397118025E-2</v>
      </c>
      <c r="P65" s="130">
        <v>2.2640998396489209</v>
      </c>
      <c r="Q65" s="130">
        <v>0.27198869387714897</v>
      </c>
      <c r="R65" s="130">
        <v>0.20316799159760213</v>
      </c>
      <c r="S65" s="130">
        <v>0.15518396638641341</v>
      </c>
      <c r="T65" s="130">
        <v>0.31972267023522871</v>
      </c>
      <c r="U65" s="6"/>
    </row>
    <row r="66" spans="1:21">
      <c r="A66" s="89" t="s">
        <v>251</v>
      </c>
      <c r="B66" s="89" t="s">
        <v>1383</v>
      </c>
      <c r="C66" s="130">
        <v>8.0591855844412974E-2</v>
      </c>
      <c r="D66" s="130">
        <v>0.12622879610483628</v>
      </c>
      <c r="E66" s="130">
        <v>9.1632040251533375E-2</v>
      </c>
      <c r="F66" s="130">
        <v>3.0544588733018907E-2</v>
      </c>
      <c r="G66" s="130">
        <v>1.3017048999834024E-2</v>
      </c>
      <c r="H66" s="130">
        <v>9.5165038526708212E-2</v>
      </c>
      <c r="I66" s="130">
        <v>0.12141503078838434</v>
      </c>
      <c r="J66" s="130">
        <v>0.10557845895739026</v>
      </c>
      <c r="K66" s="130">
        <v>3.1336026798935102E-2</v>
      </c>
      <c r="L66" s="130">
        <v>3.8252109676686352E-2</v>
      </c>
      <c r="M66" s="130">
        <v>-0.83698786723880858</v>
      </c>
      <c r="N66" s="130">
        <v>-0.38602102027827601</v>
      </c>
      <c r="O66" s="130">
        <v>-0.3452229933484432</v>
      </c>
      <c r="P66" s="130">
        <v>-0.17437876803220587</v>
      </c>
      <c r="Q66" s="130">
        <v>0.32822184955538525</v>
      </c>
      <c r="R66" s="130">
        <v>4.970360729133616E-2</v>
      </c>
      <c r="S66" s="130">
        <v>-5.1739108174081228E-2</v>
      </c>
      <c r="T66" s="130">
        <v>-7.8466132703533642E-2</v>
      </c>
      <c r="U66" s="6"/>
    </row>
    <row r="67" spans="1:21">
      <c r="A67" s="89" t="s">
        <v>252</v>
      </c>
      <c r="B67" s="89" t="s">
        <v>134</v>
      </c>
      <c r="C67" s="130">
        <v>0.10573293716087173</v>
      </c>
      <c r="D67" s="130">
        <v>0.45646324908748537</v>
      </c>
      <c r="E67" s="130">
        <v>0.23441436798163351</v>
      </c>
      <c r="F67" s="130">
        <v>5.5008598576244294E-2</v>
      </c>
      <c r="G67" s="130">
        <v>9.560750430570808E-3</v>
      </c>
      <c r="H67" s="130">
        <v>0.10050639698662756</v>
      </c>
      <c r="I67" s="130">
        <v>0.1219688433949595</v>
      </c>
      <c r="J67" s="130">
        <v>9.6179715505113617E-2</v>
      </c>
      <c r="K67" s="130">
        <v>0.14975614611932109</v>
      </c>
      <c r="L67" s="130">
        <v>0.10221964243141612</v>
      </c>
      <c r="M67" s="130">
        <v>-1</v>
      </c>
      <c r="N67" s="130" t="s">
        <v>7814</v>
      </c>
      <c r="O67" s="130" t="s">
        <v>7814</v>
      </c>
      <c r="P67" s="130" t="s">
        <v>7814</v>
      </c>
      <c r="Q67" s="130" t="s">
        <v>7814</v>
      </c>
      <c r="R67" s="130" t="s">
        <v>7814</v>
      </c>
      <c r="S67" s="130" t="s">
        <v>7814</v>
      </c>
      <c r="T67" s="130" t="s">
        <v>7814</v>
      </c>
      <c r="U67" s="6"/>
    </row>
    <row r="68" spans="1:21">
      <c r="A68" s="89" t="s">
        <v>253</v>
      </c>
      <c r="B68" s="89" t="s">
        <v>133</v>
      </c>
      <c r="C68" s="130">
        <v>1.5120967741935054E-3</v>
      </c>
      <c r="D68" s="130">
        <v>0.35279315551082036</v>
      </c>
      <c r="E68" s="130">
        <v>0.7957589285714286</v>
      </c>
      <c r="F68" s="130">
        <v>-0.47027139009736896</v>
      </c>
      <c r="G68" s="130">
        <v>-0.10559249120062575</v>
      </c>
      <c r="H68" s="130">
        <v>0.55050284215128986</v>
      </c>
      <c r="I68" s="130">
        <v>16.5922165820643</v>
      </c>
      <c r="J68" s="130">
        <v>-0.98725593921323462</v>
      </c>
      <c r="K68" s="130">
        <v>3.0955974842767295</v>
      </c>
      <c r="L68" s="130">
        <v>9.7727886977886964</v>
      </c>
      <c r="M68" s="130">
        <v>-1</v>
      </c>
      <c r="N68" s="130" t="s">
        <v>7814</v>
      </c>
      <c r="O68" s="130" t="s">
        <v>7814</v>
      </c>
      <c r="P68" s="130" t="s">
        <v>7814</v>
      </c>
      <c r="Q68" s="130" t="s">
        <v>7814</v>
      </c>
      <c r="R68" s="130" t="s">
        <v>7814</v>
      </c>
      <c r="S68" s="130" t="s">
        <v>7814</v>
      </c>
      <c r="T68" s="130" t="s">
        <v>7814</v>
      </c>
      <c r="U68" s="6"/>
    </row>
    <row r="69" spans="1:21">
      <c r="A69" s="89" t="s">
        <v>254</v>
      </c>
      <c r="B69" s="89" t="s">
        <v>166</v>
      </c>
      <c r="C69" s="130">
        <v>-0.51320968828681868</v>
      </c>
      <c r="D69" s="130">
        <v>-1</v>
      </c>
      <c r="E69" s="130" t="s">
        <v>7814</v>
      </c>
      <c r="F69" s="130" t="s">
        <v>7814</v>
      </c>
      <c r="G69" s="130" t="s">
        <v>7814</v>
      </c>
      <c r="H69" s="130">
        <v>-1</v>
      </c>
      <c r="I69" s="130" t="s">
        <v>7814</v>
      </c>
      <c r="J69" s="130" t="s">
        <v>7814</v>
      </c>
      <c r="K69" s="130" t="s">
        <v>7814</v>
      </c>
      <c r="L69" s="130" t="s">
        <v>7814</v>
      </c>
      <c r="M69" s="130" t="s">
        <v>7814</v>
      </c>
      <c r="N69" s="130" t="s">
        <v>7814</v>
      </c>
      <c r="O69" s="130" t="s">
        <v>7814</v>
      </c>
      <c r="P69" s="130" t="s">
        <v>7814</v>
      </c>
      <c r="Q69" s="130" t="s">
        <v>7814</v>
      </c>
      <c r="R69" s="130" t="s">
        <v>7814</v>
      </c>
      <c r="S69" s="130" t="s">
        <v>7814</v>
      </c>
      <c r="T69" s="130" t="s">
        <v>7814</v>
      </c>
      <c r="U69" s="6"/>
    </row>
    <row r="70" spans="1:21">
      <c r="A70" s="89" t="s">
        <v>255</v>
      </c>
      <c r="B70" s="89" t="s">
        <v>154</v>
      </c>
      <c r="C70" s="130" t="s">
        <v>7814</v>
      </c>
      <c r="D70" s="130" t="s">
        <v>7814</v>
      </c>
      <c r="E70" s="130" t="s">
        <v>7814</v>
      </c>
      <c r="F70" s="130" t="s">
        <v>7814</v>
      </c>
      <c r="G70" s="130" t="s">
        <v>7814</v>
      </c>
      <c r="H70" s="130">
        <v>-0.36576680921860705</v>
      </c>
      <c r="I70" s="130">
        <v>-0.28478225660723044</v>
      </c>
      <c r="J70" s="130">
        <v>-0.55851920624085416</v>
      </c>
      <c r="K70" s="130">
        <v>0.65872635961529391</v>
      </c>
      <c r="L70" s="130">
        <v>-2.2017757638130409E-2</v>
      </c>
      <c r="M70" s="130">
        <v>-1</v>
      </c>
      <c r="N70" s="130" t="s">
        <v>7814</v>
      </c>
      <c r="O70" s="130" t="s">
        <v>7814</v>
      </c>
      <c r="P70" s="130" t="s">
        <v>7814</v>
      </c>
      <c r="Q70" s="130" t="s">
        <v>7814</v>
      </c>
      <c r="R70" s="130" t="s">
        <v>7814</v>
      </c>
      <c r="S70" s="130" t="s">
        <v>7814</v>
      </c>
      <c r="T70" s="130" t="s">
        <v>7814</v>
      </c>
      <c r="U70" s="6"/>
    </row>
    <row r="71" spans="1:21">
      <c r="A71" s="89" t="s">
        <v>256</v>
      </c>
      <c r="B71" s="89" t="s">
        <v>132</v>
      </c>
      <c r="C71" s="130">
        <v>-0.2709666392339567</v>
      </c>
      <c r="D71" s="130">
        <v>-8.4997456681534356E-2</v>
      </c>
      <c r="E71" s="130">
        <v>-4.6991515686576113E-2</v>
      </c>
      <c r="F71" s="130">
        <v>1.1851824413395606E-2</v>
      </c>
      <c r="G71" s="130">
        <v>0.1407806439718966</v>
      </c>
      <c r="H71" s="130">
        <v>0.32061791822795738</v>
      </c>
      <c r="I71" s="130">
        <v>3.7478140537400284E-2</v>
      </c>
      <c r="J71" s="130">
        <v>0.27041922346999026</v>
      </c>
      <c r="K71" s="130">
        <v>3.9039476438539777E-2</v>
      </c>
      <c r="L71" s="130">
        <v>-0.34267557565080209</v>
      </c>
      <c r="M71" s="130">
        <v>-1</v>
      </c>
      <c r="N71" s="130" t="s">
        <v>7814</v>
      </c>
      <c r="O71" s="130" t="s">
        <v>7814</v>
      </c>
      <c r="P71" s="130" t="s">
        <v>7814</v>
      </c>
      <c r="Q71" s="130" t="s">
        <v>7814</v>
      </c>
      <c r="R71" s="130" t="s">
        <v>7814</v>
      </c>
      <c r="S71" s="130" t="s">
        <v>7814</v>
      </c>
      <c r="T71" s="130" t="s">
        <v>7814</v>
      </c>
      <c r="U71" s="6"/>
    </row>
    <row r="72" spans="1:21">
      <c r="A72" s="89" t="s">
        <v>257</v>
      </c>
      <c r="B72" s="89" t="s">
        <v>131</v>
      </c>
      <c r="C72" s="130">
        <v>-4.4960289680929022E-2</v>
      </c>
      <c r="D72" s="130">
        <v>-0.14871055448065207</v>
      </c>
      <c r="E72" s="130">
        <v>0.12712287821367152</v>
      </c>
      <c r="F72" s="130">
        <v>0.2127372290060412</v>
      </c>
      <c r="G72" s="130">
        <v>1.0424134590897749E-2</v>
      </c>
      <c r="H72" s="130">
        <v>8.6655602731680048E-2</v>
      </c>
      <c r="I72" s="130">
        <v>9.7316524306539698E-2</v>
      </c>
      <c r="J72" s="130">
        <v>0.12532486501237283</v>
      </c>
      <c r="K72" s="130">
        <v>-1.6805599843612518E-2</v>
      </c>
      <c r="L72" s="130">
        <v>4.1919873377284977E-2</v>
      </c>
      <c r="M72" s="130">
        <v>-1</v>
      </c>
      <c r="N72" s="130" t="s">
        <v>7814</v>
      </c>
      <c r="O72" s="130" t="s">
        <v>7814</v>
      </c>
      <c r="P72" s="130" t="s">
        <v>7814</v>
      </c>
      <c r="Q72" s="130" t="s">
        <v>7814</v>
      </c>
      <c r="R72" s="130" t="s">
        <v>7814</v>
      </c>
      <c r="S72" s="130" t="s">
        <v>7814</v>
      </c>
      <c r="T72" s="130" t="s">
        <v>7814</v>
      </c>
      <c r="U72" s="6"/>
    </row>
    <row r="73" spans="1:21">
      <c r="A73" s="89" t="s">
        <v>258</v>
      </c>
      <c r="B73" s="89" t="s">
        <v>130</v>
      </c>
      <c r="C73" s="130">
        <v>8.0888856191451142E-2</v>
      </c>
      <c r="D73" s="130">
        <v>6.3413452417062866E-2</v>
      </c>
      <c r="E73" s="130">
        <v>2.3952799759007881E-2</v>
      </c>
      <c r="F73" s="130">
        <v>0.12708911642295839</v>
      </c>
      <c r="G73" s="130">
        <v>-6.4427064722152871E-2</v>
      </c>
      <c r="H73" s="130">
        <v>7.4516196238538779E-3</v>
      </c>
      <c r="I73" s="130">
        <v>4.3659392770091898E-2</v>
      </c>
      <c r="J73" s="130">
        <v>0.11279079952392146</v>
      </c>
      <c r="K73" s="130">
        <v>4.2778770742954775E-2</v>
      </c>
      <c r="L73" s="130">
        <v>7.5933050654434009E-2</v>
      </c>
      <c r="M73" s="130">
        <v>-1</v>
      </c>
      <c r="N73" s="130" t="s">
        <v>7814</v>
      </c>
      <c r="O73" s="130" t="s">
        <v>7814</v>
      </c>
      <c r="P73" s="130" t="s">
        <v>7814</v>
      </c>
      <c r="Q73" s="130" t="s">
        <v>7814</v>
      </c>
      <c r="R73" s="130" t="s">
        <v>7814</v>
      </c>
      <c r="S73" s="130" t="s">
        <v>7814</v>
      </c>
      <c r="T73" s="130" t="s">
        <v>7814</v>
      </c>
      <c r="U73" s="6"/>
    </row>
    <row r="74" spans="1:21">
      <c r="A74" s="89" t="s">
        <v>259</v>
      </c>
      <c r="B74" s="89" t="s">
        <v>129</v>
      </c>
      <c r="C74" s="130">
        <v>9.56120984324762E-2</v>
      </c>
      <c r="D74" s="130">
        <v>0.16700781737960413</v>
      </c>
      <c r="E74" s="130">
        <v>0.20353643283562195</v>
      </c>
      <c r="F74" s="130">
        <v>0.24887083447334413</v>
      </c>
      <c r="G74" s="130">
        <v>0.17433785606434427</v>
      </c>
      <c r="H74" s="130">
        <v>7.5957492947818395E-2</v>
      </c>
      <c r="I74" s="130">
        <v>5.5341047675662169E-2</v>
      </c>
      <c r="J74" s="130">
        <v>0.15371558128176099</v>
      </c>
      <c r="K74" s="130">
        <v>0.12223714198331725</v>
      </c>
      <c r="L74" s="130">
        <v>5.0335900147999935E-2</v>
      </c>
      <c r="M74" s="130">
        <v>-1</v>
      </c>
      <c r="N74" s="130" t="s">
        <v>7814</v>
      </c>
      <c r="O74" s="130" t="s">
        <v>7814</v>
      </c>
      <c r="P74" s="130" t="s">
        <v>7814</v>
      </c>
      <c r="Q74" s="130" t="s">
        <v>7814</v>
      </c>
      <c r="R74" s="130" t="s">
        <v>7814</v>
      </c>
      <c r="S74" s="130" t="s">
        <v>7814</v>
      </c>
      <c r="T74" s="130" t="s">
        <v>7814</v>
      </c>
      <c r="U74" s="6"/>
    </row>
    <row r="75" spans="1:21">
      <c r="A75" s="89" t="s">
        <v>260</v>
      </c>
      <c r="B75" s="89" t="s">
        <v>128</v>
      </c>
      <c r="C75" s="130">
        <v>-0.38724465559214072</v>
      </c>
      <c r="D75" s="130">
        <v>-0.3204786575942884</v>
      </c>
      <c r="E75" s="130">
        <v>-9.2255887282158278E-2</v>
      </c>
      <c r="F75" s="130">
        <v>-1</v>
      </c>
      <c r="G75" s="130" t="s">
        <v>7814</v>
      </c>
      <c r="H75" s="130" t="s">
        <v>7814</v>
      </c>
      <c r="I75" s="130" t="s">
        <v>7814</v>
      </c>
      <c r="J75" s="130" t="s">
        <v>7814</v>
      </c>
      <c r="K75" s="130" t="s">
        <v>7814</v>
      </c>
      <c r="L75" s="130" t="s">
        <v>7814</v>
      </c>
      <c r="M75" s="130" t="s">
        <v>7814</v>
      </c>
      <c r="N75" s="130" t="s">
        <v>7814</v>
      </c>
      <c r="O75" s="130" t="s">
        <v>7814</v>
      </c>
      <c r="P75" s="130" t="s">
        <v>7814</v>
      </c>
      <c r="Q75" s="130" t="s">
        <v>7814</v>
      </c>
      <c r="R75" s="130" t="s">
        <v>7814</v>
      </c>
      <c r="S75" s="130" t="s">
        <v>7814</v>
      </c>
      <c r="T75" s="130" t="s">
        <v>7814</v>
      </c>
      <c r="U75" s="6"/>
    </row>
    <row r="76" spans="1:21" ht="25.5">
      <c r="A76" s="89" t="s">
        <v>261</v>
      </c>
      <c r="B76" s="89" t="s">
        <v>127</v>
      </c>
      <c r="C76" s="130">
        <v>-0.93947674608544118</v>
      </c>
      <c r="D76" s="130">
        <v>0.70823130101403242</v>
      </c>
      <c r="E76" s="130">
        <v>0.75444285135452738</v>
      </c>
      <c r="F76" s="130">
        <v>1.4383019451017991</v>
      </c>
      <c r="G76" s="130">
        <v>0.17413596282216415</v>
      </c>
      <c r="H76" s="130">
        <v>0.63078173860530473</v>
      </c>
      <c r="I76" s="130">
        <v>-0.29959959859321139</v>
      </c>
      <c r="J76" s="130">
        <v>0.55756004141703497</v>
      </c>
      <c r="K76" s="130">
        <v>0.17317745247625616</v>
      </c>
      <c r="L76" s="130">
        <v>-7.4429484763771647E-4</v>
      </c>
      <c r="M76" s="130">
        <v>-1</v>
      </c>
      <c r="N76" s="130" t="s">
        <v>7814</v>
      </c>
      <c r="O76" s="130" t="s">
        <v>7814</v>
      </c>
      <c r="P76" s="130" t="s">
        <v>7814</v>
      </c>
      <c r="Q76" s="130" t="s">
        <v>7814</v>
      </c>
      <c r="R76" s="130" t="s">
        <v>7814</v>
      </c>
      <c r="S76" s="130" t="s">
        <v>7814</v>
      </c>
      <c r="T76" s="130" t="s">
        <v>7814</v>
      </c>
      <c r="U76" s="6"/>
    </row>
    <row r="77" spans="1:21">
      <c r="A77" s="89" t="s">
        <v>262</v>
      </c>
      <c r="B77" s="89" t="s">
        <v>126</v>
      </c>
      <c r="C77" s="130">
        <v>0.18361581907228519</v>
      </c>
      <c r="D77" s="130">
        <v>0.12058795946155887</v>
      </c>
      <c r="E77" s="130">
        <v>-7.8143769921511175E-2</v>
      </c>
      <c r="F77" s="130">
        <v>2.3320633366350707E-2</v>
      </c>
      <c r="G77" s="130">
        <v>0.64439787052839792</v>
      </c>
      <c r="H77" s="130">
        <v>0.31388956465432072</v>
      </c>
      <c r="I77" s="130">
        <v>-0.21766437294602048</v>
      </c>
      <c r="J77" s="130">
        <v>0.12713864795789309</v>
      </c>
      <c r="K77" s="130">
        <v>5.3360351140981699E-2</v>
      </c>
      <c r="L77" s="130">
        <v>-0.14543633142264512</v>
      </c>
      <c r="M77" s="130">
        <v>-1</v>
      </c>
      <c r="N77" s="130" t="s">
        <v>7814</v>
      </c>
      <c r="O77" s="130" t="s">
        <v>7814</v>
      </c>
      <c r="P77" s="130" t="s">
        <v>7814</v>
      </c>
      <c r="Q77" s="130" t="s">
        <v>7814</v>
      </c>
      <c r="R77" s="130" t="s">
        <v>7814</v>
      </c>
      <c r="S77" s="130" t="s">
        <v>7814</v>
      </c>
      <c r="T77" s="130" t="s">
        <v>7814</v>
      </c>
      <c r="U77" s="6"/>
    </row>
    <row r="78" spans="1:21">
      <c r="A78" s="89" t="s">
        <v>263</v>
      </c>
      <c r="B78" s="89" t="s">
        <v>125</v>
      </c>
      <c r="C78" s="130">
        <v>0.19371910484086974</v>
      </c>
      <c r="D78" s="130">
        <v>-0.29970865922360101</v>
      </c>
      <c r="E78" s="130">
        <v>-0.10286162465957427</v>
      </c>
      <c r="F78" s="130">
        <v>0.49157976637606215</v>
      </c>
      <c r="G78" s="130">
        <v>-0.14412344355682805</v>
      </c>
      <c r="H78" s="130">
        <v>-5.0158124340156207E-2</v>
      </c>
      <c r="I78" s="130">
        <v>0.35343227971112934</v>
      </c>
      <c r="J78" s="130">
        <v>0.12422783966452067</v>
      </c>
      <c r="K78" s="130">
        <v>-7.624379074352472E-2</v>
      </c>
      <c r="L78" s="130">
        <v>0.28257828026028076</v>
      </c>
      <c r="M78" s="130">
        <v>10.270702796510209</v>
      </c>
      <c r="N78" s="130">
        <v>-0.37536121919474807</v>
      </c>
      <c r="O78" s="130">
        <v>-0.33370605671715148</v>
      </c>
      <c r="P78" s="130">
        <v>-0.15133142685811229</v>
      </c>
      <c r="Q78" s="130">
        <v>0.3047289921610894</v>
      </c>
      <c r="R78" s="130">
        <v>6.0179587836011628E-2</v>
      </c>
      <c r="S78" s="130">
        <v>-4.2213909340852007E-2</v>
      </c>
      <c r="T78" s="130">
        <v>-8.6906962730998849E-2</v>
      </c>
      <c r="U78" s="6"/>
    </row>
    <row r="79" spans="1:21">
      <c r="A79" s="89" t="s">
        <v>264</v>
      </c>
      <c r="B79" s="89" t="s">
        <v>124</v>
      </c>
      <c r="C79" s="130">
        <v>-0.79731716950267661</v>
      </c>
      <c r="D79" s="130">
        <v>19.684488442826346</v>
      </c>
      <c r="E79" s="130">
        <v>-0.24848321604773405</v>
      </c>
      <c r="F79" s="130">
        <v>-0.40522844456558704</v>
      </c>
      <c r="G79" s="130">
        <v>0.49220364678991424</v>
      </c>
      <c r="H79" s="130">
        <v>-3.3201084737344067E-2</v>
      </c>
      <c r="I79" s="130">
        <v>9.0381480375776313E-3</v>
      </c>
      <c r="J79" s="130">
        <v>-0.10483153522987176</v>
      </c>
      <c r="K79" s="130">
        <v>-0.4897983287221287</v>
      </c>
      <c r="L79" s="130">
        <v>-0.9946370591552075</v>
      </c>
      <c r="M79" s="130">
        <v>3.3653225597856178</v>
      </c>
      <c r="N79" s="130">
        <v>6.2583246257141623E-2</v>
      </c>
      <c r="O79" s="130">
        <v>-0.23332079833737718</v>
      </c>
      <c r="P79" s="130">
        <v>-0.6926697242444444</v>
      </c>
      <c r="Q79" s="130">
        <v>-0.46568769945309152</v>
      </c>
      <c r="R79" s="130">
        <v>9.7842528693821151E-3</v>
      </c>
      <c r="S79" s="130">
        <v>-1</v>
      </c>
      <c r="T79" s="130" t="s">
        <v>7814</v>
      </c>
      <c r="U79" s="6"/>
    </row>
    <row r="80" spans="1:21">
      <c r="A80" s="89" t="s">
        <v>265</v>
      </c>
      <c r="B80" s="89" t="s">
        <v>184</v>
      </c>
      <c r="C80" s="130">
        <v>-0.9314222126787246</v>
      </c>
      <c r="D80" s="130">
        <v>-1</v>
      </c>
      <c r="E80" s="130" t="s">
        <v>7814</v>
      </c>
      <c r="F80" s="130" t="s">
        <v>7814</v>
      </c>
      <c r="G80" s="130" t="s">
        <v>7814</v>
      </c>
      <c r="H80" s="130" t="s">
        <v>7814</v>
      </c>
      <c r="I80" s="130" t="s">
        <v>7814</v>
      </c>
      <c r="J80" s="130" t="s">
        <v>7814</v>
      </c>
      <c r="K80" s="130" t="s">
        <v>7814</v>
      </c>
      <c r="L80" s="130" t="s">
        <v>7814</v>
      </c>
      <c r="M80" s="130" t="s">
        <v>7814</v>
      </c>
      <c r="N80" s="130" t="s">
        <v>7814</v>
      </c>
      <c r="O80" s="130" t="s">
        <v>7814</v>
      </c>
      <c r="P80" s="130" t="s">
        <v>7814</v>
      </c>
      <c r="Q80" s="130" t="s">
        <v>7814</v>
      </c>
      <c r="R80" s="130" t="s">
        <v>7814</v>
      </c>
      <c r="S80" s="130" t="s">
        <v>7814</v>
      </c>
      <c r="T80" s="130" t="s">
        <v>7814</v>
      </c>
      <c r="U80" s="6"/>
    </row>
    <row r="81" spans="1:21" ht="25.5">
      <c r="A81" s="89" t="s">
        <v>266</v>
      </c>
      <c r="B81" s="89" t="s">
        <v>123</v>
      </c>
      <c r="C81" s="130">
        <v>0.49204908510020329</v>
      </c>
      <c r="D81" s="130">
        <v>4.8373360585930891E-2</v>
      </c>
      <c r="E81" s="130">
        <v>0</v>
      </c>
      <c r="F81" s="130">
        <v>-0.13921318324242771</v>
      </c>
      <c r="G81" s="130">
        <v>-0.76054951869927467</v>
      </c>
      <c r="H81" s="130">
        <v>-0.12127695512640058</v>
      </c>
      <c r="I81" s="130">
        <v>12.888575639136285</v>
      </c>
      <c r="J81" s="130">
        <v>-0.17577124825266766</v>
      </c>
      <c r="K81" s="130">
        <v>1.672219143731914</v>
      </c>
      <c r="L81" s="130">
        <v>-0.79180535214571779</v>
      </c>
      <c r="M81" s="130">
        <v>-1</v>
      </c>
      <c r="N81" s="130" t="s">
        <v>7814</v>
      </c>
      <c r="O81" s="130" t="s">
        <v>7814</v>
      </c>
      <c r="P81" s="130" t="s">
        <v>7814</v>
      </c>
      <c r="Q81" s="130" t="s">
        <v>7814</v>
      </c>
      <c r="R81" s="130" t="s">
        <v>7814</v>
      </c>
      <c r="S81" s="130" t="s">
        <v>7814</v>
      </c>
      <c r="T81" s="130" t="s">
        <v>7814</v>
      </c>
      <c r="U81" s="6"/>
    </row>
    <row r="82" spans="1:21">
      <c r="A82" s="89" t="s">
        <v>267</v>
      </c>
      <c r="B82" s="89" t="s">
        <v>122</v>
      </c>
      <c r="C82" s="130">
        <v>2.9060031298588918E-4</v>
      </c>
      <c r="D82" s="130">
        <v>0.24666181846172708</v>
      </c>
      <c r="E82" s="130">
        <v>-9.1999681314670401E-2</v>
      </c>
      <c r="F82" s="130">
        <v>-8.6063632002021051E-2</v>
      </c>
      <c r="G82" s="130">
        <v>-9.6684037741224915E-2</v>
      </c>
      <c r="H82" s="130">
        <v>0.11617646130627057</v>
      </c>
      <c r="I82" s="130">
        <v>0.17239835566036787</v>
      </c>
      <c r="J82" s="130">
        <v>0.10203053792479455</v>
      </c>
      <c r="K82" s="130">
        <v>-0.14087776872157987</v>
      </c>
      <c r="L82" s="130">
        <v>-6.2435689024520569E-2</v>
      </c>
      <c r="M82" s="130">
        <v>-1</v>
      </c>
      <c r="N82" s="130" t="s">
        <v>7814</v>
      </c>
      <c r="O82" s="130" t="s">
        <v>7814</v>
      </c>
      <c r="P82" s="130" t="s">
        <v>7814</v>
      </c>
      <c r="Q82" s="130" t="s">
        <v>7814</v>
      </c>
      <c r="R82" s="130" t="s">
        <v>7814</v>
      </c>
      <c r="S82" s="130" t="s">
        <v>7814</v>
      </c>
      <c r="T82" s="130" t="s">
        <v>7814</v>
      </c>
      <c r="U82" s="6"/>
    </row>
    <row r="83" spans="1:21" ht="25.5">
      <c r="A83" s="89" t="s">
        <v>268</v>
      </c>
      <c r="B83" s="89" t="s">
        <v>121</v>
      </c>
      <c r="C83" s="130">
        <v>1.0977215024339237E-2</v>
      </c>
      <c r="D83" s="130">
        <v>5.7887348808164374E-2</v>
      </c>
      <c r="E83" s="130">
        <v>-1.6924910462225218E-2</v>
      </c>
      <c r="F83" s="130">
        <v>0.19332631862592575</v>
      </c>
      <c r="G83" s="130">
        <v>0.2034856516472352</v>
      </c>
      <c r="H83" s="130">
        <v>0.4008852582318807</v>
      </c>
      <c r="I83" s="130">
        <v>0.18306249163147226</v>
      </c>
      <c r="J83" s="130">
        <v>0.53538920000573675</v>
      </c>
      <c r="K83" s="130">
        <v>-0.13999518438558523</v>
      </c>
      <c r="L83" s="130">
        <v>0.4518583225447903</v>
      </c>
      <c r="M83" s="130">
        <v>-1</v>
      </c>
      <c r="N83" s="130" t="s">
        <v>7814</v>
      </c>
      <c r="O83" s="130" t="s">
        <v>7814</v>
      </c>
      <c r="P83" s="130" t="s">
        <v>7814</v>
      </c>
      <c r="Q83" s="130" t="s">
        <v>7814</v>
      </c>
      <c r="R83" s="130" t="s">
        <v>7814</v>
      </c>
      <c r="S83" s="130" t="s">
        <v>7814</v>
      </c>
      <c r="T83" s="130" t="s">
        <v>7814</v>
      </c>
      <c r="U83" s="6"/>
    </row>
    <row r="84" spans="1:21">
      <c r="A84" s="89" t="s">
        <v>269</v>
      </c>
      <c r="B84" s="89" t="s">
        <v>120</v>
      </c>
      <c r="C84" s="130">
        <v>5.4154308671581886E-2</v>
      </c>
      <c r="D84" s="130">
        <v>-9.790488824696375E-2</v>
      </c>
      <c r="E84" s="130">
        <v>0.30721798908539122</v>
      </c>
      <c r="F84" s="130">
        <v>-3.3996296914585167E-2</v>
      </c>
      <c r="G84" s="130">
        <v>-0.2225225250682078</v>
      </c>
      <c r="H84" s="130">
        <v>0.11825606449625337</v>
      </c>
      <c r="I84" s="130">
        <v>0.22493846242896498</v>
      </c>
      <c r="J84" s="130">
        <v>-7.582147276469553E-3</v>
      </c>
      <c r="K84" s="130">
        <v>5.6001098169102148E-2</v>
      </c>
      <c r="L84" s="130">
        <v>0.10870970233051991</v>
      </c>
      <c r="M84" s="130">
        <v>-1</v>
      </c>
      <c r="N84" s="130" t="s">
        <v>7814</v>
      </c>
      <c r="O84" s="130" t="s">
        <v>7814</v>
      </c>
      <c r="P84" s="130" t="s">
        <v>7814</v>
      </c>
      <c r="Q84" s="130" t="s">
        <v>7814</v>
      </c>
      <c r="R84" s="130" t="s">
        <v>7814</v>
      </c>
      <c r="S84" s="130" t="s">
        <v>7814</v>
      </c>
      <c r="T84" s="130" t="s">
        <v>7814</v>
      </c>
      <c r="U84" s="6"/>
    </row>
    <row r="85" spans="1:21">
      <c r="A85" s="89" t="s">
        <v>270</v>
      </c>
      <c r="B85" s="89" t="s">
        <v>119</v>
      </c>
      <c r="C85" s="130">
        <v>3.0507206726335001E-2</v>
      </c>
      <c r="D85" s="130">
        <v>0.17048235826817693</v>
      </c>
      <c r="E85" s="130">
        <v>0.11003624356973329</v>
      </c>
      <c r="F85" s="130">
        <v>0.12598697346922538</v>
      </c>
      <c r="G85" s="130">
        <v>2.7822840016905381E-2</v>
      </c>
      <c r="H85" s="130">
        <v>-9.1553116830267456E-4</v>
      </c>
      <c r="I85" s="130">
        <v>0.16285044652445446</v>
      </c>
      <c r="J85" s="130">
        <v>-2.8900477904379773E-2</v>
      </c>
      <c r="K85" s="130">
        <v>5.7228355637960693E-2</v>
      </c>
      <c r="L85" s="130">
        <v>-8.2988631776676591E-2</v>
      </c>
      <c r="M85" s="130">
        <v>-1</v>
      </c>
      <c r="N85" s="130" t="s">
        <v>7814</v>
      </c>
      <c r="O85" s="130" t="s">
        <v>7814</v>
      </c>
      <c r="P85" s="130" t="s">
        <v>7814</v>
      </c>
      <c r="Q85" s="130" t="s">
        <v>7814</v>
      </c>
      <c r="R85" s="130" t="s">
        <v>7814</v>
      </c>
      <c r="S85" s="130" t="s">
        <v>7814</v>
      </c>
      <c r="T85" s="130" t="s">
        <v>7814</v>
      </c>
      <c r="U85" s="6"/>
    </row>
    <row r="86" spans="1:21">
      <c r="A86" s="89" t="s">
        <v>271</v>
      </c>
      <c r="B86" s="89" t="s">
        <v>191</v>
      </c>
      <c r="C86" s="130">
        <v>10.358437143416264</v>
      </c>
      <c r="D86" s="130">
        <v>-1.7664708876877544E-2</v>
      </c>
      <c r="E86" s="130">
        <v>7.6670217024941367E-2</v>
      </c>
      <c r="F86" s="130">
        <v>0.25864448626527081</v>
      </c>
      <c r="G86" s="130">
        <v>2.3927752835157587</v>
      </c>
      <c r="H86" s="130">
        <v>-0.1207812011135857</v>
      </c>
      <c r="I86" s="130">
        <v>0.27511875271984554</v>
      </c>
      <c r="J86" s="130">
        <v>0.62939510638921425</v>
      </c>
      <c r="K86" s="130">
        <v>-0.57941606977544624</v>
      </c>
      <c r="L86" s="130">
        <v>-0.34842911277094646</v>
      </c>
      <c r="M86" s="130">
        <v>-1</v>
      </c>
      <c r="N86" s="130" t="s">
        <v>7814</v>
      </c>
      <c r="O86" s="130" t="s">
        <v>7814</v>
      </c>
      <c r="P86" s="130" t="s">
        <v>7814</v>
      </c>
      <c r="Q86" s="130" t="s">
        <v>7814</v>
      </c>
      <c r="R86" s="130" t="s">
        <v>7814</v>
      </c>
      <c r="S86" s="130" t="s">
        <v>7814</v>
      </c>
      <c r="T86" s="130" t="s">
        <v>7814</v>
      </c>
      <c r="U86" s="6"/>
    </row>
    <row r="87" spans="1:21">
      <c r="A87" s="89" t="s">
        <v>1424</v>
      </c>
      <c r="B87" s="89" t="s">
        <v>1425</v>
      </c>
      <c r="C87" s="130" t="s">
        <v>7814</v>
      </c>
      <c r="D87" s="130" t="s">
        <v>7814</v>
      </c>
      <c r="E87" s="130" t="s">
        <v>7814</v>
      </c>
      <c r="F87" s="130" t="s">
        <v>7814</v>
      </c>
      <c r="G87" s="130" t="s">
        <v>7814</v>
      </c>
      <c r="H87" s="130" t="s">
        <v>7814</v>
      </c>
      <c r="I87" s="130" t="s">
        <v>7814</v>
      </c>
      <c r="J87" s="130" t="s">
        <v>7814</v>
      </c>
      <c r="K87" s="130" t="s">
        <v>7814</v>
      </c>
      <c r="L87" s="130" t="s">
        <v>7814</v>
      </c>
      <c r="M87" s="130" t="s">
        <v>7814</v>
      </c>
      <c r="N87" s="130">
        <v>89.583584249061403</v>
      </c>
      <c r="O87" s="130">
        <v>1.0633277264764858</v>
      </c>
      <c r="P87" s="130">
        <v>-0.49908961352662706</v>
      </c>
      <c r="Q87" s="130">
        <v>2.474893117514259</v>
      </c>
      <c r="R87" s="130">
        <v>0.28382397451717911</v>
      </c>
      <c r="S87" s="130">
        <v>1.9715227870562733</v>
      </c>
      <c r="T87" s="130">
        <v>0.27125064912000729</v>
      </c>
      <c r="U87" s="6"/>
    </row>
    <row r="88" spans="1:21" ht="25.5">
      <c r="A88" s="89" t="s">
        <v>273</v>
      </c>
      <c r="B88" s="89" t="s">
        <v>185</v>
      </c>
      <c r="C88" s="130" t="s">
        <v>7814</v>
      </c>
      <c r="D88" s="130" t="s">
        <v>7814</v>
      </c>
      <c r="E88" s="130" t="s">
        <v>7814</v>
      </c>
      <c r="F88" s="130" t="s">
        <v>7814</v>
      </c>
      <c r="G88" s="130" t="s">
        <v>7814</v>
      </c>
      <c r="H88" s="130" t="s">
        <v>7814</v>
      </c>
      <c r="I88" s="130" t="s">
        <v>7814</v>
      </c>
      <c r="J88" s="130" t="s">
        <v>7814</v>
      </c>
      <c r="K88" s="130" t="s">
        <v>7814</v>
      </c>
      <c r="L88" s="130">
        <v>0.6346100974780724</v>
      </c>
      <c r="M88" s="130">
        <v>-1</v>
      </c>
      <c r="N88" s="130" t="s">
        <v>7814</v>
      </c>
      <c r="O88" s="130" t="s">
        <v>7814</v>
      </c>
      <c r="P88" s="130" t="s">
        <v>7814</v>
      </c>
      <c r="Q88" s="130" t="s">
        <v>7814</v>
      </c>
      <c r="R88" s="130" t="s">
        <v>7814</v>
      </c>
      <c r="S88" s="130" t="s">
        <v>7814</v>
      </c>
      <c r="T88" s="130" t="s">
        <v>7814</v>
      </c>
      <c r="U88" s="6"/>
    </row>
    <row r="89" spans="1:21">
      <c r="A89" s="89" t="s">
        <v>274</v>
      </c>
      <c r="B89" s="89" t="s">
        <v>118</v>
      </c>
      <c r="C89" s="130">
        <v>0.20421635257028026</v>
      </c>
      <c r="D89" s="130">
        <v>0.10782669718719085</v>
      </c>
      <c r="E89" s="130">
        <v>3.2256354197993886E-2</v>
      </c>
      <c r="F89" s="130">
        <v>1.8732267521494261E-2</v>
      </c>
      <c r="G89" s="130">
        <v>5.548647756632441E-4</v>
      </c>
      <c r="H89" s="130">
        <v>7.0052557631080203E-2</v>
      </c>
      <c r="I89" s="130">
        <v>0.25622614374437314</v>
      </c>
      <c r="J89" s="130">
        <v>0.14027026324829683</v>
      </c>
      <c r="K89" s="130">
        <v>3.1499703402543044E-2</v>
      </c>
      <c r="L89" s="130">
        <v>-1.7698592393518009E-2</v>
      </c>
      <c r="M89" s="130">
        <v>-1</v>
      </c>
      <c r="N89" s="130" t="s">
        <v>7814</v>
      </c>
      <c r="O89" s="130" t="s">
        <v>7814</v>
      </c>
      <c r="P89" s="130" t="s">
        <v>7814</v>
      </c>
      <c r="Q89" s="130" t="s">
        <v>7814</v>
      </c>
      <c r="R89" s="130" t="s">
        <v>7814</v>
      </c>
      <c r="S89" s="130" t="s">
        <v>7814</v>
      </c>
      <c r="T89" s="130" t="s">
        <v>7814</v>
      </c>
      <c r="U89" s="6"/>
    </row>
    <row r="90" spans="1:21">
      <c r="A90" s="89" t="s">
        <v>275</v>
      </c>
      <c r="B90" s="89" t="s">
        <v>155</v>
      </c>
      <c r="C90" s="130">
        <v>5.3357598826478281E-2</v>
      </c>
      <c r="D90" s="130">
        <v>5.9021109635423175E-2</v>
      </c>
      <c r="E90" s="130">
        <v>-0.25558277328450685</v>
      </c>
      <c r="F90" s="130">
        <v>0.12197307995208329</v>
      </c>
      <c r="G90" s="130">
        <v>0.21168027950986978</v>
      </c>
      <c r="H90" s="130">
        <v>3.1849616615448717E-2</v>
      </c>
      <c r="I90" s="130">
        <v>8.3600650531702403E-2</v>
      </c>
      <c r="J90" s="130">
        <v>0.19704140699665729</v>
      </c>
      <c r="K90" s="130">
        <v>0.1778200536290715</v>
      </c>
      <c r="L90" s="130">
        <v>2.7552870319740297E-3</v>
      </c>
      <c r="M90" s="130">
        <v>-1</v>
      </c>
      <c r="N90" s="130" t="s">
        <v>7814</v>
      </c>
      <c r="O90" s="130" t="s">
        <v>7814</v>
      </c>
      <c r="P90" s="130" t="s">
        <v>7814</v>
      </c>
      <c r="Q90" s="130" t="s">
        <v>7814</v>
      </c>
      <c r="R90" s="130" t="s">
        <v>7814</v>
      </c>
      <c r="S90" s="130" t="s">
        <v>7814</v>
      </c>
      <c r="T90" s="130" t="s">
        <v>7814</v>
      </c>
      <c r="U90" s="6"/>
    </row>
    <row r="91" spans="1:21">
      <c r="A91" s="89" t="s">
        <v>276</v>
      </c>
      <c r="B91" s="89" t="s">
        <v>167</v>
      </c>
      <c r="C91" s="130">
        <v>0.11260535598152699</v>
      </c>
      <c r="D91" s="130">
        <v>-0.17025388403091646</v>
      </c>
      <c r="E91" s="130">
        <v>-0.36837695129042736</v>
      </c>
      <c r="F91" s="130">
        <v>6.3422888009269318E-2</v>
      </c>
      <c r="G91" s="130">
        <v>-6.710183540306236E-2</v>
      </c>
      <c r="H91" s="130">
        <v>-6.5633375835249641E-2</v>
      </c>
      <c r="I91" s="130">
        <v>-8.9673666321339995E-2</v>
      </c>
      <c r="J91" s="130">
        <v>-0.98301349643411506</v>
      </c>
      <c r="K91" s="130">
        <v>-0.14614959977918851</v>
      </c>
      <c r="L91" s="130">
        <v>-4.3363379226236787E-2</v>
      </c>
      <c r="M91" s="130">
        <v>-1</v>
      </c>
      <c r="N91" s="130" t="s">
        <v>7814</v>
      </c>
      <c r="O91" s="130" t="s">
        <v>7814</v>
      </c>
      <c r="P91" s="130" t="s">
        <v>7814</v>
      </c>
      <c r="Q91" s="130" t="s">
        <v>7814</v>
      </c>
      <c r="R91" s="130" t="s">
        <v>7814</v>
      </c>
      <c r="S91" s="130" t="s">
        <v>7814</v>
      </c>
      <c r="T91" s="130" t="s">
        <v>7814</v>
      </c>
      <c r="U91" s="6"/>
    </row>
    <row r="92" spans="1:21">
      <c r="A92" s="89" t="s">
        <v>1427</v>
      </c>
      <c r="B92" s="89" t="s">
        <v>1428</v>
      </c>
      <c r="C92" s="130" t="s">
        <v>7814</v>
      </c>
      <c r="D92" s="130" t="s">
        <v>7814</v>
      </c>
      <c r="E92" s="130" t="s">
        <v>7814</v>
      </c>
      <c r="F92" s="130" t="s">
        <v>7814</v>
      </c>
      <c r="G92" s="130" t="s">
        <v>7814</v>
      </c>
      <c r="H92" s="130" t="s">
        <v>7814</v>
      </c>
      <c r="I92" s="130" t="s">
        <v>7814</v>
      </c>
      <c r="J92" s="130" t="s">
        <v>7814</v>
      </c>
      <c r="K92" s="130" t="s">
        <v>7814</v>
      </c>
      <c r="L92" s="130" t="s">
        <v>7814</v>
      </c>
      <c r="M92" s="130" t="s">
        <v>7814</v>
      </c>
      <c r="N92" s="130">
        <v>-7.9124271572843519E-3</v>
      </c>
      <c r="O92" s="130">
        <v>0.22620049616682847</v>
      </c>
      <c r="P92" s="130">
        <v>0.15974816918714607</v>
      </c>
      <c r="Q92" s="130">
        <v>0.19398413194352027</v>
      </c>
      <c r="R92" s="130">
        <v>-6.2588855534276733E-2</v>
      </c>
      <c r="S92" s="130">
        <v>-0.16589950868730452</v>
      </c>
      <c r="T92" s="130">
        <v>0.20643643345579732</v>
      </c>
      <c r="U92" s="6"/>
    </row>
    <row r="93" spans="1:21">
      <c r="A93" s="89" t="s">
        <v>277</v>
      </c>
      <c r="B93" s="89" t="s">
        <v>1431</v>
      </c>
      <c r="C93" s="130">
        <v>4.3869845905439186E-2</v>
      </c>
      <c r="D93" s="130">
        <v>-6.3054901461907398E-2</v>
      </c>
      <c r="E93" s="130">
        <v>8.7612326182964884E-2</v>
      </c>
      <c r="F93" s="130">
        <v>0.16479132917250405</v>
      </c>
      <c r="G93" s="130">
        <v>9.0749145765354644E-2</v>
      </c>
      <c r="H93" s="130">
        <v>8.3556325749079896E-2</v>
      </c>
      <c r="I93" s="130">
        <v>0.10470920019697139</v>
      </c>
      <c r="J93" s="130">
        <v>0.13124053700367866</v>
      </c>
      <c r="K93" s="130">
        <v>0.13412277138103113</v>
      </c>
      <c r="L93" s="130">
        <v>9.3892123704664154E-3</v>
      </c>
      <c r="M93" s="130">
        <v>-0.94136415553116726</v>
      </c>
      <c r="N93" s="130">
        <v>0.12764539404765274</v>
      </c>
      <c r="O93" s="130">
        <v>7.4804114913230357E-2</v>
      </c>
      <c r="P93" s="130">
        <v>0.22752466400818383</v>
      </c>
      <c r="Q93" s="130">
        <v>8.898878801237653E-2</v>
      </c>
      <c r="R93" s="130">
        <v>0.10234878391942615</v>
      </c>
      <c r="S93" s="130">
        <v>-4.0775667898231838E-3</v>
      </c>
      <c r="T93" s="130">
        <v>-6.6277732299531489E-2</v>
      </c>
      <c r="U93" s="6"/>
    </row>
    <row r="94" spans="1:21">
      <c r="A94" s="89" t="s">
        <v>278</v>
      </c>
      <c r="B94" s="89" t="s">
        <v>116</v>
      </c>
      <c r="C94" s="130">
        <v>6.964895407203664E-2</v>
      </c>
      <c r="D94" s="130">
        <v>0.10339938202355325</v>
      </c>
      <c r="E94" s="130">
        <v>0.10874420507486859</v>
      </c>
      <c r="F94" s="130">
        <v>9.0164157684168744E-2</v>
      </c>
      <c r="G94" s="130">
        <v>0.12364473739776249</v>
      </c>
      <c r="H94" s="130">
        <v>0.14331292333884638</v>
      </c>
      <c r="I94" s="130">
        <v>3.1665212820028099E-2</v>
      </c>
      <c r="J94" s="130">
        <v>8.0708203049426608E-2</v>
      </c>
      <c r="K94" s="130">
        <v>-6.2718535522593877E-2</v>
      </c>
      <c r="L94" s="130">
        <v>-9.2395019726206895E-2</v>
      </c>
      <c r="M94" s="130">
        <v>0.32194810250353689</v>
      </c>
      <c r="N94" s="130">
        <v>0.1981926179681035</v>
      </c>
      <c r="O94" s="130">
        <v>0.22836397412570286</v>
      </c>
      <c r="P94" s="130">
        <v>0.28046891716376354</v>
      </c>
      <c r="Q94" s="130">
        <v>0.25362568741856228</v>
      </c>
      <c r="R94" s="130">
        <v>0.11939290312092443</v>
      </c>
      <c r="S94" s="130">
        <v>7.5537742869782321E-3</v>
      </c>
      <c r="T94" s="130">
        <v>3.5104717889532289E-2</v>
      </c>
      <c r="U94" s="6"/>
    </row>
    <row r="95" spans="1:21">
      <c r="A95" s="89" t="s">
        <v>279</v>
      </c>
      <c r="B95" s="89" t="s">
        <v>115</v>
      </c>
      <c r="C95" s="130">
        <v>2.2477423838063615E-2</v>
      </c>
      <c r="D95" s="130">
        <v>7.3230169679377566E-2</v>
      </c>
      <c r="E95" s="130">
        <v>0.15724188922876858</v>
      </c>
      <c r="F95" s="130">
        <v>0.13888696378884502</v>
      </c>
      <c r="G95" s="130">
        <v>5.8474059955809343E-2</v>
      </c>
      <c r="H95" s="130">
        <v>2.9912974892577049E-2</v>
      </c>
      <c r="I95" s="130">
        <v>-0.15108864789084953</v>
      </c>
      <c r="J95" s="130">
        <v>0.93267409746291818</v>
      </c>
      <c r="K95" s="130">
        <v>-0.30286071042528606</v>
      </c>
      <c r="L95" s="130">
        <v>-1.9921486825639212E-2</v>
      </c>
      <c r="M95" s="130">
        <v>0.11462172534013981</v>
      </c>
      <c r="N95" s="130">
        <v>0.16775455618958901</v>
      </c>
      <c r="O95" s="130">
        <v>0.46209088636017226</v>
      </c>
      <c r="P95" s="130">
        <v>-8.3254009421504849E-2</v>
      </c>
      <c r="Q95" s="130">
        <v>-0.24528442998756117</v>
      </c>
      <c r="R95" s="130">
        <v>0.56921593588010388</v>
      </c>
      <c r="S95" s="130">
        <v>4.8566106852428224</v>
      </c>
      <c r="T95" s="130">
        <v>4.1987305170966716E-2</v>
      </c>
      <c r="U95" s="6"/>
    </row>
    <row r="96" spans="1:21">
      <c r="A96" s="89" t="s">
        <v>280</v>
      </c>
      <c r="B96" s="89" t="s">
        <v>114</v>
      </c>
      <c r="C96" s="130">
        <v>7.6084963697921504E-2</v>
      </c>
      <c r="D96" s="130">
        <v>-5.407976685334559E-2</v>
      </c>
      <c r="E96" s="130">
        <v>0.26801058664043653</v>
      </c>
      <c r="F96" s="130">
        <v>0.14387797981681549</v>
      </c>
      <c r="G96" s="130">
        <v>0.2001284549473894</v>
      </c>
      <c r="H96" s="130">
        <v>0.31234088955125006</v>
      </c>
      <c r="I96" s="130">
        <v>0.15206903924118276</v>
      </c>
      <c r="J96" s="130">
        <v>0.19925518813608178</v>
      </c>
      <c r="K96" s="130">
        <v>-0.14189150518661875</v>
      </c>
      <c r="L96" s="130">
        <v>-0.27164894692618591</v>
      </c>
      <c r="M96" s="130">
        <v>-3.6469346180512452E-2</v>
      </c>
      <c r="N96" s="130">
        <v>0.24738484614291889</v>
      </c>
      <c r="O96" s="130">
        <v>3.593659067437005E-2</v>
      </c>
      <c r="P96" s="130">
        <v>0.63076861607087209</v>
      </c>
      <c r="Q96" s="130">
        <v>3.011366938590232E-2</v>
      </c>
      <c r="R96" s="130">
        <v>0.19398711515972344</v>
      </c>
      <c r="S96" s="130">
        <v>-3.0260129689032578E-2</v>
      </c>
      <c r="T96" s="130">
        <v>2.0782445963674956E-2</v>
      </c>
      <c r="U96" s="6"/>
    </row>
    <row r="97" spans="1:21">
      <c r="A97" s="89" t="s">
        <v>1517</v>
      </c>
      <c r="B97" s="89" t="s">
        <v>1518</v>
      </c>
      <c r="C97" s="130" t="s">
        <v>7814</v>
      </c>
      <c r="D97" s="130" t="s">
        <v>7814</v>
      </c>
      <c r="E97" s="130" t="s">
        <v>7814</v>
      </c>
      <c r="F97" s="130" t="s">
        <v>7814</v>
      </c>
      <c r="G97" s="130" t="s">
        <v>7814</v>
      </c>
      <c r="H97" s="130" t="s">
        <v>7814</v>
      </c>
      <c r="I97" s="130" t="s">
        <v>7814</v>
      </c>
      <c r="J97" s="130" t="s">
        <v>7814</v>
      </c>
      <c r="K97" s="130" t="s">
        <v>7814</v>
      </c>
      <c r="L97" s="130" t="s">
        <v>7814</v>
      </c>
      <c r="M97" s="130" t="s">
        <v>7814</v>
      </c>
      <c r="N97" s="130">
        <v>-0.48455115388466485</v>
      </c>
      <c r="O97" s="130">
        <v>0.14430419924352278</v>
      </c>
      <c r="P97" s="130">
        <v>0.21475622655957327</v>
      </c>
      <c r="Q97" s="130">
        <v>0.83960497391699684</v>
      </c>
      <c r="R97" s="130">
        <v>9.9952492129200099E-2</v>
      </c>
      <c r="S97" s="130">
        <v>0.25202735762439232</v>
      </c>
      <c r="T97" s="130">
        <v>0.61358212708796933</v>
      </c>
      <c r="U97" s="6"/>
    </row>
    <row r="98" spans="1:21">
      <c r="A98" s="89" t="s">
        <v>281</v>
      </c>
      <c r="B98" s="89" t="s">
        <v>113</v>
      </c>
      <c r="C98" s="130">
        <v>-1.5625980062949241E-2</v>
      </c>
      <c r="D98" s="130">
        <v>0.69198323167938658</v>
      </c>
      <c r="E98" s="130">
        <v>0.99355190120833403</v>
      </c>
      <c r="F98" s="130">
        <v>-0.4846045914730972</v>
      </c>
      <c r="G98" s="130">
        <v>0.29857173420498584</v>
      </c>
      <c r="H98" s="130">
        <v>5.2911019256602909E-2</v>
      </c>
      <c r="I98" s="130">
        <v>0.12217888822143563</v>
      </c>
      <c r="J98" s="130">
        <v>0.14563751606243058</v>
      </c>
      <c r="K98" s="130">
        <v>-0.2469359369772739</v>
      </c>
      <c r="L98" s="130">
        <v>-2.8822487767296012E-2</v>
      </c>
      <c r="M98" s="130">
        <v>0.10361162038021643</v>
      </c>
      <c r="N98" s="130">
        <v>0.37799079698989013</v>
      </c>
      <c r="O98" s="130">
        <v>9.6805349584165645E-2</v>
      </c>
      <c r="P98" s="130">
        <v>5.8483490900325563E-2</v>
      </c>
      <c r="Q98" s="130">
        <v>0.14148519332747966</v>
      </c>
      <c r="R98" s="130">
        <v>0.66703975241194557</v>
      </c>
      <c r="S98" s="130">
        <v>0.18373046042394314</v>
      </c>
      <c r="T98" s="130">
        <v>-0.11748313439452795</v>
      </c>
      <c r="U98" s="6"/>
    </row>
    <row r="99" spans="1:21">
      <c r="A99" s="89" t="s">
        <v>1526</v>
      </c>
      <c r="B99" s="89" t="s">
        <v>1527</v>
      </c>
      <c r="C99" s="130" t="s">
        <v>7814</v>
      </c>
      <c r="D99" s="130" t="s">
        <v>7814</v>
      </c>
      <c r="E99" s="130" t="s">
        <v>7814</v>
      </c>
      <c r="F99" s="130" t="s">
        <v>7814</v>
      </c>
      <c r="G99" s="130" t="s">
        <v>7814</v>
      </c>
      <c r="H99" s="130" t="s">
        <v>7814</v>
      </c>
      <c r="I99" s="130" t="s">
        <v>7814</v>
      </c>
      <c r="J99" s="130" t="s">
        <v>7814</v>
      </c>
      <c r="K99" s="130" t="s">
        <v>7814</v>
      </c>
      <c r="L99" s="130" t="s">
        <v>7814</v>
      </c>
      <c r="M99" s="130" t="s">
        <v>7814</v>
      </c>
      <c r="N99" s="130">
        <v>5.3652393378082142E-2</v>
      </c>
      <c r="O99" s="130">
        <v>0.33163542181612171</v>
      </c>
      <c r="P99" s="130">
        <v>0.11810375241717663</v>
      </c>
      <c r="Q99" s="130">
        <v>0.12840600473133534</v>
      </c>
      <c r="R99" s="130">
        <v>0.17299181454981283</v>
      </c>
      <c r="S99" s="130">
        <v>6.8285857938447103E-2</v>
      </c>
      <c r="T99" s="130">
        <v>-1.2229124994619478E-2</v>
      </c>
      <c r="U99" s="6"/>
    </row>
    <row r="100" spans="1:21">
      <c r="A100" s="89" t="s">
        <v>282</v>
      </c>
      <c r="B100" s="89" t="s">
        <v>112</v>
      </c>
      <c r="C100" s="130">
        <v>0.4482846260278972</v>
      </c>
      <c r="D100" s="130">
        <v>-0.10246694827279657</v>
      </c>
      <c r="E100" s="130">
        <v>0.29418659858295504</v>
      </c>
      <c r="F100" s="130">
        <v>0.62922047137873549</v>
      </c>
      <c r="G100" s="130">
        <v>-9.8338822629305711E-2</v>
      </c>
      <c r="H100" s="130">
        <v>-0.24057168223151359</v>
      </c>
      <c r="I100" s="130">
        <v>-4.4290138144867486E-2</v>
      </c>
      <c r="J100" s="130">
        <v>0.25756870646404106</v>
      </c>
      <c r="K100" s="130">
        <v>-6.0529484239712605E-2</v>
      </c>
      <c r="L100" s="130">
        <v>0.35424669062712266</v>
      </c>
      <c r="M100" s="130">
        <v>-1</v>
      </c>
      <c r="N100" s="130" t="s">
        <v>7814</v>
      </c>
      <c r="O100" s="130" t="s">
        <v>7814</v>
      </c>
      <c r="P100" s="130" t="s">
        <v>7814</v>
      </c>
      <c r="Q100" s="130" t="s">
        <v>7814</v>
      </c>
      <c r="R100" s="130" t="s">
        <v>7814</v>
      </c>
      <c r="S100" s="130" t="s">
        <v>7814</v>
      </c>
      <c r="T100" s="130" t="s">
        <v>7814</v>
      </c>
      <c r="U100" s="6"/>
    </row>
    <row r="101" spans="1:21">
      <c r="A101" s="89" t="s">
        <v>283</v>
      </c>
      <c r="B101" s="89" t="s">
        <v>111</v>
      </c>
      <c r="C101" s="130">
        <v>-0.1458546344157684</v>
      </c>
      <c r="D101" s="130">
        <v>3.9226302073958053E-2</v>
      </c>
      <c r="E101" s="130">
        <v>0.27901076982317674</v>
      </c>
      <c r="F101" s="130">
        <v>0.8664085914866444</v>
      </c>
      <c r="G101" s="130">
        <v>3.0578260073587105E-2</v>
      </c>
      <c r="H101" s="130">
        <v>8.0036806749131717E-2</v>
      </c>
      <c r="I101" s="130">
        <v>-8.8944305693491654E-2</v>
      </c>
      <c r="J101" s="130">
        <v>8.5343565189415882E-2</v>
      </c>
      <c r="K101" s="130">
        <v>0.11778990675059742</v>
      </c>
      <c r="L101" s="130">
        <v>-0.51831675610490868</v>
      </c>
      <c r="M101" s="130">
        <v>-1</v>
      </c>
      <c r="N101" s="130" t="s">
        <v>7814</v>
      </c>
      <c r="O101" s="130" t="s">
        <v>7814</v>
      </c>
      <c r="P101" s="130" t="s">
        <v>7814</v>
      </c>
      <c r="Q101" s="130" t="s">
        <v>7814</v>
      </c>
      <c r="R101" s="130" t="s">
        <v>7814</v>
      </c>
      <c r="S101" s="130" t="s">
        <v>7814</v>
      </c>
      <c r="T101" s="130" t="s">
        <v>7814</v>
      </c>
      <c r="U101" s="6"/>
    </row>
    <row r="102" spans="1:21">
      <c r="A102" s="89" t="s">
        <v>284</v>
      </c>
      <c r="B102" s="89" t="s">
        <v>110</v>
      </c>
      <c r="C102" s="130">
        <v>5.4452405213722521E-2</v>
      </c>
      <c r="D102" s="130">
        <v>0.20159731269762493</v>
      </c>
      <c r="E102" s="130">
        <v>-1.8729133824168409E-2</v>
      </c>
      <c r="F102" s="130">
        <v>7.9788070210913276E-2</v>
      </c>
      <c r="G102" s="130">
        <v>0.11347756687681088</v>
      </c>
      <c r="H102" s="130">
        <v>0.18243568258675857</v>
      </c>
      <c r="I102" s="130">
        <v>-6.4573259650661741E-2</v>
      </c>
      <c r="J102" s="130">
        <v>-4.3096093841668348E-2</v>
      </c>
      <c r="K102" s="130">
        <v>4.4925016605764867E-2</v>
      </c>
      <c r="L102" s="130">
        <v>3.3849434474019446E-2</v>
      </c>
      <c r="M102" s="130">
        <v>-1</v>
      </c>
      <c r="N102" s="130" t="s">
        <v>7814</v>
      </c>
      <c r="O102" s="130" t="s">
        <v>7814</v>
      </c>
      <c r="P102" s="130" t="s">
        <v>7814</v>
      </c>
      <c r="Q102" s="130" t="s">
        <v>7814</v>
      </c>
      <c r="R102" s="130" t="s">
        <v>7814</v>
      </c>
      <c r="S102" s="130" t="s">
        <v>7814</v>
      </c>
      <c r="T102" s="130" t="s">
        <v>7814</v>
      </c>
      <c r="U102" s="6"/>
    </row>
    <row r="103" spans="1:21">
      <c r="A103" s="89" t="s">
        <v>285</v>
      </c>
      <c r="B103" s="89" t="s">
        <v>192</v>
      </c>
      <c r="C103" s="130">
        <v>0.50970512453478389</v>
      </c>
      <c r="D103" s="130">
        <v>-0.53020821481397196</v>
      </c>
      <c r="E103" s="130">
        <v>-4.8437878420924951E-3</v>
      </c>
      <c r="F103" s="130">
        <v>10.665368702847408</v>
      </c>
      <c r="G103" s="130">
        <v>2.2685206433980767</v>
      </c>
      <c r="H103" s="130">
        <v>0.44653943533116314</v>
      </c>
      <c r="I103" s="130">
        <v>-0.16755848022027153</v>
      </c>
      <c r="J103" s="130">
        <v>2.7914701740560846</v>
      </c>
      <c r="K103" s="130">
        <v>-0.65423396915064314</v>
      </c>
      <c r="L103" s="130">
        <v>0.22740208620129621</v>
      </c>
      <c r="M103" s="130">
        <v>-1</v>
      </c>
      <c r="N103" s="130" t="s">
        <v>7814</v>
      </c>
      <c r="O103" s="130" t="s">
        <v>7814</v>
      </c>
      <c r="P103" s="130" t="s">
        <v>7814</v>
      </c>
      <c r="Q103" s="130" t="s">
        <v>7814</v>
      </c>
      <c r="R103" s="130" t="s">
        <v>7814</v>
      </c>
      <c r="S103" s="130" t="s">
        <v>7814</v>
      </c>
      <c r="T103" s="130" t="s">
        <v>7814</v>
      </c>
      <c r="U103" s="6"/>
    </row>
    <row r="104" spans="1:21">
      <c r="A104" s="89" t="s">
        <v>286</v>
      </c>
      <c r="B104" s="89" t="s">
        <v>109</v>
      </c>
      <c r="C104" s="130">
        <v>-4.420623871575724E-2</v>
      </c>
      <c r="D104" s="130">
        <v>0.1274819463055461</v>
      </c>
      <c r="E104" s="130">
        <v>0.19971576850718042</v>
      </c>
      <c r="F104" s="130">
        <v>5.0108287474077917E-2</v>
      </c>
      <c r="G104" s="130">
        <v>4.7471620845267237E-2</v>
      </c>
      <c r="H104" s="130">
        <v>-0.1426839034294769</v>
      </c>
      <c r="I104" s="130">
        <v>0.19043604420406468</v>
      </c>
      <c r="J104" s="130">
        <v>1.0254029617111193E-2</v>
      </c>
      <c r="K104" s="130">
        <v>-4.1763697660482602E-2</v>
      </c>
      <c r="L104" s="130">
        <v>-6.542520954134845E-2</v>
      </c>
      <c r="M104" s="130">
        <v>0.93678841689092773</v>
      </c>
      <c r="N104" s="130">
        <v>0.38408965630901504</v>
      </c>
      <c r="O104" s="130">
        <v>0.10008247922896474</v>
      </c>
      <c r="P104" s="130">
        <v>0.32145083159022247</v>
      </c>
      <c r="Q104" s="130">
        <v>0.1958207809184549</v>
      </c>
      <c r="R104" s="130">
        <v>5.7741051701638568E-3</v>
      </c>
      <c r="S104" s="130">
        <v>-9.5851818975813408E-2</v>
      </c>
      <c r="T104" s="130">
        <v>0.10960038302629704</v>
      </c>
      <c r="U104" s="6"/>
    </row>
    <row r="105" spans="1:21">
      <c r="A105" s="89" t="s">
        <v>287</v>
      </c>
      <c r="B105" s="89" t="s">
        <v>156</v>
      </c>
      <c r="C105" s="130">
        <v>0.18869801020298649</v>
      </c>
      <c r="D105" s="130">
        <v>0.56967860668368075</v>
      </c>
      <c r="E105" s="130">
        <v>-0.37102544720384656</v>
      </c>
      <c r="F105" s="130">
        <v>-0.27720208734617824</v>
      </c>
      <c r="G105" s="130">
        <v>2.1152833570562497</v>
      </c>
      <c r="H105" s="130">
        <v>1.2907606566576093</v>
      </c>
      <c r="I105" s="130">
        <v>-0.90563912808453728</v>
      </c>
      <c r="J105" s="130">
        <v>3.4624103914241937</v>
      </c>
      <c r="K105" s="130">
        <v>-0.78962604048448903</v>
      </c>
      <c r="L105" s="130">
        <v>1.8080682817059852</v>
      </c>
      <c r="M105" s="130">
        <v>1.8009842864440166</v>
      </c>
      <c r="N105" s="130">
        <v>0.39702982139843312</v>
      </c>
      <c r="O105" s="130">
        <v>2.2695178281035879</v>
      </c>
      <c r="P105" s="130">
        <v>0.60828809373423431</v>
      </c>
      <c r="Q105" s="130">
        <v>3.6707216498599609</v>
      </c>
      <c r="R105" s="130">
        <v>4.6782717431903542E-3</v>
      </c>
      <c r="S105" s="130">
        <v>-0.89052548904257001</v>
      </c>
      <c r="T105" s="130">
        <v>-0.22134697439511353</v>
      </c>
      <c r="U105" s="6"/>
    </row>
    <row r="106" spans="1:21">
      <c r="A106" s="89" t="s">
        <v>288</v>
      </c>
      <c r="B106" s="89" t="s">
        <v>108</v>
      </c>
      <c r="C106" s="130">
        <v>0.51471310545883697</v>
      </c>
      <c r="D106" s="130">
        <v>-0.2310921296178311</v>
      </c>
      <c r="E106" s="130">
        <v>0.10071955592775539</v>
      </c>
      <c r="F106" s="130">
        <v>-3.4312812526264835E-3</v>
      </c>
      <c r="G106" s="130">
        <v>6.4770003683798816E-2</v>
      </c>
      <c r="H106" s="130">
        <v>8.5048248953737637E-2</v>
      </c>
      <c r="I106" s="130">
        <v>0.17790476291112456</v>
      </c>
      <c r="J106" s="130">
        <v>-0.27778229227492457</v>
      </c>
      <c r="K106" s="130">
        <v>0.41627316305173667</v>
      </c>
      <c r="L106" s="130">
        <v>-0.11385874684072161</v>
      </c>
      <c r="M106" s="130">
        <v>-0.1692909626880843</v>
      </c>
      <c r="N106" s="130">
        <v>-0.11028813497083134</v>
      </c>
      <c r="O106" s="130">
        <v>0.28446801366230945</v>
      </c>
      <c r="P106" s="130">
        <v>0.52048138712551606</v>
      </c>
      <c r="Q106" s="130">
        <v>0.11911603075607213</v>
      </c>
      <c r="R106" s="130">
        <v>-1.8845563238236274E-2</v>
      </c>
      <c r="S106" s="130">
        <v>2.0711178620388182E-2</v>
      </c>
      <c r="T106" s="130">
        <v>0.42325823463386403</v>
      </c>
      <c r="U106" s="6"/>
    </row>
    <row r="107" spans="1:21">
      <c r="A107" s="89" t="s">
        <v>289</v>
      </c>
      <c r="B107" s="89" t="s">
        <v>1624</v>
      </c>
      <c r="C107" s="130">
        <v>-0.15030737111404424</v>
      </c>
      <c r="D107" s="130">
        <v>-2.3677429469768252E-2</v>
      </c>
      <c r="E107" s="130">
        <v>0.21210980309530192</v>
      </c>
      <c r="F107" s="130">
        <v>-7.8636658193105058E-2</v>
      </c>
      <c r="G107" s="130">
        <v>-1.928443585092765E-2</v>
      </c>
      <c r="H107" s="130">
        <v>0.10753024559248114</v>
      </c>
      <c r="I107" s="130">
        <v>-3.0138430705014985E-2</v>
      </c>
      <c r="J107" s="130">
        <v>0.17847270931395065</v>
      </c>
      <c r="K107" s="130">
        <v>-2.862882246494669E-3</v>
      </c>
      <c r="L107" s="130">
        <v>7.0762251625625439E-2</v>
      </c>
      <c r="M107" s="130">
        <v>0.44163627897566426</v>
      </c>
      <c r="N107" s="130">
        <v>-0.57884224358850256</v>
      </c>
      <c r="O107" s="130">
        <v>2.901473133643484E-2</v>
      </c>
      <c r="P107" s="130">
        <v>-0.24845932994968367</v>
      </c>
      <c r="Q107" s="130">
        <v>0.37062534264337832</v>
      </c>
      <c r="R107" s="130">
        <v>-4.7837639988641101E-2</v>
      </c>
      <c r="S107" s="130">
        <v>8.3980573274983428E-2</v>
      </c>
      <c r="T107" s="130">
        <v>-8.4115528004773732E-2</v>
      </c>
      <c r="U107" s="6"/>
    </row>
    <row r="108" spans="1:21">
      <c r="A108" s="89" t="s">
        <v>290</v>
      </c>
      <c r="B108" s="89" t="s">
        <v>193</v>
      </c>
      <c r="C108" s="130">
        <v>4.6875923276697318E-2</v>
      </c>
      <c r="D108" s="130">
        <v>0.11249080266730105</v>
      </c>
      <c r="E108" s="130">
        <v>5.6410356368265191E-2</v>
      </c>
      <c r="F108" s="130">
        <v>0.12035493309155831</v>
      </c>
      <c r="G108" s="130">
        <v>5.0905732803707693E-2</v>
      </c>
      <c r="H108" s="130">
        <v>5.926845006370951E-2</v>
      </c>
      <c r="I108" s="130">
        <v>6.4293068467487613E-2</v>
      </c>
      <c r="J108" s="130">
        <v>0.30174639230007072</v>
      </c>
      <c r="K108" s="130">
        <v>0.1151273184360464</v>
      </c>
      <c r="L108" s="130">
        <v>8.3942346103715648E-2</v>
      </c>
      <c r="M108" s="130">
        <v>0.34305523646232516</v>
      </c>
      <c r="N108" s="130">
        <v>7.4432847375679678E-2</v>
      </c>
      <c r="O108" s="130">
        <v>4.5406442851139373E-2</v>
      </c>
      <c r="P108" s="130">
        <v>5.756929094725205E-2</v>
      </c>
      <c r="Q108" s="130">
        <v>6.1328117336187926E-2</v>
      </c>
      <c r="R108" s="130">
        <v>7.2437584544993605E-2</v>
      </c>
      <c r="S108" s="130">
        <v>5.6721609728022537E-2</v>
      </c>
      <c r="T108" s="130">
        <v>6.3725345968504321E-2</v>
      </c>
      <c r="U108" s="6"/>
    </row>
    <row r="109" spans="1:21">
      <c r="A109" s="89" t="s">
        <v>291</v>
      </c>
      <c r="B109" s="89" t="s">
        <v>106</v>
      </c>
      <c r="C109" s="130">
        <v>2.7625910989111269E-2</v>
      </c>
      <c r="D109" s="130">
        <v>4.9329812105041615E-2</v>
      </c>
      <c r="E109" s="130">
        <v>8.474397686365176E-2</v>
      </c>
      <c r="F109" s="130">
        <v>3.4695605911942096E-2</v>
      </c>
      <c r="G109" s="130">
        <v>6.8643453120124986E-2</v>
      </c>
      <c r="H109" s="130">
        <v>3.781764817646871E-2</v>
      </c>
      <c r="I109" s="130">
        <v>3.8361953170295227E-2</v>
      </c>
      <c r="J109" s="130">
        <v>0.16245532643215599</v>
      </c>
      <c r="K109" s="130">
        <v>0.15456834168780409</v>
      </c>
      <c r="L109" s="130">
        <v>0.15530247605869962</v>
      </c>
      <c r="M109" s="130">
        <v>0.91352432964095298</v>
      </c>
      <c r="N109" s="130">
        <v>9.0275815210292709E-2</v>
      </c>
      <c r="O109" s="130">
        <v>3.252431225505692E-2</v>
      </c>
      <c r="P109" s="130">
        <v>2.4189215317517609E-2</v>
      </c>
      <c r="Q109" s="130">
        <v>-1.0929706998291655E-3</v>
      </c>
      <c r="R109" s="130">
        <v>1.9716054631718327E-2</v>
      </c>
      <c r="S109" s="130">
        <v>-1.8800421624138419E-2</v>
      </c>
      <c r="T109" s="130">
        <v>3.4343609992498747E-2</v>
      </c>
      <c r="U109" s="6"/>
    </row>
    <row r="110" spans="1:21">
      <c r="A110" s="89" t="s">
        <v>292</v>
      </c>
      <c r="B110" s="89" t="s">
        <v>1648</v>
      </c>
      <c r="C110" s="130">
        <v>-0.17797217397534315</v>
      </c>
      <c r="D110" s="130">
        <v>7.9733981420510247E-2</v>
      </c>
      <c r="E110" s="130">
        <v>3.1488471796911055E-2</v>
      </c>
      <c r="F110" s="130">
        <v>-8.3795835497085802E-3</v>
      </c>
      <c r="G110" s="130">
        <v>8.0912491663935437E-2</v>
      </c>
      <c r="H110" s="130">
        <v>8.4037025301789248E-2</v>
      </c>
      <c r="I110" s="130">
        <v>-0.11940172623317946</v>
      </c>
      <c r="J110" s="130">
        <v>-5.4240498125710856E-2</v>
      </c>
      <c r="K110" s="130">
        <v>9.9872157526672556E-3</v>
      </c>
      <c r="L110" s="130">
        <v>5.6360358720638493E-2</v>
      </c>
      <c r="M110" s="130">
        <v>0.53036486604341726</v>
      </c>
      <c r="N110" s="130">
        <v>-2.9329288960546873E-2</v>
      </c>
      <c r="O110" s="130">
        <v>0.16593344779078745</v>
      </c>
      <c r="P110" s="130">
        <v>1.1047773099733371E-2</v>
      </c>
      <c r="Q110" s="130">
        <v>0.13843537604121048</v>
      </c>
      <c r="R110" s="130">
        <v>0.53445238245967142</v>
      </c>
      <c r="S110" s="130">
        <v>-0.45307715090008227</v>
      </c>
      <c r="T110" s="130">
        <v>1.0230152268913439E-2</v>
      </c>
      <c r="U110" s="6"/>
    </row>
    <row r="111" spans="1:21">
      <c r="A111" s="89" t="s">
        <v>293</v>
      </c>
      <c r="B111" s="89" t="s">
        <v>1661</v>
      </c>
      <c r="C111" s="130">
        <v>0.33237935770930971</v>
      </c>
      <c r="D111" s="130">
        <v>0.20605731146441042</v>
      </c>
      <c r="E111" s="130">
        <v>0.11800290665645319</v>
      </c>
      <c r="F111" s="130">
        <v>7.8316073864803215E-2</v>
      </c>
      <c r="G111" s="130">
        <v>4.027549066060887E-2</v>
      </c>
      <c r="H111" s="130">
        <v>4.1596850647454886E-2</v>
      </c>
      <c r="I111" s="130">
        <v>-0.98157907629654351</v>
      </c>
      <c r="J111" s="130">
        <v>4.3919967887303457E-2</v>
      </c>
      <c r="K111" s="130">
        <v>9.1841373823374317E-2</v>
      </c>
      <c r="L111" s="130">
        <v>0.80656713688839798</v>
      </c>
      <c r="M111" s="130">
        <v>0.93027932158959037</v>
      </c>
      <c r="N111" s="130">
        <v>-9.2313845105623793E-3</v>
      </c>
      <c r="O111" s="130">
        <v>4.7060977850623686E-3</v>
      </c>
      <c r="P111" s="130">
        <v>-0.10281877652271765</v>
      </c>
      <c r="Q111" s="130">
        <v>0.41602743853925284</v>
      </c>
      <c r="R111" s="130">
        <v>0.39159086000031862</v>
      </c>
      <c r="S111" s="130">
        <v>-0.42551841092047715</v>
      </c>
      <c r="T111" s="130">
        <v>2.9076600771230932</v>
      </c>
      <c r="U111" s="6"/>
    </row>
    <row r="112" spans="1:21">
      <c r="A112" s="89" t="s">
        <v>294</v>
      </c>
      <c r="B112" s="89" t="s">
        <v>103</v>
      </c>
      <c r="C112" s="130">
        <v>0.24215727562126066</v>
      </c>
      <c r="D112" s="130">
        <v>0.32775371371038919</v>
      </c>
      <c r="E112" s="130">
        <v>0.11443382475420227</v>
      </c>
      <c r="F112" s="130">
        <v>-0.20822369392055007</v>
      </c>
      <c r="G112" s="130">
        <v>9.2427133558530272E-2</v>
      </c>
      <c r="H112" s="130">
        <v>0.15048530846889552</v>
      </c>
      <c r="I112" s="130">
        <v>0.29370117388474926</v>
      </c>
      <c r="J112" s="130">
        <v>0.46832059191289299</v>
      </c>
      <c r="K112" s="130">
        <v>0.1617193002860331</v>
      </c>
      <c r="L112" s="130">
        <v>0.10133184521822414</v>
      </c>
      <c r="M112" s="130">
        <v>5.1106437476462929E-2</v>
      </c>
      <c r="N112" s="130">
        <v>0.16842191565988363</v>
      </c>
      <c r="O112" s="130">
        <v>0.1241546231278563</v>
      </c>
      <c r="P112" s="130">
        <v>-6.3547440236729758E-3</v>
      </c>
      <c r="Q112" s="130">
        <v>2.1860957049044671E-2</v>
      </c>
      <c r="R112" s="130">
        <v>0.22176809146629783</v>
      </c>
      <c r="S112" s="130">
        <v>6.1746754161966066E-2</v>
      </c>
      <c r="T112" s="130">
        <v>0.13888728103290182</v>
      </c>
      <c r="U112" s="6"/>
    </row>
    <row r="113" spans="1:21">
      <c r="A113" s="89" t="s">
        <v>295</v>
      </c>
      <c r="B113" s="89" t="s">
        <v>102</v>
      </c>
      <c r="C113" s="130">
        <v>0.51494215237856333</v>
      </c>
      <c r="D113" s="130">
        <v>0.11738843680096256</v>
      </c>
      <c r="E113" s="130">
        <v>0.27722553295881425</v>
      </c>
      <c r="F113" s="130">
        <v>0.29892551411038348</v>
      </c>
      <c r="G113" s="130">
        <v>-0.11539063334121791</v>
      </c>
      <c r="H113" s="130">
        <v>0.17952867922984561</v>
      </c>
      <c r="I113" s="130">
        <v>0.20740469006029727</v>
      </c>
      <c r="J113" s="130">
        <v>0.23819588396546898</v>
      </c>
      <c r="K113" s="130">
        <v>-0.35753933696651952</v>
      </c>
      <c r="L113" s="130">
        <v>-0.13859257389016943</v>
      </c>
      <c r="M113" s="130">
        <v>-7.0043900063922915E-2</v>
      </c>
      <c r="N113" s="130">
        <v>0.12289172002208915</v>
      </c>
      <c r="O113" s="130">
        <v>-7.2928095374563684E-2</v>
      </c>
      <c r="P113" s="130">
        <v>0.4104361474754159</v>
      </c>
      <c r="Q113" s="130">
        <v>3.6700936071401458E-2</v>
      </c>
      <c r="R113" s="130">
        <v>9.2783135144095086E-2</v>
      </c>
      <c r="S113" s="130">
        <v>4.4829378946822374E-2</v>
      </c>
      <c r="T113" s="130">
        <v>0.94915589114130317</v>
      </c>
      <c r="U113" s="6"/>
    </row>
    <row r="114" spans="1:21">
      <c r="A114" s="89" t="s">
        <v>296</v>
      </c>
      <c r="B114" s="89" t="s">
        <v>194</v>
      </c>
      <c r="C114" s="130">
        <v>1.6957489769842686</v>
      </c>
      <c r="D114" s="130">
        <v>-0.57550878967731989</v>
      </c>
      <c r="E114" s="130">
        <v>0.16516411539768594</v>
      </c>
      <c r="F114" s="130">
        <v>0.25385721735195799</v>
      </c>
      <c r="G114" s="130">
        <v>-2.8950537892897032E-2</v>
      </c>
      <c r="H114" s="130">
        <v>3.6778898190136022E-2</v>
      </c>
      <c r="I114" s="130">
        <v>0.71280943542251474</v>
      </c>
      <c r="J114" s="130">
        <v>0.93912755696317163</v>
      </c>
      <c r="K114" s="130">
        <v>-0.49631891511003468</v>
      </c>
      <c r="L114" s="130">
        <v>0.16406905932005822</v>
      </c>
      <c r="M114" s="130">
        <v>-0.22925651061447538</v>
      </c>
      <c r="N114" s="130">
        <v>7.8036070574154737E-2</v>
      </c>
      <c r="O114" s="130">
        <v>-6.0891825905652341E-2</v>
      </c>
      <c r="P114" s="130">
        <v>0.42799269676778673</v>
      </c>
      <c r="Q114" s="130">
        <v>0.10618569532117816</v>
      </c>
      <c r="R114" s="130">
        <v>6.3352002818451991E-2</v>
      </c>
      <c r="S114" s="130">
        <v>-4.0686685124556754E-2</v>
      </c>
      <c r="T114" s="130">
        <v>-0.12380741056183653</v>
      </c>
      <c r="U114" s="6"/>
    </row>
    <row r="115" spans="1:21">
      <c r="A115" s="89" t="s">
        <v>297</v>
      </c>
      <c r="B115" s="89" t="s">
        <v>101</v>
      </c>
      <c r="C115" s="130">
        <v>-1.4149348916100757E-2</v>
      </c>
      <c r="D115" s="130">
        <v>1.6446389328067967E-2</v>
      </c>
      <c r="E115" s="130">
        <v>6.750109363038348E-2</v>
      </c>
      <c r="F115" s="130">
        <v>0.15802858876733406</v>
      </c>
      <c r="G115" s="130">
        <v>6.4150223561426856E-2</v>
      </c>
      <c r="H115" s="130">
        <v>0.15324633153308742</v>
      </c>
      <c r="I115" s="130">
        <v>0.10597488585069259</v>
      </c>
      <c r="J115" s="130">
        <v>0.21982000843092209</v>
      </c>
      <c r="K115" s="130">
        <v>-6.9802879159918896E-2</v>
      </c>
      <c r="L115" s="130">
        <v>8.6783509732363706E-2</v>
      </c>
      <c r="M115" s="130">
        <v>-6.6141540984454572E-3</v>
      </c>
      <c r="N115" s="130">
        <v>-2.7895318932251723E-2</v>
      </c>
      <c r="O115" s="130">
        <v>0.12396633340316199</v>
      </c>
      <c r="P115" s="130">
        <v>9.901003859292512E-2</v>
      </c>
      <c r="Q115" s="130">
        <v>0.1313555771154844</v>
      </c>
      <c r="R115" s="130">
        <v>-5.6830586454316934E-2</v>
      </c>
      <c r="S115" s="130">
        <v>0.12582967651381738</v>
      </c>
      <c r="T115" s="130">
        <v>5.5647492807301857E-2</v>
      </c>
      <c r="U115" s="6"/>
    </row>
    <row r="116" spans="1:21">
      <c r="A116" s="89" t="s">
        <v>298</v>
      </c>
      <c r="B116" s="89" t="s">
        <v>100</v>
      </c>
      <c r="C116" s="130">
        <v>0.14529358147076099</v>
      </c>
      <c r="D116" s="130">
        <v>0.11356782874573135</v>
      </c>
      <c r="E116" s="130">
        <v>-3.5857795819630112E-2</v>
      </c>
      <c r="F116" s="130">
        <v>-0.33108298883886522</v>
      </c>
      <c r="G116" s="130">
        <v>0.13342507513144097</v>
      </c>
      <c r="H116" s="130">
        <v>-0.32236919531958785</v>
      </c>
      <c r="I116" s="130">
        <v>2.6542938576784358E-2</v>
      </c>
      <c r="J116" s="130">
        <v>0.30523196848551049</v>
      </c>
      <c r="K116" s="130">
        <v>0.17610314040402408</v>
      </c>
      <c r="L116" s="130">
        <v>-0.41520046203861238</v>
      </c>
      <c r="M116" s="130">
        <v>6.7770069909189878E-3</v>
      </c>
      <c r="N116" s="130">
        <v>0.2113068365490236</v>
      </c>
      <c r="O116" s="130">
        <v>0.19438669713910905</v>
      </c>
      <c r="P116" s="130">
        <v>1.1992830360343261</v>
      </c>
      <c r="Q116" s="130">
        <v>0.11004543406000078</v>
      </c>
      <c r="R116" s="130">
        <v>3.7319739692591503E-2</v>
      </c>
      <c r="S116" s="130">
        <v>0.38050302957526383</v>
      </c>
      <c r="T116" s="130">
        <v>6.3981991189488108E-2</v>
      </c>
      <c r="U116" s="6"/>
    </row>
    <row r="117" spans="1:21">
      <c r="A117" s="89" t="s">
        <v>299</v>
      </c>
      <c r="B117" s="89" t="s">
        <v>99</v>
      </c>
      <c r="C117" s="130">
        <v>-2.0614973964391381E-2</v>
      </c>
      <c r="D117" s="130">
        <v>0.20272131665621895</v>
      </c>
      <c r="E117" s="130">
        <v>-2.0188267685685823E-2</v>
      </c>
      <c r="F117" s="130">
        <v>0.47328509664644858</v>
      </c>
      <c r="G117" s="130">
        <v>-0.30788507701042822</v>
      </c>
      <c r="H117" s="130">
        <v>2.1057763338543367E-2</v>
      </c>
      <c r="I117" s="130">
        <v>0.43068119533383764</v>
      </c>
      <c r="J117" s="130">
        <v>-0.10987878560097564</v>
      </c>
      <c r="K117" s="130">
        <v>0.27116728247618593</v>
      </c>
      <c r="L117" s="130">
        <v>-0.29378567940493838</v>
      </c>
      <c r="M117" s="130">
        <v>0.48251254242721475</v>
      </c>
      <c r="N117" s="130">
        <v>-6.9291952369783028E-2</v>
      </c>
      <c r="O117" s="130">
        <v>-2.3714275415980701E-2</v>
      </c>
      <c r="P117" s="130">
        <v>7.5616151765430351E-2</v>
      </c>
      <c r="Q117" s="130">
        <v>0.30640615269116589</v>
      </c>
      <c r="R117" s="130">
        <v>0.1870302899478653</v>
      </c>
      <c r="S117" s="130">
        <v>0.24713855501544746</v>
      </c>
      <c r="T117" s="130">
        <v>-0.17841273544067993</v>
      </c>
      <c r="U117" s="6"/>
    </row>
    <row r="118" spans="1:21">
      <c r="A118" s="89" t="s">
        <v>300</v>
      </c>
      <c r="B118" s="89" t="s">
        <v>98</v>
      </c>
      <c r="C118" s="130">
        <v>5.1037749632798723E-2</v>
      </c>
      <c r="D118" s="130">
        <v>8.0800122703340804E-2</v>
      </c>
      <c r="E118" s="130">
        <v>6.3625510343229053E-2</v>
      </c>
      <c r="F118" s="130">
        <v>0.1508792378757029</v>
      </c>
      <c r="G118" s="130">
        <v>9.4947294519325931E-2</v>
      </c>
      <c r="H118" s="130">
        <v>7.5220716351649175E-2</v>
      </c>
      <c r="I118" s="130">
        <v>4.2786366979910895E-2</v>
      </c>
      <c r="J118" s="130">
        <v>0.12990155292163963</v>
      </c>
      <c r="K118" s="130">
        <v>0.10613284712137783</v>
      </c>
      <c r="L118" s="130">
        <v>0.1047739447978917</v>
      </c>
      <c r="M118" s="130">
        <v>0.35639728735484444</v>
      </c>
      <c r="N118" s="130">
        <v>7.7560347365710047E-2</v>
      </c>
      <c r="O118" s="130">
        <v>5.0771017268425256E-2</v>
      </c>
      <c r="P118" s="130">
        <v>4.9534369538109635E-2</v>
      </c>
      <c r="Q118" s="130">
        <v>6.1220993255350908E-2</v>
      </c>
      <c r="R118" s="130">
        <v>5.9715295879051E-2</v>
      </c>
      <c r="S118" s="130">
        <v>4.7947939361424607E-2</v>
      </c>
      <c r="T118" s="130">
        <v>5.142033668392898E-2</v>
      </c>
      <c r="U118" s="6"/>
    </row>
    <row r="119" spans="1:21">
      <c r="A119" s="89" t="s">
        <v>1780</v>
      </c>
      <c r="B119" s="89" t="s">
        <v>1540</v>
      </c>
      <c r="C119" s="130" t="s">
        <v>7814</v>
      </c>
      <c r="D119" s="130" t="s">
        <v>7814</v>
      </c>
      <c r="E119" s="130" t="s">
        <v>7814</v>
      </c>
      <c r="F119" s="130" t="s">
        <v>7814</v>
      </c>
      <c r="G119" s="130" t="s">
        <v>7814</v>
      </c>
      <c r="H119" s="130" t="s">
        <v>7814</v>
      </c>
      <c r="I119" s="130" t="s">
        <v>7814</v>
      </c>
      <c r="J119" s="130" t="s">
        <v>7814</v>
      </c>
      <c r="K119" s="130" t="s">
        <v>7814</v>
      </c>
      <c r="L119" s="130" t="s">
        <v>7814</v>
      </c>
      <c r="M119" s="130" t="s">
        <v>7814</v>
      </c>
      <c r="N119" s="130">
        <v>0.1927273482680012</v>
      </c>
      <c r="O119" s="130">
        <v>5.1844215225178347E-2</v>
      </c>
      <c r="P119" s="130">
        <v>0.11143313792963028</v>
      </c>
      <c r="Q119" s="130">
        <v>3.1838433925387655E-2</v>
      </c>
      <c r="R119" s="130">
        <v>-8.0954406253022082E-3</v>
      </c>
      <c r="S119" s="130">
        <v>-0.44604944948379055</v>
      </c>
      <c r="T119" s="130">
        <v>2.5671379273397354E-2</v>
      </c>
      <c r="U119" s="6"/>
    </row>
    <row r="120" spans="1:21">
      <c r="A120" s="89" t="s">
        <v>301</v>
      </c>
      <c r="B120" s="89" t="s">
        <v>195</v>
      </c>
      <c r="C120" s="130">
        <v>5.431681374310382E-2</v>
      </c>
      <c r="D120" s="130">
        <v>5.233548098305385E-2</v>
      </c>
      <c r="E120" s="130">
        <v>1.940507980442896E-2</v>
      </c>
      <c r="F120" s="130">
        <v>0.32691850019720681</v>
      </c>
      <c r="G120" s="130">
        <v>9.8139979344997741E-3</v>
      </c>
      <c r="H120" s="130">
        <v>2.5682467347585947E-2</v>
      </c>
      <c r="I120" s="130">
        <v>2.9008502984340767E-2</v>
      </c>
      <c r="J120" s="130">
        <v>0.11671288911474886</v>
      </c>
      <c r="K120" s="130">
        <v>-2.8029301028949849E-2</v>
      </c>
      <c r="L120" s="130">
        <v>2.8464014749076227E-2</v>
      </c>
      <c r="M120" s="130">
        <v>5.1821749791247651E-2</v>
      </c>
      <c r="N120" s="130">
        <v>4.1635823198244104E-2</v>
      </c>
      <c r="O120" s="130">
        <v>4.5906519826986569E-2</v>
      </c>
      <c r="P120" s="130">
        <v>0.12843202984548707</v>
      </c>
      <c r="Q120" s="130">
        <v>0.17050247231481475</v>
      </c>
      <c r="R120" s="130">
        <v>4.5321513919804435E-2</v>
      </c>
      <c r="S120" s="130">
        <v>0.13664011610405691</v>
      </c>
      <c r="T120" s="130">
        <v>4.8883810801663152E-2</v>
      </c>
      <c r="U120" s="6"/>
    </row>
    <row r="121" spans="1:21">
      <c r="A121" s="89" t="s">
        <v>302</v>
      </c>
      <c r="B121" s="89" t="s">
        <v>97</v>
      </c>
      <c r="C121" s="130">
        <v>0.13058202012666942</v>
      </c>
      <c r="D121" s="130">
        <v>0.12918159371873283</v>
      </c>
      <c r="E121" s="130">
        <v>9.2389545111775107E-2</v>
      </c>
      <c r="F121" s="130">
        <v>6.4859621389575128E-2</v>
      </c>
      <c r="G121" s="130">
        <v>9.0278138787239559E-2</v>
      </c>
      <c r="H121" s="130">
        <v>8.1860126827460133E-2</v>
      </c>
      <c r="I121" s="130">
        <v>6.1136302065253778E-2</v>
      </c>
      <c r="J121" s="130">
        <v>3.6042439343455968E-2</v>
      </c>
      <c r="K121" s="130">
        <v>6.9156353240346302E-2</v>
      </c>
      <c r="L121" s="130">
        <v>9.6995107449665996E-2</v>
      </c>
      <c r="M121" s="130">
        <v>9.2629070657517021E-2</v>
      </c>
      <c r="N121" s="130">
        <v>7.0106764404977095E-2</v>
      </c>
      <c r="O121" s="130">
        <v>6.3197114435390001E-2</v>
      </c>
      <c r="P121" s="130">
        <v>0.1182260293109465</v>
      </c>
      <c r="Q121" s="130">
        <v>7.9519201776981907E-2</v>
      </c>
      <c r="R121" s="130">
        <v>6.8923156421929921E-2</v>
      </c>
      <c r="S121" s="130">
        <v>6.8644805011969012E-2</v>
      </c>
      <c r="T121" s="130">
        <v>7.6325552356621307E-2</v>
      </c>
      <c r="U121" s="6"/>
    </row>
    <row r="122" spans="1:21">
      <c r="A122" s="89" t="s">
        <v>303</v>
      </c>
      <c r="B122" s="89" t="s">
        <v>196</v>
      </c>
      <c r="C122" s="130">
        <v>1.9570821323151133E-2</v>
      </c>
      <c r="D122" s="130">
        <v>4.2044816768004534E-2</v>
      </c>
      <c r="E122" s="130">
        <v>-1.3750989548485748E-2</v>
      </c>
      <c r="F122" s="130">
        <v>-1.9193003546897125E-2</v>
      </c>
      <c r="G122" s="130">
        <v>0.11244143913946103</v>
      </c>
      <c r="H122" s="130">
        <v>8.5820829637840879E-2</v>
      </c>
      <c r="I122" s="130">
        <v>8.0854470373908027E-2</v>
      </c>
      <c r="J122" s="130">
        <v>-3.4600207107459702E-2</v>
      </c>
      <c r="K122" s="130">
        <v>7.3306523307073324E-2</v>
      </c>
      <c r="L122" s="130">
        <v>8.8734260887450178E-2</v>
      </c>
      <c r="M122" s="130">
        <v>-5.328696172410885E-2</v>
      </c>
      <c r="N122" s="130">
        <v>6.3280877304222161E-2</v>
      </c>
      <c r="O122" s="130">
        <v>5.9688144672700005E-2</v>
      </c>
      <c r="P122" s="130">
        <v>0.20310959982484311</v>
      </c>
      <c r="Q122" s="130">
        <v>0.18639970971141362</v>
      </c>
      <c r="R122" s="130">
        <v>0.10833642275665945</v>
      </c>
      <c r="S122" s="130">
        <v>0.15553803854836135</v>
      </c>
      <c r="T122" s="130">
        <v>8.5167030545569178E-2</v>
      </c>
      <c r="U122" s="6"/>
    </row>
    <row r="123" spans="1:21">
      <c r="A123" s="89" t="s">
        <v>304</v>
      </c>
      <c r="B123" s="89" t="s">
        <v>96</v>
      </c>
      <c r="C123" s="130">
        <v>0.12049403258963398</v>
      </c>
      <c r="D123" s="130">
        <v>0.12534519582769299</v>
      </c>
      <c r="E123" s="130">
        <v>8.3070562369297329E-2</v>
      </c>
      <c r="F123" s="130">
        <v>9.8538127391097907E-2</v>
      </c>
      <c r="G123" s="130">
        <v>7.5880515990364383E-2</v>
      </c>
      <c r="H123" s="130">
        <v>6.961579819678243E-2</v>
      </c>
      <c r="I123" s="130">
        <v>9.3566919910483382E-2</v>
      </c>
      <c r="J123" s="130">
        <v>0.13125596827694741</v>
      </c>
      <c r="K123" s="130">
        <v>7.7583605324298199E-2</v>
      </c>
      <c r="L123" s="130">
        <v>-3.6440575010902032E-2</v>
      </c>
      <c r="M123" s="130">
        <v>-4.8476216580379816E-3</v>
      </c>
      <c r="N123" s="130">
        <v>8.1367163777223528E-2</v>
      </c>
      <c r="O123" s="130">
        <v>0.19425518471774073</v>
      </c>
      <c r="P123" s="130">
        <v>0.12652828671285832</v>
      </c>
      <c r="Q123" s="130">
        <v>0.11708445011420965</v>
      </c>
      <c r="R123" s="130">
        <v>0.11700464658533671</v>
      </c>
      <c r="S123" s="130">
        <v>0.10028997256060768</v>
      </c>
      <c r="T123" s="130">
        <v>6.9514948838687252E-2</v>
      </c>
      <c r="U123" s="6"/>
    </row>
    <row r="124" spans="1:21">
      <c r="A124" s="89" t="s">
        <v>305</v>
      </c>
      <c r="B124" s="89" t="s">
        <v>197</v>
      </c>
      <c r="C124" s="130">
        <v>0.10484387494260816</v>
      </c>
      <c r="D124" s="130">
        <v>0.12769069754439988</v>
      </c>
      <c r="E124" s="130">
        <v>4.7817805776963818E-2</v>
      </c>
      <c r="F124" s="130">
        <v>6.7981289838900061E-2</v>
      </c>
      <c r="G124" s="130">
        <v>9.3942172789490908E-2</v>
      </c>
      <c r="H124" s="130">
        <v>6.0002984361225753E-2</v>
      </c>
      <c r="I124" s="130">
        <v>8.1168950375418047E-2</v>
      </c>
      <c r="J124" s="130">
        <v>0.22376135929243945</v>
      </c>
      <c r="K124" s="130">
        <v>5.114731503297798E-2</v>
      </c>
      <c r="L124" s="130">
        <v>-7.593912517336987E-2</v>
      </c>
      <c r="M124" s="130">
        <v>-8.5670692574077334E-2</v>
      </c>
      <c r="N124" s="130">
        <v>7.3502340805709165E-2</v>
      </c>
      <c r="O124" s="130">
        <v>7.9516606144472535E-2</v>
      </c>
      <c r="P124" s="130">
        <v>6.4214029036191E-2</v>
      </c>
      <c r="Q124" s="130">
        <v>6.7878546427339481E-2</v>
      </c>
      <c r="R124" s="130">
        <v>8.5630554651391355E-2</v>
      </c>
      <c r="S124" s="130">
        <v>6.6270543150025008E-2</v>
      </c>
      <c r="T124" s="130">
        <v>8.0105789202401745E-2</v>
      </c>
      <c r="U124" s="6"/>
    </row>
    <row r="125" spans="1:21">
      <c r="A125" s="89" t="s">
        <v>306</v>
      </c>
      <c r="B125" s="89" t="s">
        <v>95</v>
      </c>
      <c r="C125" s="130">
        <v>6.8695353026558603E-2</v>
      </c>
      <c r="D125" s="130">
        <v>7.0017899972824704E-2</v>
      </c>
      <c r="E125" s="130">
        <v>5.6614934517416726E-2</v>
      </c>
      <c r="F125" s="130">
        <v>5.2581146279536028E-2</v>
      </c>
      <c r="G125" s="130">
        <v>9.5631523480345315E-2</v>
      </c>
      <c r="H125" s="130">
        <v>6.677304188013311E-2</v>
      </c>
      <c r="I125" s="130">
        <v>7.039636616322742E-2</v>
      </c>
      <c r="J125" s="130">
        <v>0.51856292779291224</v>
      </c>
      <c r="K125" s="130">
        <v>0.14902414068179493</v>
      </c>
      <c r="L125" s="130">
        <v>7.3961051597811522E-2</v>
      </c>
      <c r="M125" s="130">
        <v>-2.8754466899678421E-2</v>
      </c>
      <c r="N125" s="130">
        <v>0.12266545336629897</v>
      </c>
      <c r="O125" s="130">
        <v>-5.1631258431136806E-2</v>
      </c>
      <c r="P125" s="130">
        <v>0.13138784989397667</v>
      </c>
      <c r="Q125" s="130">
        <v>0.11754562055502094</v>
      </c>
      <c r="R125" s="130">
        <v>0.11432464454960001</v>
      </c>
      <c r="S125" s="130">
        <v>2.2293385245731212E-2</v>
      </c>
      <c r="T125" s="130">
        <v>0.12028006806763991</v>
      </c>
      <c r="U125" s="6"/>
    </row>
    <row r="126" spans="1:21">
      <c r="A126" s="89" t="s">
        <v>307</v>
      </c>
      <c r="B126" s="89" t="s">
        <v>198</v>
      </c>
      <c r="C126" s="130">
        <v>2.2800266961591209E-2</v>
      </c>
      <c r="D126" s="130">
        <v>5.8503940738131144E-2</v>
      </c>
      <c r="E126" s="130">
        <v>5.0809020162015273E-2</v>
      </c>
      <c r="F126" s="130">
        <v>7.831882403387036E-2</v>
      </c>
      <c r="G126" s="130">
        <v>4.4056399743727326E-2</v>
      </c>
      <c r="H126" s="130">
        <v>6.5708161756486083E-2</v>
      </c>
      <c r="I126" s="130">
        <v>0.1019488329798337</v>
      </c>
      <c r="J126" s="130">
        <v>0.12875468516493127</v>
      </c>
      <c r="K126" s="130">
        <v>2.0329566510853159E-2</v>
      </c>
      <c r="L126" s="130">
        <v>0.12865402743170296</v>
      </c>
      <c r="M126" s="130">
        <v>-0.16411860253207666</v>
      </c>
      <c r="N126" s="130">
        <v>6.7435826404042443E-2</v>
      </c>
      <c r="O126" s="130">
        <v>3.7863675364385285E-2</v>
      </c>
      <c r="P126" s="130">
        <v>7.0756218622057832E-2</v>
      </c>
      <c r="Q126" s="130">
        <v>0.10648951913140858</v>
      </c>
      <c r="R126" s="130">
        <v>0.10999236662564815</v>
      </c>
      <c r="S126" s="130">
        <v>8.968155376384046E-2</v>
      </c>
      <c r="T126" s="130">
        <v>0.10307014072145493</v>
      </c>
      <c r="U126" s="6"/>
    </row>
    <row r="127" spans="1:21">
      <c r="A127" s="89" t="s">
        <v>308</v>
      </c>
      <c r="B127" s="89" t="s">
        <v>94</v>
      </c>
      <c r="C127" s="130">
        <v>0.19269312907256908</v>
      </c>
      <c r="D127" s="130">
        <v>4.1732926796715253E-2</v>
      </c>
      <c r="E127" s="130">
        <v>5.2689348864433327E-2</v>
      </c>
      <c r="F127" s="130">
        <v>9.0967017822928486E-2</v>
      </c>
      <c r="G127" s="130">
        <v>9.2969161597938443E-2</v>
      </c>
      <c r="H127" s="130">
        <v>7.4183095081178152E-2</v>
      </c>
      <c r="I127" s="130">
        <v>4.6961249369396718E-2</v>
      </c>
      <c r="J127" s="130">
        <v>0.10934456729814368</v>
      </c>
      <c r="K127" s="130">
        <v>0.14241004881724018</v>
      </c>
      <c r="L127" s="130">
        <v>1.8214728157428528E-2</v>
      </c>
      <c r="M127" s="130">
        <v>-8.1486315266193321E-2</v>
      </c>
      <c r="N127" s="130">
        <v>9.8998239571805424E-2</v>
      </c>
      <c r="O127" s="130">
        <v>7.2077954614760964E-2</v>
      </c>
      <c r="P127" s="130">
        <v>8.1934576188204655E-2</v>
      </c>
      <c r="Q127" s="130">
        <v>5.8829428529906025E-2</v>
      </c>
      <c r="R127" s="130">
        <v>9.6618640807468736E-2</v>
      </c>
      <c r="S127" s="130">
        <v>7.2516575129264016E-2</v>
      </c>
      <c r="T127" s="130">
        <v>0.10918882551696507</v>
      </c>
      <c r="U127" s="6"/>
    </row>
    <row r="128" spans="1:21">
      <c r="A128" s="89" t="s">
        <v>1963</v>
      </c>
      <c r="B128" s="89" t="s">
        <v>70</v>
      </c>
      <c r="C128" s="130" t="s">
        <v>7814</v>
      </c>
      <c r="D128" s="130" t="s">
        <v>7814</v>
      </c>
      <c r="E128" s="130" t="s">
        <v>7814</v>
      </c>
      <c r="F128" s="130" t="s">
        <v>7814</v>
      </c>
      <c r="G128" s="130" t="s">
        <v>7814</v>
      </c>
      <c r="H128" s="130" t="s">
        <v>7814</v>
      </c>
      <c r="I128" s="130" t="s">
        <v>7814</v>
      </c>
      <c r="J128" s="130" t="s">
        <v>7814</v>
      </c>
      <c r="K128" s="130" t="s">
        <v>7814</v>
      </c>
      <c r="L128" s="130" t="s">
        <v>7814</v>
      </c>
      <c r="M128" s="130" t="s">
        <v>7814</v>
      </c>
      <c r="N128" s="130">
        <v>5.5299735853463483E-2</v>
      </c>
      <c r="O128" s="130">
        <v>2.3101525625512931E-3</v>
      </c>
      <c r="P128" s="130">
        <v>5.2576606748743648E-2</v>
      </c>
      <c r="Q128" s="130">
        <v>2.8606568075103311E-2</v>
      </c>
      <c r="R128" s="130">
        <v>1.4500228910852231E-2</v>
      </c>
      <c r="S128" s="130">
        <v>3.514035068953425E-2</v>
      </c>
      <c r="T128" s="130">
        <v>0.11708436530604294</v>
      </c>
      <c r="U128" s="6"/>
    </row>
    <row r="129" spans="1:21">
      <c r="A129" s="89" t="s">
        <v>309</v>
      </c>
      <c r="B129" s="89" t="s">
        <v>93</v>
      </c>
      <c r="C129" s="130">
        <v>0.12448669038411686</v>
      </c>
      <c r="D129" s="130">
        <v>7.5930588783923003E-2</v>
      </c>
      <c r="E129" s="130">
        <v>0.10429344075985858</v>
      </c>
      <c r="F129" s="130">
        <v>0.603852349566387</v>
      </c>
      <c r="G129" s="130">
        <v>0.28195246292986709</v>
      </c>
      <c r="H129" s="130">
        <v>3.8560448012188608E-2</v>
      </c>
      <c r="I129" s="130">
        <v>2.1892616459306957E-4</v>
      </c>
      <c r="J129" s="130">
        <v>0.46053809018954195</v>
      </c>
      <c r="K129" s="130">
        <v>5.6580565844995157E-2</v>
      </c>
      <c r="L129" s="130">
        <v>1.4361783387533134E-3</v>
      </c>
      <c r="M129" s="130">
        <v>-1</v>
      </c>
      <c r="N129" s="130" t="s">
        <v>7814</v>
      </c>
      <c r="O129" s="130" t="s">
        <v>7814</v>
      </c>
      <c r="P129" s="130" t="s">
        <v>7814</v>
      </c>
      <c r="Q129" s="130" t="s">
        <v>7814</v>
      </c>
      <c r="R129" s="130" t="s">
        <v>7814</v>
      </c>
      <c r="S129" s="130" t="s">
        <v>7814</v>
      </c>
      <c r="T129" s="130" t="s">
        <v>7814</v>
      </c>
      <c r="U129" s="6"/>
    </row>
    <row r="130" spans="1:21">
      <c r="A130" s="89" t="s">
        <v>1978</v>
      </c>
      <c r="B130" s="89" t="s">
        <v>1979</v>
      </c>
      <c r="C130" s="130" t="s">
        <v>7814</v>
      </c>
      <c r="D130" s="130" t="s">
        <v>7814</v>
      </c>
      <c r="E130" s="130" t="s">
        <v>7814</v>
      </c>
      <c r="F130" s="130" t="s">
        <v>7814</v>
      </c>
      <c r="G130" s="130" t="s">
        <v>7814</v>
      </c>
      <c r="H130" s="130" t="s">
        <v>7814</v>
      </c>
      <c r="I130" s="130" t="s">
        <v>7814</v>
      </c>
      <c r="J130" s="130" t="s">
        <v>7814</v>
      </c>
      <c r="K130" s="130" t="s">
        <v>7814</v>
      </c>
      <c r="L130" s="130" t="s">
        <v>7814</v>
      </c>
      <c r="M130" s="130" t="s">
        <v>7814</v>
      </c>
      <c r="N130" s="130">
        <v>0.15491975724721807</v>
      </c>
      <c r="O130" s="130">
        <v>4.177853409922716E-2</v>
      </c>
      <c r="P130" s="130">
        <v>1.0455773683221015</v>
      </c>
      <c r="Q130" s="130">
        <v>0.13967060694141131</v>
      </c>
      <c r="R130" s="130">
        <v>1.9154592832471673E-2</v>
      </c>
      <c r="S130" s="130">
        <v>0.22900100387616007</v>
      </c>
      <c r="T130" s="130">
        <v>2.1191904182331411E-2</v>
      </c>
      <c r="U130" s="6"/>
    </row>
    <row r="131" spans="1:21" ht="25.5">
      <c r="A131" s="89" t="s">
        <v>310</v>
      </c>
      <c r="B131" s="89" t="s">
        <v>1992</v>
      </c>
      <c r="C131" s="130">
        <v>0.16754512582846903</v>
      </c>
      <c r="D131" s="130">
        <v>6.1425930006854923E-2</v>
      </c>
      <c r="E131" s="130">
        <v>9.3042216743810302E-2</v>
      </c>
      <c r="F131" s="130">
        <v>0.11058886127178402</v>
      </c>
      <c r="G131" s="130">
        <v>0.10286178502003618</v>
      </c>
      <c r="H131" s="130">
        <v>7.9876259682097439E-2</v>
      </c>
      <c r="I131" s="130">
        <v>8.0038687403529041E-2</v>
      </c>
      <c r="J131" s="130">
        <v>-0.20803138980693692</v>
      </c>
      <c r="K131" s="130">
        <v>-6.2547434577367667E-2</v>
      </c>
      <c r="L131" s="130">
        <v>8.9793424280902423E-2</v>
      </c>
      <c r="M131" s="130">
        <v>-7.8025818606191399E-2</v>
      </c>
      <c r="N131" s="130">
        <v>0.161388227894395</v>
      </c>
      <c r="O131" s="130">
        <v>9.5241991060516451E-2</v>
      </c>
      <c r="P131" s="130">
        <v>0.22031822721824401</v>
      </c>
      <c r="Q131" s="130">
        <v>0.1276438839379701</v>
      </c>
      <c r="R131" s="130">
        <v>9.1373909044380586E-2</v>
      </c>
      <c r="S131" s="130">
        <v>9.8875906268640179E-2</v>
      </c>
      <c r="T131" s="130">
        <v>0.11611401265806354</v>
      </c>
      <c r="U131" s="6"/>
    </row>
    <row r="132" spans="1:21">
      <c r="A132" s="89" t="s">
        <v>311</v>
      </c>
      <c r="B132" s="89" t="s">
        <v>91</v>
      </c>
      <c r="C132" s="130">
        <v>1.3365344898802256E-2</v>
      </c>
      <c r="D132" s="130">
        <v>8.4335786094498433E-2</v>
      </c>
      <c r="E132" s="130">
        <v>0.13856992854090877</v>
      </c>
      <c r="F132" s="130">
        <v>7.6872622724177608E-2</v>
      </c>
      <c r="G132" s="130">
        <v>-8.2499804551871891E-2</v>
      </c>
      <c r="H132" s="130">
        <v>0.30540567408235364</v>
      </c>
      <c r="I132" s="130">
        <v>-0.28665649161091189</v>
      </c>
      <c r="J132" s="130">
        <v>-8.1806568448148376E-3</v>
      </c>
      <c r="K132" s="130">
        <v>4.4862276366239184E-2</v>
      </c>
      <c r="L132" s="130">
        <v>-5.5348459839541508E-3</v>
      </c>
      <c r="M132" s="130">
        <v>-1</v>
      </c>
      <c r="N132" s="130" t="s">
        <v>7814</v>
      </c>
      <c r="O132" s="130" t="s">
        <v>7814</v>
      </c>
      <c r="P132" s="130" t="s">
        <v>7814</v>
      </c>
      <c r="Q132" s="130" t="s">
        <v>7814</v>
      </c>
      <c r="R132" s="130" t="s">
        <v>7814</v>
      </c>
      <c r="S132" s="130" t="s">
        <v>7814</v>
      </c>
      <c r="T132" s="130" t="s">
        <v>7814</v>
      </c>
      <c r="U132" s="6"/>
    </row>
    <row r="133" spans="1:21">
      <c r="A133" s="89" t="s">
        <v>312</v>
      </c>
      <c r="B133" s="89" t="s">
        <v>90</v>
      </c>
      <c r="C133" s="130">
        <v>0.10240536591279015</v>
      </c>
      <c r="D133" s="130">
        <v>-0.30639156327582517</v>
      </c>
      <c r="E133" s="130">
        <v>0.15514077878890564</v>
      </c>
      <c r="F133" s="130">
        <v>0.42746305953967667</v>
      </c>
      <c r="G133" s="130">
        <v>0.17327691147828816</v>
      </c>
      <c r="H133" s="130">
        <v>1.8217875985354404E-2</v>
      </c>
      <c r="I133" s="130">
        <v>2.1372287400553747E-2</v>
      </c>
      <c r="J133" s="130">
        <v>-0.95264542258469964</v>
      </c>
      <c r="K133" s="130">
        <v>-0.65103320086409722</v>
      </c>
      <c r="L133" s="130">
        <v>-1.3149825874632315E-2</v>
      </c>
      <c r="M133" s="130">
        <v>-1</v>
      </c>
      <c r="N133" s="130" t="s">
        <v>7814</v>
      </c>
      <c r="O133" s="130" t="s">
        <v>7814</v>
      </c>
      <c r="P133" s="130" t="s">
        <v>7814</v>
      </c>
      <c r="Q133" s="130" t="s">
        <v>7814</v>
      </c>
      <c r="R133" s="130" t="s">
        <v>7814</v>
      </c>
      <c r="S133" s="130" t="s">
        <v>7814</v>
      </c>
      <c r="T133" s="130" t="s">
        <v>7814</v>
      </c>
      <c r="U133" s="6"/>
    </row>
    <row r="134" spans="1:21" ht="25.5">
      <c r="A134" s="89" t="s">
        <v>313</v>
      </c>
      <c r="B134" s="89" t="s">
        <v>2009</v>
      </c>
      <c r="C134" s="130">
        <v>3.137771415155366E-2</v>
      </c>
      <c r="D134" s="130">
        <v>-0.37948283521899406</v>
      </c>
      <c r="E134" s="130">
        <v>0.14121965159295558</v>
      </c>
      <c r="F134" s="130">
        <v>2.5409783477512438E-2</v>
      </c>
      <c r="G134" s="130">
        <v>0.19559541851493645</v>
      </c>
      <c r="H134" s="130">
        <v>9.6628775397558098E-3</v>
      </c>
      <c r="I134" s="130">
        <v>6.380131505586073E-2</v>
      </c>
      <c r="J134" s="130">
        <v>-0.17129369756534985</v>
      </c>
      <c r="K134" s="130">
        <v>8.474867507079864E-2</v>
      </c>
      <c r="L134" s="130">
        <v>3.5082559257000989E-2</v>
      </c>
      <c r="M134" s="130">
        <v>-0.24343386592650551</v>
      </c>
      <c r="N134" s="130">
        <v>-2.8159786745360904E-3</v>
      </c>
      <c r="O134" s="130">
        <v>4.5369618420183055E-2</v>
      </c>
      <c r="P134" s="130">
        <v>0.77174910206554515</v>
      </c>
      <c r="Q134" s="130">
        <v>-4.9248186119496995E-2</v>
      </c>
      <c r="R134" s="130">
        <v>0.16957210433240588</v>
      </c>
      <c r="S134" s="130">
        <v>0.18462313169652611</v>
      </c>
      <c r="T134" s="130">
        <v>-0.22424654810327715</v>
      </c>
      <c r="U134" s="6"/>
    </row>
    <row r="135" spans="1:21">
      <c r="A135" s="89" t="s">
        <v>2032</v>
      </c>
      <c r="B135" s="89" t="s">
        <v>2033</v>
      </c>
      <c r="C135" s="130" t="s">
        <v>7814</v>
      </c>
      <c r="D135" s="130" t="s">
        <v>7814</v>
      </c>
      <c r="E135" s="130" t="s">
        <v>7814</v>
      </c>
      <c r="F135" s="130" t="s">
        <v>7814</v>
      </c>
      <c r="G135" s="130" t="s">
        <v>7814</v>
      </c>
      <c r="H135" s="130" t="s">
        <v>7814</v>
      </c>
      <c r="I135" s="130" t="s">
        <v>7814</v>
      </c>
      <c r="J135" s="130" t="s">
        <v>7814</v>
      </c>
      <c r="K135" s="130" t="s">
        <v>7814</v>
      </c>
      <c r="L135" s="130" t="s">
        <v>7814</v>
      </c>
      <c r="M135" s="130" t="s">
        <v>7814</v>
      </c>
      <c r="N135" s="130">
        <v>0.65884787550665536</v>
      </c>
      <c r="O135" s="130">
        <v>5.6140130146996592E-2</v>
      </c>
      <c r="P135" s="130">
        <v>0.20357722316927851</v>
      </c>
      <c r="Q135" s="130">
        <v>0.19778882124339692</v>
      </c>
      <c r="R135" s="130">
        <v>470.02819346332961</v>
      </c>
      <c r="S135" s="130">
        <v>0.43633186051663664</v>
      </c>
      <c r="T135" s="130">
        <v>8.4401462320016218E-3</v>
      </c>
      <c r="U135" s="6"/>
    </row>
    <row r="136" spans="1:21" ht="25.5">
      <c r="A136" s="89" t="s">
        <v>2036</v>
      </c>
      <c r="B136" s="89" t="s">
        <v>2037</v>
      </c>
      <c r="C136" s="130" t="s">
        <v>7814</v>
      </c>
      <c r="D136" s="130" t="s">
        <v>7814</v>
      </c>
      <c r="E136" s="130" t="s">
        <v>7814</v>
      </c>
      <c r="F136" s="130" t="s">
        <v>7814</v>
      </c>
      <c r="G136" s="130" t="s">
        <v>7814</v>
      </c>
      <c r="H136" s="130" t="s">
        <v>7814</v>
      </c>
      <c r="I136" s="130" t="s">
        <v>7814</v>
      </c>
      <c r="J136" s="130" t="s">
        <v>7814</v>
      </c>
      <c r="K136" s="130" t="s">
        <v>7814</v>
      </c>
      <c r="L136" s="130" t="s">
        <v>7814</v>
      </c>
      <c r="M136" s="130" t="s">
        <v>7814</v>
      </c>
      <c r="N136" s="130" t="s">
        <v>7814</v>
      </c>
      <c r="O136" s="130" t="s">
        <v>7814</v>
      </c>
      <c r="P136" s="130">
        <v>0.14386536374731329</v>
      </c>
      <c r="Q136" s="130">
        <v>-1</v>
      </c>
      <c r="R136" s="130" t="s">
        <v>7814</v>
      </c>
      <c r="S136" s="130" t="s">
        <v>7814</v>
      </c>
      <c r="T136" s="130" t="s">
        <v>7814</v>
      </c>
      <c r="U136" s="6"/>
    </row>
    <row r="137" spans="1:21">
      <c r="A137" s="89" t="s">
        <v>314</v>
      </c>
      <c r="B137" s="89" t="s">
        <v>211</v>
      </c>
      <c r="C137" s="130">
        <v>1.2801118900750863E-2</v>
      </c>
      <c r="D137" s="130">
        <v>4.9756900262982962E-2</v>
      </c>
      <c r="E137" s="130">
        <v>7.7379469834696124E-2</v>
      </c>
      <c r="F137" s="130">
        <v>0.20862484678218873</v>
      </c>
      <c r="G137" s="130">
        <v>0.15751784539396541</v>
      </c>
      <c r="H137" s="130">
        <v>3.723492971392206E-2</v>
      </c>
      <c r="I137" s="130">
        <v>5.6314909251156786E-2</v>
      </c>
      <c r="J137" s="130">
        <v>1.0291840649154711</v>
      </c>
      <c r="K137" s="130">
        <v>6.7507092713375183E-2</v>
      </c>
      <c r="L137" s="130">
        <v>0.11522856861351571</v>
      </c>
      <c r="M137" s="130">
        <v>0.94622806919449265</v>
      </c>
      <c r="N137" s="130">
        <v>4.1498685302008065E-2</v>
      </c>
      <c r="O137" s="130">
        <v>2.7394103232012856E-2</v>
      </c>
      <c r="P137" s="130">
        <v>2.8792308461830229E-2</v>
      </c>
      <c r="Q137" s="130">
        <v>2.7988738810208469E-2</v>
      </c>
      <c r="R137" s="130">
        <v>4.8703198499507661E-2</v>
      </c>
      <c r="S137" s="130">
        <v>3.4864590344387159E-2</v>
      </c>
      <c r="T137" s="130">
        <v>3.7459428486777524E-2</v>
      </c>
      <c r="U137" s="6"/>
    </row>
    <row r="138" spans="1:21">
      <c r="A138" s="89" t="s">
        <v>315</v>
      </c>
      <c r="B138" s="89" t="s">
        <v>199</v>
      </c>
      <c r="C138" s="130">
        <v>-9.4710878719795777E-2</v>
      </c>
      <c r="D138" s="130">
        <v>-0.27571288785218329</v>
      </c>
      <c r="E138" s="130">
        <v>-4.6469471791513617E-2</v>
      </c>
      <c r="F138" s="130">
        <v>0.22766459504710967</v>
      </c>
      <c r="G138" s="130">
        <v>-0.28321242572222194</v>
      </c>
      <c r="H138" s="130">
        <v>9.0488690038101005E-2</v>
      </c>
      <c r="I138" s="130">
        <v>0.17115835481166353</v>
      </c>
      <c r="J138" s="130">
        <v>0.17840719080865108</v>
      </c>
      <c r="K138" s="130">
        <v>2.98476503474574E-2</v>
      </c>
      <c r="L138" s="130">
        <v>5.5283049463417111E-3</v>
      </c>
      <c r="M138" s="130">
        <v>0.46718648610777502</v>
      </c>
      <c r="N138" s="130">
        <v>3.8023872390599971</v>
      </c>
      <c r="O138" s="130">
        <v>0.11875570120196111</v>
      </c>
      <c r="P138" s="130">
        <v>0.26056567169340772</v>
      </c>
      <c r="Q138" s="130">
        <v>0.50326740609176523</v>
      </c>
      <c r="R138" s="130">
        <v>0.57666619113708051</v>
      </c>
      <c r="S138" s="130">
        <v>1.9120084806042659E-2</v>
      </c>
      <c r="T138" s="130">
        <v>-0.13422082895378351</v>
      </c>
      <c r="U138" s="6"/>
    </row>
    <row r="139" spans="1:21">
      <c r="A139" s="89" t="s">
        <v>316</v>
      </c>
      <c r="B139" s="89" t="s">
        <v>200</v>
      </c>
      <c r="C139" s="130" t="s">
        <v>7814</v>
      </c>
      <c r="D139" s="130">
        <v>-0.93198475200157282</v>
      </c>
      <c r="E139" s="130">
        <v>0</v>
      </c>
      <c r="F139" s="130">
        <v>0</v>
      </c>
      <c r="G139" s="130">
        <v>-1</v>
      </c>
      <c r="H139" s="130" t="s">
        <v>7814</v>
      </c>
      <c r="I139" s="130" t="s">
        <v>7814</v>
      </c>
      <c r="J139" s="130" t="s">
        <v>7814</v>
      </c>
      <c r="K139" s="130" t="s">
        <v>7814</v>
      </c>
      <c r="L139" s="130" t="s">
        <v>7814</v>
      </c>
      <c r="M139" s="130" t="s">
        <v>7814</v>
      </c>
      <c r="N139" s="130" t="s">
        <v>7814</v>
      </c>
      <c r="O139" s="130" t="s">
        <v>7814</v>
      </c>
      <c r="P139" s="130">
        <v>0</v>
      </c>
      <c r="Q139" s="130">
        <v>0</v>
      </c>
      <c r="R139" s="130">
        <v>326.66654253292756</v>
      </c>
      <c r="S139" s="130">
        <v>0</v>
      </c>
      <c r="T139" s="130">
        <v>-2.612702276749701E-10</v>
      </c>
      <c r="U139" s="6"/>
    </row>
    <row r="140" spans="1:21">
      <c r="A140" s="89" t="s">
        <v>317</v>
      </c>
      <c r="B140" s="89" t="s">
        <v>2046</v>
      </c>
      <c r="C140" s="130">
        <v>0.14743074433251979</v>
      </c>
      <c r="D140" s="130">
        <v>0.34976536172790573</v>
      </c>
      <c r="E140" s="130">
        <v>0.13159115422278411</v>
      </c>
      <c r="F140" s="130">
        <v>0.21887314679052516</v>
      </c>
      <c r="G140" s="130">
        <v>-0.15336928015112983</v>
      </c>
      <c r="H140" s="130">
        <v>-0.20494616581978797</v>
      </c>
      <c r="I140" s="130">
        <v>-8.5416023146523079E-2</v>
      </c>
      <c r="J140" s="130">
        <v>0.46915473645815142</v>
      </c>
      <c r="K140" s="130">
        <v>0.33419262270349037</v>
      </c>
      <c r="L140" s="130">
        <v>6.0922504934463051E-2</v>
      </c>
      <c r="M140" s="130">
        <v>0.18724692571048074</v>
      </c>
      <c r="N140" s="130">
        <v>0.36406098673983411</v>
      </c>
      <c r="O140" s="130">
        <v>0.15910071228040845</v>
      </c>
      <c r="P140" s="130">
        <v>0.11135251287959913</v>
      </c>
      <c r="Q140" s="130">
        <v>0.20609556646523775</v>
      </c>
      <c r="R140" s="130">
        <v>0.17427816703835042</v>
      </c>
      <c r="S140" s="130">
        <v>0.11432696606291959</v>
      </c>
      <c r="T140" s="130">
        <v>7.636761192299435E-2</v>
      </c>
      <c r="U140" s="6"/>
    </row>
    <row r="141" spans="1:21">
      <c r="A141" s="89" t="s">
        <v>318</v>
      </c>
      <c r="B141" s="89" t="s">
        <v>169</v>
      </c>
      <c r="C141" s="130">
        <v>0.105704828689418</v>
      </c>
      <c r="D141" s="130">
        <v>5.7376008575075739</v>
      </c>
      <c r="E141" s="130">
        <v>3.6488517096895157E-2</v>
      </c>
      <c r="F141" s="130">
        <v>0.25876873151945889</v>
      </c>
      <c r="G141" s="130">
        <v>7.0963890310474529</v>
      </c>
      <c r="H141" s="130">
        <v>0.26021982765003604</v>
      </c>
      <c r="I141" s="130">
        <v>0.35787722143399336</v>
      </c>
      <c r="J141" s="130">
        <v>3.9488619685692505E-2</v>
      </c>
      <c r="K141" s="130">
        <v>7.6426629899009502E-2</v>
      </c>
      <c r="L141" s="130">
        <v>6.9209488829114596E-2</v>
      </c>
      <c r="M141" s="130">
        <v>-7.9927487745480752E-2</v>
      </c>
      <c r="N141" s="130">
        <v>-0.8299691765033258</v>
      </c>
      <c r="O141" s="130">
        <v>0.12610850890677816</v>
      </c>
      <c r="P141" s="130">
        <v>7.8625918752894819E-2</v>
      </c>
      <c r="Q141" s="130">
        <v>0.1075639169517062</v>
      </c>
      <c r="R141" s="130">
        <v>0.24770367274396188</v>
      </c>
      <c r="S141" s="130">
        <v>0.11588854127727388</v>
      </c>
      <c r="T141" s="130">
        <v>-4.9782319155494248E-2</v>
      </c>
      <c r="U141" s="6"/>
    </row>
    <row r="142" spans="1:21">
      <c r="A142" s="89" t="s">
        <v>319</v>
      </c>
      <c r="B142" s="89" t="s">
        <v>88</v>
      </c>
      <c r="C142" s="130">
        <v>4.4689961957562474E-2</v>
      </c>
      <c r="D142" s="130">
        <v>2.9054482003217474E-2</v>
      </c>
      <c r="E142" s="130">
        <v>7.7575159533013638E-2</v>
      </c>
      <c r="F142" s="130">
        <v>0.20176302804457036</v>
      </c>
      <c r="G142" s="130">
        <v>0.19417764665083803</v>
      </c>
      <c r="H142" s="130">
        <v>7.7302423359555172E-2</v>
      </c>
      <c r="I142" s="130">
        <v>7.530280003255263E-2</v>
      </c>
      <c r="J142" s="130">
        <v>0.88656953250555981</v>
      </c>
      <c r="K142" s="130">
        <v>6.6501895890648921E-2</v>
      </c>
      <c r="L142" s="130">
        <v>0.11883609829349884</v>
      </c>
      <c r="M142" s="130">
        <v>0.85170574524942255</v>
      </c>
      <c r="N142" s="130">
        <v>3.2253285490020378E-2</v>
      </c>
      <c r="O142" s="130">
        <v>2.2027243601010271E-2</v>
      </c>
      <c r="P142" s="130">
        <v>2.8944897539263215E-2</v>
      </c>
      <c r="Q142" s="130">
        <v>2.2397904975790306E-2</v>
      </c>
      <c r="R142" s="130">
        <v>3.8898947990410937E-2</v>
      </c>
      <c r="S142" s="130">
        <v>3.0973062428911291E-2</v>
      </c>
      <c r="T142" s="130">
        <v>4.0726278627203572E-2</v>
      </c>
      <c r="U142" s="6"/>
    </row>
    <row r="143" spans="1:21">
      <c r="A143" s="89" t="s">
        <v>320</v>
      </c>
      <c r="B143" s="89" t="s">
        <v>2092</v>
      </c>
      <c r="C143" s="130">
        <v>9.956510345134495E-2</v>
      </c>
      <c r="D143" s="130">
        <v>-3.4990657931839309E-3</v>
      </c>
      <c r="E143" s="130">
        <v>0.14210735049720258</v>
      </c>
      <c r="F143" s="130">
        <v>0.13569922224009479</v>
      </c>
      <c r="G143" s="130">
        <v>2.1094662723247115E-2</v>
      </c>
      <c r="H143" s="130">
        <v>0.53634736467583721</v>
      </c>
      <c r="I143" s="130">
        <v>2.2967227526069278E-2</v>
      </c>
      <c r="J143" s="130">
        <v>7.8843012345275465E-2</v>
      </c>
      <c r="K143" s="130">
        <v>1.3069478145823155E-2</v>
      </c>
      <c r="L143" s="130">
        <v>-2.0721363410613147E-2</v>
      </c>
      <c r="M143" s="130">
        <v>9.8922267993448054E-2</v>
      </c>
      <c r="N143" s="130">
        <v>0.72670859633987406</v>
      </c>
      <c r="O143" s="130">
        <v>0.89243556378775235</v>
      </c>
      <c r="P143" s="130">
        <v>1.1021368270170084E-2</v>
      </c>
      <c r="Q143" s="130">
        <v>6.9922889618312389E-4</v>
      </c>
      <c r="R143" s="130">
        <v>-1.2536536611962079E-2</v>
      </c>
      <c r="S143" s="130">
        <v>0.12731087501881189</v>
      </c>
      <c r="T143" s="130">
        <v>5.4615429100004276E-2</v>
      </c>
      <c r="U143" s="6"/>
    </row>
    <row r="144" spans="1:21">
      <c r="A144" s="89" t="s">
        <v>321</v>
      </c>
      <c r="B144" s="89" t="s">
        <v>87</v>
      </c>
      <c r="C144" s="130">
        <v>5.5906149705432284E-2</v>
      </c>
      <c r="D144" s="130">
        <v>0.22441430158331577</v>
      </c>
      <c r="E144" s="130">
        <v>-3.045417292032615E-2</v>
      </c>
      <c r="F144" s="130">
        <v>5.340764410708787E-2</v>
      </c>
      <c r="G144" s="130">
        <v>9.9456379236246839E-2</v>
      </c>
      <c r="H144" s="130">
        <v>0.18504241370184316</v>
      </c>
      <c r="I144" s="130">
        <v>0.97905229213481304</v>
      </c>
      <c r="J144" s="130">
        <v>0.12150955612647452</v>
      </c>
      <c r="K144" s="130">
        <v>1.5648278604229793E-2</v>
      </c>
      <c r="L144" s="130">
        <v>0.15929644932901699</v>
      </c>
      <c r="M144" s="130">
        <v>-0.64989525536334281</v>
      </c>
      <c r="N144" s="130">
        <v>-2.3136773154560197E-2</v>
      </c>
      <c r="O144" s="130">
        <v>-1.2191633358849985E-2</v>
      </c>
      <c r="P144" s="130">
        <v>8.6366997371400966E-3</v>
      </c>
      <c r="Q144" s="130">
        <v>5.9079878706838063E-3</v>
      </c>
      <c r="R144" s="130">
        <v>6.2046448687917977E-2</v>
      </c>
      <c r="S144" s="130">
        <v>-2.2567587671568634E-2</v>
      </c>
      <c r="T144" s="130">
        <v>5.7724024611278013E-2</v>
      </c>
      <c r="U144" s="6"/>
    </row>
    <row r="145" spans="1:21" ht="25.5">
      <c r="A145" s="89" t="s">
        <v>322</v>
      </c>
      <c r="B145" s="89" t="s">
        <v>170</v>
      </c>
      <c r="C145" s="130">
        <v>-0.22432722808715622</v>
      </c>
      <c r="D145" s="130">
        <v>9.544747064810255E-2</v>
      </c>
      <c r="E145" s="130">
        <v>9.9443951701890132E-2</v>
      </c>
      <c r="F145" s="130">
        <v>0.3169625149683224</v>
      </c>
      <c r="G145" s="130">
        <v>1.2950755215817344</v>
      </c>
      <c r="H145" s="130">
        <v>0.3475006456344909</v>
      </c>
      <c r="I145" s="130">
        <v>0.16720409015511706</v>
      </c>
      <c r="J145" s="130">
        <v>0.15747380159005164</v>
      </c>
      <c r="K145" s="130">
        <v>0.31136742406854689</v>
      </c>
      <c r="L145" s="130">
        <v>0.79857976829416732</v>
      </c>
      <c r="M145" s="130">
        <v>-1</v>
      </c>
      <c r="N145" s="130" t="s">
        <v>7814</v>
      </c>
      <c r="O145" s="130" t="s">
        <v>7814</v>
      </c>
      <c r="P145" s="130" t="s">
        <v>7814</v>
      </c>
      <c r="Q145" s="130" t="s">
        <v>7814</v>
      </c>
      <c r="R145" s="130" t="s">
        <v>7814</v>
      </c>
      <c r="S145" s="130" t="s">
        <v>7814</v>
      </c>
      <c r="T145" s="130" t="s">
        <v>7814</v>
      </c>
      <c r="U145" s="6"/>
    </row>
    <row r="146" spans="1:21" ht="25.5">
      <c r="A146" s="89" t="s">
        <v>2112</v>
      </c>
      <c r="B146" s="89" t="s">
        <v>2113</v>
      </c>
      <c r="C146" s="130" t="s">
        <v>7814</v>
      </c>
      <c r="D146" s="130" t="s">
        <v>7814</v>
      </c>
      <c r="E146" s="130" t="s">
        <v>7814</v>
      </c>
      <c r="F146" s="130" t="s">
        <v>7814</v>
      </c>
      <c r="G146" s="130" t="s">
        <v>7814</v>
      </c>
      <c r="H146" s="130" t="s">
        <v>7814</v>
      </c>
      <c r="I146" s="130" t="s">
        <v>7814</v>
      </c>
      <c r="J146" s="130" t="s">
        <v>7814</v>
      </c>
      <c r="K146" s="130" t="s">
        <v>7814</v>
      </c>
      <c r="L146" s="130" t="s">
        <v>7814</v>
      </c>
      <c r="M146" s="130" t="s">
        <v>7814</v>
      </c>
      <c r="N146" s="130">
        <v>5.7265060758689756E-2</v>
      </c>
      <c r="O146" s="130">
        <v>3.2665820245958654E-2</v>
      </c>
      <c r="P146" s="130">
        <v>2.2229653633813129E-2</v>
      </c>
      <c r="Q146" s="130">
        <v>1.7070518832650317E-2</v>
      </c>
      <c r="R146" s="130">
        <v>-9.5223443777203709E-4</v>
      </c>
      <c r="S146" s="130">
        <v>4.4171747471244416E-3</v>
      </c>
      <c r="T146" s="130">
        <v>3.6495628425832427E-2</v>
      </c>
      <c r="U146" s="6"/>
    </row>
    <row r="147" spans="1:21" ht="25.5">
      <c r="A147" s="89" t="s">
        <v>323</v>
      </c>
      <c r="B147" s="89" t="s">
        <v>2120</v>
      </c>
      <c r="C147" s="130">
        <v>0.27448166122273854</v>
      </c>
      <c r="D147" s="130">
        <v>0.13276596138861607</v>
      </c>
      <c r="E147" s="130">
        <v>0.1138889456912362</v>
      </c>
      <c r="F147" s="130">
        <v>0.18093211757969296</v>
      </c>
      <c r="G147" s="130">
        <v>0.13121921303331585</v>
      </c>
      <c r="H147" s="130">
        <v>0.12609236638915178</v>
      </c>
      <c r="I147" s="130">
        <v>0.12251700861748227</v>
      </c>
      <c r="J147" s="130">
        <v>0.12037969479784238</v>
      </c>
      <c r="K147" s="130">
        <v>0.16912486897162515</v>
      </c>
      <c r="L147" s="130">
        <v>0.13187103948708323</v>
      </c>
      <c r="M147" s="130">
        <v>-0.20490353983805898</v>
      </c>
      <c r="N147" s="130">
        <v>0.11176057161595132</v>
      </c>
      <c r="O147" s="130">
        <v>0.14244457204101457</v>
      </c>
      <c r="P147" s="130">
        <v>9.0429397624970598E-2</v>
      </c>
      <c r="Q147" s="130">
        <v>0.1040502635105176</v>
      </c>
      <c r="R147" s="130">
        <v>4.7036802667322686E-2</v>
      </c>
      <c r="S147" s="130">
        <v>7.984024230044251E-2</v>
      </c>
      <c r="T147" s="130">
        <v>0.10040954206404962</v>
      </c>
      <c r="U147" s="6"/>
    </row>
    <row r="148" spans="1:21" ht="25.5">
      <c r="A148" s="89" t="s">
        <v>2133</v>
      </c>
      <c r="B148" s="89" t="s">
        <v>2134</v>
      </c>
      <c r="C148" s="130" t="s">
        <v>7814</v>
      </c>
      <c r="D148" s="130" t="s">
        <v>7814</v>
      </c>
      <c r="E148" s="130" t="s">
        <v>7814</v>
      </c>
      <c r="F148" s="130" t="s">
        <v>7814</v>
      </c>
      <c r="G148" s="130" t="s">
        <v>7814</v>
      </c>
      <c r="H148" s="130" t="s">
        <v>7814</v>
      </c>
      <c r="I148" s="130" t="s">
        <v>7814</v>
      </c>
      <c r="J148" s="130" t="s">
        <v>7814</v>
      </c>
      <c r="K148" s="130" t="s">
        <v>7814</v>
      </c>
      <c r="L148" s="130" t="s">
        <v>7814</v>
      </c>
      <c r="M148" s="130" t="s">
        <v>7814</v>
      </c>
      <c r="N148" s="130">
        <v>0.26787141421387073</v>
      </c>
      <c r="O148" s="130">
        <v>0.3302744514330993</v>
      </c>
      <c r="P148" s="130">
        <v>-0.10955753878317476</v>
      </c>
      <c r="Q148" s="130">
        <v>0.81219998653731285</v>
      </c>
      <c r="R148" s="130">
        <v>1.1517704658307433</v>
      </c>
      <c r="S148" s="130">
        <v>0.35988675492456257</v>
      </c>
      <c r="T148" s="130">
        <v>0.19694497763288887</v>
      </c>
      <c r="U148" s="6"/>
    </row>
    <row r="149" spans="1:21" ht="25.5">
      <c r="A149" s="89" t="s">
        <v>2140</v>
      </c>
      <c r="B149" s="89" t="s">
        <v>2141</v>
      </c>
      <c r="C149" s="130" t="s">
        <v>7814</v>
      </c>
      <c r="D149" s="130" t="s">
        <v>7814</v>
      </c>
      <c r="E149" s="130" t="s">
        <v>7814</v>
      </c>
      <c r="F149" s="130" t="s">
        <v>7814</v>
      </c>
      <c r="G149" s="130" t="s">
        <v>7814</v>
      </c>
      <c r="H149" s="130" t="s">
        <v>7814</v>
      </c>
      <c r="I149" s="130" t="s">
        <v>7814</v>
      </c>
      <c r="J149" s="130" t="s">
        <v>7814</v>
      </c>
      <c r="K149" s="130" t="s">
        <v>7814</v>
      </c>
      <c r="L149" s="130" t="s">
        <v>7814</v>
      </c>
      <c r="M149" s="130" t="s">
        <v>7814</v>
      </c>
      <c r="N149" s="130">
        <v>79.323813343516989</v>
      </c>
      <c r="O149" s="130">
        <v>1.6270599918783004</v>
      </c>
      <c r="P149" s="130">
        <v>0.58084736114679814</v>
      </c>
      <c r="Q149" s="130">
        <v>0.31232567979294346</v>
      </c>
      <c r="R149" s="130">
        <v>1.3790580697036474</v>
      </c>
      <c r="S149" s="130">
        <v>0.43425472514915531</v>
      </c>
      <c r="T149" s="130">
        <v>0.63966498722910137</v>
      </c>
      <c r="U149" s="6"/>
    </row>
    <row r="150" spans="1:21">
      <c r="A150" s="89" t="s">
        <v>2145</v>
      </c>
      <c r="B150" s="89" t="s">
        <v>2146</v>
      </c>
      <c r="C150" s="130" t="s">
        <v>7814</v>
      </c>
      <c r="D150" s="130" t="s">
        <v>7814</v>
      </c>
      <c r="E150" s="130" t="s">
        <v>7814</v>
      </c>
      <c r="F150" s="130" t="s">
        <v>7814</v>
      </c>
      <c r="G150" s="130" t="s">
        <v>7814</v>
      </c>
      <c r="H150" s="130" t="s">
        <v>7814</v>
      </c>
      <c r="I150" s="130" t="s">
        <v>7814</v>
      </c>
      <c r="J150" s="130" t="s">
        <v>7814</v>
      </c>
      <c r="K150" s="130" t="s">
        <v>7814</v>
      </c>
      <c r="L150" s="130" t="s">
        <v>7814</v>
      </c>
      <c r="M150" s="130" t="s">
        <v>7814</v>
      </c>
      <c r="N150" s="130">
        <v>1.3639099411630333</v>
      </c>
      <c r="O150" s="130">
        <v>-0.35437617253735165</v>
      </c>
      <c r="P150" s="130">
        <v>0.4027610349130688</v>
      </c>
      <c r="Q150" s="130">
        <v>0.53535952301461331</v>
      </c>
      <c r="R150" s="130">
        <v>0.4831254238121141</v>
      </c>
      <c r="S150" s="130">
        <v>0.27672027376097463</v>
      </c>
      <c r="T150" s="130">
        <v>0.15680064883662848</v>
      </c>
      <c r="U150" s="6"/>
    </row>
    <row r="151" spans="1:21" ht="25.5">
      <c r="A151" s="89" t="s">
        <v>7656</v>
      </c>
      <c r="B151" s="89" t="s">
        <v>7657</v>
      </c>
      <c r="C151" s="130" t="s">
        <v>7814</v>
      </c>
      <c r="D151" s="130" t="s">
        <v>7814</v>
      </c>
      <c r="E151" s="130" t="s">
        <v>7814</v>
      </c>
      <c r="F151" s="130" t="s">
        <v>7814</v>
      </c>
      <c r="G151" s="130" t="s">
        <v>7814</v>
      </c>
      <c r="H151" s="130" t="s">
        <v>7814</v>
      </c>
      <c r="I151" s="130" t="s">
        <v>7814</v>
      </c>
      <c r="J151" s="130" t="s">
        <v>7814</v>
      </c>
      <c r="K151" s="130" t="s">
        <v>7814</v>
      </c>
      <c r="L151" s="130" t="s">
        <v>7814</v>
      </c>
      <c r="M151" s="130" t="s">
        <v>7814</v>
      </c>
      <c r="N151" s="130" t="s">
        <v>7814</v>
      </c>
      <c r="O151" s="130" t="s">
        <v>7814</v>
      </c>
      <c r="P151" s="130" t="s">
        <v>7814</v>
      </c>
      <c r="Q151" s="130" t="s">
        <v>7814</v>
      </c>
      <c r="R151" s="130">
        <v>0</v>
      </c>
      <c r="S151" s="130">
        <v>17.378540833333332</v>
      </c>
      <c r="T151" s="130">
        <v>-0.94558871626052654</v>
      </c>
      <c r="U151" s="6"/>
    </row>
    <row r="152" spans="1:21">
      <c r="A152" s="89" t="s">
        <v>324</v>
      </c>
      <c r="B152" s="89" t="s">
        <v>2156</v>
      </c>
      <c r="C152" s="130">
        <v>7.6278421702363541E-2</v>
      </c>
      <c r="D152" s="130">
        <v>7.7953526394544559E-2</v>
      </c>
      <c r="E152" s="130">
        <v>5.3973962957284849E-2</v>
      </c>
      <c r="F152" s="130">
        <v>9.3760651549923191E-2</v>
      </c>
      <c r="G152" s="130">
        <v>-4.2331213405949142E-2</v>
      </c>
      <c r="H152" s="130">
        <v>-0.14438956598140751</v>
      </c>
      <c r="I152" s="130">
        <v>-3.8635958018919947E-2</v>
      </c>
      <c r="J152" s="130">
        <v>0.24257921904792856</v>
      </c>
      <c r="K152" s="130">
        <v>0.24333424400556258</v>
      </c>
      <c r="L152" s="130">
        <v>-0.50041403429877063</v>
      </c>
      <c r="M152" s="130">
        <v>-1</v>
      </c>
      <c r="N152" s="130" t="s">
        <v>7814</v>
      </c>
      <c r="O152" s="130" t="s">
        <v>7814</v>
      </c>
      <c r="P152" s="130" t="s">
        <v>7814</v>
      </c>
      <c r="Q152" s="130" t="s">
        <v>7814</v>
      </c>
      <c r="R152" s="130" t="s">
        <v>7814</v>
      </c>
      <c r="S152" s="130" t="s">
        <v>7814</v>
      </c>
      <c r="T152" s="130" t="s">
        <v>7814</v>
      </c>
      <c r="U152" s="6"/>
    </row>
    <row r="153" spans="1:21">
      <c r="A153" s="89" t="s">
        <v>325</v>
      </c>
      <c r="B153" s="89" t="s">
        <v>2157</v>
      </c>
      <c r="C153" s="130">
        <v>-4.9524920549894214E-2</v>
      </c>
      <c r="D153" s="130">
        <v>7.5518323046681157E-2</v>
      </c>
      <c r="E153" s="130">
        <v>7.785670795023325E-2</v>
      </c>
      <c r="F153" s="130">
        <v>0.14899243133787521</v>
      </c>
      <c r="G153" s="130">
        <v>7.5153087841313138E-3</v>
      </c>
      <c r="H153" s="130">
        <v>-3.1717261119396101E-2</v>
      </c>
      <c r="I153" s="130">
        <v>0.33194174515108243</v>
      </c>
      <c r="J153" s="130">
        <v>-0.18756510147900529</v>
      </c>
      <c r="K153" s="130">
        <v>0.22389018931564508</v>
      </c>
      <c r="L153" s="130">
        <v>-0.32156417689018257</v>
      </c>
      <c r="M153" s="130">
        <v>-1</v>
      </c>
      <c r="N153" s="130" t="s">
        <v>7814</v>
      </c>
      <c r="O153" s="130" t="s">
        <v>7814</v>
      </c>
      <c r="P153" s="130" t="s">
        <v>7814</v>
      </c>
      <c r="Q153" s="130" t="s">
        <v>7814</v>
      </c>
      <c r="R153" s="130" t="s">
        <v>7814</v>
      </c>
      <c r="S153" s="130" t="s">
        <v>7814</v>
      </c>
      <c r="T153" s="130" t="s">
        <v>7814</v>
      </c>
      <c r="U153" s="6"/>
    </row>
    <row r="154" spans="1:21">
      <c r="A154" s="89" t="s">
        <v>326</v>
      </c>
      <c r="B154" s="89" t="s">
        <v>2162</v>
      </c>
      <c r="C154" s="130">
        <v>-0.77076469021543237</v>
      </c>
      <c r="D154" s="130">
        <v>0.32247295339794002</v>
      </c>
      <c r="E154" s="130">
        <v>0.87990003828761232</v>
      </c>
      <c r="F154" s="130">
        <v>0.76209308303778478</v>
      </c>
      <c r="G154" s="130">
        <v>0.49512465412901419</v>
      </c>
      <c r="H154" s="130">
        <v>0.58697408835260312</v>
      </c>
      <c r="I154" s="130">
        <v>1.3592747170728949</v>
      </c>
      <c r="J154" s="130">
        <v>-0.54928828666192142</v>
      </c>
      <c r="K154" s="130">
        <v>5.0754476759381939E-2</v>
      </c>
      <c r="L154" s="130">
        <v>-1.3813205420060926E-2</v>
      </c>
      <c r="M154" s="130">
        <v>-1</v>
      </c>
      <c r="N154" s="130" t="s">
        <v>7814</v>
      </c>
      <c r="O154" s="130" t="s">
        <v>7814</v>
      </c>
      <c r="P154" s="130" t="s">
        <v>7814</v>
      </c>
      <c r="Q154" s="130" t="s">
        <v>7814</v>
      </c>
      <c r="R154" s="130" t="s">
        <v>7814</v>
      </c>
      <c r="S154" s="130" t="s">
        <v>7814</v>
      </c>
      <c r="T154" s="130" t="s">
        <v>7814</v>
      </c>
      <c r="U154" s="6"/>
    </row>
    <row r="155" spans="1:21" ht="25.5">
      <c r="A155" s="89" t="s">
        <v>327</v>
      </c>
      <c r="B155" s="89" t="s">
        <v>84</v>
      </c>
      <c r="C155" s="130">
        <v>-4.1279816813152737E-2</v>
      </c>
      <c r="D155" s="130">
        <v>0.28888824218134923</v>
      </c>
      <c r="E155" s="130">
        <v>0.28886192845836067</v>
      </c>
      <c r="F155" s="130">
        <v>6.3323705416399312E-2</v>
      </c>
      <c r="G155" s="130">
        <v>0.20130166624105472</v>
      </c>
      <c r="H155" s="130">
        <v>0.11250746340299833</v>
      </c>
      <c r="I155" s="130">
        <v>0.46059980341892581</v>
      </c>
      <c r="J155" s="130">
        <v>0.38522601579110538</v>
      </c>
      <c r="K155" s="130">
        <v>1.9577790215097979E-2</v>
      </c>
      <c r="L155" s="130">
        <v>-0.90730905953900975</v>
      </c>
      <c r="M155" s="130">
        <v>-1</v>
      </c>
      <c r="N155" s="130" t="s">
        <v>7814</v>
      </c>
      <c r="O155" s="130" t="s">
        <v>7814</v>
      </c>
      <c r="P155" s="130" t="s">
        <v>7814</v>
      </c>
      <c r="Q155" s="130" t="s">
        <v>7814</v>
      </c>
      <c r="R155" s="130" t="s">
        <v>7814</v>
      </c>
      <c r="S155" s="130" t="s">
        <v>7814</v>
      </c>
      <c r="T155" s="130" t="s">
        <v>7814</v>
      </c>
      <c r="U155" s="6"/>
    </row>
    <row r="156" spans="1:21" ht="25.5">
      <c r="A156" s="89" t="s">
        <v>328</v>
      </c>
      <c r="B156" s="89" t="s">
        <v>83</v>
      </c>
      <c r="C156" s="130">
        <v>-0.35453481718097413</v>
      </c>
      <c r="D156" s="130">
        <v>-0.54927024201765184</v>
      </c>
      <c r="E156" s="130">
        <v>2.9357367231306331E-3</v>
      </c>
      <c r="F156" s="130">
        <v>5.8542868015103444E-3</v>
      </c>
      <c r="G156" s="130">
        <v>4.4291825509996219E-2</v>
      </c>
      <c r="H156" s="130">
        <v>5.4618921554967503E-3</v>
      </c>
      <c r="I156" s="130">
        <v>7.2669826224328604E-2</v>
      </c>
      <c r="J156" s="130">
        <v>0.13032581453634084</v>
      </c>
      <c r="K156" s="130">
        <v>-0.28054495165382765</v>
      </c>
      <c r="L156" s="130">
        <v>1.2240060789858296</v>
      </c>
      <c r="M156" s="130">
        <v>-1</v>
      </c>
      <c r="N156" s="130" t="s">
        <v>7814</v>
      </c>
      <c r="O156" s="130" t="s">
        <v>7814</v>
      </c>
      <c r="P156" s="130" t="s">
        <v>7814</v>
      </c>
      <c r="Q156" s="130" t="s">
        <v>7814</v>
      </c>
      <c r="R156" s="130" t="s">
        <v>7814</v>
      </c>
      <c r="S156" s="130" t="s">
        <v>7814</v>
      </c>
      <c r="T156" s="130" t="s">
        <v>7814</v>
      </c>
      <c r="U156" s="6"/>
    </row>
    <row r="157" spans="1:21">
      <c r="A157" s="89" t="s">
        <v>329</v>
      </c>
      <c r="B157" s="89" t="s">
        <v>82</v>
      </c>
      <c r="C157" s="130">
        <v>0.2693923421163249</v>
      </c>
      <c r="D157" s="130">
        <v>0.24998990974916313</v>
      </c>
      <c r="E157" s="130">
        <v>0.19044189388700561</v>
      </c>
      <c r="F157" s="130">
        <v>0.17478069639603522</v>
      </c>
      <c r="G157" s="130">
        <v>0.22629006620768344</v>
      </c>
      <c r="H157" s="130">
        <v>5.0381291123650973E-2</v>
      </c>
      <c r="I157" s="130">
        <v>0.11859580871560182</v>
      </c>
      <c r="J157" s="130">
        <v>-0.10649393548155928</v>
      </c>
      <c r="K157" s="130">
        <v>-2.1167715181865665E-3</v>
      </c>
      <c r="L157" s="130">
        <v>0.1270059986167722</v>
      </c>
      <c r="M157" s="130">
        <v>-0.62386344153438067</v>
      </c>
      <c r="N157" s="130">
        <v>0.2237991807597719</v>
      </c>
      <c r="O157" s="130">
        <v>4.5654849989504198E-2</v>
      </c>
      <c r="P157" s="130">
        <v>0.1269296045519579</v>
      </c>
      <c r="Q157" s="130">
        <v>6.9796812408395414E-2</v>
      </c>
      <c r="R157" s="130">
        <v>0.13425717767913525</v>
      </c>
      <c r="S157" s="130">
        <v>0.1132905915721214</v>
      </c>
      <c r="T157" s="130">
        <v>0.12061014942930171</v>
      </c>
      <c r="U157" s="6"/>
    </row>
    <row r="158" spans="1:21">
      <c r="A158" s="89" t="s">
        <v>330</v>
      </c>
      <c r="B158" s="89" t="s">
        <v>81</v>
      </c>
      <c r="C158" s="130">
        <v>1.2191778455401905</v>
      </c>
      <c r="D158" s="130">
        <v>0.67813170182032012</v>
      </c>
      <c r="E158" s="130">
        <v>0.44626097617463323</v>
      </c>
      <c r="F158" s="130">
        <v>0.30016140869864683</v>
      </c>
      <c r="G158" s="130">
        <v>0.50194720645614033</v>
      </c>
      <c r="H158" s="130">
        <v>3.7583923584662893E-2</v>
      </c>
      <c r="I158" s="130">
        <v>0.16701300378412376</v>
      </c>
      <c r="J158" s="130">
        <v>4.2290844836294639E-2</v>
      </c>
      <c r="K158" s="130">
        <v>0.14740101712201326</v>
      </c>
      <c r="L158" s="130">
        <v>0.15134567731638993</v>
      </c>
      <c r="M158" s="130">
        <v>-1</v>
      </c>
      <c r="N158" s="130" t="s">
        <v>7814</v>
      </c>
      <c r="O158" s="130" t="s">
        <v>7814</v>
      </c>
      <c r="P158" s="130" t="s">
        <v>7814</v>
      </c>
      <c r="Q158" s="130" t="s">
        <v>7814</v>
      </c>
      <c r="R158" s="130" t="s">
        <v>7814</v>
      </c>
      <c r="S158" s="130" t="s">
        <v>7814</v>
      </c>
      <c r="T158" s="130" t="s">
        <v>7814</v>
      </c>
      <c r="U158" s="6"/>
    </row>
    <row r="159" spans="1:21" ht="25.5">
      <c r="A159" s="89" t="s">
        <v>2166</v>
      </c>
      <c r="B159" s="89" t="s">
        <v>2167</v>
      </c>
      <c r="C159" s="130" t="s">
        <v>7814</v>
      </c>
      <c r="D159" s="130" t="s">
        <v>7814</v>
      </c>
      <c r="E159" s="130" t="s">
        <v>7814</v>
      </c>
      <c r="F159" s="130" t="s">
        <v>7814</v>
      </c>
      <c r="G159" s="130" t="s">
        <v>7814</v>
      </c>
      <c r="H159" s="130" t="s">
        <v>7814</v>
      </c>
      <c r="I159" s="130" t="s">
        <v>7814</v>
      </c>
      <c r="J159" s="130" t="s">
        <v>7814</v>
      </c>
      <c r="K159" s="130" t="s">
        <v>7814</v>
      </c>
      <c r="L159" s="130" t="s">
        <v>7814</v>
      </c>
      <c r="M159" s="130" t="s">
        <v>7814</v>
      </c>
      <c r="N159" s="130" t="s">
        <v>7814</v>
      </c>
      <c r="O159" s="130">
        <v>-0.1409300373532113</v>
      </c>
      <c r="P159" s="130">
        <v>-0.10771871684154466</v>
      </c>
      <c r="Q159" s="130">
        <v>-0.88334844190032147</v>
      </c>
      <c r="R159" s="130">
        <v>-1</v>
      </c>
      <c r="S159" s="130" t="s">
        <v>7814</v>
      </c>
      <c r="T159" s="130">
        <v>1.0249807585701696</v>
      </c>
      <c r="U159" s="6"/>
    </row>
    <row r="160" spans="1:21" ht="25.5">
      <c r="A160" s="89" t="s">
        <v>2177</v>
      </c>
      <c r="B160" s="89" t="s">
        <v>2178</v>
      </c>
      <c r="C160" s="130" t="s">
        <v>7814</v>
      </c>
      <c r="D160" s="130" t="s">
        <v>7814</v>
      </c>
      <c r="E160" s="130" t="s">
        <v>7814</v>
      </c>
      <c r="F160" s="130" t="s">
        <v>7814</v>
      </c>
      <c r="G160" s="130" t="s">
        <v>7814</v>
      </c>
      <c r="H160" s="130" t="s">
        <v>7814</v>
      </c>
      <c r="I160" s="130" t="s">
        <v>7814</v>
      </c>
      <c r="J160" s="130" t="s">
        <v>7814</v>
      </c>
      <c r="K160" s="130" t="s">
        <v>7814</v>
      </c>
      <c r="L160" s="130" t="s">
        <v>7814</v>
      </c>
      <c r="M160" s="130" t="s">
        <v>7814</v>
      </c>
      <c r="N160" s="130" t="s">
        <v>7814</v>
      </c>
      <c r="O160" s="130">
        <v>-1</v>
      </c>
      <c r="P160" s="130" t="s">
        <v>7814</v>
      </c>
      <c r="Q160" s="130" t="s">
        <v>7814</v>
      </c>
      <c r="R160" s="130" t="s">
        <v>7814</v>
      </c>
      <c r="S160" s="130" t="s">
        <v>7814</v>
      </c>
      <c r="T160" s="130" t="s">
        <v>7814</v>
      </c>
      <c r="U160" s="6"/>
    </row>
    <row r="161" spans="1:21">
      <c r="A161" s="89" t="s">
        <v>2183</v>
      </c>
      <c r="B161" s="89" t="s">
        <v>2184</v>
      </c>
      <c r="C161" s="130" t="s">
        <v>7814</v>
      </c>
      <c r="D161" s="130" t="s">
        <v>7814</v>
      </c>
      <c r="E161" s="130" t="s">
        <v>7814</v>
      </c>
      <c r="F161" s="130" t="s">
        <v>7814</v>
      </c>
      <c r="G161" s="130" t="s">
        <v>7814</v>
      </c>
      <c r="H161" s="130" t="s">
        <v>7814</v>
      </c>
      <c r="I161" s="130" t="s">
        <v>7814</v>
      </c>
      <c r="J161" s="130" t="s">
        <v>7814</v>
      </c>
      <c r="K161" s="130" t="s">
        <v>7814</v>
      </c>
      <c r="L161" s="130" t="s">
        <v>7814</v>
      </c>
      <c r="M161" s="130" t="s">
        <v>7814</v>
      </c>
      <c r="N161" s="130" t="s">
        <v>7814</v>
      </c>
      <c r="O161" s="130" t="s">
        <v>7814</v>
      </c>
      <c r="P161" s="130" t="s">
        <v>7814</v>
      </c>
      <c r="Q161" s="130" t="s">
        <v>7814</v>
      </c>
      <c r="R161" s="130" t="s">
        <v>7814</v>
      </c>
      <c r="S161" s="130" t="s">
        <v>7814</v>
      </c>
      <c r="T161" s="130" t="s">
        <v>7814</v>
      </c>
      <c r="U161" s="6"/>
    </row>
    <row r="162" spans="1:21">
      <c r="A162" s="89" t="s">
        <v>331</v>
      </c>
      <c r="B162" s="89" t="s">
        <v>80</v>
      </c>
      <c r="C162" s="130">
        <v>-6.128900825469985E-2</v>
      </c>
      <c r="D162" s="130">
        <v>2.1930620549318158E-2</v>
      </c>
      <c r="E162" s="130">
        <v>0.18204341969781868</v>
      </c>
      <c r="F162" s="130">
        <v>-0.10651353413578046</v>
      </c>
      <c r="G162" s="130">
        <v>-1.6908692753579202E-2</v>
      </c>
      <c r="H162" s="130">
        <v>0.12457922199494775</v>
      </c>
      <c r="I162" s="130">
        <v>0.24338811749887501</v>
      </c>
      <c r="J162" s="130">
        <v>-2.741307905917334E-2</v>
      </c>
      <c r="K162" s="130">
        <v>-0.10124603215938</v>
      </c>
      <c r="L162" s="130">
        <v>-8.5981273326023899E-2</v>
      </c>
      <c r="M162" s="130">
        <v>0.35245430107241082</v>
      </c>
      <c r="N162" s="130">
        <v>0.1027049695616562</v>
      </c>
      <c r="O162" s="130">
        <v>6.8157831904300137E-2</v>
      </c>
      <c r="P162" s="130">
        <v>0.21384057049063188</v>
      </c>
      <c r="Q162" s="130">
        <v>0.23510141665338846</v>
      </c>
      <c r="R162" s="130">
        <v>0.22590724268339035</v>
      </c>
      <c r="S162" s="130">
        <v>-9.9677308599226633E-2</v>
      </c>
      <c r="T162" s="130">
        <v>0.22450147473206283</v>
      </c>
      <c r="U162" s="6"/>
    </row>
    <row r="163" spans="1:21">
      <c r="A163" s="89" t="s">
        <v>2225</v>
      </c>
      <c r="B163" s="89" t="s">
        <v>122</v>
      </c>
      <c r="C163" s="130" t="s">
        <v>7814</v>
      </c>
      <c r="D163" s="130" t="s">
        <v>7814</v>
      </c>
      <c r="E163" s="130" t="s">
        <v>7814</v>
      </c>
      <c r="F163" s="130" t="s">
        <v>7814</v>
      </c>
      <c r="G163" s="130" t="s">
        <v>7814</v>
      </c>
      <c r="H163" s="130" t="s">
        <v>7814</v>
      </c>
      <c r="I163" s="130" t="s">
        <v>7814</v>
      </c>
      <c r="J163" s="130" t="s">
        <v>7814</v>
      </c>
      <c r="K163" s="130" t="s">
        <v>7814</v>
      </c>
      <c r="L163" s="130" t="s">
        <v>7814</v>
      </c>
      <c r="M163" s="130" t="s">
        <v>7814</v>
      </c>
      <c r="N163" s="130">
        <v>8.7430289633069647E-2</v>
      </c>
      <c r="O163" s="130">
        <v>-5.1133871721408375E-2</v>
      </c>
      <c r="P163" s="130">
        <v>0.10124540696950102</v>
      </c>
      <c r="Q163" s="130">
        <v>0.15860431500604655</v>
      </c>
      <c r="R163" s="130">
        <v>4.9793055902144445E-2</v>
      </c>
      <c r="S163" s="130">
        <v>8.7340982146133062E-2</v>
      </c>
      <c r="T163" s="130">
        <v>0.19776167179626647</v>
      </c>
      <c r="U163" s="6"/>
    </row>
    <row r="164" spans="1:21" ht="25.5">
      <c r="A164" s="89" t="s">
        <v>2238</v>
      </c>
      <c r="B164" s="89" t="s">
        <v>7664</v>
      </c>
      <c r="C164" s="130" t="s">
        <v>7814</v>
      </c>
      <c r="D164" s="130" t="s">
        <v>7814</v>
      </c>
      <c r="E164" s="130" t="s">
        <v>7814</v>
      </c>
      <c r="F164" s="130" t="s">
        <v>7814</v>
      </c>
      <c r="G164" s="130" t="s">
        <v>7814</v>
      </c>
      <c r="H164" s="130" t="s">
        <v>7814</v>
      </c>
      <c r="I164" s="130" t="s">
        <v>7814</v>
      </c>
      <c r="J164" s="130" t="s">
        <v>7814</v>
      </c>
      <c r="K164" s="130" t="s">
        <v>7814</v>
      </c>
      <c r="L164" s="130" t="s">
        <v>7814</v>
      </c>
      <c r="M164" s="130" t="s">
        <v>7814</v>
      </c>
      <c r="N164" s="130">
        <v>1.1618307666170447E-2</v>
      </c>
      <c r="O164" s="130">
        <v>0.28484068703145082</v>
      </c>
      <c r="P164" s="130">
        <v>0.62135228085561711</v>
      </c>
      <c r="Q164" s="130">
        <v>0.17130746463499458</v>
      </c>
      <c r="R164" s="130">
        <v>0.12794838157644484</v>
      </c>
      <c r="S164" s="130">
        <v>4.1637333964854584E-3</v>
      </c>
      <c r="T164" s="130">
        <v>0.26071305126346345</v>
      </c>
      <c r="U164" s="6"/>
    </row>
    <row r="165" spans="1:21">
      <c r="A165" s="89" t="s">
        <v>2260</v>
      </c>
      <c r="B165" s="89" t="s">
        <v>120</v>
      </c>
      <c r="C165" s="130" t="s">
        <v>7814</v>
      </c>
      <c r="D165" s="130" t="s">
        <v>7814</v>
      </c>
      <c r="E165" s="130" t="s">
        <v>7814</v>
      </c>
      <c r="F165" s="130" t="s">
        <v>7814</v>
      </c>
      <c r="G165" s="130" t="s">
        <v>7814</v>
      </c>
      <c r="H165" s="130" t="s">
        <v>7814</v>
      </c>
      <c r="I165" s="130" t="s">
        <v>7814</v>
      </c>
      <c r="J165" s="130" t="s">
        <v>7814</v>
      </c>
      <c r="K165" s="130" t="s">
        <v>7814</v>
      </c>
      <c r="L165" s="130" t="s">
        <v>7814</v>
      </c>
      <c r="M165" s="130" t="s">
        <v>7814</v>
      </c>
      <c r="N165" s="130">
        <v>0.25288594952914378</v>
      </c>
      <c r="O165" s="130">
        <v>-7.9352077759486939E-3</v>
      </c>
      <c r="P165" s="130">
        <v>0.10918621304277454</v>
      </c>
      <c r="Q165" s="130">
        <v>3.6461129525683811E-2</v>
      </c>
      <c r="R165" s="130">
        <v>0.14379452012205296</v>
      </c>
      <c r="S165" s="130">
        <v>0.14131565629475595</v>
      </c>
      <c r="T165" s="130">
        <v>0.20163411782642049</v>
      </c>
      <c r="U165" s="6"/>
    </row>
    <row r="166" spans="1:21">
      <c r="A166" s="89" t="s">
        <v>2273</v>
      </c>
      <c r="B166" s="89" t="s">
        <v>119</v>
      </c>
      <c r="C166" s="130" t="s">
        <v>7814</v>
      </c>
      <c r="D166" s="130" t="s">
        <v>7814</v>
      </c>
      <c r="E166" s="130" t="s">
        <v>7814</v>
      </c>
      <c r="F166" s="130" t="s">
        <v>7814</v>
      </c>
      <c r="G166" s="130" t="s">
        <v>7814</v>
      </c>
      <c r="H166" s="130" t="s">
        <v>7814</v>
      </c>
      <c r="I166" s="130" t="s">
        <v>7814</v>
      </c>
      <c r="J166" s="130" t="s">
        <v>7814</v>
      </c>
      <c r="K166" s="130" t="s">
        <v>7814</v>
      </c>
      <c r="L166" s="130" t="s">
        <v>7814</v>
      </c>
      <c r="M166" s="130" t="s">
        <v>7814</v>
      </c>
      <c r="N166" s="130">
        <v>2.6640751580827793E-2</v>
      </c>
      <c r="O166" s="130">
        <v>1.6167455962371236E-2</v>
      </c>
      <c r="P166" s="130">
        <v>0.16040429321624861</v>
      </c>
      <c r="Q166" s="130">
        <v>0.61077782294760485</v>
      </c>
      <c r="R166" s="130">
        <v>-0.23797006843831081</v>
      </c>
      <c r="S166" s="130">
        <v>3.6353373978665893E-2</v>
      </c>
      <c r="T166" s="130">
        <v>2.55382960937518E-2</v>
      </c>
      <c r="U166" s="6"/>
    </row>
    <row r="167" spans="1:21">
      <c r="A167" s="89" t="s">
        <v>332</v>
      </c>
      <c r="B167" s="89" t="s">
        <v>79</v>
      </c>
      <c r="C167" s="130">
        <v>2.3408426894478085E-2</v>
      </c>
      <c r="D167" s="130">
        <v>1.4395757841771051E-2</v>
      </c>
      <c r="E167" s="130">
        <v>0.23631404111161958</v>
      </c>
      <c r="F167" s="130">
        <v>7.3217849165637006E-2</v>
      </c>
      <c r="G167" s="130">
        <v>0.37033714519225391</v>
      </c>
      <c r="H167" s="130">
        <v>-0.16253610855495071</v>
      </c>
      <c r="I167" s="130">
        <v>-1.459220355211388E-2</v>
      </c>
      <c r="J167" s="130">
        <v>0.22878621672103749</v>
      </c>
      <c r="K167" s="130">
        <v>0.22865067779614101</v>
      </c>
      <c r="L167" s="130">
        <v>0.83740485336628057</v>
      </c>
      <c r="M167" s="130">
        <v>-1</v>
      </c>
      <c r="N167" s="130" t="s">
        <v>7814</v>
      </c>
      <c r="O167" s="130" t="s">
        <v>7814</v>
      </c>
      <c r="P167" s="130" t="s">
        <v>7814</v>
      </c>
      <c r="Q167" s="130" t="s">
        <v>7814</v>
      </c>
      <c r="R167" s="130" t="s">
        <v>7814</v>
      </c>
      <c r="S167" s="130" t="s">
        <v>7814</v>
      </c>
      <c r="T167" s="130" t="s">
        <v>7814</v>
      </c>
      <c r="U167" s="6"/>
    </row>
    <row r="168" spans="1:21">
      <c r="A168" s="89" t="s">
        <v>333</v>
      </c>
      <c r="B168" s="89" t="s">
        <v>78</v>
      </c>
      <c r="C168" s="130">
        <v>0.23603736186957613</v>
      </c>
      <c r="D168" s="130">
        <v>0.28063557888557811</v>
      </c>
      <c r="E168" s="130">
        <v>0.49838074924564246</v>
      </c>
      <c r="F168" s="130">
        <v>0.22200699854894346</v>
      </c>
      <c r="G168" s="130">
        <v>0.19442729423910676</v>
      </c>
      <c r="H168" s="130">
        <v>0.22835114265614687</v>
      </c>
      <c r="I168" s="130">
        <v>0.14611436612960738</v>
      </c>
      <c r="J168" s="130">
        <v>0.2208895484928326</v>
      </c>
      <c r="K168" s="130">
        <v>-4.885952273505445E-2</v>
      </c>
      <c r="L168" s="130">
        <v>-0.4115957657642827</v>
      </c>
      <c r="M168" s="130">
        <v>-1</v>
      </c>
      <c r="N168" s="130" t="s">
        <v>7814</v>
      </c>
      <c r="O168" s="130" t="s">
        <v>7814</v>
      </c>
      <c r="P168" s="130" t="s">
        <v>7814</v>
      </c>
      <c r="Q168" s="130" t="s">
        <v>7814</v>
      </c>
      <c r="R168" s="130" t="s">
        <v>7814</v>
      </c>
      <c r="S168" s="130" t="s">
        <v>7814</v>
      </c>
      <c r="T168" s="130" t="s">
        <v>7814</v>
      </c>
      <c r="U168" s="6"/>
    </row>
    <row r="169" spans="1:21">
      <c r="A169" s="89" t="s">
        <v>334</v>
      </c>
      <c r="B169" s="89" t="s">
        <v>77</v>
      </c>
      <c r="C169" s="130">
        <v>6.4070114500545117E-2</v>
      </c>
      <c r="D169" s="130">
        <v>5.1572839361257561E-2</v>
      </c>
      <c r="E169" s="130">
        <v>-7.0413261269160476E-2</v>
      </c>
      <c r="F169" s="130">
        <v>0.18990078759627149</v>
      </c>
      <c r="G169" s="130">
        <v>8.3811955574893293E-2</v>
      </c>
      <c r="H169" s="130">
        <v>6.9359163965383441E-2</v>
      </c>
      <c r="I169" s="130">
        <v>8.3221588346678255E-2</v>
      </c>
      <c r="J169" s="130">
        <v>-0.17777217528374178</v>
      </c>
      <c r="K169" s="130">
        <v>5.335979584996231E-2</v>
      </c>
      <c r="L169" s="130">
        <v>-3.3152907462895564E-3</v>
      </c>
      <c r="M169" s="130">
        <v>-1</v>
      </c>
      <c r="N169" s="130" t="s">
        <v>7814</v>
      </c>
      <c r="O169" s="130" t="s">
        <v>7814</v>
      </c>
      <c r="P169" s="130" t="s">
        <v>7814</v>
      </c>
      <c r="Q169" s="130" t="s">
        <v>7814</v>
      </c>
      <c r="R169" s="130" t="s">
        <v>7814</v>
      </c>
      <c r="S169" s="130" t="s">
        <v>7814</v>
      </c>
      <c r="T169" s="130" t="s">
        <v>7814</v>
      </c>
      <c r="U169" s="6"/>
    </row>
    <row r="170" spans="1:21" ht="25.5">
      <c r="A170" s="89" t="s">
        <v>335</v>
      </c>
      <c r="B170" s="89" t="s">
        <v>76</v>
      </c>
      <c r="C170" s="130">
        <v>-0.13955611076764662</v>
      </c>
      <c r="D170" s="130">
        <v>6.9137161184831042E-2</v>
      </c>
      <c r="E170" s="130">
        <v>0.27899772231580111</v>
      </c>
      <c r="F170" s="130">
        <v>-0.11089895961083118</v>
      </c>
      <c r="G170" s="130">
        <v>0.29551691862409735</v>
      </c>
      <c r="H170" s="130">
        <v>0.56806699585446974</v>
      </c>
      <c r="I170" s="130">
        <v>0.25736499007343139</v>
      </c>
      <c r="J170" s="130">
        <v>2.2011066810662814</v>
      </c>
      <c r="K170" s="130">
        <v>1.3623441331402919E-2</v>
      </c>
      <c r="L170" s="130">
        <v>-6.5298254210325646E-2</v>
      </c>
      <c r="M170" s="130">
        <v>-1</v>
      </c>
      <c r="N170" s="130" t="s">
        <v>7814</v>
      </c>
      <c r="O170" s="130" t="s">
        <v>7814</v>
      </c>
      <c r="P170" s="130" t="s">
        <v>7814</v>
      </c>
      <c r="Q170" s="130" t="s">
        <v>7814</v>
      </c>
      <c r="R170" s="130" t="s">
        <v>7814</v>
      </c>
      <c r="S170" s="130" t="s">
        <v>7814</v>
      </c>
      <c r="T170" s="130" t="s">
        <v>7814</v>
      </c>
      <c r="U170" s="6"/>
    </row>
    <row r="171" spans="1:21" ht="25.5">
      <c r="A171" s="89" t="s">
        <v>336</v>
      </c>
      <c r="B171" s="89" t="s">
        <v>75</v>
      </c>
      <c r="C171" s="130">
        <v>0.19174094484932835</v>
      </c>
      <c r="D171" s="130">
        <v>0.18050021354875412</v>
      </c>
      <c r="E171" s="130">
        <v>-0.23235593818911293</v>
      </c>
      <c r="F171" s="130">
        <v>0.31472791223780971</v>
      </c>
      <c r="G171" s="130">
        <v>0.16301498388008628</v>
      </c>
      <c r="H171" s="130">
        <v>0.15505613944289487</v>
      </c>
      <c r="I171" s="130">
        <v>0.1467850040497638</v>
      </c>
      <c r="J171" s="130">
        <v>-0.35066169163644845</v>
      </c>
      <c r="K171" s="130">
        <v>6.4886498846380647E-2</v>
      </c>
      <c r="L171" s="130">
        <v>7.2688697948296355E-2</v>
      </c>
      <c r="M171" s="130">
        <v>-1</v>
      </c>
      <c r="N171" s="130" t="s">
        <v>7814</v>
      </c>
      <c r="O171" s="130" t="s">
        <v>7814</v>
      </c>
      <c r="P171" s="130" t="s">
        <v>7814</v>
      </c>
      <c r="Q171" s="130" t="s">
        <v>7814</v>
      </c>
      <c r="R171" s="130" t="s">
        <v>7814</v>
      </c>
      <c r="S171" s="130" t="s">
        <v>7814</v>
      </c>
      <c r="T171" s="130" t="s">
        <v>7814</v>
      </c>
      <c r="U171" s="6"/>
    </row>
    <row r="172" spans="1:21">
      <c r="A172" s="89" t="s">
        <v>337</v>
      </c>
      <c r="B172" s="89" t="s">
        <v>74</v>
      </c>
      <c r="C172" s="130">
        <v>0.21194512719954917</v>
      </c>
      <c r="D172" s="130">
        <v>3.1153299635624929</v>
      </c>
      <c r="E172" s="130">
        <v>0.53754899010122736</v>
      </c>
      <c r="F172" s="130">
        <v>0.47192893201998554</v>
      </c>
      <c r="G172" s="130">
        <v>0.30661640178606309</v>
      </c>
      <c r="H172" s="130">
        <v>0.23210721350876518</v>
      </c>
      <c r="I172" s="130">
        <v>0.14209284432761971</v>
      </c>
      <c r="J172" s="130">
        <v>9.3327390109732677E-2</v>
      </c>
      <c r="K172" s="130">
        <v>-7.8651207030164816E-3</v>
      </c>
      <c r="L172" s="130">
        <v>0.278559050983745</v>
      </c>
      <c r="M172" s="130">
        <v>0.14463738775589574</v>
      </c>
      <c r="N172" s="130">
        <v>6.7223367130062606E-2</v>
      </c>
      <c r="O172" s="130">
        <v>7.7699285916195349E-2</v>
      </c>
      <c r="P172" s="130">
        <v>0.13821464663534266</v>
      </c>
      <c r="Q172" s="130">
        <v>1.7027174350548346E-2</v>
      </c>
      <c r="R172" s="130">
        <v>0.18754021769211349</v>
      </c>
      <c r="S172" s="130">
        <v>0.17351448274154913</v>
      </c>
      <c r="T172" s="130">
        <v>0.1998014295270274</v>
      </c>
      <c r="U172" s="6"/>
    </row>
    <row r="173" spans="1:21">
      <c r="A173" s="89" t="s">
        <v>338</v>
      </c>
      <c r="B173" s="89" t="s">
        <v>73</v>
      </c>
      <c r="C173" s="130">
        <v>-8.9681613171590069E-2</v>
      </c>
      <c r="D173" s="130">
        <v>4.3029555425793564E-2</v>
      </c>
      <c r="E173" s="130">
        <v>-6.2108731514909588E-2</v>
      </c>
      <c r="F173" s="130">
        <v>0.15433247247456561</v>
      </c>
      <c r="G173" s="130">
        <v>-0.17375022745469104</v>
      </c>
      <c r="H173" s="130">
        <v>0.31784132238849039</v>
      </c>
      <c r="I173" s="130">
        <v>0.13476101160224241</v>
      </c>
      <c r="J173" s="130">
        <v>-2.8316388356065425E-2</v>
      </c>
      <c r="K173" s="130">
        <v>0.20002431571325063</v>
      </c>
      <c r="L173" s="130">
        <v>-7.4575562125960726E-2</v>
      </c>
      <c r="M173" s="130">
        <v>-1</v>
      </c>
      <c r="N173" s="130" t="s">
        <v>7814</v>
      </c>
      <c r="O173" s="130" t="s">
        <v>7814</v>
      </c>
      <c r="P173" s="130" t="s">
        <v>7814</v>
      </c>
      <c r="Q173" s="130" t="s">
        <v>7814</v>
      </c>
      <c r="R173" s="130" t="s">
        <v>7814</v>
      </c>
      <c r="S173" s="130" t="s">
        <v>7814</v>
      </c>
      <c r="T173" s="130" t="s">
        <v>7814</v>
      </c>
      <c r="U173" s="6"/>
    </row>
    <row r="174" spans="1:21">
      <c r="A174" s="89" t="s">
        <v>339</v>
      </c>
      <c r="B174" s="89" t="s">
        <v>72</v>
      </c>
      <c r="C174" s="130">
        <v>-0.92318899407290744</v>
      </c>
      <c r="D174" s="130">
        <v>1.8536889173979443E-2</v>
      </c>
      <c r="E174" s="130">
        <v>0.48413926180332933</v>
      </c>
      <c r="F174" s="130">
        <v>-0.40273181105528633</v>
      </c>
      <c r="G174" s="130">
        <v>0.79277057671813433</v>
      </c>
      <c r="H174" s="130">
        <v>-0.18698950967584371</v>
      </c>
      <c r="I174" s="130">
        <v>-9.7359591001581314E-2</v>
      </c>
      <c r="J174" s="130">
        <v>-0.18932207247867006</v>
      </c>
      <c r="K174" s="130">
        <v>0.16049913441541097</v>
      </c>
      <c r="L174" s="130">
        <v>1.2267963752757391</v>
      </c>
      <c r="M174" s="130">
        <v>-1</v>
      </c>
      <c r="N174" s="130" t="s">
        <v>7814</v>
      </c>
      <c r="O174" s="130" t="s">
        <v>7814</v>
      </c>
      <c r="P174" s="130" t="s">
        <v>7814</v>
      </c>
      <c r="Q174" s="130" t="s">
        <v>7814</v>
      </c>
      <c r="R174" s="130" t="s">
        <v>7814</v>
      </c>
      <c r="S174" s="130" t="s">
        <v>7814</v>
      </c>
      <c r="T174" s="130" t="s">
        <v>7814</v>
      </c>
      <c r="U174" s="6"/>
    </row>
    <row r="175" spans="1:21">
      <c r="A175" s="89" t="s">
        <v>341</v>
      </c>
      <c r="B175" s="89" t="s">
        <v>71</v>
      </c>
      <c r="C175" s="130">
        <v>0.342080539853026</v>
      </c>
      <c r="D175" s="130">
        <v>0.59386497997731547</v>
      </c>
      <c r="E175" s="130">
        <v>0.33343852644275618</v>
      </c>
      <c r="F175" s="130">
        <v>0.12062698946133099</v>
      </c>
      <c r="G175" s="130">
        <v>-7.783513622317717E-2</v>
      </c>
      <c r="H175" s="130">
        <v>0.22124983894034123</v>
      </c>
      <c r="I175" s="130">
        <v>-0.15530834586458253</v>
      </c>
      <c r="J175" s="130">
        <v>-1.2983812353632773E-2</v>
      </c>
      <c r="K175" s="130">
        <v>-0.2486083360643575</v>
      </c>
      <c r="L175" s="130">
        <v>-0.18675389890223448</v>
      </c>
      <c r="M175" s="130">
        <v>-1</v>
      </c>
      <c r="N175" s="130" t="s">
        <v>7814</v>
      </c>
      <c r="O175" s="130" t="s">
        <v>7814</v>
      </c>
      <c r="P175" s="130" t="s">
        <v>7814</v>
      </c>
      <c r="Q175" s="130" t="s">
        <v>7814</v>
      </c>
      <c r="R175" s="130" t="s">
        <v>7814</v>
      </c>
      <c r="S175" s="130" t="s">
        <v>7814</v>
      </c>
      <c r="T175" s="130" t="s">
        <v>7814</v>
      </c>
      <c r="U175" s="6"/>
    </row>
    <row r="176" spans="1:21" ht="25.5">
      <c r="A176" s="89" t="s">
        <v>342</v>
      </c>
      <c r="B176" s="89" t="s">
        <v>172</v>
      </c>
      <c r="C176" s="130">
        <v>0.4576124072030725</v>
      </c>
      <c r="D176" s="130">
        <v>0.67010517198157049</v>
      </c>
      <c r="E176" s="130">
        <v>0.76191630008151101</v>
      </c>
      <c r="F176" s="130">
        <v>0.39773357746595472</v>
      </c>
      <c r="G176" s="130">
        <v>0.54104306151783899</v>
      </c>
      <c r="H176" s="130">
        <v>0.10148112546960708</v>
      </c>
      <c r="I176" s="130">
        <v>-7.6194945271069403E-2</v>
      </c>
      <c r="J176" s="130">
        <v>-0.19870837456809298</v>
      </c>
      <c r="K176" s="130">
        <v>-0.24149786296808362</v>
      </c>
      <c r="L176" s="130">
        <v>-8.3276299468681647E-2</v>
      </c>
      <c r="M176" s="130">
        <v>-1</v>
      </c>
      <c r="N176" s="130" t="s">
        <v>7814</v>
      </c>
      <c r="O176" s="130" t="s">
        <v>7814</v>
      </c>
      <c r="P176" s="130" t="s">
        <v>7814</v>
      </c>
      <c r="Q176" s="130" t="s">
        <v>7814</v>
      </c>
      <c r="R176" s="130" t="s">
        <v>7814</v>
      </c>
      <c r="S176" s="130" t="s">
        <v>7814</v>
      </c>
      <c r="T176" s="130" t="s">
        <v>7814</v>
      </c>
      <c r="U176" s="6"/>
    </row>
    <row r="177" spans="1:21">
      <c r="A177" s="89" t="s">
        <v>2298</v>
      </c>
      <c r="B177" s="89" t="s">
        <v>2299</v>
      </c>
      <c r="C177" s="130" t="s">
        <v>7814</v>
      </c>
      <c r="D177" s="130" t="s">
        <v>7814</v>
      </c>
      <c r="E177" s="130" t="s">
        <v>7814</v>
      </c>
      <c r="F177" s="130" t="s">
        <v>7814</v>
      </c>
      <c r="G177" s="130" t="s">
        <v>7814</v>
      </c>
      <c r="H177" s="130" t="s">
        <v>7814</v>
      </c>
      <c r="I177" s="130" t="s">
        <v>7814</v>
      </c>
      <c r="J177" s="130" t="s">
        <v>7814</v>
      </c>
      <c r="K177" s="130" t="s">
        <v>7814</v>
      </c>
      <c r="L177" s="130" t="s">
        <v>7814</v>
      </c>
      <c r="M177" s="130" t="s">
        <v>7814</v>
      </c>
      <c r="N177" s="130">
        <v>-5.7246160848752337E-2</v>
      </c>
      <c r="O177" s="130">
        <v>1.7725252840485872E-3</v>
      </c>
      <c r="P177" s="130">
        <v>0.23520411020581999</v>
      </c>
      <c r="Q177" s="130">
        <v>-0.20078112850222929</v>
      </c>
      <c r="R177" s="130">
        <v>-0.98254652470448856</v>
      </c>
      <c r="S177" s="130">
        <v>800.14527565700473</v>
      </c>
      <c r="T177" s="130">
        <v>-0.28107218624197139</v>
      </c>
      <c r="U177" s="6"/>
    </row>
    <row r="178" spans="1:21" ht="25.5">
      <c r="A178" s="89" t="s">
        <v>2305</v>
      </c>
      <c r="B178" s="89" t="s">
        <v>2306</v>
      </c>
      <c r="C178" s="130" t="s">
        <v>7814</v>
      </c>
      <c r="D178" s="130" t="s">
        <v>7814</v>
      </c>
      <c r="E178" s="130" t="s">
        <v>7814</v>
      </c>
      <c r="F178" s="130" t="s">
        <v>7814</v>
      </c>
      <c r="G178" s="130" t="s">
        <v>7814</v>
      </c>
      <c r="H178" s="130" t="s">
        <v>7814</v>
      </c>
      <c r="I178" s="130" t="s">
        <v>7814</v>
      </c>
      <c r="J178" s="130" t="s">
        <v>7814</v>
      </c>
      <c r="K178" s="130" t="s">
        <v>7814</v>
      </c>
      <c r="L178" s="130" t="s">
        <v>7814</v>
      </c>
      <c r="M178" s="130" t="s">
        <v>7814</v>
      </c>
      <c r="N178" s="130">
        <v>-0.44863416588806704</v>
      </c>
      <c r="O178" s="130">
        <v>-1</v>
      </c>
      <c r="P178" s="130" t="s">
        <v>7814</v>
      </c>
      <c r="Q178" s="130">
        <v>-1</v>
      </c>
      <c r="R178" s="130" t="s">
        <v>7814</v>
      </c>
      <c r="S178" s="130" t="s">
        <v>7814</v>
      </c>
      <c r="T178" s="130" t="s">
        <v>7814</v>
      </c>
      <c r="U178" s="6"/>
    </row>
    <row r="179" spans="1:21">
      <c r="A179" s="89" t="s">
        <v>2311</v>
      </c>
      <c r="B179" s="89" t="s">
        <v>93</v>
      </c>
      <c r="C179" s="130" t="s">
        <v>7814</v>
      </c>
      <c r="D179" s="130" t="s">
        <v>7814</v>
      </c>
      <c r="E179" s="130" t="s">
        <v>7814</v>
      </c>
      <c r="F179" s="130" t="s">
        <v>7814</v>
      </c>
      <c r="G179" s="130" t="s">
        <v>7814</v>
      </c>
      <c r="H179" s="130" t="s">
        <v>7814</v>
      </c>
      <c r="I179" s="130" t="s">
        <v>7814</v>
      </c>
      <c r="J179" s="130" t="s">
        <v>7814</v>
      </c>
      <c r="K179" s="130" t="s">
        <v>7814</v>
      </c>
      <c r="L179" s="130" t="s">
        <v>7814</v>
      </c>
      <c r="M179" s="130" t="s">
        <v>7814</v>
      </c>
      <c r="N179" s="130">
        <v>0.11380069812697946</v>
      </c>
      <c r="O179" s="130">
        <v>-6.108246682808538E-2</v>
      </c>
      <c r="P179" s="130">
        <v>1.3376605369332939E-2</v>
      </c>
      <c r="Q179" s="130">
        <v>-8.0132535474678357E-2</v>
      </c>
      <c r="R179" s="130">
        <v>-3.9322916555880827E-2</v>
      </c>
      <c r="S179" s="130">
        <v>5.3082720483477397E-2</v>
      </c>
      <c r="T179" s="130">
        <v>-0.1829606913905033</v>
      </c>
      <c r="U179" s="6"/>
    </row>
    <row r="180" spans="1:21" ht="25.5">
      <c r="A180" s="89" t="s">
        <v>2318</v>
      </c>
      <c r="B180" s="89" t="s">
        <v>2319</v>
      </c>
      <c r="C180" s="130" t="s">
        <v>7814</v>
      </c>
      <c r="D180" s="130" t="s">
        <v>7814</v>
      </c>
      <c r="E180" s="130" t="s">
        <v>7814</v>
      </c>
      <c r="F180" s="130" t="s">
        <v>7814</v>
      </c>
      <c r="G180" s="130" t="s">
        <v>7814</v>
      </c>
      <c r="H180" s="130" t="s">
        <v>7814</v>
      </c>
      <c r="I180" s="130" t="s">
        <v>7814</v>
      </c>
      <c r="J180" s="130" t="s">
        <v>7814</v>
      </c>
      <c r="K180" s="130" t="s">
        <v>7814</v>
      </c>
      <c r="L180" s="130" t="s">
        <v>7814</v>
      </c>
      <c r="M180" s="130" t="s">
        <v>7814</v>
      </c>
      <c r="N180" s="130">
        <v>1.5709614509009886</v>
      </c>
      <c r="O180" s="130">
        <v>0.27976853842835592</v>
      </c>
      <c r="P180" s="130">
        <v>0.22639663441547064</v>
      </c>
      <c r="Q180" s="130">
        <v>-3.6828986375774142E-2</v>
      </c>
      <c r="R180" s="130">
        <v>0.15004917572569121</v>
      </c>
      <c r="S180" s="130">
        <v>0.25509466236025635</v>
      </c>
      <c r="T180" s="130">
        <v>4.3725457052272709E-3</v>
      </c>
      <c r="U180" s="6"/>
    </row>
    <row r="181" spans="1:21" ht="25.5">
      <c r="A181" s="89" t="s">
        <v>2322</v>
      </c>
      <c r="B181" s="89" t="s">
        <v>2323</v>
      </c>
      <c r="C181" s="130" t="s">
        <v>7814</v>
      </c>
      <c r="D181" s="130" t="s">
        <v>7814</v>
      </c>
      <c r="E181" s="130" t="s">
        <v>7814</v>
      </c>
      <c r="F181" s="130" t="s">
        <v>7814</v>
      </c>
      <c r="G181" s="130" t="s">
        <v>7814</v>
      </c>
      <c r="H181" s="130" t="s">
        <v>7814</v>
      </c>
      <c r="I181" s="130" t="s">
        <v>7814</v>
      </c>
      <c r="J181" s="130" t="s">
        <v>7814</v>
      </c>
      <c r="K181" s="130" t="s">
        <v>7814</v>
      </c>
      <c r="L181" s="130" t="s">
        <v>7814</v>
      </c>
      <c r="M181" s="130" t="s">
        <v>7814</v>
      </c>
      <c r="N181" s="130">
        <v>33.052709256877719</v>
      </c>
      <c r="O181" s="130">
        <v>-2.9889626526852231E-3</v>
      </c>
      <c r="P181" s="130">
        <v>-0.14928414409769519</v>
      </c>
      <c r="Q181" s="130">
        <v>6.8479574980209179E-2</v>
      </c>
      <c r="R181" s="130">
        <v>0.94949954898126165</v>
      </c>
      <c r="S181" s="130">
        <v>-0.59655831713979812</v>
      </c>
      <c r="T181" s="130">
        <v>2.1908292646261325</v>
      </c>
      <c r="U181" s="6"/>
    </row>
    <row r="182" spans="1:21" ht="25.5">
      <c r="A182" s="89" t="s">
        <v>2326</v>
      </c>
      <c r="B182" s="89" t="s">
        <v>2327</v>
      </c>
      <c r="C182" s="130" t="s">
        <v>7814</v>
      </c>
      <c r="D182" s="130" t="s">
        <v>7814</v>
      </c>
      <c r="E182" s="130" t="s">
        <v>7814</v>
      </c>
      <c r="F182" s="130" t="s">
        <v>7814</v>
      </c>
      <c r="G182" s="130" t="s">
        <v>7814</v>
      </c>
      <c r="H182" s="130" t="s">
        <v>7814</v>
      </c>
      <c r="I182" s="130" t="s">
        <v>7814</v>
      </c>
      <c r="J182" s="130" t="s">
        <v>7814</v>
      </c>
      <c r="K182" s="130" t="s">
        <v>7814</v>
      </c>
      <c r="L182" s="130" t="s">
        <v>7814</v>
      </c>
      <c r="M182" s="130" t="s">
        <v>7814</v>
      </c>
      <c r="N182" s="130">
        <v>0.86776443814459059</v>
      </c>
      <c r="O182" s="130">
        <v>0.19274539181736383</v>
      </c>
      <c r="P182" s="130">
        <v>7.7257650457809302E-3</v>
      </c>
      <c r="Q182" s="130">
        <v>0.12314884784707192</v>
      </c>
      <c r="R182" s="130">
        <v>0.10805144709731729</v>
      </c>
      <c r="S182" s="130">
        <v>0.20761328401647505</v>
      </c>
      <c r="T182" s="130">
        <v>0.22344015283182017</v>
      </c>
      <c r="U182" s="6"/>
    </row>
    <row r="183" spans="1:21">
      <c r="A183" s="89" t="s">
        <v>343</v>
      </c>
      <c r="B183" s="89" t="s">
        <v>70</v>
      </c>
      <c r="C183" s="130">
        <v>0.12096927728427986</v>
      </c>
      <c r="D183" s="130">
        <v>9.0345893915754205E-2</v>
      </c>
      <c r="E183" s="130">
        <v>6.3350967947936265E-2</v>
      </c>
      <c r="F183" s="130">
        <v>3.189646947382041E-2</v>
      </c>
      <c r="G183" s="130">
        <v>8.2287910361412697E-2</v>
      </c>
      <c r="H183" s="130">
        <v>5.6264662999041315E-2</v>
      </c>
      <c r="I183" s="130">
        <v>2.5433505921194088E-2</v>
      </c>
      <c r="J183" s="130">
        <v>6.0690042222486973E-2</v>
      </c>
      <c r="K183" s="130">
        <v>0.15568235631602101</v>
      </c>
      <c r="L183" s="130">
        <v>4.295839278692104E-2</v>
      </c>
      <c r="M183" s="130">
        <v>-1</v>
      </c>
      <c r="N183" s="130" t="s">
        <v>7814</v>
      </c>
      <c r="O183" s="130" t="s">
        <v>7814</v>
      </c>
      <c r="P183" s="130" t="s">
        <v>7814</v>
      </c>
      <c r="Q183" s="130" t="s">
        <v>7814</v>
      </c>
      <c r="R183" s="130" t="s">
        <v>7814</v>
      </c>
      <c r="S183" s="130" t="s">
        <v>7814</v>
      </c>
      <c r="T183" s="130" t="s">
        <v>7814</v>
      </c>
      <c r="U183" s="6"/>
    </row>
    <row r="184" spans="1:21">
      <c r="A184" s="89" t="s">
        <v>344</v>
      </c>
      <c r="B184" s="89" t="s">
        <v>2330</v>
      </c>
      <c r="C184" s="130">
        <v>9.2990499504049362E-2</v>
      </c>
      <c r="D184" s="130">
        <v>6.0896537123557026E-2</v>
      </c>
      <c r="E184" s="130">
        <v>0.12818052922049628</v>
      </c>
      <c r="F184" s="130">
        <v>1.5172766417990369E-2</v>
      </c>
      <c r="G184" s="130">
        <v>-4.0202691622882147E-2</v>
      </c>
      <c r="H184" s="130">
        <v>4.7160094915288164E-2</v>
      </c>
      <c r="I184" s="130">
        <v>0.16872737483498668</v>
      </c>
      <c r="J184" s="130">
        <v>-0.13334125717229484</v>
      </c>
      <c r="K184" s="130">
        <v>0.10139074728777597</v>
      </c>
      <c r="L184" s="130">
        <v>6.3976736980389637E-2</v>
      </c>
      <c r="M184" s="130">
        <v>6.8091970975763028E-2</v>
      </c>
      <c r="N184" s="130">
        <v>0.46088322285677052</v>
      </c>
      <c r="O184" s="130">
        <v>0.14850324352824407</v>
      </c>
      <c r="P184" s="130">
        <v>8.460127850760446E-2</v>
      </c>
      <c r="Q184" s="130">
        <v>0.10657361429263346</v>
      </c>
      <c r="R184" s="130">
        <v>0.1632394354021045</v>
      </c>
      <c r="S184" s="130">
        <v>-0.12040591885195917</v>
      </c>
      <c r="T184" s="130">
        <v>0.23703465914425559</v>
      </c>
      <c r="U184" s="6"/>
    </row>
    <row r="185" spans="1:21">
      <c r="A185" s="89" t="s">
        <v>345</v>
      </c>
      <c r="B185" s="89" t="s">
        <v>2351</v>
      </c>
      <c r="C185" s="130">
        <v>0.18350560001265714</v>
      </c>
      <c r="D185" s="130">
        <v>0.15433084509383965</v>
      </c>
      <c r="E185" s="130">
        <v>0.11940005061517156</v>
      </c>
      <c r="F185" s="130">
        <v>6.9770306089847134E-2</v>
      </c>
      <c r="G185" s="130">
        <v>1.9109311822635977E-3</v>
      </c>
      <c r="H185" s="130">
        <v>5.7318336899031541E-2</v>
      </c>
      <c r="I185" s="130">
        <v>0.11106901375001987</v>
      </c>
      <c r="J185" s="130">
        <v>-1.2066182992334751E-2</v>
      </c>
      <c r="K185" s="130">
        <v>0.18716885634546965</v>
      </c>
      <c r="L185" s="130">
        <v>0.11840889260532395</v>
      </c>
      <c r="M185" s="130">
        <v>4.9432877431910605E-2</v>
      </c>
      <c r="N185" s="130">
        <v>0.16693903093742679</v>
      </c>
      <c r="O185" s="130">
        <v>1.1519826720241655E-2</v>
      </c>
      <c r="P185" s="130">
        <v>0.15833114751542054</v>
      </c>
      <c r="Q185" s="130">
        <v>0.18036481537733406</v>
      </c>
      <c r="R185" s="130">
        <v>0.1097774208157658</v>
      </c>
      <c r="S185" s="130">
        <v>4.6786884806692575E-2</v>
      </c>
      <c r="T185" s="130">
        <v>7.4963777719918356E-2</v>
      </c>
      <c r="U185" s="6"/>
    </row>
    <row r="186" spans="1:21">
      <c r="A186" s="89" t="s">
        <v>2361</v>
      </c>
      <c r="B186" s="89" t="s">
        <v>2362</v>
      </c>
      <c r="C186" s="131" t="s">
        <v>7814</v>
      </c>
      <c r="D186" s="131" t="s">
        <v>7814</v>
      </c>
      <c r="E186" s="131" t="s">
        <v>7814</v>
      </c>
      <c r="F186" s="131" t="s">
        <v>7814</v>
      </c>
      <c r="G186" s="131" t="s">
        <v>7814</v>
      </c>
      <c r="H186" s="131" t="s">
        <v>7814</v>
      </c>
      <c r="I186" s="131" t="s">
        <v>7814</v>
      </c>
      <c r="J186" s="131" t="s">
        <v>7814</v>
      </c>
      <c r="K186" s="131" t="s">
        <v>7814</v>
      </c>
      <c r="L186" s="131" t="s">
        <v>7814</v>
      </c>
      <c r="M186" s="131" t="s">
        <v>7814</v>
      </c>
      <c r="N186" s="131">
        <v>3.3050429328916442E-2</v>
      </c>
      <c r="O186" s="131">
        <v>0.2288082298110381</v>
      </c>
      <c r="P186" s="131">
        <v>-4.8067813757231348E-2</v>
      </c>
      <c r="Q186" s="131">
        <v>7.0268679877720785E-3</v>
      </c>
      <c r="R186" s="131">
        <v>4.6106619850400765E-2</v>
      </c>
      <c r="S186" s="131">
        <v>0.15553713803728808</v>
      </c>
      <c r="T186" s="131">
        <v>-0.63436500188441214</v>
      </c>
      <c r="U186" s="6"/>
    </row>
    <row r="187" spans="1:21" ht="25.5">
      <c r="A187" s="89" t="s">
        <v>2372</v>
      </c>
      <c r="B187" s="89" t="s">
        <v>2373</v>
      </c>
      <c r="C187" s="130" t="s">
        <v>7814</v>
      </c>
      <c r="D187" s="130" t="s">
        <v>7814</v>
      </c>
      <c r="E187" s="130" t="s">
        <v>7814</v>
      </c>
      <c r="F187" s="130" t="s">
        <v>7814</v>
      </c>
      <c r="G187" s="130" t="s">
        <v>7814</v>
      </c>
      <c r="H187" s="130" t="s">
        <v>7814</v>
      </c>
      <c r="I187" s="130" t="s">
        <v>7814</v>
      </c>
      <c r="J187" s="130" t="s">
        <v>7814</v>
      </c>
      <c r="K187" s="130" t="s">
        <v>7814</v>
      </c>
      <c r="L187" s="130" t="s">
        <v>7814</v>
      </c>
      <c r="M187" s="130" t="s">
        <v>7814</v>
      </c>
      <c r="N187" s="130">
        <v>2.7585912368559558</v>
      </c>
      <c r="O187" s="130">
        <v>4.5771815815803141E-2</v>
      </c>
      <c r="P187" s="130">
        <v>-0.15432233231194026</v>
      </c>
      <c r="Q187" s="130">
        <v>6.4059427821113291E-2</v>
      </c>
      <c r="R187" s="130">
        <v>0.30810815162373362</v>
      </c>
      <c r="S187" s="130">
        <v>0.13790500525503657</v>
      </c>
      <c r="T187" s="130">
        <v>66.450549445664564</v>
      </c>
      <c r="U187" s="6"/>
    </row>
    <row r="188" spans="1:21">
      <c r="A188" s="89" t="s">
        <v>2380</v>
      </c>
      <c r="B188" s="89" t="s">
        <v>2381</v>
      </c>
      <c r="C188" s="130" t="s">
        <v>7814</v>
      </c>
      <c r="D188" s="130" t="s">
        <v>7814</v>
      </c>
      <c r="E188" s="130" t="s">
        <v>7814</v>
      </c>
      <c r="F188" s="130" t="s">
        <v>7814</v>
      </c>
      <c r="G188" s="130" t="s">
        <v>7814</v>
      </c>
      <c r="H188" s="130" t="s">
        <v>7814</v>
      </c>
      <c r="I188" s="130" t="s">
        <v>7814</v>
      </c>
      <c r="J188" s="130" t="s">
        <v>7814</v>
      </c>
      <c r="K188" s="130" t="s">
        <v>7814</v>
      </c>
      <c r="L188" s="130" t="s">
        <v>7814</v>
      </c>
      <c r="M188" s="130" t="s">
        <v>7814</v>
      </c>
      <c r="N188" s="130">
        <v>4.6523619720155729E-2</v>
      </c>
      <c r="O188" s="130">
        <v>1.9830674204398768E-2</v>
      </c>
      <c r="P188" s="130">
        <v>-2.3977601498717083E-2</v>
      </c>
      <c r="Q188" s="130">
        <v>-0.1363103589732374</v>
      </c>
      <c r="R188" s="130">
        <v>0.28027218678423349</v>
      </c>
      <c r="S188" s="130">
        <v>-5.5866263038692021E-2</v>
      </c>
      <c r="T188" s="130">
        <v>-0.87899193032521195</v>
      </c>
      <c r="U188" s="6"/>
    </row>
    <row r="189" spans="1:21">
      <c r="A189" s="89" t="s">
        <v>2386</v>
      </c>
      <c r="B189" s="89" t="s">
        <v>2387</v>
      </c>
      <c r="C189" s="130" t="s">
        <v>7814</v>
      </c>
      <c r="D189" s="130" t="s">
        <v>7814</v>
      </c>
      <c r="E189" s="130" t="s">
        <v>7814</v>
      </c>
      <c r="F189" s="130" t="s">
        <v>7814</v>
      </c>
      <c r="G189" s="130" t="s">
        <v>7814</v>
      </c>
      <c r="H189" s="130" t="s">
        <v>7814</v>
      </c>
      <c r="I189" s="130" t="s">
        <v>7814</v>
      </c>
      <c r="J189" s="130" t="s">
        <v>7814</v>
      </c>
      <c r="K189" s="130" t="s">
        <v>7814</v>
      </c>
      <c r="L189" s="130" t="s">
        <v>7814</v>
      </c>
      <c r="M189" s="130" t="s">
        <v>7814</v>
      </c>
      <c r="N189" s="130">
        <v>-2.5673468018944101E-3</v>
      </c>
      <c r="O189" s="130">
        <v>0</v>
      </c>
      <c r="P189" s="130">
        <v>0</v>
      </c>
      <c r="Q189" s="130">
        <v>-1.0764347565368815E-2</v>
      </c>
      <c r="R189" s="130">
        <v>4.810409522752801E-3</v>
      </c>
      <c r="S189" s="130">
        <v>0</v>
      </c>
      <c r="T189" s="130">
        <v>1.4892330898381152</v>
      </c>
      <c r="U189" s="6"/>
    </row>
    <row r="190" spans="1:21" ht="25.5">
      <c r="A190" s="89" t="s">
        <v>7783</v>
      </c>
      <c r="B190" s="89" t="s">
        <v>7784</v>
      </c>
      <c r="C190" s="130" t="s">
        <v>7814</v>
      </c>
      <c r="D190" s="130" t="s">
        <v>7814</v>
      </c>
      <c r="E190" s="130" t="s">
        <v>7814</v>
      </c>
      <c r="F190" s="130" t="s">
        <v>7814</v>
      </c>
      <c r="G190" s="130" t="s">
        <v>7814</v>
      </c>
      <c r="H190" s="130" t="s">
        <v>7814</v>
      </c>
      <c r="I190" s="130" t="s">
        <v>7814</v>
      </c>
      <c r="J190" s="130" t="s">
        <v>7814</v>
      </c>
      <c r="K190" s="130" t="s">
        <v>7814</v>
      </c>
      <c r="L190" s="130" t="s">
        <v>7814</v>
      </c>
      <c r="M190" s="130" t="s">
        <v>7814</v>
      </c>
      <c r="N190" s="130" t="s">
        <v>7814</v>
      </c>
      <c r="O190" s="130">
        <v>-1</v>
      </c>
      <c r="P190" s="130" t="s">
        <v>7814</v>
      </c>
      <c r="Q190" s="130" t="s">
        <v>7814</v>
      </c>
      <c r="R190" s="130" t="s">
        <v>7814</v>
      </c>
      <c r="S190" s="130" t="s">
        <v>7814</v>
      </c>
      <c r="T190" s="130" t="s">
        <v>7814</v>
      </c>
      <c r="U190" s="6"/>
    </row>
    <row r="191" spans="1:21">
      <c r="A191" s="89" t="s">
        <v>2390</v>
      </c>
      <c r="B191" s="89" t="s">
        <v>2391</v>
      </c>
      <c r="C191" s="130" t="s">
        <v>7814</v>
      </c>
      <c r="D191" s="130" t="s">
        <v>7814</v>
      </c>
      <c r="E191" s="130" t="s">
        <v>7814</v>
      </c>
      <c r="F191" s="130" t="s">
        <v>7814</v>
      </c>
      <c r="G191" s="130" t="s">
        <v>7814</v>
      </c>
      <c r="H191" s="130" t="s">
        <v>7814</v>
      </c>
      <c r="I191" s="130" t="s">
        <v>7814</v>
      </c>
      <c r="J191" s="130" t="s">
        <v>7814</v>
      </c>
      <c r="K191" s="130" t="s">
        <v>7814</v>
      </c>
      <c r="L191" s="130" t="s">
        <v>7814</v>
      </c>
      <c r="M191" s="130" t="s">
        <v>7814</v>
      </c>
      <c r="N191" s="130">
        <v>-0.2660518827966325</v>
      </c>
      <c r="O191" s="130">
        <v>0.29546341613949245</v>
      </c>
      <c r="P191" s="130">
        <v>0.18311270399784729</v>
      </c>
      <c r="Q191" s="130">
        <v>0.10318390457434568</v>
      </c>
      <c r="R191" s="130">
        <v>0.30246810490133513</v>
      </c>
      <c r="S191" s="130">
        <v>0.2086430242308468</v>
      </c>
      <c r="T191" s="130">
        <v>-0.4032504075405422</v>
      </c>
      <c r="U191" s="6"/>
    </row>
    <row r="192" spans="1:21">
      <c r="A192" s="89" t="s">
        <v>2417</v>
      </c>
      <c r="B192" s="89" t="s">
        <v>2418</v>
      </c>
      <c r="C192" s="130" t="s">
        <v>7814</v>
      </c>
      <c r="D192" s="130" t="s">
        <v>7814</v>
      </c>
      <c r="E192" s="130" t="s">
        <v>7814</v>
      </c>
      <c r="F192" s="130" t="s">
        <v>7814</v>
      </c>
      <c r="G192" s="130" t="s">
        <v>7814</v>
      </c>
      <c r="H192" s="130" t="s">
        <v>7814</v>
      </c>
      <c r="I192" s="130" t="s">
        <v>7814</v>
      </c>
      <c r="J192" s="130" t="s">
        <v>7814</v>
      </c>
      <c r="K192" s="130" t="s">
        <v>7814</v>
      </c>
      <c r="L192" s="130" t="s">
        <v>7814</v>
      </c>
      <c r="M192" s="130" t="s">
        <v>7814</v>
      </c>
      <c r="N192" s="130">
        <v>1.735009080246245</v>
      </c>
      <c r="O192" s="130">
        <v>-0.1950578812679582</v>
      </c>
      <c r="P192" s="130">
        <v>1.8495027895765839</v>
      </c>
      <c r="Q192" s="130">
        <v>0.64212795718700422</v>
      </c>
      <c r="R192" s="130">
        <v>0.21518176017857549</v>
      </c>
      <c r="S192" s="130">
        <v>0.31850430354339099</v>
      </c>
      <c r="T192" s="130">
        <v>0.1957727524661439</v>
      </c>
      <c r="U192" s="6"/>
    </row>
    <row r="193" spans="1:21">
      <c r="A193" s="89" t="s">
        <v>2427</v>
      </c>
      <c r="B193" s="89" t="s">
        <v>2428</v>
      </c>
      <c r="C193" s="130" t="s">
        <v>7814</v>
      </c>
      <c r="D193" s="130" t="s">
        <v>7814</v>
      </c>
      <c r="E193" s="130" t="s">
        <v>7814</v>
      </c>
      <c r="F193" s="130" t="s">
        <v>7814</v>
      </c>
      <c r="G193" s="130" t="s">
        <v>7814</v>
      </c>
      <c r="H193" s="130" t="s">
        <v>7814</v>
      </c>
      <c r="I193" s="130" t="s">
        <v>7814</v>
      </c>
      <c r="J193" s="130" t="s">
        <v>7814</v>
      </c>
      <c r="K193" s="130" t="s">
        <v>7814</v>
      </c>
      <c r="L193" s="130" t="s">
        <v>7814</v>
      </c>
      <c r="M193" s="130" t="s">
        <v>7814</v>
      </c>
      <c r="N193" s="130">
        <v>-0.1658275394176898</v>
      </c>
      <c r="O193" s="130">
        <v>8.2879946585090458E-2</v>
      </c>
      <c r="P193" s="130">
        <v>0.83810601487649317</v>
      </c>
      <c r="Q193" s="130">
        <v>0.23267851203540113</v>
      </c>
      <c r="R193" s="130">
        <v>4.1216457167942533E-2</v>
      </c>
      <c r="S193" s="130">
        <v>-0.24673916136044693</v>
      </c>
      <c r="T193" s="130">
        <v>-0.11784499107091073</v>
      </c>
      <c r="U193" s="6"/>
    </row>
    <row r="194" spans="1:21">
      <c r="A194" s="89" t="s">
        <v>2439</v>
      </c>
      <c r="B194" s="89" t="s">
        <v>2440</v>
      </c>
      <c r="C194" s="130" t="s">
        <v>7814</v>
      </c>
      <c r="D194" s="130" t="s">
        <v>7814</v>
      </c>
      <c r="E194" s="130" t="s">
        <v>7814</v>
      </c>
      <c r="F194" s="130" t="s">
        <v>7814</v>
      </c>
      <c r="G194" s="130" t="s">
        <v>7814</v>
      </c>
      <c r="H194" s="130" t="s">
        <v>7814</v>
      </c>
      <c r="I194" s="130" t="s">
        <v>7814</v>
      </c>
      <c r="J194" s="130" t="s">
        <v>7814</v>
      </c>
      <c r="K194" s="130" t="s">
        <v>7814</v>
      </c>
      <c r="L194" s="130" t="s">
        <v>7814</v>
      </c>
      <c r="M194" s="130" t="s">
        <v>7814</v>
      </c>
      <c r="N194" s="130">
        <v>-0.85977740349038834</v>
      </c>
      <c r="O194" s="130">
        <v>-0.10957865135828937</v>
      </c>
      <c r="P194" s="130">
        <v>-0.89560038675155584</v>
      </c>
      <c r="Q194" s="130">
        <v>9.3665422643913097</v>
      </c>
      <c r="R194" s="130">
        <v>-0.57084843981851474</v>
      </c>
      <c r="S194" s="130">
        <v>2.0749504859947909</v>
      </c>
      <c r="T194" s="130">
        <v>0.76672746284543836</v>
      </c>
      <c r="U194" s="6"/>
    </row>
    <row r="195" spans="1:21" ht="38.25">
      <c r="A195" s="89" t="s">
        <v>2450</v>
      </c>
      <c r="B195" s="89" t="s">
        <v>7665</v>
      </c>
      <c r="C195" s="130" t="s">
        <v>7814</v>
      </c>
      <c r="D195" s="130" t="s">
        <v>7814</v>
      </c>
      <c r="E195" s="130" t="s">
        <v>7814</v>
      </c>
      <c r="F195" s="130" t="s">
        <v>7814</v>
      </c>
      <c r="G195" s="130" t="s">
        <v>7814</v>
      </c>
      <c r="H195" s="130" t="s">
        <v>7814</v>
      </c>
      <c r="I195" s="130" t="s">
        <v>7814</v>
      </c>
      <c r="J195" s="130" t="s">
        <v>7814</v>
      </c>
      <c r="K195" s="130" t="s">
        <v>7814</v>
      </c>
      <c r="L195" s="130" t="s">
        <v>7814</v>
      </c>
      <c r="M195" s="130" t="s">
        <v>7814</v>
      </c>
      <c r="N195" s="130">
        <v>5.7930875998897235E-3</v>
      </c>
      <c r="O195" s="130">
        <v>0.9018690672141374</v>
      </c>
      <c r="P195" s="130">
        <v>9.6086376528265056</v>
      </c>
      <c r="Q195" s="130">
        <v>-5.8525679949084086E-3</v>
      </c>
      <c r="R195" s="130">
        <v>1.2945444695399027</v>
      </c>
      <c r="S195" s="130">
        <v>0.96583310208734852</v>
      </c>
      <c r="T195" s="130">
        <v>0.155801278389335</v>
      </c>
      <c r="U195" s="6"/>
    </row>
    <row r="196" spans="1:21" ht="25.5">
      <c r="A196" s="89" t="s">
        <v>7658</v>
      </c>
      <c r="B196" s="89" t="s">
        <v>7659</v>
      </c>
      <c r="C196" s="130" t="s">
        <v>7814</v>
      </c>
      <c r="D196" s="130" t="s">
        <v>7814</v>
      </c>
      <c r="E196" s="130" t="s">
        <v>7814</v>
      </c>
      <c r="F196" s="130" t="s">
        <v>7814</v>
      </c>
      <c r="G196" s="130" t="s">
        <v>7814</v>
      </c>
      <c r="H196" s="130" t="s">
        <v>7814</v>
      </c>
      <c r="I196" s="130" t="s">
        <v>7814</v>
      </c>
      <c r="J196" s="130" t="s">
        <v>7814</v>
      </c>
      <c r="K196" s="130" t="s">
        <v>7814</v>
      </c>
      <c r="L196" s="130" t="s">
        <v>7814</v>
      </c>
      <c r="M196" s="130" t="s">
        <v>7814</v>
      </c>
      <c r="N196" s="130" t="s">
        <v>7814</v>
      </c>
      <c r="O196" s="130">
        <v>-0.44783510791243342</v>
      </c>
      <c r="P196" s="130">
        <v>-0.52208802032388268</v>
      </c>
      <c r="Q196" s="130">
        <v>0.35422665357433525</v>
      </c>
      <c r="R196" s="130">
        <v>0.66673664857821047</v>
      </c>
      <c r="S196" s="130">
        <v>0.19034683559233367</v>
      </c>
      <c r="T196" s="130">
        <v>-5.2496441211054234E-2</v>
      </c>
      <c r="U196" s="6"/>
    </row>
    <row r="197" spans="1:21">
      <c r="A197" s="89" t="s">
        <v>346</v>
      </c>
      <c r="B197" s="89" t="s">
        <v>67</v>
      </c>
      <c r="C197" s="130">
        <v>0.20402188473150229</v>
      </c>
      <c r="D197" s="130">
        <v>0.17595535989642319</v>
      </c>
      <c r="E197" s="130">
        <v>8.0596133216668697E-2</v>
      </c>
      <c r="F197" s="130">
        <v>0.12863055700026194</v>
      </c>
      <c r="G197" s="130">
        <v>8.3597983077438265E-2</v>
      </c>
      <c r="H197" s="130">
        <v>5.5252754202402388E-2</v>
      </c>
      <c r="I197" s="130">
        <v>7.3136735075548742E-2</v>
      </c>
      <c r="J197" s="130">
        <v>-0.30641546196641101</v>
      </c>
      <c r="K197" s="130">
        <v>-0.2528670485944341</v>
      </c>
      <c r="L197" s="130">
        <v>0.10360933942868278</v>
      </c>
      <c r="M197" s="130">
        <v>-1</v>
      </c>
      <c r="N197" s="130" t="s">
        <v>7814</v>
      </c>
      <c r="O197" s="130" t="s">
        <v>7814</v>
      </c>
      <c r="P197" s="130" t="s">
        <v>7814</v>
      </c>
      <c r="Q197" s="130" t="s">
        <v>7814</v>
      </c>
      <c r="R197" s="130" t="s">
        <v>7814</v>
      </c>
      <c r="S197" s="130" t="s">
        <v>7814</v>
      </c>
      <c r="T197" s="130" t="s">
        <v>7814</v>
      </c>
      <c r="U197" s="6"/>
    </row>
    <row r="198" spans="1:21" ht="25.5">
      <c r="A198" s="89" t="s">
        <v>347</v>
      </c>
      <c r="B198" s="89" t="s">
        <v>173</v>
      </c>
      <c r="C198" s="130">
        <v>-7.2990810527911343E-2</v>
      </c>
      <c r="D198" s="130">
        <v>0.54332187531948106</v>
      </c>
      <c r="E198" s="130">
        <v>1.7643224547952974E-2</v>
      </c>
      <c r="F198" s="130">
        <v>-1.6763266149057432E-2</v>
      </c>
      <c r="G198" s="130">
        <v>1.1983985749644432E-2</v>
      </c>
      <c r="H198" s="130">
        <v>0.1486260336412093</v>
      </c>
      <c r="I198" s="130">
        <v>7.3768877206859873E-2</v>
      </c>
      <c r="J198" s="130">
        <v>0.24012456320761366</v>
      </c>
      <c r="K198" s="130">
        <v>-0.2860998167969423</v>
      </c>
      <c r="L198" s="130">
        <v>-0.1484932340112235</v>
      </c>
      <c r="M198" s="130">
        <v>-1</v>
      </c>
      <c r="N198" s="130" t="s">
        <v>7814</v>
      </c>
      <c r="O198" s="130" t="s">
        <v>7814</v>
      </c>
      <c r="P198" s="130" t="s">
        <v>7814</v>
      </c>
      <c r="Q198" s="130" t="s">
        <v>7814</v>
      </c>
      <c r="R198" s="130" t="s">
        <v>7814</v>
      </c>
      <c r="S198" s="130" t="s">
        <v>7814</v>
      </c>
      <c r="T198" s="130" t="s">
        <v>7814</v>
      </c>
      <c r="U198" s="6"/>
    </row>
    <row r="199" spans="1:21" ht="25.5">
      <c r="A199" s="89" t="s">
        <v>7775</v>
      </c>
      <c r="B199" s="89" t="s">
        <v>7776</v>
      </c>
      <c r="C199" s="130">
        <v>-0.18479316433115023</v>
      </c>
      <c r="D199" s="130">
        <v>-1.2688345972595245</v>
      </c>
      <c r="E199" s="130">
        <v>-0.88101289276595951</v>
      </c>
      <c r="F199" s="130">
        <v>9.6810782063814749</v>
      </c>
      <c r="G199" s="130">
        <v>0.59991376092683946</v>
      </c>
      <c r="H199" s="130">
        <v>-0.50864270727101213</v>
      </c>
      <c r="I199" s="130">
        <v>2.8035785042140877</v>
      </c>
      <c r="J199" s="130">
        <v>-1.3558765156539054</v>
      </c>
      <c r="K199" s="130">
        <v>0.10706083246786879</v>
      </c>
      <c r="L199" s="130">
        <v>0.18991073232563149</v>
      </c>
      <c r="M199" s="130">
        <v>-1</v>
      </c>
      <c r="N199" s="130" t="s">
        <v>7814</v>
      </c>
      <c r="O199" s="130" t="s">
        <v>7814</v>
      </c>
      <c r="P199" s="130" t="s">
        <v>7814</v>
      </c>
      <c r="Q199" s="130" t="s">
        <v>7814</v>
      </c>
      <c r="R199" s="130" t="s">
        <v>7814</v>
      </c>
      <c r="S199" s="130" t="s">
        <v>7814</v>
      </c>
      <c r="T199" s="130" t="s">
        <v>7814</v>
      </c>
      <c r="U199" s="6"/>
    </row>
    <row r="200" spans="1:21">
      <c r="A200" s="121">
        <v>2</v>
      </c>
      <c r="B200" s="122" t="s">
        <v>157</v>
      </c>
      <c r="C200" s="136">
        <v>0.10863705030555693</v>
      </c>
      <c r="D200" s="136">
        <v>0.14248800028799447</v>
      </c>
      <c r="E200" s="136">
        <v>8.6762393362917356E-2</v>
      </c>
      <c r="F200" s="136">
        <v>0.13371254217555961</v>
      </c>
      <c r="G200" s="136">
        <v>-7.7410691222142836E-3</v>
      </c>
      <c r="H200" s="136">
        <v>5.2162129046961159E-2</v>
      </c>
      <c r="I200" s="136">
        <v>8.9616393737413924E-2</v>
      </c>
      <c r="J200" s="136">
        <v>0.14571039207936476</v>
      </c>
      <c r="K200" s="136">
        <v>8.8943245243855218E-2</v>
      </c>
      <c r="L200" s="136">
        <v>0.13695494952951748</v>
      </c>
      <c r="M200" s="136">
        <v>8.4823427617824132E-2</v>
      </c>
      <c r="N200" s="136">
        <v>4.8663110291232936E-2</v>
      </c>
      <c r="O200" s="136">
        <v>8.9524393814991221E-2</v>
      </c>
      <c r="P200" s="136">
        <v>0.15194856640704879</v>
      </c>
      <c r="Q200" s="136">
        <v>0.1315574649717941</v>
      </c>
      <c r="R200" s="136">
        <v>5.756746135727564E-2</v>
      </c>
      <c r="S200" s="136">
        <v>9.5454467109448604E-2</v>
      </c>
      <c r="T200" s="136">
        <v>5.5938819122301808E-2</v>
      </c>
      <c r="U200" s="6"/>
    </row>
    <row r="201" spans="1:21" ht="25.5">
      <c r="A201" s="89" t="s">
        <v>348</v>
      </c>
      <c r="B201" s="89" t="s">
        <v>66</v>
      </c>
      <c r="C201" s="130">
        <v>0.49174512614375709</v>
      </c>
      <c r="D201" s="130">
        <v>-0.81524841863226349</v>
      </c>
      <c r="E201" s="130">
        <v>0.20740074538250508</v>
      </c>
      <c r="F201" s="130">
        <v>0.36052246957799228</v>
      </c>
      <c r="G201" s="130">
        <v>-0.22752981398034378</v>
      </c>
      <c r="H201" s="130">
        <v>1.5728422248481366</v>
      </c>
      <c r="I201" s="130">
        <v>-0.55343058276727009</v>
      </c>
      <c r="J201" s="130">
        <v>3.3900592437766441E-2</v>
      </c>
      <c r="K201" s="130">
        <v>-3.5210316957322241E-2</v>
      </c>
      <c r="L201" s="130">
        <v>-0.34291920560513833</v>
      </c>
      <c r="M201" s="130">
        <v>-0.35278700960791143</v>
      </c>
      <c r="N201" s="130">
        <v>-0.45013740526477919</v>
      </c>
      <c r="O201" s="130">
        <v>0.29499009820562772</v>
      </c>
      <c r="P201" s="130">
        <v>0.58088363445531654</v>
      </c>
      <c r="Q201" s="130">
        <v>-0.1513172367366743</v>
      </c>
      <c r="R201" s="130">
        <v>1.5947589398368902</v>
      </c>
      <c r="S201" s="130">
        <v>0.6079157077968993</v>
      </c>
      <c r="T201" s="130">
        <v>0.51328462822075793</v>
      </c>
      <c r="U201" s="6"/>
    </row>
    <row r="202" spans="1:21">
      <c r="A202" s="89" t="s">
        <v>350</v>
      </c>
      <c r="B202" s="89" t="s">
        <v>65</v>
      </c>
      <c r="C202" s="130">
        <v>0.49174512614375709</v>
      </c>
      <c r="D202" s="130">
        <v>-0.81524841863226349</v>
      </c>
      <c r="E202" s="130">
        <v>0.20740074538250508</v>
      </c>
      <c r="F202" s="130">
        <v>0.36052246957799228</v>
      </c>
      <c r="G202" s="130">
        <v>-0.22752981398034378</v>
      </c>
      <c r="H202" s="130">
        <v>1.5728422248481366</v>
      </c>
      <c r="I202" s="130">
        <v>-0.55343058276727009</v>
      </c>
      <c r="J202" s="130">
        <v>3.3900592437766441E-2</v>
      </c>
      <c r="K202" s="130">
        <v>-3.5210316957322241E-2</v>
      </c>
      <c r="L202" s="130">
        <v>-0.34291920560513833</v>
      </c>
      <c r="M202" s="130">
        <v>-0.35278700960791143</v>
      </c>
      <c r="N202" s="130">
        <v>-0.45013740526477919</v>
      </c>
      <c r="O202" s="130">
        <v>0.29499009820562772</v>
      </c>
      <c r="P202" s="130">
        <v>0.58088363445531654</v>
      </c>
      <c r="Q202" s="130">
        <v>-0.1513172367366743</v>
      </c>
      <c r="R202" s="130">
        <v>1.5947589398368902</v>
      </c>
      <c r="S202" s="130">
        <v>0.6079157077968993</v>
      </c>
      <c r="T202" s="130">
        <v>0.51328462822075793</v>
      </c>
      <c r="U202" s="6"/>
    </row>
    <row r="203" spans="1:21">
      <c r="A203" s="89" t="s">
        <v>351</v>
      </c>
      <c r="B203" s="89" t="s">
        <v>2406</v>
      </c>
      <c r="C203" s="130">
        <v>-9.8806267136625103E-2</v>
      </c>
      <c r="D203" s="130">
        <v>0.16615202169578547</v>
      </c>
      <c r="E203" s="130">
        <v>0.14500331625580776</v>
      </c>
      <c r="F203" s="130">
        <v>8.5350360749131937E-2</v>
      </c>
      <c r="G203" s="130">
        <v>9.354066798511762E-2</v>
      </c>
      <c r="H203" s="130">
        <v>0.1236544689144754</v>
      </c>
      <c r="I203" s="130">
        <v>0.18281664436186951</v>
      </c>
      <c r="J203" s="130">
        <v>0.20573750868346852</v>
      </c>
      <c r="K203" s="130">
        <v>3.4148395309432145E-2</v>
      </c>
      <c r="L203" s="130">
        <v>5.1819386658556565E-2</v>
      </c>
      <c r="M203" s="130">
        <v>-0.52231729421812878</v>
      </c>
      <c r="N203" s="130">
        <v>0.18855601370599828</v>
      </c>
      <c r="O203" s="130">
        <v>0.31611344274368935</v>
      </c>
      <c r="P203" s="130">
        <v>0.13718230478745563</v>
      </c>
      <c r="Q203" s="130">
        <v>9.2856985184113672E-2</v>
      </c>
      <c r="R203" s="130">
        <v>3.3113179799559855E-3</v>
      </c>
      <c r="S203" s="130">
        <v>-1.5298160808355776E-2</v>
      </c>
      <c r="T203" s="130">
        <v>9.502631423900576E-2</v>
      </c>
      <c r="U203" s="6"/>
    </row>
    <row r="204" spans="1:21" ht="25.5">
      <c r="A204" s="89" t="s">
        <v>352</v>
      </c>
      <c r="B204" s="89" t="s">
        <v>64</v>
      </c>
      <c r="C204" s="130">
        <v>-0.28467652390835285</v>
      </c>
      <c r="D204" s="130">
        <v>-8.037160105647867E-2</v>
      </c>
      <c r="E204" s="130">
        <v>7.2183107352911113E-2</v>
      </c>
      <c r="F204" s="130">
        <v>0.84803899274516481</v>
      </c>
      <c r="G204" s="130">
        <v>-0.32055026574695367</v>
      </c>
      <c r="H204" s="130">
        <v>0.17682775446255961</v>
      </c>
      <c r="I204" s="130">
        <v>-5.8556780048404922E-2</v>
      </c>
      <c r="J204" s="130">
        <v>1.2902145746669178</v>
      </c>
      <c r="K204" s="130">
        <v>-0.28400456282374764</v>
      </c>
      <c r="L204" s="130">
        <v>0.31456588416427578</v>
      </c>
      <c r="M204" s="130">
        <v>-1</v>
      </c>
      <c r="N204" s="130" t="s">
        <v>7814</v>
      </c>
      <c r="O204" s="130" t="s">
        <v>7814</v>
      </c>
      <c r="P204" s="130" t="s">
        <v>7814</v>
      </c>
      <c r="Q204" s="130" t="s">
        <v>7814</v>
      </c>
      <c r="R204" s="130" t="s">
        <v>7814</v>
      </c>
      <c r="S204" s="130" t="s">
        <v>7814</v>
      </c>
      <c r="T204" s="130" t="s">
        <v>7814</v>
      </c>
      <c r="U204" s="6"/>
    </row>
    <row r="205" spans="1:21" ht="25.5">
      <c r="A205" s="89" t="s">
        <v>353</v>
      </c>
      <c r="B205" s="89" t="s">
        <v>63</v>
      </c>
      <c r="C205" s="130">
        <v>5.7087019844090925E-3</v>
      </c>
      <c r="D205" s="130">
        <v>0.14547747603718597</v>
      </c>
      <c r="E205" s="130">
        <v>0.24792455767568344</v>
      </c>
      <c r="F205" s="130">
        <v>0.11874932435859464</v>
      </c>
      <c r="G205" s="130">
        <v>-9.2068156893986064E-2</v>
      </c>
      <c r="H205" s="130">
        <v>0.11467046001549708</v>
      </c>
      <c r="I205" s="130">
        <v>9.7656500341698926E-2</v>
      </c>
      <c r="J205" s="130">
        <v>0.16662139925612385</v>
      </c>
      <c r="K205" s="130">
        <v>2.6944601403809276E-2</v>
      </c>
      <c r="L205" s="130">
        <v>2.2106839520040333E-2</v>
      </c>
      <c r="M205" s="130">
        <v>-1</v>
      </c>
      <c r="N205" s="130" t="s">
        <v>7814</v>
      </c>
      <c r="O205" s="130" t="s">
        <v>7814</v>
      </c>
      <c r="P205" s="130" t="s">
        <v>7814</v>
      </c>
      <c r="Q205" s="130" t="s">
        <v>7814</v>
      </c>
      <c r="R205" s="130" t="s">
        <v>7814</v>
      </c>
      <c r="S205" s="130" t="s">
        <v>7814</v>
      </c>
      <c r="T205" s="130" t="s">
        <v>7814</v>
      </c>
      <c r="U205" s="6"/>
    </row>
    <row r="206" spans="1:21" ht="25.5">
      <c r="A206" s="89" t="s">
        <v>354</v>
      </c>
      <c r="B206" s="89" t="s">
        <v>62</v>
      </c>
      <c r="C206" s="130">
        <v>-0.48857457695162632</v>
      </c>
      <c r="D206" s="130">
        <v>-0.35727231874472509</v>
      </c>
      <c r="E206" s="130">
        <v>3.9800297892893761</v>
      </c>
      <c r="F206" s="130">
        <v>-0.77726821755488862</v>
      </c>
      <c r="G206" s="130">
        <v>7.5337093336919958E-2</v>
      </c>
      <c r="H206" s="130">
        <v>1.5035339777619652</v>
      </c>
      <c r="I206" s="130">
        <v>9.0083322796353116E-2</v>
      </c>
      <c r="J206" s="130">
        <v>0.83358990758727503</v>
      </c>
      <c r="K206" s="130">
        <v>0.58218835254464296</v>
      </c>
      <c r="L206" s="130">
        <v>0.13948020485070467</v>
      </c>
      <c r="M206" s="130">
        <v>-1</v>
      </c>
      <c r="N206" s="130" t="s">
        <v>7814</v>
      </c>
      <c r="O206" s="130" t="s">
        <v>7814</v>
      </c>
      <c r="P206" s="130" t="s">
        <v>7814</v>
      </c>
      <c r="Q206" s="130" t="s">
        <v>7814</v>
      </c>
      <c r="R206" s="130" t="s">
        <v>7814</v>
      </c>
      <c r="S206" s="130" t="s">
        <v>7814</v>
      </c>
      <c r="T206" s="130" t="s">
        <v>7814</v>
      </c>
      <c r="U206" s="6"/>
    </row>
    <row r="207" spans="1:21" ht="25.5">
      <c r="A207" s="89" t="s">
        <v>355</v>
      </c>
      <c r="B207" s="89" t="s">
        <v>61</v>
      </c>
      <c r="C207" s="130">
        <v>-0.17977011716465974</v>
      </c>
      <c r="D207" s="130">
        <v>0.2321439168186914</v>
      </c>
      <c r="E207" s="130">
        <v>-6.1867567545564106E-2</v>
      </c>
      <c r="F207" s="130">
        <v>7.3825164992992187E-2</v>
      </c>
      <c r="G207" s="130">
        <v>0.47123297561295563</v>
      </c>
      <c r="H207" s="130">
        <v>0.10905456537814029</v>
      </c>
      <c r="I207" s="130">
        <v>0.29358858457365966</v>
      </c>
      <c r="J207" s="130">
        <v>0.18462800076188013</v>
      </c>
      <c r="K207" s="130">
        <v>3.7219969641533623E-2</v>
      </c>
      <c r="L207" s="130">
        <v>6.0396147234279995E-2</v>
      </c>
      <c r="M207" s="130">
        <v>-1</v>
      </c>
      <c r="N207" s="130" t="s">
        <v>7814</v>
      </c>
      <c r="O207" s="130" t="s">
        <v>7814</v>
      </c>
      <c r="P207" s="130" t="s">
        <v>7814</v>
      </c>
      <c r="Q207" s="130" t="s">
        <v>7814</v>
      </c>
      <c r="R207" s="130" t="s">
        <v>7814</v>
      </c>
      <c r="S207" s="130" t="s">
        <v>7814</v>
      </c>
      <c r="T207" s="130" t="s">
        <v>7814</v>
      </c>
      <c r="U207" s="6"/>
    </row>
    <row r="208" spans="1:21">
      <c r="A208" s="89" t="s">
        <v>2536</v>
      </c>
      <c r="B208" s="89" t="s">
        <v>2537</v>
      </c>
      <c r="C208" s="130" t="s">
        <v>7814</v>
      </c>
      <c r="D208" s="130" t="s">
        <v>7814</v>
      </c>
      <c r="E208" s="130" t="s">
        <v>7814</v>
      </c>
      <c r="F208" s="130" t="s">
        <v>7814</v>
      </c>
      <c r="G208" s="130" t="s">
        <v>7814</v>
      </c>
      <c r="H208" s="130" t="s">
        <v>7814</v>
      </c>
      <c r="I208" s="130" t="s">
        <v>7814</v>
      </c>
      <c r="J208" s="130" t="s">
        <v>7814</v>
      </c>
      <c r="K208" s="130" t="s">
        <v>7814</v>
      </c>
      <c r="L208" s="130" t="s">
        <v>7814</v>
      </c>
      <c r="M208" s="130" t="s">
        <v>7814</v>
      </c>
      <c r="N208" s="130">
        <v>0.42185577406090191</v>
      </c>
      <c r="O208" s="130">
        <v>-0.98057008692428538</v>
      </c>
      <c r="P208" s="130">
        <v>12.466002360706522</v>
      </c>
      <c r="Q208" s="130">
        <v>1.981094805181709</v>
      </c>
      <c r="R208" s="130">
        <v>0.68878294048524746</v>
      </c>
      <c r="S208" s="130">
        <v>-0.95461689792946369</v>
      </c>
      <c r="T208" s="130">
        <v>14.538803224276769</v>
      </c>
      <c r="U208" s="6"/>
    </row>
    <row r="209" spans="1:21">
      <c r="A209" s="89" t="s">
        <v>2540</v>
      </c>
      <c r="B209" s="89" t="s">
        <v>2541</v>
      </c>
      <c r="C209" s="130" t="s">
        <v>7814</v>
      </c>
      <c r="D209" s="130" t="s">
        <v>7814</v>
      </c>
      <c r="E209" s="130" t="s">
        <v>7814</v>
      </c>
      <c r="F209" s="130" t="s">
        <v>7814</v>
      </c>
      <c r="G209" s="130" t="s">
        <v>7814</v>
      </c>
      <c r="H209" s="130" t="s">
        <v>7814</v>
      </c>
      <c r="I209" s="130" t="s">
        <v>7814</v>
      </c>
      <c r="J209" s="130" t="s">
        <v>7814</v>
      </c>
      <c r="K209" s="130" t="s">
        <v>7814</v>
      </c>
      <c r="L209" s="130" t="s">
        <v>7814</v>
      </c>
      <c r="M209" s="130" t="s">
        <v>7814</v>
      </c>
      <c r="N209" s="130">
        <v>0.24853565421456625</v>
      </c>
      <c r="O209" s="130">
        <v>-7.5101569220889619E-2</v>
      </c>
      <c r="P209" s="130">
        <v>0.31477556031534215</v>
      </c>
      <c r="Q209" s="130">
        <v>4.0562463215084277E-2</v>
      </c>
      <c r="R209" s="130">
        <v>1.5727247083442419E-2</v>
      </c>
      <c r="S209" s="130">
        <v>0.25088760147578637</v>
      </c>
      <c r="T209" s="130">
        <v>-3.0533621162732727E-2</v>
      </c>
      <c r="U209" s="6"/>
    </row>
    <row r="210" spans="1:21">
      <c r="A210" s="89" t="s">
        <v>2545</v>
      </c>
      <c r="B210" s="89" t="s">
        <v>2546</v>
      </c>
      <c r="C210" s="130" t="s">
        <v>7814</v>
      </c>
      <c r="D210" s="130" t="s">
        <v>7814</v>
      </c>
      <c r="E210" s="130" t="s">
        <v>7814</v>
      </c>
      <c r="F210" s="130" t="s">
        <v>7814</v>
      </c>
      <c r="G210" s="130" t="s">
        <v>7814</v>
      </c>
      <c r="H210" s="130" t="s">
        <v>7814</v>
      </c>
      <c r="I210" s="130" t="s">
        <v>7814</v>
      </c>
      <c r="J210" s="130" t="s">
        <v>7814</v>
      </c>
      <c r="K210" s="130" t="s">
        <v>7814</v>
      </c>
      <c r="L210" s="130" t="s">
        <v>7814</v>
      </c>
      <c r="M210" s="130" t="s">
        <v>7814</v>
      </c>
      <c r="N210" s="130">
        <v>-0.75476597680401425</v>
      </c>
      <c r="O210" s="130">
        <v>-0.35474712284240284</v>
      </c>
      <c r="P210" s="130">
        <v>-0.41189894220549494</v>
      </c>
      <c r="Q210" s="130">
        <v>2.1262751364635628</v>
      </c>
      <c r="R210" s="130">
        <v>0.94783822781986427</v>
      </c>
      <c r="S210" s="130">
        <v>-0.84490759972203167</v>
      </c>
      <c r="T210" s="130">
        <v>0.95580090472147372</v>
      </c>
      <c r="U210" s="6"/>
    </row>
    <row r="211" spans="1:21">
      <c r="A211" s="89" t="s">
        <v>2548</v>
      </c>
      <c r="B211" s="89" t="s">
        <v>2549</v>
      </c>
      <c r="C211" s="130" t="s">
        <v>7814</v>
      </c>
      <c r="D211" s="130" t="s">
        <v>7814</v>
      </c>
      <c r="E211" s="130" t="s">
        <v>7814</v>
      </c>
      <c r="F211" s="130" t="s">
        <v>7814</v>
      </c>
      <c r="G211" s="130" t="s">
        <v>7814</v>
      </c>
      <c r="H211" s="130" t="s">
        <v>7814</v>
      </c>
      <c r="I211" s="130" t="s">
        <v>7814</v>
      </c>
      <c r="J211" s="130" t="s">
        <v>7814</v>
      </c>
      <c r="K211" s="130" t="s">
        <v>7814</v>
      </c>
      <c r="L211" s="130" t="s">
        <v>7814</v>
      </c>
      <c r="M211" s="130" t="s">
        <v>7814</v>
      </c>
      <c r="N211" s="130">
        <v>0.38594407825489463</v>
      </c>
      <c r="O211" s="130">
        <v>0.60952909511225473</v>
      </c>
      <c r="P211" s="130">
        <v>8.8016906676270157E-2</v>
      </c>
      <c r="Q211" s="130">
        <v>7.7238063175828486E-2</v>
      </c>
      <c r="R211" s="130">
        <v>-4.2000857172639017E-2</v>
      </c>
      <c r="S211" s="130">
        <v>-2.9128484598936244E-2</v>
      </c>
      <c r="T211" s="130">
        <v>0.12098149017603244</v>
      </c>
      <c r="U211" s="6"/>
    </row>
    <row r="212" spans="1:21">
      <c r="A212" s="116" t="s">
        <v>356</v>
      </c>
      <c r="B212" s="89" t="s">
        <v>2408</v>
      </c>
      <c r="C212" s="130">
        <v>0.36835799387576551</v>
      </c>
      <c r="D212" s="130">
        <v>-2.0342555884211855E-2</v>
      </c>
      <c r="E212" s="130">
        <v>1.0675096227952707E-2</v>
      </c>
      <c r="F212" s="130">
        <v>0.12551783267256234</v>
      </c>
      <c r="G212" s="130">
        <v>-0.26264752972384686</v>
      </c>
      <c r="H212" s="130">
        <v>4.0679332097669274E-2</v>
      </c>
      <c r="I212" s="130">
        <v>3.2893389850135568E-2</v>
      </c>
      <c r="J212" s="130">
        <v>0.27923346267584415</v>
      </c>
      <c r="K212" s="130">
        <v>-7.7430796315515082E-2</v>
      </c>
      <c r="L212" s="130">
        <v>0.15910135630788491</v>
      </c>
      <c r="M212" s="130">
        <v>2.4619196653642983</v>
      </c>
      <c r="N212" s="130">
        <v>3.5005580670957714E-2</v>
      </c>
      <c r="O212" s="130">
        <v>-3.2665485341157985E-2</v>
      </c>
      <c r="P212" s="130">
        <v>0.17851011973496811</v>
      </c>
      <c r="Q212" s="130">
        <v>0.22181606751293881</v>
      </c>
      <c r="R212" s="130">
        <v>9.8536281235711343E-2</v>
      </c>
      <c r="S212" s="130">
        <v>0.11022013310915924</v>
      </c>
      <c r="T212" s="130">
        <v>0.13072446866818788</v>
      </c>
      <c r="U212" s="6"/>
    </row>
    <row r="213" spans="1:21" ht="25.5">
      <c r="A213" s="89" t="s">
        <v>357</v>
      </c>
      <c r="B213" s="89" t="s">
        <v>7794</v>
      </c>
      <c r="C213" s="130">
        <v>1.5477107992844332</v>
      </c>
      <c r="D213" s="130">
        <v>-0.49565898142840592</v>
      </c>
      <c r="E213" s="130">
        <v>0.1100073426250987</v>
      </c>
      <c r="F213" s="130">
        <v>-0.35578098842420547</v>
      </c>
      <c r="G213" s="130">
        <v>6.4593084124956013E-2</v>
      </c>
      <c r="H213" s="130">
        <v>-1.5289581265021002E-2</v>
      </c>
      <c r="I213" s="130">
        <v>5.2450305790863183E-2</v>
      </c>
      <c r="J213" s="130">
        <v>3.4533941585274537</v>
      </c>
      <c r="K213" s="130">
        <v>-0.59923671741280216</v>
      </c>
      <c r="L213" s="130">
        <v>0.15651620995604465</v>
      </c>
      <c r="M213" s="130">
        <v>-1</v>
      </c>
      <c r="N213" s="130" t="s">
        <v>7814</v>
      </c>
      <c r="O213" s="130" t="s">
        <v>7814</v>
      </c>
      <c r="P213" s="130" t="s">
        <v>7814</v>
      </c>
      <c r="Q213" s="130" t="s">
        <v>7814</v>
      </c>
      <c r="R213" s="130" t="s">
        <v>7814</v>
      </c>
      <c r="S213" s="130" t="s">
        <v>7814</v>
      </c>
      <c r="T213" s="130" t="s">
        <v>7814</v>
      </c>
      <c r="U213" s="6"/>
    </row>
    <row r="214" spans="1:21" ht="25.5">
      <c r="A214" s="89" t="s">
        <v>358</v>
      </c>
      <c r="B214" s="89" t="s">
        <v>60</v>
      </c>
      <c r="C214" s="130">
        <v>4.3505930363816558E-2</v>
      </c>
      <c r="D214" s="130">
        <v>5.6613915718372487E-2</v>
      </c>
      <c r="E214" s="130">
        <v>6.007561849965426E-2</v>
      </c>
      <c r="F214" s="130">
        <v>5.2871518987230637E-2</v>
      </c>
      <c r="G214" s="130">
        <v>2.3061833457611813E-2</v>
      </c>
      <c r="H214" s="130">
        <v>4.8690750371902514E-3</v>
      </c>
      <c r="I214" s="130">
        <v>5.7029681765304208E-2</v>
      </c>
      <c r="J214" s="130">
        <v>7.4487349137173142E-2</v>
      </c>
      <c r="K214" s="130">
        <v>6.1168663237670673E-2</v>
      </c>
      <c r="L214" s="130">
        <v>0.11151942450391372</v>
      </c>
      <c r="M214" s="130">
        <v>-1</v>
      </c>
      <c r="N214" s="130" t="s">
        <v>7814</v>
      </c>
      <c r="O214" s="130" t="s">
        <v>7814</v>
      </c>
      <c r="P214" s="130" t="s">
        <v>7814</v>
      </c>
      <c r="Q214" s="130" t="s">
        <v>7814</v>
      </c>
      <c r="R214" s="130" t="s">
        <v>7814</v>
      </c>
      <c r="S214" s="130" t="s">
        <v>7814</v>
      </c>
      <c r="T214" s="130" t="s">
        <v>7814</v>
      </c>
      <c r="U214" s="6"/>
    </row>
    <row r="215" spans="1:21" ht="25.5">
      <c r="A215" s="89" t="s">
        <v>359</v>
      </c>
      <c r="B215" s="89" t="s">
        <v>7804</v>
      </c>
      <c r="C215" s="130">
        <v>-0.40337566157096527</v>
      </c>
      <c r="D215" s="130">
        <v>0.8304395811282872</v>
      </c>
      <c r="E215" s="130">
        <v>15.869441631818781</v>
      </c>
      <c r="F215" s="130">
        <v>7.6972589064990826E-2</v>
      </c>
      <c r="G215" s="130">
        <v>-1.1898003713717631E-2</v>
      </c>
      <c r="H215" s="130">
        <v>-0.82387172025662414</v>
      </c>
      <c r="I215" s="130">
        <v>-0.15866292667913651</v>
      </c>
      <c r="J215" s="130">
        <v>40.051591622050957</v>
      </c>
      <c r="K215" s="130">
        <v>-0.98485656470675798</v>
      </c>
      <c r="L215" s="130">
        <v>1.3270679459479178</v>
      </c>
      <c r="M215" s="130">
        <v>-1</v>
      </c>
      <c r="N215" s="130" t="s">
        <v>7814</v>
      </c>
      <c r="O215" s="130" t="s">
        <v>7814</v>
      </c>
      <c r="P215" s="130" t="s">
        <v>7814</v>
      </c>
      <c r="Q215" s="130" t="s">
        <v>7814</v>
      </c>
      <c r="R215" s="130" t="s">
        <v>7814</v>
      </c>
      <c r="S215" s="130" t="s">
        <v>7814</v>
      </c>
      <c r="T215" s="130" t="s">
        <v>7814</v>
      </c>
      <c r="U215" s="6"/>
    </row>
    <row r="216" spans="1:21" ht="25.5">
      <c r="A216" s="89" t="s">
        <v>360</v>
      </c>
      <c r="B216" s="89" t="s">
        <v>202</v>
      </c>
      <c r="C216" s="130">
        <v>2.2392966879570908</v>
      </c>
      <c r="D216" s="130">
        <v>-9.3464775578102843E-2</v>
      </c>
      <c r="E216" s="130">
        <v>-0.1420672937191394</v>
      </c>
      <c r="F216" s="130">
        <v>0.47869360865180521</v>
      </c>
      <c r="G216" s="130">
        <v>-0.86986734360638451</v>
      </c>
      <c r="H216" s="130">
        <v>1.0996221909587915</v>
      </c>
      <c r="I216" s="130">
        <v>5.4035977468877672E-2</v>
      </c>
      <c r="J216" s="130">
        <v>-0.21967847753277503</v>
      </c>
      <c r="K216" s="130">
        <v>-1.8347642439310641E-2</v>
      </c>
      <c r="L216" s="130">
        <v>1.2243344094815707</v>
      </c>
      <c r="M216" s="130">
        <v>-1</v>
      </c>
      <c r="N216" s="130" t="s">
        <v>7814</v>
      </c>
      <c r="O216" s="130" t="s">
        <v>7814</v>
      </c>
      <c r="P216" s="130" t="s">
        <v>7814</v>
      </c>
      <c r="Q216" s="130" t="s">
        <v>7814</v>
      </c>
      <c r="R216" s="130" t="s">
        <v>7814</v>
      </c>
      <c r="S216" s="130" t="s">
        <v>7814</v>
      </c>
      <c r="T216" s="130" t="s">
        <v>7814</v>
      </c>
      <c r="U216" s="6"/>
    </row>
    <row r="217" spans="1:21" ht="25.5">
      <c r="A217" s="89" t="s">
        <v>361</v>
      </c>
      <c r="B217" s="89" t="s">
        <v>59</v>
      </c>
      <c r="C217" s="130">
        <v>-0.35857540479655381</v>
      </c>
      <c r="D217" s="130">
        <v>0.1055840182059733</v>
      </c>
      <c r="E217" s="130">
        <v>-0.1189517756091808</v>
      </c>
      <c r="F217" s="130">
        <v>-0.35146462106468634</v>
      </c>
      <c r="G217" s="130">
        <v>0.10983909985077567</v>
      </c>
      <c r="H217" s="130">
        <v>-0.48228351199315966</v>
      </c>
      <c r="I217" s="130">
        <v>-2.2432211608878756</v>
      </c>
      <c r="J217" s="130">
        <v>-1</v>
      </c>
      <c r="K217" s="130" t="s">
        <v>7814</v>
      </c>
      <c r="L217" s="130">
        <v>-6.7403152682265821E-2</v>
      </c>
      <c r="M217" s="130">
        <v>-1</v>
      </c>
      <c r="N217" s="130" t="s">
        <v>7814</v>
      </c>
      <c r="O217" s="130" t="s">
        <v>7814</v>
      </c>
      <c r="P217" s="130" t="s">
        <v>7814</v>
      </c>
      <c r="Q217" s="130" t="s">
        <v>7814</v>
      </c>
      <c r="R217" s="130" t="s">
        <v>7814</v>
      </c>
      <c r="S217" s="130" t="s">
        <v>7814</v>
      </c>
      <c r="T217" s="130" t="s">
        <v>7814</v>
      </c>
      <c r="U217" s="6"/>
    </row>
    <row r="218" spans="1:21" ht="25.5">
      <c r="A218" s="89" t="s">
        <v>362</v>
      </c>
      <c r="B218" s="89" t="s">
        <v>58</v>
      </c>
      <c r="C218" s="130">
        <v>3.772571816890097</v>
      </c>
      <c r="D218" s="130">
        <v>10.281604797289758</v>
      </c>
      <c r="E218" s="130">
        <v>0.20272998929337893</v>
      </c>
      <c r="F218" s="130">
        <v>-0.28406826275698149</v>
      </c>
      <c r="G218" s="130">
        <v>-0.5841333513257736</v>
      </c>
      <c r="H218" s="130">
        <v>-1</v>
      </c>
      <c r="I218" s="130" t="s">
        <v>7814</v>
      </c>
      <c r="J218" s="130" t="s">
        <v>7814</v>
      </c>
      <c r="K218" s="130">
        <v>-3.6790482557617854E-2</v>
      </c>
      <c r="L218" s="130">
        <v>-1</v>
      </c>
      <c r="M218" s="130" t="s">
        <v>7814</v>
      </c>
      <c r="N218" s="130" t="s">
        <v>7814</v>
      </c>
      <c r="O218" s="130" t="s">
        <v>7814</v>
      </c>
      <c r="P218" s="130" t="s">
        <v>7814</v>
      </c>
      <c r="Q218" s="130" t="s">
        <v>7814</v>
      </c>
      <c r="R218" s="130" t="s">
        <v>7814</v>
      </c>
      <c r="S218" s="130" t="s">
        <v>7814</v>
      </c>
      <c r="T218" s="130" t="s">
        <v>7814</v>
      </c>
      <c r="U218" s="6"/>
    </row>
    <row r="219" spans="1:21">
      <c r="A219" s="89" t="s">
        <v>2557</v>
      </c>
      <c r="B219" s="89" t="s">
        <v>2537</v>
      </c>
      <c r="C219" s="130" t="s">
        <v>7814</v>
      </c>
      <c r="D219" s="130" t="s">
        <v>7814</v>
      </c>
      <c r="E219" s="130" t="s">
        <v>7814</v>
      </c>
      <c r="F219" s="130" t="s">
        <v>7814</v>
      </c>
      <c r="G219" s="130" t="s">
        <v>7814</v>
      </c>
      <c r="H219" s="130" t="s">
        <v>7814</v>
      </c>
      <c r="I219" s="130" t="s">
        <v>7814</v>
      </c>
      <c r="J219" s="130" t="s">
        <v>7814</v>
      </c>
      <c r="K219" s="130" t="s">
        <v>7814</v>
      </c>
      <c r="L219" s="130" t="s">
        <v>7814</v>
      </c>
      <c r="M219" s="130" t="s">
        <v>7814</v>
      </c>
      <c r="N219" s="130">
        <v>-0.26990356986883179</v>
      </c>
      <c r="O219" s="130">
        <v>0.83719189445411746</v>
      </c>
      <c r="P219" s="130">
        <v>2.2654952526733441E-2</v>
      </c>
      <c r="Q219" s="130">
        <v>0.29711554619453473</v>
      </c>
      <c r="R219" s="130">
        <v>-0.10619463042339183</v>
      </c>
      <c r="S219" s="130">
        <v>-6.5178246646873994E-2</v>
      </c>
      <c r="T219" s="130">
        <v>-8.2867988836078155E-2</v>
      </c>
      <c r="U219" s="6"/>
    </row>
    <row r="220" spans="1:21">
      <c r="A220" s="89" t="s">
        <v>2586</v>
      </c>
      <c r="B220" s="89" t="s">
        <v>2541</v>
      </c>
      <c r="C220" s="130" t="s">
        <v>7814</v>
      </c>
      <c r="D220" s="130" t="s">
        <v>7814</v>
      </c>
      <c r="E220" s="130" t="s">
        <v>7814</v>
      </c>
      <c r="F220" s="130" t="s">
        <v>7814</v>
      </c>
      <c r="G220" s="130" t="s">
        <v>7814</v>
      </c>
      <c r="H220" s="130" t="s">
        <v>7814</v>
      </c>
      <c r="I220" s="130" t="s">
        <v>7814</v>
      </c>
      <c r="J220" s="130" t="s">
        <v>7814</v>
      </c>
      <c r="K220" s="130" t="s">
        <v>7814</v>
      </c>
      <c r="L220" s="130" t="s">
        <v>7814</v>
      </c>
      <c r="M220" s="130" t="s">
        <v>7814</v>
      </c>
      <c r="N220" s="130">
        <v>0.16074393885913074</v>
      </c>
      <c r="O220" s="130">
        <v>-7.4013937843892319E-2</v>
      </c>
      <c r="P220" s="130">
        <v>0.20379291369284314</v>
      </c>
      <c r="Q220" s="130">
        <v>0.18390309630894897</v>
      </c>
      <c r="R220" s="130">
        <v>0.17035045515561431</v>
      </c>
      <c r="S220" s="130">
        <v>0.14054986409079606</v>
      </c>
      <c r="T220" s="130">
        <v>0.16389368212670474</v>
      </c>
      <c r="U220" s="6"/>
    </row>
    <row r="221" spans="1:21">
      <c r="A221" s="89" t="s">
        <v>2602</v>
      </c>
      <c r="B221" s="89" t="s">
        <v>2546</v>
      </c>
      <c r="C221" s="130" t="s">
        <v>7814</v>
      </c>
      <c r="D221" s="130" t="s">
        <v>7814</v>
      </c>
      <c r="E221" s="130" t="s">
        <v>7814</v>
      </c>
      <c r="F221" s="130" t="s">
        <v>7814</v>
      </c>
      <c r="G221" s="130" t="s">
        <v>7814</v>
      </c>
      <c r="H221" s="130" t="s">
        <v>7814</v>
      </c>
      <c r="I221" s="130" t="s">
        <v>7814</v>
      </c>
      <c r="J221" s="130" t="s">
        <v>7814</v>
      </c>
      <c r="K221" s="130" t="s">
        <v>7814</v>
      </c>
      <c r="L221" s="130" t="s">
        <v>7814</v>
      </c>
      <c r="M221" s="130" t="s">
        <v>7814</v>
      </c>
      <c r="N221" s="130">
        <v>-0.24082000728753916</v>
      </c>
      <c r="O221" s="130">
        <v>2.4198038116679417</v>
      </c>
      <c r="P221" s="130">
        <v>0.16930043652974791</v>
      </c>
      <c r="Q221" s="130">
        <v>-0.63615156814743845</v>
      </c>
      <c r="R221" s="130">
        <v>1.3136346634141804</v>
      </c>
      <c r="S221" s="130">
        <v>-0.20567119418954394</v>
      </c>
      <c r="T221" s="130">
        <v>0.26928814828836756</v>
      </c>
      <c r="U221" s="6"/>
    </row>
    <row r="222" spans="1:21">
      <c r="A222" s="89" t="s">
        <v>2607</v>
      </c>
      <c r="B222" s="89" t="s">
        <v>2549</v>
      </c>
      <c r="C222" s="130" t="s">
        <v>7814</v>
      </c>
      <c r="D222" s="130" t="s">
        <v>7814</v>
      </c>
      <c r="E222" s="130" t="s">
        <v>7814</v>
      </c>
      <c r="F222" s="130" t="s">
        <v>7814</v>
      </c>
      <c r="G222" s="130" t="s">
        <v>7814</v>
      </c>
      <c r="H222" s="130" t="s">
        <v>7814</v>
      </c>
      <c r="I222" s="130" t="s">
        <v>7814</v>
      </c>
      <c r="J222" s="130" t="s">
        <v>7814</v>
      </c>
      <c r="K222" s="130" t="s">
        <v>7814</v>
      </c>
      <c r="L222" s="130" t="s">
        <v>7814</v>
      </c>
      <c r="M222" s="130" t="s">
        <v>7814</v>
      </c>
      <c r="N222" s="130">
        <v>-0.18835761356840297</v>
      </c>
      <c r="O222" s="130">
        <v>-0.143378685441092</v>
      </c>
      <c r="P222" s="130">
        <v>0.13317536720374656</v>
      </c>
      <c r="Q222" s="130">
        <v>0.54372192983546275</v>
      </c>
      <c r="R222" s="130">
        <v>-0.13029881685063527</v>
      </c>
      <c r="S222" s="130">
        <v>7.6987029795650308E-2</v>
      </c>
      <c r="T222" s="130">
        <v>1.9612591767630638E-2</v>
      </c>
      <c r="U222" s="6"/>
    </row>
    <row r="223" spans="1:21" ht="25.5">
      <c r="A223" s="89" t="s">
        <v>7644</v>
      </c>
      <c r="B223" s="89" t="s">
        <v>7645</v>
      </c>
      <c r="C223" s="130" t="s">
        <v>7814</v>
      </c>
      <c r="D223" s="130" t="s">
        <v>7814</v>
      </c>
      <c r="E223" s="130" t="s">
        <v>7814</v>
      </c>
      <c r="F223" s="130" t="s">
        <v>7814</v>
      </c>
      <c r="G223" s="130" t="s">
        <v>7814</v>
      </c>
      <c r="H223" s="130" t="s">
        <v>7814</v>
      </c>
      <c r="I223" s="130" t="s">
        <v>7814</v>
      </c>
      <c r="J223" s="130" t="s">
        <v>7814</v>
      </c>
      <c r="K223" s="130" t="s">
        <v>7814</v>
      </c>
      <c r="L223" s="130" t="s">
        <v>7814</v>
      </c>
      <c r="M223" s="130" t="s">
        <v>7814</v>
      </c>
      <c r="N223" s="130" t="s">
        <v>7814</v>
      </c>
      <c r="O223" s="130" t="s">
        <v>7814</v>
      </c>
      <c r="P223" s="130">
        <v>-0.25484189301118898</v>
      </c>
      <c r="Q223" s="130">
        <v>1.7095441620674428</v>
      </c>
      <c r="R223" s="130">
        <v>-0.61556579397414835</v>
      </c>
      <c r="S223" s="130">
        <v>-0.99946532186791159</v>
      </c>
      <c r="T223" s="130">
        <v>5.1997483319077276E-7</v>
      </c>
      <c r="U223" s="6"/>
    </row>
    <row r="224" spans="1:21">
      <c r="A224" s="89" t="s">
        <v>363</v>
      </c>
      <c r="B224" s="89" t="s">
        <v>57</v>
      </c>
      <c r="C224" s="130">
        <v>6.5114774456154212E-2</v>
      </c>
      <c r="D224" s="130">
        <v>0.15896139393918207</v>
      </c>
      <c r="E224" s="130">
        <v>-2.5471969283072604E-2</v>
      </c>
      <c r="F224" s="130">
        <v>0.35671495675011</v>
      </c>
      <c r="G224" s="130">
        <v>-5.3053044001324157E-2</v>
      </c>
      <c r="H224" s="130">
        <v>2.5564852352051304E-3</v>
      </c>
      <c r="I224" s="130">
        <v>9.7342385434649348E-2</v>
      </c>
      <c r="J224" s="130">
        <v>0.23188485176031381</v>
      </c>
      <c r="K224" s="130">
        <v>-2.1094267459111249E-2</v>
      </c>
      <c r="L224" s="130">
        <v>9.4471799801667089E-2</v>
      </c>
      <c r="M224" s="130">
        <v>-2.1411986573531494E-2</v>
      </c>
      <c r="N224" s="130">
        <v>0.12641332986372267</v>
      </c>
      <c r="O224" s="130">
        <v>6.2930170105480743E-2</v>
      </c>
      <c r="P224" s="130">
        <v>7.7162308480736241E-2</v>
      </c>
      <c r="Q224" s="130">
        <v>8.8910035387226749E-2</v>
      </c>
      <c r="R224" s="130">
        <v>0.11531264567328181</v>
      </c>
      <c r="S224" s="130">
        <v>5.0876106575231894E-2</v>
      </c>
      <c r="T224" s="130">
        <v>9.0428397567700047E-2</v>
      </c>
      <c r="U224" s="6"/>
    </row>
    <row r="225" spans="1:21">
      <c r="A225" s="89" t="s">
        <v>364</v>
      </c>
      <c r="B225" s="89" t="s">
        <v>56</v>
      </c>
      <c r="C225" s="130">
        <v>9.7410025864757888E-2</v>
      </c>
      <c r="D225" s="130">
        <v>0.16187748224601561</v>
      </c>
      <c r="E225" s="130">
        <v>-1.4391479757396852E-2</v>
      </c>
      <c r="F225" s="130">
        <v>0.18789210189647054</v>
      </c>
      <c r="G225" s="130">
        <v>6.8146752853768255E-3</v>
      </c>
      <c r="H225" s="130">
        <v>9.3027282863874294E-2</v>
      </c>
      <c r="I225" s="130">
        <v>9.3113842315194928E-2</v>
      </c>
      <c r="J225" s="130">
        <v>0.20818543208298679</v>
      </c>
      <c r="K225" s="130">
        <v>-7.0035179639065137E-2</v>
      </c>
      <c r="L225" s="130">
        <v>7.7135050305506825E-2</v>
      </c>
      <c r="M225" s="130">
        <v>2.0950115224461996E-2</v>
      </c>
      <c r="N225" s="130">
        <v>0.11733445760895123</v>
      </c>
      <c r="O225" s="130">
        <v>2.3083445296574245E-2</v>
      </c>
      <c r="P225" s="130">
        <v>0.15028537903686856</v>
      </c>
      <c r="Q225" s="130">
        <v>2.0780969383961789E-2</v>
      </c>
      <c r="R225" s="130">
        <v>0.1772702104173407</v>
      </c>
      <c r="S225" s="130">
        <v>0.1212617610196931</v>
      </c>
      <c r="T225" s="130">
        <v>0.15660025772883746</v>
      </c>
      <c r="U225" s="6"/>
    </row>
    <row r="226" spans="1:21">
      <c r="A226" s="89" t="s">
        <v>2620</v>
      </c>
      <c r="B226" s="89" t="s">
        <v>2621</v>
      </c>
      <c r="C226" s="130" t="s">
        <v>7814</v>
      </c>
      <c r="D226" s="130" t="s">
        <v>7814</v>
      </c>
      <c r="E226" s="130" t="s">
        <v>7814</v>
      </c>
      <c r="F226" s="130" t="s">
        <v>7814</v>
      </c>
      <c r="G226" s="130" t="s">
        <v>7814</v>
      </c>
      <c r="H226" s="130" t="s">
        <v>7814</v>
      </c>
      <c r="I226" s="130" t="s">
        <v>7814</v>
      </c>
      <c r="J226" s="130" t="s">
        <v>7814</v>
      </c>
      <c r="K226" s="130" t="s">
        <v>7814</v>
      </c>
      <c r="L226" s="130" t="s">
        <v>7814</v>
      </c>
      <c r="M226" s="130" t="s">
        <v>7814</v>
      </c>
      <c r="N226" s="130">
        <v>-3.4742908843191977E-2</v>
      </c>
      <c r="O226" s="130">
        <v>0.51338624924688703</v>
      </c>
      <c r="P226" s="130">
        <v>0.37323550203882827</v>
      </c>
      <c r="Q226" s="130">
        <v>0.25305454676074879</v>
      </c>
      <c r="R226" s="130">
        <v>0.14384935008219069</v>
      </c>
      <c r="S226" s="130">
        <v>-0.50182308745095072</v>
      </c>
      <c r="T226" s="130">
        <v>0.48136933272526639</v>
      </c>
      <c r="U226" s="6"/>
    </row>
    <row r="227" spans="1:21">
      <c r="A227" s="89" t="s">
        <v>365</v>
      </c>
      <c r="B227" s="89" t="s">
        <v>55</v>
      </c>
      <c r="C227" s="130">
        <v>1.4566580774108697</v>
      </c>
      <c r="D227" s="130">
        <v>9.346751187471436E-2</v>
      </c>
      <c r="E227" s="130">
        <v>-0.1397616280916596</v>
      </c>
      <c r="F227" s="130">
        <v>0.41575608882808002</v>
      </c>
      <c r="G227" s="130">
        <v>-0.17089199811210609</v>
      </c>
      <c r="H227" s="130">
        <v>0.15696912987898903</v>
      </c>
      <c r="I227" s="130">
        <v>0.32190651458610797</v>
      </c>
      <c r="J227" s="130">
        <v>9.0557222087000344E-2</v>
      </c>
      <c r="K227" s="130">
        <v>0.1870735721324186</v>
      </c>
      <c r="L227" s="130">
        <v>-5.3560791473313274E-2</v>
      </c>
      <c r="M227" s="130">
        <v>0.4196726720836641</v>
      </c>
      <c r="N227" s="130">
        <v>0.20633946054535213</v>
      </c>
      <c r="O227" s="130">
        <v>0.75438268842314327</v>
      </c>
      <c r="P227" s="130">
        <v>-0.11240501451017737</v>
      </c>
      <c r="Q227" s="130">
        <v>4.1294338192928715E-2</v>
      </c>
      <c r="R227" s="130">
        <v>3.0898091842084696E-2</v>
      </c>
      <c r="S227" s="130">
        <v>2.605055230175779E-2</v>
      </c>
      <c r="T227" s="130">
        <v>0.15018559643899287</v>
      </c>
      <c r="U227" s="6"/>
    </row>
    <row r="228" spans="1:21">
      <c r="A228" s="89" t="s">
        <v>366</v>
      </c>
      <c r="B228" s="89" t="s">
        <v>54</v>
      </c>
      <c r="C228" s="130">
        <v>0.287207307228037</v>
      </c>
      <c r="D228" s="130">
        <v>-0.23478513923699917</v>
      </c>
      <c r="E228" s="130">
        <v>-2.0825498558426747E-2</v>
      </c>
      <c r="F228" s="130">
        <v>0.20058585866663581</v>
      </c>
      <c r="G228" s="130">
        <v>-0.42408201817677971</v>
      </c>
      <c r="H228" s="130">
        <v>2.2482338656441891E-2</v>
      </c>
      <c r="I228" s="130">
        <v>0.36750655018316736</v>
      </c>
      <c r="J228" s="130">
        <v>1.0037256469844049</v>
      </c>
      <c r="K228" s="130">
        <v>-0.17646385427290168</v>
      </c>
      <c r="L228" s="130">
        <v>0.21077175829587391</v>
      </c>
      <c r="M228" s="130">
        <v>-0.18481260237634423</v>
      </c>
      <c r="N228" s="130">
        <v>-0.10840851614045655</v>
      </c>
      <c r="O228" s="130">
        <v>0.36435433103001791</v>
      </c>
      <c r="P228" s="130">
        <v>-9.455733918851561E-2</v>
      </c>
      <c r="Q228" s="130">
        <v>0.34091426403621572</v>
      </c>
      <c r="R228" s="130">
        <v>-0.51463766972142189</v>
      </c>
      <c r="S228" s="130">
        <v>-1.0649377144065775E-2</v>
      </c>
      <c r="T228" s="130">
        <v>-0.3463453287370698</v>
      </c>
      <c r="U228" s="6"/>
    </row>
    <row r="229" spans="1:21">
      <c r="A229" s="89" t="s">
        <v>2642</v>
      </c>
      <c r="B229" s="89" t="s">
        <v>2643</v>
      </c>
      <c r="C229" s="130" t="s">
        <v>7814</v>
      </c>
      <c r="D229" s="130" t="s">
        <v>7814</v>
      </c>
      <c r="E229" s="130" t="s">
        <v>7814</v>
      </c>
      <c r="F229" s="130" t="s">
        <v>7814</v>
      </c>
      <c r="G229" s="130" t="s">
        <v>7814</v>
      </c>
      <c r="H229" s="130" t="s">
        <v>7814</v>
      </c>
      <c r="I229" s="130" t="s">
        <v>7814</v>
      </c>
      <c r="J229" s="130" t="s">
        <v>7814</v>
      </c>
      <c r="K229" s="130" t="s">
        <v>7814</v>
      </c>
      <c r="L229" s="130" t="s">
        <v>7814</v>
      </c>
      <c r="M229" s="130" t="s">
        <v>7814</v>
      </c>
      <c r="N229" s="130">
        <v>0.21450706480430504</v>
      </c>
      <c r="O229" s="130">
        <v>3.9461376550153915E-2</v>
      </c>
      <c r="P229" s="130">
        <v>7.8195870438412252E-2</v>
      </c>
      <c r="Q229" s="130">
        <v>0.13822690592284848</v>
      </c>
      <c r="R229" s="130">
        <v>0.10542987763539546</v>
      </c>
      <c r="S229" s="130">
        <v>9.1114840015813936E-2</v>
      </c>
      <c r="T229" s="130">
        <v>-2.7074317222899547E-2</v>
      </c>
      <c r="U229" s="6"/>
    </row>
    <row r="230" spans="1:21">
      <c r="A230" s="89" t="s">
        <v>368</v>
      </c>
      <c r="B230" s="89" t="s">
        <v>53</v>
      </c>
      <c r="C230" s="130" t="s">
        <v>7814</v>
      </c>
      <c r="D230" s="130">
        <v>0</v>
      </c>
      <c r="E230" s="130">
        <v>-1</v>
      </c>
      <c r="F230" s="130" t="s">
        <v>7814</v>
      </c>
      <c r="G230" s="130" t="s">
        <v>7814</v>
      </c>
      <c r="H230" s="130">
        <v>6.083333333333333</v>
      </c>
      <c r="I230" s="130">
        <v>-1</v>
      </c>
      <c r="J230" s="130" t="s">
        <v>7814</v>
      </c>
      <c r="K230" s="130" t="s">
        <v>7814</v>
      </c>
      <c r="L230" s="130" t="s">
        <v>7814</v>
      </c>
      <c r="M230" s="130" t="s">
        <v>7814</v>
      </c>
      <c r="N230" s="130" t="s">
        <v>7814</v>
      </c>
      <c r="O230" s="130">
        <v>2.3752526471959357E-2</v>
      </c>
      <c r="P230" s="130">
        <v>20.782177718490274</v>
      </c>
      <c r="Q230" s="130">
        <v>-0.13362957854149393</v>
      </c>
      <c r="R230" s="130">
        <v>-0.14157341886198149</v>
      </c>
      <c r="S230" s="130">
        <v>-1</v>
      </c>
      <c r="T230" s="130" t="s">
        <v>7814</v>
      </c>
      <c r="U230" s="6"/>
    </row>
    <row r="231" spans="1:21">
      <c r="A231" s="89" t="s">
        <v>369</v>
      </c>
      <c r="B231" s="89" t="s">
        <v>2710</v>
      </c>
      <c r="C231" s="130">
        <v>-6.801272813198167E-2</v>
      </c>
      <c r="D231" s="130">
        <v>-0.79504265254974915</v>
      </c>
      <c r="E231" s="130">
        <v>3.28247013765984</v>
      </c>
      <c r="F231" s="130">
        <v>-1</v>
      </c>
      <c r="G231" s="130" t="s">
        <v>7814</v>
      </c>
      <c r="H231" s="130" t="s">
        <v>7814</v>
      </c>
      <c r="I231" s="130" t="s">
        <v>7814</v>
      </c>
      <c r="J231" s="130" t="s">
        <v>7814</v>
      </c>
      <c r="K231" s="130" t="s">
        <v>7814</v>
      </c>
      <c r="L231" s="130" t="s">
        <v>7814</v>
      </c>
      <c r="M231" s="130" t="s">
        <v>7814</v>
      </c>
      <c r="N231" s="130" t="s">
        <v>7814</v>
      </c>
      <c r="O231" s="130" t="s">
        <v>7814</v>
      </c>
      <c r="P231" s="130" t="s">
        <v>7814</v>
      </c>
      <c r="Q231" s="130" t="s">
        <v>7814</v>
      </c>
      <c r="R231" s="130" t="s">
        <v>7814</v>
      </c>
      <c r="S231" s="130" t="s">
        <v>7814</v>
      </c>
      <c r="T231" s="130" t="s">
        <v>7814</v>
      </c>
      <c r="U231" s="6"/>
    </row>
    <row r="232" spans="1:21">
      <c r="A232" s="89" t="s">
        <v>370</v>
      </c>
      <c r="B232" s="89" t="s">
        <v>51</v>
      </c>
      <c r="C232" s="130">
        <v>7.1121915187337015E-2</v>
      </c>
      <c r="D232" s="130">
        <v>0.11004429685726058</v>
      </c>
      <c r="E232" s="130">
        <v>2.374272807218758E-2</v>
      </c>
      <c r="F232" s="130">
        <v>0.27857488446735457</v>
      </c>
      <c r="G232" s="130">
        <v>0.11443899587080453</v>
      </c>
      <c r="H232" s="130">
        <v>8.7334058548969251E-2</v>
      </c>
      <c r="I232" s="130">
        <v>8.8806930122213634E-2</v>
      </c>
      <c r="J232" s="130">
        <v>-0.12181077815335584</v>
      </c>
      <c r="K232" s="130">
        <v>8.163118104792999E-2</v>
      </c>
      <c r="L232" s="130">
        <v>2.628406632852176E-2</v>
      </c>
      <c r="M232" s="130">
        <v>-1</v>
      </c>
      <c r="N232" s="130" t="s">
        <v>7814</v>
      </c>
      <c r="O232" s="130" t="s">
        <v>7814</v>
      </c>
      <c r="P232" s="130" t="s">
        <v>7814</v>
      </c>
      <c r="Q232" s="130" t="s">
        <v>7814</v>
      </c>
      <c r="R232" s="130" t="s">
        <v>7814</v>
      </c>
      <c r="S232" s="130" t="s">
        <v>7814</v>
      </c>
      <c r="T232" s="130" t="s">
        <v>7814</v>
      </c>
      <c r="U232" s="6"/>
    </row>
    <row r="233" spans="1:21">
      <c r="A233" s="89" t="s">
        <v>371</v>
      </c>
      <c r="B233" s="89" t="s">
        <v>50</v>
      </c>
      <c r="C233" s="130">
        <v>-0.29486007212129173</v>
      </c>
      <c r="D233" s="130">
        <v>0.30273528517880655</v>
      </c>
      <c r="E233" s="130">
        <v>0.14570155451696443</v>
      </c>
      <c r="F233" s="130">
        <v>18.704848733312879</v>
      </c>
      <c r="G233" s="130">
        <v>-0.82159213552301136</v>
      </c>
      <c r="H233" s="130">
        <v>-9.5553155429688341E-2</v>
      </c>
      <c r="I233" s="130">
        <v>1.1153577343272021</v>
      </c>
      <c r="J233" s="130">
        <v>-0.55221581835884204</v>
      </c>
      <c r="K233" s="130">
        <v>-2.8141455945674188E-2</v>
      </c>
      <c r="L233" s="130">
        <v>1.693966691989246E-2</v>
      </c>
      <c r="M233" s="130">
        <v>-1</v>
      </c>
      <c r="N233" s="130" t="s">
        <v>7814</v>
      </c>
      <c r="O233" s="130" t="s">
        <v>7814</v>
      </c>
      <c r="P233" s="130" t="s">
        <v>7814</v>
      </c>
      <c r="Q233" s="130" t="s">
        <v>7814</v>
      </c>
      <c r="R233" s="130" t="s">
        <v>7814</v>
      </c>
      <c r="S233" s="130" t="s">
        <v>7814</v>
      </c>
      <c r="T233" s="130" t="s">
        <v>7814</v>
      </c>
      <c r="U233" s="6"/>
    </row>
    <row r="234" spans="1:21">
      <c r="A234" s="89" t="s">
        <v>2723</v>
      </c>
      <c r="B234" s="89" t="s">
        <v>2724</v>
      </c>
      <c r="C234" s="130" t="s">
        <v>7814</v>
      </c>
      <c r="D234" s="130" t="s">
        <v>7814</v>
      </c>
      <c r="E234" s="130" t="s">
        <v>7814</v>
      </c>
      <c r="F234" s="130" t="s">
        <v>7814</v>
      </c>
      <c r="G234" s="130" t="s">
        <v>7814</v>
      </c>
      <c r="H234" s="130" t="s">
        <v>7814</v>
      </c>
      <c r="I234" s="130" t="s">
        <v>7814</v>
      </c>
      <c r="J234" s="130" t="s">
        <v>7814</v>
      </c>
      <c r="K234" s="130" t="s">
        <v>7814</v>
      </c>
      <c r="L234" s="130" t="s">
        <v>7814</v>
      </c>
      <c r="M234" s="130" t="s">
        <v>7814</v>
      </c>
      <c r="N234" s="130">
        <v>-0.38711056980315806</v>
      </c>
      <c r="O234" s="130">
        <v>0.24416651702920755</v>
      </c>
      <c r="P234" s="130">
        <v>-5.9630235408528187E-2</v>
      </c>
      <c r="Q234" s="130">
        <v>5.9676256210507317E-2</v>
      </c>
      <c r="R234" s="130">
        <v>0.2451628660103693</v>
      </c>
      <c r="S234" s="130">
        <v>5.3110841984187473E-3</v>
      </c>
      <c r="T234" s="130">
        <v>2.243933055493974E-2</v>
      </c>
      <c r="U234" s="6"/>
    </row>
    <row r="235" spans="1:21">
      <c r="A235" s="89" t="s">
        <v>372</v>
      </c>
      <c r="B235" s="89" t="s">
        <v>49</v>
      </c>
      <c r="C235" s="130">
        <v>-1.9694612783939802E-2</v>
      </c>
      <c r="D235" s="130">
        <v>6.3223443534468959E-2</v>
      </c>
      <c r="E235" s="130">
        <v>-0.11883824211543081</v>
      </c>
      <c r="F235" s="130">
        <v>-9.6008004115101242E-3</v>
      </c>
      <c r="G235" s="130">
        <v>5.0236951252286444E-2</v>
      </c>
      <c r="H235" s="130">
        <v>9.5090955623289064E-2</v>
      </c>
      <c r="I235" s="130">
        <v>0.1023422620930472</v>
      </c>
      <c r="J235" s="130">
        <v>0.32469424852684425</v>
      </c>
      <c r="K235" s="130">
        <v>-9.5134682999564513E-2</v>
      </c>
      <c r="L235" s="130">
        <v>9.8174540045788294E-2</v>
      </c>
      <c r="M235" s="130">
        <v>-1</v>
      </c>
      <c r="N235" s="130" t="s">
        <v>7814</v>
      </c>
      <c r="O235" s="130" t="s">
        <v>7814</v>
      </c>
      <c r="P235" s="130" t="s">
        <v>7814</v>
      </c>
      <c r="Q235" s="130" t="s">
        <v>7814</v>
      </c>
      <c r="R235" s="130" t="s">
        <v>7814</v>
      </c>
      <c r="S235" s="130" t="s">
        <v>7814</v>
      </c>
      <c r="T235" s="130" t="s">
        <v>7814</v>
      </c>
      <c r="U235" s="6"/>
    </row>
    <row r="236" spans="1:21" ht="25.5">
      <c r="A236" s="89" t="s">
        <v>373</v>
      </c>
      <c r="B236" s="89" t="s">
        <v>203</v>
      </c>
      <c r="C236" s="130" t="s">
        <v>7814</v>
      </c>
      <c r="D236" s="130" t="s">
        <v>7814</v>
      </c>
      <c r="E236" s="130">
        <v>-1</v>
      </c>
      <c r="F236" s="130" t="s">
        <v>7814</v>
      </c>
      <c r="G236" s="130" t="s">
        <v>7814</v>
      </c>
      <c r="H236" s="130" t="s">
        <v>7814</v>
      </c>
      <c r="I236" s="130">
        <v>0</v>
      </c>
      <c r="J236" s="130">
        <v>-1</v>
      </c>
      <c r="K236" s="130" t="s">
        <v>7814</v>
      </c>
      <c r="L236" s="130" t="s">
        <v>7814</v>
      </c>
      <c r="M236" s="130" t="s">
        <v>7814</v>
      </c>
      <c r="N236" s="130">
        <v>-4.7387649360075557E-12</v>
      </c>
      <c r="O236" s="130">
        <v>0</v>
      </c>
      <c r="P236" s="130">
        <v>0</v>
      </c>
      <c r="Q236" s="130">
        <v>0</v>
      </c>
      <c r="R236" s="130">
        <v>-6.6341931947988542E-11</v>
      </c>
      <c r="S236" s="130">
        <v>-1</v>
      </c>
      <c r="T236" s="130" t="s">
        <v>7814</v>
      </c>
      <c r="U236" s="6"/>
    </row>
    <row r="237" spans="1:21" ht="25.5">
      <c r="A237" s="89" t="s">
        <v>374</v>
      </c>
      <c r="B237" s="89" t="s">
        <v>48</v>
      </c>
      <c r="C237" s="131">
        <v>3.2177136719927644</v>
      </c>
      <c r="D237" s="131">
        <v>-0.12586751845605726</v>
      </c>
      <c r="E237" s="131">
        <v>-0.63868798168325935</v>
      </c>
      <c r="F237" s="131">
        <v>0.12557923086062805</v>
      </c>
      <c r="G237" s="131">
        <v>-0.60342342410270522</v>
      </c>
      <c r="H237" s="131">
        <v>0.54858877548110296</v>
      </c>
      <c r="I237" s="131">
        <v>-0.41718112785170425</v>
      </c>
      <c r="J237" s="131">
        <v>-0.76725545338684031</v>
      </c>
      <c r="K237" s="131">
        <v>0.12312380262780764</v>
      </c>
      <c r="L237" s="131">
        <v>0.28683292842464359</v>
      </c>
      <c r="M237" s="131">
        <v>-1</v>
      </c>
      <c r="N237" s="131" t="s">
        <v>7814</v>
      </c>
      <c r="O237" s="131" t="s">
        <v>7814</v>
      </c>
      <c r="P237" s="131" t="s">
        <v>7814</v>
      </c>
      <c r="Q237" s="131" t="s">
        <v>7814</v>
      </c>
      <c r="R237" s="131" t="s">
        <v>7814</v>
      </c>
      <c r="S237" s="131" t="s">
        <v>7814</v>
      </c>
      <c r="T237" s="131" t="s">
        <v>7814</v>
      </c>
      <c r="U237" s="6"/>
    </row>
    <row r="238" spans="1:21">
      <c r="A238" s="89" t="s">
        <v>375</v>
      </c>
      <c r="B238" s="89" t="s">
        <v>47</v>
      </c>
      <c r="C238" s="130">
        <v>-4.0238712317624103E-2</v>
      </c>
      <c r="D238" s="130">
        <v>-9.4600496146564739E-2</v>
      </c>
      <c r="E238" s="130">
        <v>-9.2603125686253618E-3</v>
      </c>
      <c r="F238" s="130">
        <v>-0.14950284279585624</v>
      </c>
      <c r="G238" s="130">
        <v>-4.3910355672372336E-2</v>
      </c>
      <c r="H238" s="130">
        <v>0.66203642548512631</v>
      </c>
      <c r="I238" s="130">
        <v>-0.28474673526267946</v>
      </c>
      <c r="J238" s="130">
        <v>-0.39323716378576223</v>
      </c>
      <c r="K238" s="130">
        <v>7.4442917358865657E-2</v>
      </c>
      <c r="L238" s="130">
        <v>3.3561884843050116E-2</v>
      </c>
      <c r="M238" s="130">
        <v>0.11946475286069425</v>
      </c>
      <c r="N238" s="130">
        <v>-0.22754454673820745</v>
      </c>
      <c r="O238" s="130">
        <v>0.28330231942003703</v>
      </c>
      <c r="P238" s="130">
        <v>-0.32357574479350104</v>
      </c>
      <c r="Q238" s="130">
        <v>0.2317415832354941</v>
      </c>
      <c r="R238" s="130">
        <v>0.12794130068960752</v>
      </c>
      <c r="S238" s="130">
        <v>0.34259329535702165</v>
      </c>
      <c r="T238" s="130">
        <v>-3.9607342529784928E-2</v>
      </c>
      <c r="U238" s="6"/>
    </row>
    <row r="239" spans="1:21">
      <c r="A239" s="89" t="s">
        <v>376</v>
      </c>
      <c r="B239" s="89" t="s">
        <v>46</v>
      </c>
      <c r="C239" s="130">
        <v>8.6869242694321169E-2</v>
      </c>
      <c r="D239" s="130">
        <v>5.3590502116554806E-2</v>
      </c>
      <c r="E239" s="130">
        <v>-8.1012924592563484E-2</v>
      </c>
      <c r="F239" s="130">
        <v>0.23282345309425989</v>
      </c>
      <c r="G239" s="130">
        <v>-8.0382244132703673E-2</v>
      </c>
      <c r="H239" s="130">
        <v>9.240152719456618E-2</v>
      </c>
      <c r="I239" s="130">
        <v>8.3714191430726004E-2</v>
      </c>
      <c r="J239" s="130">
        <v>0.37698558267558102</v>
      </c>
      <c r="K239" s="130">
        <v>-0.1280011797350612</v>
      </c>
      <c r="L239" s="130">
        <v>9.1068427000242425E-2</v>
      </c>
      <c r="M239" s="130">
        <v>0.16063470846821049</v>
      </c>
      <c r="N239" s="130">
        <v>0.26740252441544987</v>
      </c>
      <c r="O239" s="130">
        <v>-6.4882195591644654E-2</v>
      </c>
      <c r="P239" s="130">
        <v>0.26766411456332584</v>
      </c>
      <c r="Q239" s="130">
        <v>8.9599285390238315E-2</v>
      </c>
      <c r="R239" s="130">
        <v>0.21942750459836757</v>
      </c>
      <c r="S239" s="130">
        <v>5.1412203961015868E-2</v>
      </c>
      <c r="T239" s="130">
        <v>0.24927973080091981</v>
      </c>
      <c r="U239" s="6"/>
    </row>
    <row r="240" spans="1:21">
      <c r="A240" s="89" t="s">
        <v>377</v>
      </c>
      <c r="B240" s="89" t="s">
        <v>2822</v>
      </c>
      <c r="C240" s="130">
        <v>-0.53121553113469755</v>
      </c>
      <c r="D240" s="130">
        <v>7.0814286713427377E-2</v>
      </c>
      <c r="E240" s="130">
        <v>0.34051697505757317</v>
      </c>
      <c r="F240" s="130">
        <v>5.574161483060295</v>
      </c>
      <c r="G240" s="130">
        <v>-0.23595747963757929</v>
      </c>
      <c r="H240" s="130">
        <v>-0.20383150472996958</v>
      </c>
      <c r="I240" s="130">
        <v>-0.28446078029203958</v>
      </c>
      <c r="J240" s="130">
        <v>-0.18508224975894572</v>
      </c>
      <c r="K240" s="130">
        <v>0.33952457792301538</v>
      </c>
      <c r="L240" s="130">
        <v>-4.6127694060423718E-2</v>
      </c>
      <c r="M240" s="130">
        <v>1.0221703261913371</v>
      </c>
      <c r="N240" s="130">
        <v>0.23130476661766952</v>
      </c>
      <c r="O240" s="130">
        <v>4.4908024155285942E-2</v>
      </c>
      <c r="P240" s="130">
        <v>-3.9070834100348728E-3</v>
      </c>
      <c r="Q240" s="130">
        <v>0.43201745288713078</v>
      </c>
      <c r="R240" s="130">
        <v>-0.180213861709273</v>
      </c>
      <c r="S240" s="130">
        <v>-6.4958514848211912E-2</v>
      </c>
      <c r="T240" s="130">
        <v>4.1692768521711665E-2</v>
      </c>
      <c r="U240" s="6"/>
    </row>
    <row r="241" spans="1:21">
      <c r="A241" s="89" t="s">
        <v>378</v>
      </c>
      <c r="B241" s="89" t="s">
        <v>44</v>
      </c>
      <c r="C241" s="130">
        <v>-0.54660895584217706</v>
      </c>
      <c r="D241" s="130">
        <v>1.4614134975394819</v>
      </c>
      <c r="E241" s="130">
        <v>-0.12417543621019567</v>
      </c>
      <c r="F241" s="130">
        <v>3.7044894942139583E-2</v>
      </c>
      <c r="G241" s="130">
        <v>-7.1734635459277607E-2</v>
      </c>
      <c r="H241" s="130">
        <v>0.10885153402329206</v>
      </c>
      <c r="I241" s="130">
        <v>-1.3926150457241437E-2</v>
      </c>
      <c r="J241" s="130">
        <v>0.25271578368781733</v>
      </c>
      <c r="K241" s="130">
        <v>-0.15547582898917622</v>
      </c>
      <c r="L241" s="130">
        <v>0.40527507370171256</v>
      </c>
      <c r="M241" s="130">
        <v>-0.26992940092558904</v>
      </c>
      <c r="N241" s="130">
        <v>0.80174784270186183</v>
      </c>
      <c r="O241" s="130">
        <v>-0.26120883209873802</v>
      </c>
      <c r="P241" s="130">
        <v>0.34510913845801006</v>
      </c>
      <c r="Q241" s="130">
        <v>0.56021567444770404</v>
      </c>
      <c r="R241" s="130">
        <v>-0.21333790540424613</v>
      </c>
      <c r="S241" s="130">
        <v>6.5963211083883033E-2</v>
      </c>
      <c r="T241" s="130">
        <v>0.11384301907735939</v>
      </c>
      <c r="U241" s="6"/>
    </row>
    <row r="242" spans="1:21">
      <c r="A242" s="89" t="s">
        <v>379</v>
      </c>
      <c r="B242" s="89" t="s">
        <v>43</v>
      </c>
      <c r="C242" s="130">
        <v>3.2764315653253107E-2</v>
      </c>
      <c r="D242" s="130">
        <v>0.30538487249726987</v>
      </c>
      <c r="E242" s="130">
        <v>3.3351487497353283E-2</v>
      </c>
      <c r="F242" s="130">
        <v>0.5461249725457813</v>
      </c>
      <c r="G242" s="130">
        <v>-8.4667024425196691E-2</v>
      </c>
      <c r="H242" s="130">
        <v>0.2577900883555575</v>
      </c>
      <c r="I242" s="130">
        <v>0.47240401905817841</v>
      </c>
      <c r="J242" s="130">
        <v>-0.23123122123939677</v>
      </c>
      <c r="K242" s="130">
        <v>-0.13674384159504394</v>
      </c>
      <c r="L242" s="130">
        <v>-6.1910697022303229E-2</v>
      </c>
      <c r="M242" s="130">
        <v>-1</v>
      </c>
      <c r="N242" s="130" t="s">
        <v>7814</v>
      </c>
      <c r="O242" s="130" t="s">
        <v>7814</v>
      </c>
      <c r="P242" s="130" t="s">
        <v>7814</v>
      </c>
      <c r="Q242" s="130" t="s">
        <v>7814</v>
      </c>
      <c r="R242" s="130" t="s">
        <v>7814</v>
      </c>
      <c r="S242" s="130" t="s">
        <v>7814</v>
      </c>
      <c r="T242" s="130" t="s">
        <v>7814</v>
      </c>
      <c r="U242" s="6"/>
    </row>
    <row r="243" spans="1:21">
      <c r="A243" s="89" t="s">
        <v>380</v>
      </c>
      <c r="B243" s="89" t="s">
        <v>42</v>
      </c>
      <c r="C243" s="130">
        <v>0.34902033080153294</v>
      </c>
      <c r="D243" s="130">
        <v>0.35814699029465902</v>
      </c>
      <c r="E243" s="130">
        <v>-0.13502805887659086</v>
      </c>
      <c r="F243" s="130">
        <v>1.4235049101350215</v>
      </c>
      <c r="G243" s="130">
        <v>-8.9083089719158237E-2</v>
      </c>
      <c r="H243" s="130">
        <v>-0.33890888712734601</v>
      </c>
      <c r="I243" s="130">
        <v>0.16664669082289918</v>
      </c>
      <c r="J243" s="130">
        <v>0.46579158818205335</v>
      </c>
      <c r="K243" s="130">
        <v>4.7730431502571946E-2</v>
      </c>
      <c r="L243" s="130">
        <v>0.44488534042246153</v>
      </c>
      <c r="M243" s="130">
        <v>-1</v>
      </c>
      <c r="N243" s="130" t="s">
        <v>7814</v>
      </c>
      <c r="O243" s="130" t="s">
        <v>7814</v>
      </c>
      <c r="P243" s="130" t="s">
        <v>7814</v>
      </c>
      <c r="Q243" s="130" t="s">
        <v>7814</v>
      </c>
      <c r="R243" s="130" t="s">
        <v>7814</v>
      </c>
      <c r="S243" s="130" t="s">
        <v>7814</v>
      </c>
      <c r="T243" s="130" t="s">
        <v>7814</v>
      </c>
      <c r="U243" s="6"/>
    </row>
    <row r="244" spans="1:21">
      <c r="A244" s="89" t="s">
        <v>381</v>
      </c>
      <c r="B244" s="89" t="s">
        <v>41</v>
      </c>
      <c r="C244" s="130">
        <v>4.1140964679560632E-2</v>
      </c>
      <c r="D244" s="130">
        <v>-0.11732178819438976</v>
      </c>
      <c r="E244" s="130">
        <v>0.86026726984748247</v>
      </c>
      <c r="F244" s="130">
        <v>-0.2014004248084339</v>
      </c>
      <c r="G244" s="130">
        <v>-0.14340823613260534</v>
      </c>
      <c r="H244" s="130">
        <v>-0.40299558807818681</v>
      </c>
      <c r="I244" s="130">
        <v>8.5553342720753989E-2</v>
      </c>
      <c r="J244" s="130">
        <v>6.5206928564862654E-2</v>
      </c>
      <c r="K244" s="130">
        <v>-0.10732541453113187</v>
      </c>
      <c r="L244" s="130">
        <v>-0.16730460418835014</v>
      </c>
      <c r="M244" s="130">
        <v>-1</v>
      </c>
      <c r="N244" s="130" t="s">
        <v>7814</v>
      </c>
      <c r="O244" s="130" t="s">
        <v>7814</v>
      </c>
      <c r="P244" s="130" t="s">
        <v>7814</v>
      </c>
      <c r="Q244" s="130" t="s">
        <v>7814</v>
      </c>
      <c r="R244" s="130" t="s">
        <v>7814</v>
      </c>
      <c r="S244" s="130" t="s">
        <v>7814</v>
      </c>
      <c r="T244" s="130" t="s">
        <v>7814</v>
      </c>
      <c r="U244" s="6"/>
    </row>
    <row r="245" spans="1:21">
      <c r="A245" s="89" t="s">
        <v>383</v>
      </c>
      <c r="B245" s="89" t="s">
        <v>40</v>
      </c>
      <c r="C245" s="130">
        <v>-9.0402040285916474E-2</v>
      </c>
      <c r="D245" s="130">
        <v>0.23913324630686628</v>
      </c>
      <c r="E245" s="130">
        <v>0.13030130728821265</v>
      </c>
      <c r="F245" s="130">
        <v>0.65013249419655583</v>
      </c>
      <c r="G245" s="130">
        <v>0.29174671787038631</v>
      </c>
      <c r="H245" s="130">
        <v>-6.3050192118040416E-3</v>
      </c>
      <c r="I245" s="130">
        <v>0.15064060333434592</v>
      </c>
      <c r="J245" s="130">
        <v>-0.1073146051259809</v>
      </c>
      <c r="K245" s="130">
        <v>0.49504421875504634</v>
      </c>
      <c r="L245" s="130">
        <v>0.16756873229957669</v>
      </c>
      <c r="M245" s="130">
        <v>0.12992699122748275</v>
      </c>
      <c r="N245" s="130">
        <v>3.6397253618826619E-2</v>
      </c>
      <c r="O245" s="130">
        <v>8.4706808643107534E-2</v>
      </c>
      <c r="P245" s="130">
        <v>0.2698783467044088</v>
      </c>
      <c r="Q245" s="130">
        <v>6.2246864428954884E-2</v>
      </c>
      <c r="R245" s="130">
        <v>7.8139610800708192E-2</v>
      </c>
      <c r="S245" s="130">
        <v>0.13986784485957715</v>
      </c>
      <c r="T245" s="130">
        <v>0.23398671234758384</v>
      </c>
      <c r="U245" s="6"/>
    </row>
    <row r="246" spans="1:21">
      <c r="A246" s="89" t="s">
        <v>384</v>
      </c>
      <c r="B246" s="89" t="s">
        <v>39</v>
      </c>
      <c r="C246" s="130">
        <v>8.1333398440503135E-2</v>
      </c>
      <c r="D246" s="130">
        <v>-5.0196406236906466E-2</v>
      </c>
      <c r="E246" s="130">
        <v>0.19351672921123697</v>
      </c>
      <c r="F246" s="130">
        <v>-0.39739037063325899</v>
      </c>
      <c r="G246" s="130">
        <v>-0.22647779649913502</v>
      </c>
      <c r="H246" s="130">
        <v>0.1125791232286355</v>
      </c>
      <c r="I246" s="130">
        <v>0.40155174868314902</v>
      </c>
      <c r="J246" s="130">
        <v>8.2220891924317474E-2</v>
      </c>
      <c r="K246" s="130">
        <v>-2.6829756145361205E-3</v>
      </c>
      <c r="L246" s="130">
        <v>2.5626725626617386E-3</v>
      </c>
      <c r="M246" s="130">
        <v>0.29064207336544112</v>
      </c>
      <c r="N246" s="130">
        <v>-0.17341975556043188</v>
      </c>
      <c r="O246" s="130">
        <v>9.0671137948384439E-2</v>
      </c>
      <c r="P246" s="130">
        <v>0.34900249086770097</v>
      </c>
      <c r="Q246" s="130">
        <v>-0.14132100592165397</v>
      </c>
      <c r="R246" s="130">
        <v>0.75156885721940148</v>
      </c>
      <c r="S246" s="130">
        <v>8.0189428604424462E-2</v>
      </c>
      <c r="T246" s="130">
        <v>-0.24422670064292262</v>
      </c>
      <c r="U246" s="6"/>
    </row>
    <row r="247" spans="1:21" ht="25.5">
      <c r="A247" s="89" t="s">
        <v>386</v>
      </c>
      <c r="B247" s="89" t="s">
        <v>7666</v>
      </c>
      <c r="C247" s="130">
        <v>-4.4311324901507687E-2</v>
      </c>
      <c r="D247" s="130">
        <v>-8.5480000649443832E-3</v>
      </c>
      <c r="E247" s="130">
        <v>-5.4721826501462401E-2</v>
      </c>
      <c r="F247" s="130">
        <v>-2.8883696803208569E-2</v>
      </c>
      <c r="G247" s="130">
        <v>1.0099461932163489E-2</v>
      </c>
      <c r="H247" s="130">
        <v>2.8629214885846244E-2</v>
      </c>
      <c r="I247" s="130">
        <v>-2.4322947084549629E-3</v>
      </c>
      <c r="J247" s="130">
        <v>-5.3934466161643657E-3</v>
      </c>
      <c r="K247" s="130">
        <v>-0.996906630095309</v>
      </c>
      <c r="L247" s="130">
        <v>-0.39080341646204764</v>
      </c>
      <c r="M247" s="130">
        <v>47.171837180444925</v>
      </c>
      <c r="N247" s="130">
        <v>0.23705469619647612</v>
      </c>
      <c r="O247" s="130">
        <v>-5.3223043398877734E-2</v>
      </c>
      <c r="P247" s="130">
        <v>-0.32458877858832214</v>
      </c>
      <c r="Q247" s="130">
        <v>0.1484414704389454</v>
      </c>
      <c r="R247" s="130">
        <v>0.49168176015493947</v>
      </c>
      <c r="S247" s="130">
        <v>-0.30139761891181027</v>
      </c>
      <c r="T247" s="130">
        <v>0.12461248216451737</v>
      </c>
      <c r="U247" s="6"/>
    </row>
    <row r="248" spans="1:21" ht="25.5">
      <c r="A248" s="89" t="s">
        <v>387</v>
      </c>
      <c r="B248" s="89" t="s">
        <v>7667</v>
      </c>
      <c r="C248" s="130">
        <v>-0.37915820898977604</v>
      </c>
      <c r="D248" s="130">
        <v>-0.259904744340542</v>
      </c>
      <c r="E248" s="130">
        <v>0.22679963152566218</v>
      </c>
      <c r="F248" s="130">
        <v>-0.61494983275735859</v>
      </c>
      <c r="G248" s="130">
        <v>0.36111177171321018</v>
      </c>
      <c r="H248" s="130">
        <v>-0.25554161305864853</v>
      </c>
      <c r="I248" s="130">
        <v>-0.5108529756071194</v>
      </c>
      <c r="J248" s="130">
        <v>0.63703576616121893</v>
      </c>
      <c r="K248" s="130">
        <v>7.7822834705113824</v>
      </c>
      <c r="L248" s="130">
        <v>0.64862605566799192</v>
      </c>
      <c r="M248" s="130">
        <v>1.4508355630805658</v>
      </c>
      <c r="N248" s="130">
        <v>0.2895267665479444</v>
      </c>
      <c r="O248" s="130">
        <v>-0.82024881066745481</v>
      </c>
      <c r="P248" s="130">
        <v>-0.15900059234987118</v>
      </c>
      <c r="Q248" s="130">
        <v>-0.50006223373846259</v>
      </c>
      <c r="R248" s="130">
        <v>5.3204119103152703E-2</v>
      </c>
      <c r="S248" s="130">
        <v>0.23792911323044885</v>
      </c>
      <c r="T248" s="130">
        <v>6.0488505094475453E-2</v>
      </c>
      <c r="U248" s="6"/>
    </row>
    <row r="249" spans="1:21">
      <c r="A249" s="89" t="s">
        <v>388</v>
      </c>
      <c r="B249" s="89" t="s">
        <v>38</v>
      </c>
      <c r="C249" s="130">
        <v>0.24890444290497027</v>
      </c>
      <c r="D249" s="130">
        <v>0.84045888897370435</v>
      </c>
      <c r="E249" s="130">
        <v>9.3879003677036943E-2</v>
      </c>
      <c r="F249" s="130">
        <v>-5.3750416888789787E-2</v>
      </c>
      <c r="G249" s="130">
        <v>2.8162223525548091E-2</v>
      </c>
      <c r="H249" s="130">
        <v>4.4489526717872874E-2</v>
      </c>
      <c r="I249" s="130">
        <v>-1.6586320500428853E-2</v>
      </c>
      <c r="J249" s="130">
        <v>-1.4201896864776797E-2</v>
      </c>
      <c r="K249" s="130">
        <v>0.17149664481133797</v>
      </c>
      <c r="L249" s="130">
        <v>0.21534387649121522</v>
      </c>
      <c r="M249" s="130">
        <v>0.32678484523145301</v>
      </c>
      <c r="N249" s="130">
        <v>0.15302151716721912</v>
      </c>
      <c r="O249" s="130">
        <v>-4.3722063502396047E-2</v>
      </c>
      <c r="P249" s="130">
        <v>-0.37172560535033505</v>
      </c>
      <c r="Q249" s="130">
        <v>5.9409161153932022E-2</v>
      </c>
      <c r="R249" s="130">
        <v>-5.4590149646719932E-2</v>
      </c>
      <c r="S249" s="130">
        <v>-0.14852885349029976</v>
      </c>
      <c r="T249" s="130">
        <v>2.5800903032699329E-2</v>
      </c>
      <c r="U249" s="6"/>
    </row>
    <row r="250" spans="1:21">
      <c r="A250" s="89" t="s">
        <v>2930</v>
      </c>
      <c r="B250" s="89" t="s">
        <v>176</v>
      </c>
      <c r="C250" s="130" t="s">
        <v>7814</v>
      </c>
      <c r="D250" s="130" t="s">
        <v>7814</v>
      </c>
      <c r="E250" s="130" t="s">
        <v>7814</v>
      </c>
      <c r="F250" s="130" t="s">
        <v>7814</v>
      </c>
      <c r="G250" s="130" t="s">
        <v>7814</v>
      </c>
      <c r="H250" s="130" t="s">
        <v>7814</v>
      </c>
      <c r="I250" s="130" t="s">
        <v>7814</v>
      </c>
      <c r="J250" s="130" t="s">
        <v>7814</v>
      </c>
      <c r="K250" s="130" t="s">
        <v>7814</v>
      </c>
      <c r="L250" s="130" t="s">
        <v>7814</v>
      </c>
      <c r="M250" s="130" t="s">
        <v>7814</v>
      </c>
      <c r="N250" s="130">
        <v>-0.10546202740277255</v>
      </c>
      <c r="O250" s="130">
        <v>-0.18680917544427977</v>
      </c>
      <c r="P250" s="130">
        <v>0.40891986499797106</v>
      </c>
      <c r="Q250" s="130">
        <v>-7.1832046144734596E-2</v>
      </c>
      <c r="R250" s="130">
        <v>0.35525312279500221</v>
      </c>
      <c r="S250" s="130">
        <v>0.23274629976627836</v>
      </c>
      <c r="T250" s="130">
        <v>0.23345572903599776</v>
      </c>
      <c r="U250" s="6"/>
    </row>
    <row r="251" spans="1:21" ht="25.5">
      <c r="A251" s="89" t="s">
        <v>2961</v>
      </c>
      <c r="B251" s="89" t="s">
        <v>2962</v>
      </c>
      <c r="C251" s="130" t="s">
        <v>7814</v>
      </c>
      <c r="D251" s="130" t="s">
        <v>7814</v>
      </c>
      <c r="E251" s="130" t="s">
        <v>7814</v>
      </c>
      <c r="F251" s="130" t="s">
        <v>7814</v>
      </c>
      <c r="G251" s="130" t="s">
        <v>7814</v>
      </c>
      <c r="H251" s="130" t="s">
        <v>7814</v>
      </c>
      <c r="I251" s="130" t="s">
        <v>7814</v>
      </c>
      <c r="J251" s="130" t="s">
        <v>7814</v>
      </c>
      <c r="K251" s="130" t="s">
        <v>7814</v>
      </c>
      <c r="L251" s="130" t="s">
        <v>7814</v>
      </c>
      <c r="M251" s="130" t="s">
        <v>7814</v>
      </c>
      <c r="N251" s="130" t="s">
        <v>7814</v>
      </c>
      <c r="O251" s="130" t="s">
        <v>7814</v>
      </c>
      <c r="P251" s="130" t="s">
        <v>7814</v>
      </c>
      <c r="Q251" s="130">
        <v>0.68354636496255283</v>
      </c>
      <c r="R251" s="130">
        <v>0.19946015546570273</v>
      </c>
      <c r="S251" s="130">
        <v>1.7319040830264587E-2</v>
      </c>
      <c r="T251" s="130">
        <v>9.9541208142407189E-2</v>
      </c>
      <c r="U251" s="6"/>
    </row>
    <row r="252" spans="1:21" ht="25.5">
      <c r="A252" s="89" t="s">
        <v>2965</v>
      </c>
      <c r="B252" s="89" t="s">
        <v>7668</v>
      </c>
      <c r="C252" s="130" t="s">
        <v>7814</v>
      </c>
      <c r="D252" s="130" t="s">
        <v>7814</v>
      </c>
      <c r="E252" s="130" t="s">
        <v>7814</v>
      </c>
      <c r="F252" s="130" t="s">
        <v>7814</v>
      </c>
      <c r="G252" s="130" t="s">
        <v>7814</v>
      </c>
      <c r="H252" s="130" t="s">
        <v>7814</v>
      </c>
      <c r="I252" s="130" t="s">
        <v>7814</v>
      </c>
      <c r="J252" s="130" t="s">
        <v>7814</v>
      </c>
      <c r="K252" s="130" t="s">
        <v>7814</v>
      </c>
      <c r="L252" s="130" t="s">
        <v>7814</v>
      </c>
      <c r="M252" s="130" t="s">
        <v>7814</v>
      </c>
      <c r="N252" s="130">
        <v>0.30854923602682227</v>
      </c>
      <c r="O252" s="130">
        <v>1.4151181030856064</v>
      </c>
      <c r="P252" s="130">
        <v>0.91459976922184261</v>
      </c>
      <c r="Q252" s="130">
        <v>-0.54991705374936029</v>
      </c>
      <c r="R252" s="130">
        <v>0.83563913022172764</v>
      </c>
      <c r="S252" s="130">
        <v>-0.12516108695059525</v>
      </c>
      <c r="T252" s="130">
        <v>0.16558156397928592</v>
      </c>
      <c r="U252" s="6"/>
    </row>
    <row r="253" spans="1:21">
      <c r="A253" s="89" t="s">
        <v>389</v>
      </c>
      <c r="B253" s="89" t="s">
        <v>37</v>
      </c>
      <c r="C253" s="130">
        <v>-0.46958906406646317</v>
      </c>
      <c r="D253" s="130">
        <v>0.31854622365057406</v>
      </c>
      <c r="E253" s="130">
        <v>-0.258444239710239</v>
      </c>
      <c r="F253" s="130">
        <v>7.8101388603905786</v>
      </c>
      <c r="G253" s="130">
        <v>-0.81087699849201278</v>
      </c>
      <c r="H253" s="130">
        <v>0.14352494269797389</v>
      </c>
      <c r="I253" s="130">
        <v>8.7015873408007982E-2</v>
      </c>
      <c r="J253" s="130">
        <v>6.1740818920556988</v>
      </c>
      <c r="K253" s="130">
        <v>-0.10927448346271729</v>
      </c>
      <c r="L253" s="130">
        <v>-0.8558073741295148</v>
      </c>
      <c r="M253" s="130">
        <v>28.357957264216104</v>
      </c>
      <c r="N253" s="130">
        <v>0.19915086572207774</v>
      </c>
      <c r="O253" s="130">
        <v>9.3066720068513131E-2</v>
      </c>
      <c r="P253" s="130">
        <v>0.11571465620617039</v>
      </c>
      <c r="Q253" s="130">
        <v>0.10909642814440268</v>
      </c>
      <c r="R253" s="130">
        <v>0.14946755250287946</v>
      </c>
      <c r="S253" s="130">
        <v>-5.1933539964864162E-2</v>
      </c>
      <c r="T253" s="130">
        <v>3.4986009088718406E-2</v>
      </c>
      <c r="U253" s="6"/>
    </row>
    <row r="254" spans="1:21">
      <c r="A254" s="89" t="s">
        <v>3050</v>
      </c>
      <c r="B254" s="89" t="s">
        <v>3051</v>
      </c>
      <c r="C254" s="130" t="s">
        <v>7814</v>
      </c>
      <c r="D254" s="130" t="s">
        <v>7814</v>
      </c>
      <c r="E254" s="130" t="s">
        <v>7814</v>
      </c>
      <c r="F254" s="130" t="s">
        <v>7814</v>
      </c>
      <c r="G254" s="130" t="s">
        <v>7814</v>
      </c>
      <c r="H254" s="130" t="s">
        <v>7814</v>
      </c>
      <c r="I254" s="130" t="s">
        <v>7814</v>
      </c>
      <c r="J254" s="130" t="s">
        <v>7814</v>
      </c>
      <c r="K254" s="130" t="s">
        <v>7814</v>
      </c>
      <c r="L254" s="130" t="s">
        <v>7814</v>
      </c>
      <c r="M254" s="130" t="s">
        <v>7814</v>
      </c>
      <c r="N254" s="130">
        <v>13.72863848456052</v>
      </c>
      <c r="O254" s="130">
        <v>0.76663643025425277</v>
      </c>
      <c r="P254" s="130">
        <v>4.6927300799435523E-2</v>
      </c>
      <c r="Q254" s="130">
        <v>0.34409789981148031</v>
      </c>
      <c r="R254" s="130">
        <v>-4.2170676799207052E-2</v>
      </c>
      <c r="S254" s="130">
        <v>-8.4298316588512945E-2</v>
      </c>
      <c r="T254" s="130">
        <v>-0.43442624747135794</v>
      </c>
      <c r="U254" s="6"/>
    </row>
    <row r="255" spans="1:21" ht="25.5">
      <c r="A255" s="89" t="s">
        <v>7808</v>
      </c>
      <c r="B255" s="89" t="s">
        <v>160</v>
      </c>
      <c r="C255" s="130">
        <v>0.1826511687940966</v>
      </c>
      <c r="D255" s="130">
        <v>0.19548421497553581</v>
      </c>
      <c r="E255" s="130">
        <v>-8.726492781989803E-2</v>
      </c>
      <c r="F255" s="130">
        <v>-1.3485171294296716E-2</v>
      </c>
      <c r="G255" s="130">
        <v>0.14895370770580962</v>
      </c>
      <c r="H255" s="130">
        <v>-5.9488758632459837E-2</v>
      </c>
      <c r="I255" s="130">
        <v>2.0677112745976167E-2</v>
      </c>
      <c r="J255" s="130">
        <v>0.38455394059072368</v>
      </c>
      <c r="K255" s="130">
        <v>0.34352273710847459</v>
      </c>
      <c r="L255" s="130">
        <v>6.028628052709295E-2</v>
      </c>
      <c r="M255" s="130">
        <v>2.5875321487957095</v>
      </c>
      <c r="N255" s="130">
        <v>3.454184824608908E-2</v>
      </c>
      <c r="O255" s="130">
        <v>5.1437840556847414E-2</v>
      </c>
      <c r="P255" s="130">
        <v>0.12851768213544168</v>
      </c>
      <c r="Q255" s="130">
        <v>5.6029219553402454E-2</v>
      </c>
      <c r="R255" s="130">
        <v>-0.2664863368032111</v>
      </c>
      <c r="S255" s="130">
        <v>0.40935827338397712</v>
      </c>
      <c r="T255" s="130">
        <v>-0.17959307229822541</v>
      </c>
      <c r="U255" s="6"/>
    </row>
    <row r="256" spans="1:21">
      <c r="A256" s="89" t="s">
        <v>391</v>
      </c>
      <c r="B256" s="89" t="s">
        <v>36</v>
      </c>
      <c r="C256" s="130">
        <v>0.11592300678914413</v>
      </c>
      <c r="D256" s="130">
        <v>0.33018184472669909</v>
      </c>
      <c r="E256" s="130">
        <v>-0.1305158328113174</v>
      </c>
      <c r="F256" s="130">
        <v>-7.3024628150065718E-3</v>
      </c>
      <c r="G256" s="130">
        <v>6.4908931898771227E-2</v>
      </c>
      <c r="H256" s="130">
        <v>2.3017124543976086E-2</v>
      </c>
      <c r="I256" s="130">
        <v>-2.7365654226163105E-2</v>
      </c>
      <c r="J256" s="130">
        <v>0.19971452711888515</v>
      </c>
      <c r="K256" s="130">
        <v>0.18284546044665761</v>
      </c>
      <c r="L256" s="130">
        <v>6.0242619207604875E-2</v>
      </c>
      <c r="M256" s="130">
        <v>-1</v>
      </c>
      <c r="N256" s="130" t="s">
        <v>7814</v>
      </c>
      <c r="O256" s="130" t="s">
        <v>7814</v>
      </c>
      <c r="P256" s="130" t="s">
        <v>7814</v>
      </c>
      <c r="Q256" s="130" t="s">
        <v>7814</v>
      </c>
      <c r="R256" s="130" t="s">
        <v>7814</v>
      </c>
      <c r="S256" s="130" t="s">
        <v>7814</v>
      </c>
      <c r="T256" s="130" t="s">
        <v>7814</v>
      </c>
      <c r="U256" s="6"/>
    </row>
    <row r="257" spans="1:21">
      <c r="A257" s="89" t="s">
        <v>392</v>
      </c>
      <c r="B257" s="89" t="s">
        <v>175</v>
      </c>
      <c r="C257" s="130">
        <v>0.34113838887143011</v>
      </c>
      <c r="D257" s="130">
        <v>-3.0563307466387357E-2</v>
      </c>
      <c r="E257" s="130">
        <v>9.6221873047308559E-3</v>
      </c>
      <c r="F257" s="130">
        <v>-1.3317454213180868E-3</v>
      </c>
      <c r="G257" s="130">
        <v>0.37819634481724429</v>
      </c>
      <c r="H257" s="130">
        <v>-0.34975150899981888</v>
      </c>
      <c r="I257" s="130">
        <v>0.13212746979751655</v>
      </c>
      <c r="J257" s="130">
        <v>0.85068989741219792</v>
      </c>
      <c r="K257" s="130">
        <v>0.60448442220918608</v>
      </c>
      <c r="L257" s="130">
        <v>2.5666452140960416E-2</v>
      </c>
      <c r="M257" s="130">
        <v>-1</v>
      </c>
      <c r="N257" s="130" t="s">
        <v>7814</v>
      </c>
      <c r="O257" s="130" t="s">
        <v>7814</v>
      </c>
      <c r="P257" s="130" t="s">
        <v>7814</v>
      </c>
      <c r="Q257" s="130" t="s">
        <v>7814</v>
      </c>
      <c r="R257" s="130" t="s">
        <v>7814</v>
      </c>
      <c r="S257" s="130" t="s">
        <v>7814</v>
      </c>
      <c r="T257" s="130" t="s">
        <v>7814</v>
      </c>
      <c r="U257" s="6"/>
    </row>
    <row r="258" spans="1:21">
      <c r="A258" s="89" t="s">
        <v>3060</v>
      </c>
      <c r="B258" s="89" t="s">
        <v>3061</v>
      </c>
      <c r="C258" s="130" t="s">
        <v>7814</v>
      </c>
      <c r="D258" s="130" t="s">
        <v>7814</v>
      </c>
      <c r="E258" s="130" t="s">
        <v>7814</v>
      </c>
      <c r="F258" s="130" t="s">
        <v>7814</v>
      </c>
      <c r="G258" s="130" t="s">
        <v>7814</v>
      </c>
      <c r="H258" s="130" t="s">
        <v>7814</v>
      </c>
      <c r="I258" s="130" t="s">
        <v>7814</v>
      </c>
      <c r="J258" s="130" t="s">
        <v>7814</v>
      </c>
      <c r="K258" s="130" t="s">
        <v>7814</v>
      </c>
      <c r="L258" s="130" t="s">
        <v>7814</v>
      </c>
      <c r="M258" s="130" t="s">
        <v>7814</v>
      </c>
      <c r="N258" s="130">
        <v>1.5306359249322332E-2</v>
      </c>
      <c r="O258" s="130">
        <v>9.647324125829404E-2</v>
      </c>
      <c r="P258" s="130">
        <v>9.7250052572813717E-2</v>
      </c>
      <c r="Q258" s="130">
        <v>7.4569721288655133E-2</v>
      </c>
      <c r="R258" s="130">
        <v>0.32963802612018722</v>
      </c>
      <c r="S258" s="130">
        <v>3.4686648684964627E-2</v>
      </c>
      <c r="T258" s="130">
        <v>5.4172013213994674E-2</v>
      </c>
      <c r="U258" s="6"/>
    </row>
    <row r="259" spans="1:21">
      <c r="A259" s="89" t="s">
        <v>7809</v>
      </c>
      <c r="B259" s="89" t="s">
        <v>3111</v>
      </c>
      <c r="C259" s="130" t="s">
        <v>7814</v>
      </c>
      <c r="D259" s="130" t="s">
        <v>7814</v>
      </c>
      <c r="E259" s="130" t="s">
        <v>7814</v>
      </c>
      <c r="F259" s="130" t="s">
        <v>7814</v>
      </c>
      <c r="G259" s="130" t="s">
        <v>7814</v>
      </c>
      <c r="H259" s="130" t="s">
        <v>7814</v>
      </c>
      <c r="I259" s="130" t="s">
        <v>7814</v>
      </c>
      <c r="J259" s="130" t="s">
        <v>7814</v>
      </c>
      <c r="K259" s="130" t="s">
        <v>7814</v>
      </c>
      <c r="L259" s="130" t="s">
        <v>7814</v>
      </c>
      <c r="M259" s="130" t="s">
        <v>7814</v>
      </c>
      <c r="N259" s="130">
        <v>-1</v>
      </c>
      <c r="O259" s="130" t="s">
        <v>7814</v>
      </c>
      <c r="P259" s="130" t="s">
        <v>7814</v>
      </c>
      <c r="Q259" s="130" t="s">
        <v>7814</v>
      </c>
      <c r="R259" s="130" t="s">
        <v>7814</v>
      </c>
      <c r="S259" s="130">
        <v>-1</v>
      </c>
      <c r="T259" s="130" t="s">
        <v>7814</v>
      </c>
      <c r="U259" s="6"/>
    </row>
    <row r="260" spans="1:21" ht="25.5">
      <c r="A260" s="89" t="s">
        <v>7810</v>
      </c>
      <c r="B260" s="89" t="s">
        <v>3123</v>
      </c>
      <c r="C260" s="130" t="s">
        <v>7814</v>
      </c>
      <c r="D260" s="130" t="s">
        <v>7814</v>
      </c>
      <c r="E260" s="130" t="s">
        <v>7814</v>
      </c>
      <c r="F260" s="130" t="s">
        <v>7814</v>
      </c>
      <c r="G260" s="130" t="s">
        <v>7814</v>
      </c>
      <c r="H260" s="130" t="s">
        <v>7814</v>
      </c>
      <c r="I260" s="130" t="s">
        <v>7814</v>
      </c>
      <c r="J260" s="130" t="s">
        <v>7814</v>
      </c>
      <c r="K260" s="130" t="s">
        <v>7814</v>
      </c>
      <c r="L260" s="130" t="s">
        <v>7814</v>
      </c>
      <c r="M260" s="130" t="s">
        <v>7814</v>
      </c>
      <c r="N260" s="130">
        <v>-1</v>
      </c>
      <c r="O260" s="130" t="s">
        <v>7814</v>
      </c>
      <c r="P260" s="130">
        <v>-0.5462839472906873</v>
      </c>
      <c r="Q260" s="130">
        <v>0.84882212301702853</v>
      </c>
      <c r="R260" s="130">
        <v>1.0917784868884439</v>
      </c>
      <c r="S260" s="130">
        <v>-0.70486485521729603</v>
      </c>
      <c r="T260" s="130">
        <v>1.753739332828852E-3</v>
      </c>
      <c r="U260" s="6"/>
    </row>
    <row r="261" spans="1:21">
      <c r="A261" s="89" t="s">
        <v>7811</v>
      </c>
      <c r="B261" s="89" t="s">
        <v>3131</v>
      </c>
      <c r="C261" s="130" t="s">
        <v>7814</v>
      </c>
      <c r="D261" s="130" t="s">
        <v>7814</v>
      </c>
      <c r="E261" s="130" t="s">
        <v>7814</v>
      </c>
      <c r="F261" s="130" t="s">
        <v>7814</v>
      </c>
      <c r="G261" s="130" t="s">
        <v>7814</v>
      </c>
      <c r="H261" s="130" t="s">
        <v>7814</v>
      </c>
      <c r="I261" s="130" t="s">
        <v>7814</v>
      </c>
      <c r="J261" s="130" t="s">
        <v>7814</v>
      </c>
      <c r="K261" s="130" t="s">
        <v>7814</v>
      </c>
      <c r="L261" s="130" t="s">
        <v>7814</v>
      </c>
      <c r="M261" s="130" t="s">
        <v>7814</v>
      </c>
      <c r="N261" s="130">
        <v>-6.1947926381734297E-2</v>
      </c>
      <c r="O261" s="130">
        <v>4.6257375269621814E-2</v>
      </c>
      <c r="P261" s="130">
        <v>0.14505633001665585</v>
      </c>
      <c r="Q261" s="130">
        <v>6.0549888177083178E-2</v>
      </c>
      <c r="R261" s="130">
        <v>-0.37211607242319167</v>
      </c>
      <c r="S261" s="130">
        <v>0.55737069857833155</v>
      </c>
      <c r="T261" s="130">
        <v>-0.24238659980833788</v>
      </c>
      <c r="U261" s="6"/>
    </row>
    <row r="262" spans="1:21">
      <c r="A262" s="89" t="s">
        <v>3148</v>
      </c>
      <c r="B262" s="89" t="s">
        <v>3149</v>
      </c>
      <c r="C262" s="130" t="s">
        <v>7814</v>
      </c>
      <c r="D262" s="130" t="s">
        <v>7814</v>
      </c>
      <c r="E262" s="130" t="s">
        <v>7814</v>
      </c>
      <c r="F262" s="130" t="s">
        <v>7814</v>
      </c>
      <c r="G262" s="130" t="s">
        <v>7814</v>
      </c>
      <c r="H262" s="130" t="s">
        <v>7814</v>
      </c>
      <c r="I262" s="130" t="s">
        <v>7814</v>
      </c>
      <c r="J262" s="130" t="s">
        <v>7814</v>
      </c>
      <c r="K262" s="130" t="s">
        <v>7814</v>
      </c>
      <c r="L262" s="130" t="s">
        <v>7814</v>
      </c>
      <c r="M262" s="130" t="s">
        <v>7814</v>
      </c>
      <c r="N262" s="130">
        <v>-8.3056606622838425E-2</v>
      </c>
      <c r="O262" s="130">
        <v>-8.4131116543749718E-3</v>
      </c>
      <c r="P262" s="130">
        <v>-0.13568831530137004</v>
      </c>
      <c r="Q262" s="130">
        <v>-0.18830083156575805</v>
      </c>
      <c r="R262" s="130">
        <v>0.24013586456946845</v>
      </c>
      <c r="S262" s="130">
        <v>-6.0618585120488233E-2</v>
      </c>
      <c r="T262" s="130">
        <v>0.23087314122225844</v>
      </c>
      <c r="U262" s="6"/>
    </row>
    <row r="263" spans="1:21">
      <c r="A263" s="89" t="s">
        <v>393</v>
      </c>
      <c r="B263" s="89" t="s">
        <v>176</v>
      </c>
      <c r="C263" s="130">
        <v>-0.10075155249257073</v>
      </c>
      <c r="D263" s="130">
        <v>0.33301531160805786</v>
      </c>
      <c r="E263" s="130">
        <v>0.37156884118498423</v>
      </c>
      <c r="F263" s="130">
        <v>-0.25301827983501846</v>
      </c>
      <c r="G263" s="130">
        <v>0.152466484675986</v>
      </c>
      <c r="H263" s="130">
        <v>1.4666308078339125</v>
      </c>
      <c r="I263" s="130">
        <v>0.18715849808789597</v>
      </c>
      <c r="J263" s="130">
        <v>0.5869324366041373</v>
      </c>
      <c r="K263" s="130">
        <v>0.48169143674514547</v>
      </c>
      <c r="L263" s="130">
        <v>0.20230841957015677</v>
      </c>
      <c r="M263" s="130">
        <v>-1</v>
      </c>
      <c r="N263" s="130" t="s">
        <v>7814</v>
      </c>
      <c r="O263" s="130" t="s">
        <v>7814</v>
      </c>
      <c r="P263" s="130" t="s">
        <v>7814</v>
      </c>
      <c r="Q263" s="130" t="s">
        <v>7814</v>
      </c>
      <c r="R263" s="130" t="s">
        <v>7814</v>
      </c>
      <c r="S263" s="130" t="s">
        <v>7814</v>
      </c>
      <c r="T263" s="130" t="s">
        <v>7814</v>
      </c>
      <c r="U263" s="6"/>
    </row>
    <row r="264" spans="1:21" ht="25.5">
      <c r="A264" s="89" t="s">
        <v>394</v>
      </c>
      <c r="B264" s="89" t="s">
        <v>177</v>
      </c>
      <c r="C264" s="130">
        <v>-2.8452631108329185E-2</v>
      </c>
      <c r="D264" s="130">
        <v>2.9423945956393194E-2</v>
      </c>
      <c r="E264" s="130">
        <v>-2.9047831917746958E-2</v>
      </c>
      <c r="F264" s="130">
        <v>1.6316608502684238E-2</v>
      </c>
      <c r="G264" s="130">
        <v>-1.6326456651536203E-2</v>
      </c>
      <c r="H264" s="130">
        <v>6.171076991092761E-4</v>
      </c>
      <c r="I264" s="130">
        <v>0</v>
      </c>
      <c r="J264" s="130">
        <v>-0.9627386365728382</v>
      </c>
      <c r="K264" s="130">
        <v>-1</v>
      </c>
      <c r="L264" s="130" t="s">
        <v>7814</v>
      </c>
      <c r="M264" s="130">
        <v>-1</v>
      </c>
      <c r="N264" s="130" t="s">
        <v>7814</v>
      </c>
      <c r="O264" s="130" t="s">
        <v>7814</v>
      </c>
      <c r="P264" s="130" t="s">
        <v>7814</v>
      </c>
      <c r="Q264" s="130" t="s">
        <v>7814</v>
      </c>
      <c r="R264" s="130" t="s">
        <v>7814</v>
      </c>
      <c r="S264" s="130" t="s">
        <v>7814</v>
      </c>
      <c r="T264" s="130" t="s">
        <v>7814</v>
      </c>
      <c r="U264" s="6"/>
    </row>
    <row r="265" spans="1:21">
      <c r="A265" s="89" t="s">
        <v>395</v>
      </c>
      <c r="B265" s="89" t="s">
        <v>186</v>
      </c>
      <c r="C265" s="130">
        <v>1.4400198752752993</v>
      </c>
      <c r="D265" s="130">
        <v>-1</v>
      </c>
      <c r="E265" s="130" t="s">
        <v>7814</v>
      </c>
      <c r="F265" s="130" t="s">
        <v>7814</v>
      </c>
      <c r="G265" s="130" t="s">
        <v>7814</v>
      </c>
      <c r="H265" s="130" t="s">
        <v>7814</v>
      </c>
      <c r="I265" s="130" t="s">
        <v>7814</v>
      </c>
      <c r="J265" s="130" t="s">
        <v>7814</v>
      </c>
      <c r="K265" s="130" t="s">
        <v>7814</v>
      </c>
      <c r="L265" s="130">
        <v>3.6942851558604302</v>
      </c>
      <c r="M265" s="130">
        <v>-1</v>
      </c>
      <c r="N265" s="130" t="s">
        <v>7814</v>
      </c>
      <c r="O265" s="130" t="s">
        <v>7814</v>
      </c>
      <c r="P265" s="130" t="s">
        <v>7814</v>
      </c>
      <c r="Q265" s="130" t="s">
        <v>7814</v>
      </c>
      <c r="R265" s="130" t="s">
        <v>7814</v>
      </c>
      <c r="S265" s="130" t="s">
        <v>7814</v>
      </c>
      <c r="T265" s="130" t="s">
        <v>7814</v>
      </c>
      <c r="U265" s="6"/>
    </row>
    <row r="266" spans="1:21">
      <c r="A266" s="89" t="s">
        <v>396</v>
      </c>
      <c r="B266" s="89" t="s">
        <v>2413</v>
      </c>
      <c r="C266" s="130">
        <v>-0.45751523135127936</v>
      </c>
      <c r="D266" s="130">
        <v>-1.1366631010518224</v>
      </c>
      <c r="E266" s="130">
        <v>-6.5519012537561219</v>
      </c>
      <c r="F266" s="130">
        <v>0.87043548787088998</v>
      </c>
      <c r="G266" s="130">
        <v>2.5906551759114529</v>
      </c>
      <c r="H266" s="130">
        <v>-0.47476958088994214</v>
      </c>
      <c r="I266" s="130">
        <v>-0.46312612456547564</v>
      </c>
      <c r="J266" s="130">
        <v>12.519049827400526</v>
      </c>
      <c r="K266" s="130">
        <v>5.9689087944063246E-2</v>
      </c>
      <c r="L266" s="130">
        <v>1.8094866733699089E-2</v>
      </c>
      <c r="M266" s="130">
        <v>-0.98745296302759744</v>
      </c>
      <c r="N266" s="130">
        <v>-0.99863269247825248</v>
      </c>
      <c r="O266" s="130">
        <v>27749.275339633885</v>
      </c>
      <c r="P266" s="130">
        <v>-0.62640584432519852</v>
      </c>
      <c r="Q266" s="130">
        <v>-0.9727209928481364</v>
      </c>
      <c r="R266" s="130">
        <v>200.7575664767671</v>
      </c>
      <c r="S266" s="130">
        <v>-0.8840461642765175</v>
      </c>
      <c r="T266" s="130">
        <v>9.9938281531984039</v>
      </c>
      <c r="U266" s="6"/>
    </row>
    <row r="267" spans="1:21">
      <c r="A267" s="89" t="s">
        <v>3154</v>
      </c>
      <c r="B267" s="89" t="s">
        <v>723</v>
      </c>
      <c r="C267" s="130" t="s">
        <v>7814</v>
      </c>
      <c r="D267" s="130" t="s">
        <v>7814</v>
      </c>
      <c r="E267" s="130" t="s">
        <v>7814</v>
      </c>
      <c r="F267" s="130" t="s">
        <v>7814</v>
      </c>
      <c r="G267" s="130" t="s">
        <v>7814</v>
      </c>
      <c r="H267" s="130" t="s">
        <v>7814</v>
      </c>
      <c r="I267" s="130" t="s">
        <v>7814</v>
      </c>
      <c r="J267" s="130" t="s">
        <v>7814</v>
      </c>
      <c r="K267" s="130" t="s">
        <v>7814</v>
      </c>
      <c r="L267" s="130" t="s">
        <v>7814</v>
      </c>
      <c r="M267" s="130" t="s">
        <v>7814</v>
      </c>
      <c r="N267" s="130">
        <v>-0.99863269265014631</v>
      </c>
      <c r="O267" s="130">
        <v>-0.80674712169528695</v>
      </c>
      <c r="P267" s="130">
        <v>-0.70428534965996525</v>
      </c>
      <c r="Q267" s="130">
        <v>-0.99999924052864098</v>
      </c>
      <c r="R267" s="130">
        <v>-1</v>
      </c>
      <c r="S267" s="130" t="s">
        <v>7814</v>
      </c>
      <c r="T267" s="130">
        <v>36841385.182004698</v>
      </c>
      <c r="U267" s="6"/>
    </row>
    <row r="268" spans="1:21" ht="25.5">
      <c r="A268" s="89" t="s">
        <v>3171</v>
      </c>
      <c r="B268" s="89" t="s">
        <v>739</v>
      </c>
      <c r="C268" s="130" t="s">
        <v>7814</v>
      </c>
      <c r="D268" s="130" t="s">
        <v>7814</v>
      </c>
      <c r="E268" s="130" t="s">
        <v>7814</v>
      </c>
      <c r="F268" s="130" t="s">
        <v>7814</v>
      </c>
      <c r="G268" s="130" t="s">
        <v>7814</v>
      </c>
      <c r="H268" s="130" t="s">
        <v>7814</v>
      </c>
      <c r="I268" s="130" t="s">
        <v>7814</v>
      </c>
      <c r="J268" s="130" t="s">
        <v>7814</v>
      </c>
      <c r="K268" s="130" t="s">
        <v>7814</v>
      </c>
      <c r="L268" s="130" t="s">
        <v>7814</v>
      </c>
      <c r="M268" s="130" t="s">
        <v>7814</v>
      </c>
      <c r="N268" s="130" t="s">
        <v>7814</v>
      </c>
      <c r="O268" s="130" t="s">
        <v>7814</v>
      </c>
      <c r="P268" s="130" t="s">
        <v>7814</v>
      </c>
      <c r="Q268" s="130" t="s">
        <v>7814</v>
      </c>
      <c r="R268" s="130">
        <v>-1</v>
      </c>
      <c r="S268" s="130" t="s">
        <v>7814</v>
      </c>
      <c r="T268" s="130" t="s">
        <v>7814</v>
      </c>
      <c r="U268" s="6"/>
    </row>
    <row r="269" spans="1:21" ht="25.5">
      <c r="A269" s="89" t="s">
        <v>3175</v>
      </c>
      <c r="B269" s="89" t="s">
        <v>743</v>
      </c>
      <c r="C269" s="130" t="s">
        <v>7814</v>
      </c>
      <c r="D269" s="130" t="s">
        <v>7814</v>
      </c>
      <c r="E269" s="130" t="s">
        <v>7814</v>
      </c>
      <c r="F269" s="130" t="s">
        <v>7814</v>
      </c>
      <c r="G269" s="130" t="s">
        <v>7814</v>
      </c>
      <c r="H269" s="130" t="s">
        <v>7814</v>
      </c>
      <c r="I269" s="130" t="s">
        <v>7814</v>
      </c>
      <c r="J269" s="130" t="s">
        <v>7814</v>
      </c>
      <c r="K269" s="130" t="s">
        <v>7814</v>
      </c>
      <c r="L269" s="130" t="s">
        <v>7814</v>
      </c>
      <c r="M269" s="130" t="s">
        <v>7814</v>
      </c>
      <c r="N269" s="130">
        <v>1</v>
      </c>
      <c r="O269" s="130">
        <v>220507293775.715</v>
      </c>
      <c r="P269" s="130">
        <v>-0.62627602947636762</v>
      </c>
      <c r="Q269" s="130">
        <v>-0.97372743456597532</v>
      </c>
      <c r="R269" s="130">
        <v>208.36689086699354</v>
      </c>
      <c r="S269" s="130">
        <v>-0.88411806498864332</v>
      </c>
      <c r="T269" s="130">
        <v>9.234866141676715</v>
      </c>
      <c r="U269" s="6"/>
    </row>
    <row r="270" spans="1:21" ht="38.25">
      <c r="A270" s="89" t="s">
        <v>7646</v>
      </c>
      <c r="B270" s="89" t="s">
        <v>7647</v>
      </c>
      <c r="C270" s="130" t="s">
        <v>7814</v>
      </c>
      <c r="D270" s="130" t="s">
        <v>7814</v>
      </c>
      <c r="E270" s="130" t="s">
        <v>7814</v>
      </c>
      <c r="F270" s="130" t="s">
        <v>7814</v>
      </c>
      <c r="G270" s="130" t="s">
        <v>7814</v>
      </c>
      <c r="H270" s="130" t="s">
        <v>7814</v>
      </c>
      <c r="I270" s="130" t="s">
        <v>7814</v>
      </c>
      <c r="J270" s="130" t="s">
        <v>7814</v>
      </c>
      <c r="K270" s="130" t="s">
        <v>7814</v>
      </c>
      <c r="L270" s="130" t="s">
        <v>7814</v>
      </c>
      <c r="M270" s="130" t="s">
        <v>7814</v>
      </c>
      <c r="N270" s="130" t="s">
        <v>7814</v>
      </c>
      <c r="O270" s="130" t="s">
        <v>7814</v>
      </c>
      <c r="P270" s="130">
        <v>-1</v>
      </c>
      <c r="Q270" s="130" t="s">
        <v>7814</v>
      </c>
      <c r="R270" s="130">
        <v>2.4105683666127145</v>
      </c>
      <c r="S270" s="130">
        <v>-0.75933080803780684</v>
      </c>
      <c r="T270" s="130">
        <v>-1.589995990425308E-8</v>
      </c>
      <c r="U270" s="6"/>
    </row>
    <row r="271" spans="1:21">
      <c r="A271" s="89" t="s">
        <v>7805</v>
      </c>
      <c r="B271" s="89" t="s">
        <v>7806</v>
      </c>
      <c r="C271" s="130" t="s">
        <v>7814</v>
      </c>
      <c r="D271" s="130" t="s">
        <v>7814</v>
      </c>
      <c r="E271" s="130" t="s">
        <v>7814</v>
      </c>
      <c r="F271" s="130" t="s">
        <v>7814</v>
      </c>
      <c r="G271" s="130" t="s">
        <v>7814</v>
      </c>
      <c r="H271" s="130" t="s">
        <v>7814</v>
      </c>
      <c r="I271" s="130" t="s">
        <v>7814</v>
      </c>
      <c r="J271" s="130" t="s">
        <v>7814</v>
      </c>
      <c r="K271" s="130" t="s">
        <v>7814</v>
      </c>
      <c r="L271" s="130" t="s">
        <v>7814</v>
      </c>
      <c r="M271" s="130" t="s">
        <v>7814</v>
      </c>
      <c r="N271" s="130" t="s">
        <v>7814</v>
      </c>
      <c r="O271" s="130" t="s">
        <v>7814</v>
      </c>
      <c r="P271" s="130" t="s">
        <v>7814</v>
      </c>
      <c r="Q271" s="130" t="s">
        <v>7814</v>
      </c>
      <c r="R271" s="130" t="s">
        <v>7814</v>
      </c>
      <c r="S271" s="130" t="s">
        <v>7814</v>
      </c>
      <c r="T271" s="130" t="s">
        <v>7814</v>
      </c>
      <c r="U271" s="6"/>
    </row>
    <row r="272" spans="1:21">
      <c r="A272" s="89" t="s">
        <v>397</v>
      </c>
      <c r="B272" s="89" t="s">
        <v>178</v>
      </c>
      <c r="C272" s="130">
        <v>-0.10687373758704899</v>
      </c>
      <c r="D272" s="130">
        <v>-1.1366631010518224</v>
      </c>
      <c r="E272" s="130">
        <v>-6.5519012537561219</v>
      </c>
      <c r="F272" s="130">
        <v>0.87043548787088998</v>
      </c>
      <c r="G272" s="130">
        <v>0.62629425375388537</v>
      </c>
      <c r="H272" s="130">
        <v>-0.20277193111836211</v>
      </c>
      <c r="I272" s="130">
        <v>-0.25072911288355881</v>
      </c>
      <c r="J272" s="130">
        <v>13.078534698147948</v>
      </c>
      <c r="K272" s="130">
        <v>6.0577601248136048E-2</v>
      </c>
      <c r="L272" s="130">
        <v>1.8094866733699089E-2</v>
      </c>
      <c r="M272" s="130">
        <v>-1</v>
      </c>
      <c r="N272" s="130" t="s">
        <v>7814</v>
      </c>
      <c r="O272" s="130" t="s">
        <v>7814</v>
      </c>
      <c r="P272" s="130" t="s">
        <v>7814</v>
      </c>
      <c r="Q272" s="130" t="s">
        <v>7814</v>
      </c>
      <c r="R272" s="130" t="s">
        <v>7814</v>
      </c>
      <c r="S272" s="130" t="s">
        <v>7814</v>
      </c>
      <c r="T272" s="130" t="s">
        <v>7814</v>
      </c>
      <c r="U272" s="6"/>
    </row>
    <row r="273" spans="1:21">
      <c r="A273" s="89" t="s">
        <v>398</v>
      </c>
      <c r="B273" s="89" t="s">
        <v>35</v>
      </c>
      <c r="C273" s="130">
        <v>-1</v>
      </c>
      <c r="D273" s="130" t="s">
        <v>7814</v>
      </c>
      <c r="E273" s="130" t="s">
        <v>7814</v>
      </c>
      <c r="F273" s="130" t="s">
        <v>7814</v>
      </c>
      <c r="G273" s="130" t="s">
        <v>7814</v>
      </c>
      <c r="H273" s="130">
        <v>-0.69995641385352325</v>
      </c>
      <c r="I273" s="130">
        <v>-0.93034940801522947</v>
      </c>
      <c r="J273" s="130">
        <v>-0.72066005083764095</v>
      </c>
      <c r="K273" s="130">
        <v>-1</v>
      </c>
      <c r="L273" s="130" t="s">
        <v>7814</v>
      </c>
      <c r="M273" s="130" t="s">
        <v>7814</v>
      </c>
      <c r="N273" s="130" t="s">
        <v>7814</v>
      </c>
      <c r="O273" s="130" t="s">
        <v>7814</v>
      </c>
      <c r="P273" s="130" t="s">
        <v>7814</v>
      </c>
      <c r="Q273" s="130" t="s">
        <v>7814</v>
      </c>
      <c r="R273" s="130" t="s">
        <v>7814</v>
      </c>
      <c r="S273" s="130" t="s">
        <v>7814</v>
      </c>
      <c r="T273" s="130" t="s">
        <v>7814</v>
      </c>
      <c r="U273" s="6"/>
    </row>
    <row r="274" spans="1:21">
      <c r="A274" s="89" t="s">
        <v>399</v>
      </c>
      <c r="B274" s="89" t="s">
        <v>2415</v>
      </c>
      <c r="C274" s="130">
        <v>9.137355432992611E-2</v>
      </c>
      <c r="D274" s="130">
        <v>0.19792920605985675</v>
      </c>
      <c r="E274" s="130">
        <v>0.13568788498990836</v>
      </c>
      <c r="F274" s="130">
        <v>0.10718921621436484</v>
      </c>
      <c r="G274" s="130">
        <v>5.3579988015825197E-2</v>
      </c>
      <c r="H274" s="130">
        <v>6.9460636142804066E-3</v>
      </c>
      <c r="I274" s="130">
        <v>4.6631811117690436E-2</v>
      </c>
      <c r="J274" s="130">
        <v>-6.3710002944821653E-2</v>
      </c>
      <c r="K274" s="130">
        <v>7.2719634136207967E-2</v>
      </c>
      <c r="L274" s="130">
        <v>0.2352687891516434</v>
      </c>
      <c r="M274" s="130">
        <v>-0.72478999383773202</v>
      </c>
      <c r="N274" s="130">
        <v>-6.5424762150031013E-2</v>
      </c>
      <c r="O274" s="130">
        <v>0.28298631965380161</v>
      </c>
      <c r="P274" s="130">
        <v>0.13129232281808134</v>
      </c>
      <c r="Q274" s="130">
        <v>5.55453401791004E-2</v>
      </c>
      <c r="R274" s="130">
        <v>0.25726455026659822</v>
      </c>
      <c r="S274" s="130">
        <v>-8.4747808464674779E-2</v>
      </c>
      <c r="T274" s="130">
        <v>4.4861062079329272E-2</v>
      </c>
      <c r="U274" s="6"/>
    </row>
    <row r="275" spans="1:21">
      <c r="A275" s="89" t="s">
        <v>3177</v>
      </c>
      <c r="B275" s="89" t="s">
        <v>3178</v>
      </c>
      <c r="C275" s="130" t="s">
        <v>7814</v>
      </c>
      <c r="D275" s="130" t="s">
        <v>7814</v>
      </c>
      <c r="E275" s="130" t="s">
        <v>7814</v>
      </c>
      <c r="F275" s="130" t="s">
        <v>7814</v>
      </c>
      <c r="G275" s="130" t="s">
        <v>7814</v>
      </c>
      <c r="H275" s="130" t="s">
        <v>7814</v>
      </c>
      <c r="I275" s="130" t="s">
        <v>7814</v>
      </c>
      <c r="J275" s="130" t="s">
        <v>7814</v>
      </c>
      <c r="K275" s="130" t="s">
        <v>7814</v>
      </c>
      <c r="L275" s="130" t="s">
        <v>7814</v>
      </c>
      <c r="M275" s="130" t="s">
        <v>7814</v>
      </c>
      <c r="N275" s="130">
        <v>-0.14317368389679053</v>
      </c>
      <c r="O275" s="130">
        <v>9.9059362451569655E-2</v>
      </c>
      <c r="P275" s="130">
        <v>2.3299696735456621E-2</v>
      </c>
      <c r="Q275" s="130">
        <v>0.10473621487639795</v>
      </c>
      <c r="R275" s="130">
        <v>0.13027164159682991</v>
      </c>
      <c r="S275" s="130">
        <v>-4.3019431925891194E-2</v>
      </c>
      <c r="T275" s="130">
        <v>-1.0646120450412799E-2</v>
      </c>
      <c r="U275" s="6"/>
    </row>
    <row r="276" spans="1:21">
      <c r="A276" s="89" t="s">
        <v>400</v>
      </c>
      <c r="B276" s="89" t="s">
        <v>33</v>
      </c>
      <c r="C276" s="130">
        <v>2.4653384256934752E-2</v>
      </c>
      <c r="D276" s="130">
        <v>4.5895215773129827E-2</v>
      </c>
      <c r="E276" s="130">
        <v>-0.25746558963565069</v>
      </c>
      <c r="F276" s="130">
        <v>1.0164279900385065</v>
      </c>
      <c r="G276" s="130">
        <v>2.3243114768830564E-2</v>
      </c>
      <c r="H276" s="130">
        <v>-0.45243980355426283</v>
      </c>
      <c r="I276" s="130">
        <v>0.31260154779388949</v>
      </c>
      <c r="J276" s="130">
        <v>-8.8675334660146876E-2</v>
      </c>
      <c r="K276" s="130">
        <v>-0.29112153699208732</v>
      </c>
      <c r="L276" s="130">
        <v>0.10845789678780227</v>
      </c>
      <c r="M276" s="130">
        <v>-1</v>
      </c>
      <c r="N276" s="130" t="s">
        <v>7814</v>
      </c>
      <c r="O276" s="130" t="s">
        <v>7814</v>
      </c>
      <c r="P276" s="130" t="s">
        <v>7814</v>
      </c>
      <c r="Q276" s="130" t="s">
        <v>7814</v>
      </c>
      <c r="R276" s="130" t="s">
        <v>7814</v>
      </c>
      <c r="S276" s="130" t="s">
        <v>7814</v>
      </c>
      <c r="T276" s="130" t="s">
        <v>7814</v>
      </c>
      <c r="U276" s="6"/>
    </row>
    <row r="277" spans="1:21">
      <c r="A277" s="89" t="s">
        <v>3191</v>
      </c>
      <c r="B277" s="89" t="s">
        <v>3192</v>
      </c>
      <c r="C277" s="130" t="s">
        <v>7814</v>
      </c>
      <c r="D277" s="130" t="s">
        <v>7814</v>
      </c>
      <c r="E277" s="130" t="s">
        <v>7814</v>
      </c>
      <c r="F277" s="130" t="s">
        <v>7814</v>
      </c>
      <c r="G277" s="130" t="s">
        <v>7814</v>
      </c>
      <c r="H277" s="130" t="s">
        <v>7814</v>
      </c>
      <c r="I277" s="130" t="s">
        <v>7814</v>
      </c>
      <c r="J277" s="130" t="s">
        <v>7814</v>
      </c>
      <c r="K277" s="130" t="s">
        <v>7814</v>
      </c>
      <c r="L277" s="130" t="s">
        <v>7814</v>
      </c>
      <c r="M277" s="130" t="s">
        <v>7814</v>
      </c>
      <c r="N277" s="130">
        <v>-1.1878104887646401E-2</v>
      </c>
      <c r="O277" s="130">
        <v>0.17770668126033695</v>
      </c>
      <c r="P277" s="130">
        <v>18.167697372745927</v>
      </c>
      <c r="Q277" s="130">
        <v>-0.43768583473745137</v>
      </c>
      <c r="R277" s="130">
        <v>-0.73641181040684822</v>
      </c>
      <c r="S277" s="130">
        <v>-0.37021555423002039</v>
      </c>
      <c r="T277" s="130">
        <v>-0.18491111771000757</v>
      </c>
      <c r="U277" s="6"/>
    </row>
    <row r="278" spans="1:21">
      <c r="A278" s="89" t="s">
        <v>401</v>
      </c>
      <c r="B278" s="89" t="s">
        <v>32</v>
      </c>
      <c r="C278" s="130">
        <v>0.13984655705107474</v>
      </c>
      <c r="D278" s="130">
        <v>0.22515847945993905</v>
      </c>
      <c r="E278" s="130">
        <v>-4.842873492762656E-2</v>
      </c>
      <c r="F278" s="130">
        <v>6.5804696832433063E-2</v>
      </c>
      <c r="G278" s="130">
        <v>0.21334152825703545</v>
      </c>
      <c r="H278" s="130">
        <v>0.2113702683799501</v>
      </c>
      <c r="I278" s="130">
        <v>0.12957979406295594</v>
      </c>
      <c r="J278" s="130">
        <v>0.31568036680328326</v>
      </c>
      <c r="K278" s="130">
        <v>-5.4702507992555605E-3</v>
      </c>
      <c r="L278" s="130">
        <v>0.22881486350475599</v>
      </c>
      <c r="M278" s="130">
        <v>-1</v>
      </c>
      <c r="N278" s="130" t="s">
        <v>7814</v>
      </c>
      <c r="O278" s="130" t="s">
        <v>7814</v>
      </c>
      <c r="P278" s="130" t="s">
        <v>7814</v>
      </c>
      <c r="Q278" s="130" t="s">
        <v>7814</v>
      </c>
      <c r="R278" s="130" t="s">
        <v>7814</v>
      </c>
      <c r="S278" s="130" t="s">
        <v>7814</v>
      </c>
      <c r="T278" s="130" t="s">
        <v>7814</v>
      </c>
      <c r="U278" s="6"/>
    </row>
    <row r="279" spans="1:21">
      <c r="A279" s="89" t="s">
        <v>402</v>
      </c>
      <c r="B279" s="89" t="s">
        <v>31</v>
      </c>
      <c r="C279" s="130">
        <v>-0.35909296259420986</v>
      </c>
      <c r="D279" s="130">
        <v>-0.14693368653567951</v>
      </c>
      <c r="E279" s="130">
        <v>0.16440797961088349</v>
      </c>
      <c r="F279" s="130">
        <v>0.54380842790167261</v>
      </c>
      <c r="G279" s="130">
        <v>-0.30282726280981376</v>
      </c>
      <c r="H279" s="130">
        <v>0.34596845021131517</v>
      </c>
      <c r="I279" s="130">
        <v>0.11185858005545013</v>
      </c>
      <c r="J279" s="130">
        <v>-0.21448279733601738</v>
      </c>
      <c r="K279" s="130">
        <v>-0.1950416086322051</v>
      </c>
      <c r="L279" s="130">
        <v>0.59434860985398408</v>
      </c>
      <c r="M279" s="130">
        <v>-1</v>
      </c>
      <c r="N279" s="130" t="s">
        <v>7814</v>
      </c>
      <c r="O279" s="130" t="s">
        <v>7814</v>
      </c>
      <c r="P279" s="130" t="s">
        <v>7814</v>
      </c>
      <c r="Q279" s="130" t="s">
        <v>7814</v>
      </c>
      <c r="R279" s="130" t="s">
        <v>7814</v>
      </c>
      <c r="S279" s="130" t="s">
        <v>7814</v>
      </c>
      <c r="T279" s="130" t="s">
        <v>7814</v>
      </c>
      <c r="U279" s="6"/>
    </row>
    <row r="280" spans="1:21">
      <c r="A280" s="89" t="s">
        <v>403</v>
      </c>
      <c r="B280" s="89" t="s">
        <v>30</v>
      </c>
      <c r="C280" s="130">
        <v>8.7491371507263604E-2</v>
      </c>
      <c r="D280" s="130">
        <v>0.24199608516850746</v>
      </c>
      <c r="E280" s="130">
        <v>0.1852286422865026</v>
      </c>
      <c r="F280" s="130">
        <v>0.12005865391192283</v>
      </c>
      <c r="G280" s="130">
        <v>4.2800253040453207E-2</v>
      </c>
      <c r="H280" s="130">
        <v>-1.5746956282656877E-2</v>
      </c>
      <c r="I280" s="130">
        <v>1.7031411838301258E-2</v>
      </c>
      <c r="J280" s="130">
        <v>-2.7860126004067842E-2</v>
      </c>
      <c r="K280" s="130">
        <v>0.10031924853558682</v>
      </c>
      <c r="L280" s="130">
        <v>0.25174037964569007</v>
      </c>
      <c r="M280" s="130">
        <v>-1</v>
      </c>
      <c r="N280" s="130" t="s">
        <v>7814</v>
      </c>
      <c r="O280" s="130" t="s">
        <v>7814</v>
      </c>
      <c r="P280" s="130" t="s">
        <v>7814</v>
      </c>
      <c r="Q280" s="130" t="s">
        <v>7814</v>
      </c>
      <c r="R280" s="130" t="s">
        <v>7814</v>
      </c>
      <c r="S280" s="130" t="s">
        <v>7814</v>
      </c>
      <c r="T280" s="130" t="s">
        <v>7814</v>
      </c>
      <c r="U280" s="6"/>
    </row>
    <row r="281" spans="1:21">
      <c r="A281" s="89" t="s">
        <v>404</v>
      </c>
      <c r="B281" s="89" t="s">
        <v>29</v>
      </c>
      <c r="C281" s="130">
        <v>0.12455854814534462</v>
      </c>
      <c r="D281" s="130">
        <v>1.6232281570490725E-2</v>
      </c>
      <c r="E281" s="130">
        <v>6.197636988296984E-2</v>
      </c>
      <c r="F281" s="130">
        <v>-1.9744241431489118E-2</v>
      </c>
      <c r="G281" s="130">
        <v>5.638817225613213E-3</v>
      </c>
      <c r="H281" s="130">
        <v>5.120931268337503E-2</v>
      </c>
      <c r="I281" s="130">
        <v>6.377502237724042E-2</v>
      </c>
      <c r="J281" s="130">
        <v>-1</v>
      </c>
      <c r="K281" s="130" t="s">
        <v>7814</v>
      </c>
      <c r="L281" s="130" t="s">
        <v>7814</v>
      </c>
      <c r="M281" s="130" t="s">
        <v>7814</v>
      </c>
      <c r="N281" s="130" t="s">
        <v>7814</v>
      </c>
      <c r="O281" s="130" t="s">
        <v>7814</v>
      </c>
      <c r="P281" s="130" t="s">
        <v>7814</v>
      </c>
      <c r="Q281" s="130" t="s">
        <v>7814</v>
      </c>
      <c r="R281" s="130" t="s">
        <v>7814</v>
      </c>
      <c r="S281" s="130" t="s">
        <v>7814</v>
      </c>
      <c r="T281" s="130" t="s">
        <v>7814</v>
      </c>
      <c r="U281" s="6"/>
    </row>
    <row r="282" spans="1:21">
      <c r="A282" s="89" t="s">
        <v>405</v>
      </c>
      <c r="B282" s="89" t="s">
        <v>179</v>
      </c>
      <c r="C282" s="130" t="s">
        <v>7814</v>
      </c>
      <c r="D282" s="130" t="s">
        <v>7814</v>
      </c>
      <c r="E282" s="130" t="s">
        <v>7814</v>
      </c>
      <c r="F282" s="130" t="s">
        <v>7814</v>
      </c>
      <c r="G282" s="130" t="s">
        <v>7814</v>
      </c>
      <c r="H282" s="130" t="s">
        <v>7814</v>
      </c>
      <c r="I282" s="130" t="s">
        <v>7814</v>
      </c>
      <c r="J282" s="130" t="s">
        <v>7814</v>
      </c>
      <c r="K282" s="130" t="s">
        <v>7814</v>
      </c>
      <c r="L282" s="130">
        <v>-0.95901055007177061</v>
      </c>
      <c r="M282" s="130">
        <v>-1</v>
      </c>
      <c r="N282" s="130" t="s">
        <v>7814</v>
      </c>
      <c r="O282" s="130" t="s">
        <v>7814</v>
      </c>
      <c r="P282" s="130" t="s">
        <v>7814</v>
      </c>
      <c r="Q282" s="130" t="s">
        <v>7814</v>
      </c>
      <c r="R282" s="130" t="s">
        <v>7814</v>
      </c>
      <c r="S282" s="130" t="s">
        <v>7814</v>
      </c>
      <c r="T282" s="130" t="s">
        <v>7814</v>
      </c>
      <c r="U282" s="6"/>
    </row>
    <row r="283" spans="1:21">
      <c r="A283" s="89" t="s">
        <v>406</v>
      </c>
      <c r="B283" s="89" t="s">
        <v>28</v>
      </c>
      <c r="C283" s="130" t="s">
        <v>7814</v>
      </c>
      <c r="D283" s="130">
        <v>-1</v>
      </c>
      <c r="E283" s="130" t="s">
        <v>7814</v>
      </c>
      <c r="F283" s="130">
        <v>-0.54995623963430762</v>
      </c>
      <c r="G283" s="130">
        <v>-1</v>
      </c>
      <c r="H283" s="130" t="s">
        <v>7814</v>
      </c>
      <c r="I283" s="130" t="s">
        <v>7814</v>
      </c>
      <c r="J283" s="130" t="s">
        <v>7814</v>
      </c>
      <c r="K283" s="130">
        <v>1.127015873015873</v>
      </c>
      <c r="L283" s="130">
        <v>-0.47014223668303456</v>
      </c>
      <c r="M283" s="130">
        <v>-1</v>
      </c>
      <c r="N283" s="130" t="s">
        <v>7814</v>
      </c>
      <c r="O283" s="130" t="s">
        <v>7814</v>
      </c>
      <c r="P283" s="130" t="s">
        <v>7814</v>
      </c>
      <c r="Q283" s="130" t="s">
        <v>7814</v>
      </c>
      <c r="R283" s="130" t="s">
        <v>7814</v>
      </c>
      <c r="S283" s="130" t="s">
        <v>7814</v>
      </c>
      <c r="T283" s="130" t="s">
        <v>7814</v>
      </c>
      <c r="U283" s="6"/>
    </row>
    <row r="284" spans="1:21">
      <c r="A284" s="89" t="s">
        <v>7648</v>
      </c>
      <c r="B284" s="89" t="s">
        <v>7649</v>
      </c>
      <c r="C284" s="130" t="s">
        <v>7814</v>
      </c>
      <c r="D284" s="130" t="s">
        <v>7814</v>
      </c>
      <c r="E284" s="130" t="s">
        <v>7814</v>
      </c>
      <c r="F284" s="130" t="s">
        <v>7814</v>
      </c>
      <c r="G284" s="130" t="s">
        <v>7814</v>
      </c>
      <c r="H284" s="130" t="s">
        <v>7814</v>
      </c>
      <c r="I284" s="130" t="s">
        <v>7814</v>
      </c>
      <c r="J284" s="130" t="s">
        <v>7814</v>
      </c>
      <c r="K284" s="130" t="s">
        <v>7814</v>
      </c>
      <c r="L284" s="130" t="s">
        <v>7814</v>
      </c>
      <c r="M284" s="130" t="s">
        <v>7814</v>
      </c>
      <c r="N284" s="130" t="s">
        <v>7814</v>
      </c>
      <c r="O284" s="130">
        <v>0.70581312791837991</v>
      </c>
      <c r="P284" s="130">
        <v>0.14400811929630475</v>
      </c>
      <c r="Q284" s="130">
        <v>-0.15202179912765879</v>
      </c>
      <c r="R284" s="130">
        <v>0.1920796885936531</v>
      </c>
      <c r="S284" s="130">
        <v>-5.3582382296077813E-2</v>
      </c>
      <c r="T284" s="130">
        <v>0.19634138707406668</v>
      </c>
      <c r="U284" s="6"/>
    </row>
    <row r="285" spans="1:21">
      <c r="A285" s="89" t="s">
        <v>408</v>
      </c>
      <c r="B285" s="89" t="s">
        <v>27</v>
      </c>
      <c r="C285" s="130">
        <v>6.4959425609808052E-2</v>
      </c>
      <c r="D285" s="130">
        <v>0.20387605968436451</v>
      </c>
      <c r="E285" s="130">
        <v>0.10533924066251577</v>
      </c>
      <c r="F285" s="130">
        <v>0.12487054608709891</v>
      </c>
      <c r="G285" s="130">
        <v>0.15421207423663086</v>
      </c>
      <c r="H285" s="130">
        <v>-0.12688223726168613</v>
      </c>
      <c r="I285" s="130">
        <v>0.34189986432900743</v>
      </c>
      <c r="J285" s="130">
        <v>0.94510855950096762</v>
      </c>
      <c r="K285" s="130">
        <v>5.3962673678530582E-2</v>
      </c>
      <c r="L285" s="130">
        <v>4.8766888559027111E-2</v>
      </c>
      <c r="M285" s="130">
        <v>9.9325812133916669E-2</v>
      </c>
      <c r="N285" s="130">
        <v>-0.13066240947180185</v>
      </c>
      <c r="O285" s="130">
        <v>0.7872148943644961</v>
      </c>
      <c r="P285" s="130">
        <v>0.3132610624843235</v>
      </c>
      <c r="Q285" s="130">
        <v>6.2233919271708737E-2</v>
      </c>
      <c r="R285" s="130">
        <v>0.53209588402606411</v>
      </c>
      <c r="S285" s="130">
        <v>-0.14653934329590479</v>
      </c>
      <c r="T285" s="130">
        <v>9.4295964965882106E-2</v>
      </c>
      <c r="U285" s="6"/>
    </row>
    <row r="286" spans="1:21">
      <c r="A286" s="89" t="s">
        <v>409</v>
      </c>
      <c r="B286" s="89" t="s">
        <v>162</v>
      </c>
      <c r="C286" s="130">
        <v>0.35390033087267248</v>
      </c>
      <c r="D286" s="130">
        <v>0.32661357686484771</v>
      </c>
      <c r="E286" s="130">
        <v>0.15073983648165923</v>
      </c>
      <c r="F286" s="130">
        <v>-0.14460698854269438</v>
      </c>
      <c r="G286" s="130">
        <v>8.2232332570191913E-2</v>
      </c>
      <c r="H286" s="130">
        <v>7.1190582321466023E-2</v>
      </c>
      <c r="I286" s="130">
        <v>6.2686702943198336E-2</v>
      </c>
      <c r="J286" s="130">
        <v>0.56785393518360716</v>
      </c>
      <c r="K286" s="130">
        <v>0.12415591218041699</v>
      </c>
      <c r="L286" s="130">
        <v>0.29054456707202569</v>
      </c>
      <c r="M286" s="130">
        <v>0.38476470415815833</v>
      </c>
      <c r="N286" s="130">
        <v>-4.1773127594823323E-2</v>
      </c>
      <c r="O286" s="130">
        <v>0.10264139194521116</v>
      </c>
      <c r="P286" s="130">
        <v>0.2860756044550925</v>
      </c>
      <c r="Q286" s="130">
        <v>0.20718169902858619</v>
      </c>
      <c r="R286" s="130">
        <v>0.18680120449062665</v>
      </c>
      <c r="S286" s="130">
        <v>0.10986404469970568</v>
      </c>
      <c r="T286" s="130">
        <v>4.8537704328103004E-2</v>
      </c>
      <c r="U286" s="6"/>
    </row>
    <row r="287" spans="1:21">
      <c r="A287" s="89" t="s">
        <v>3235</v>
      </c>
      <c r="B287" s="89" t="s">
        <v>43</v>
      </c>
      <c r="C287" s="130" t="s">
        <v>7814</v>
      </c>
      <c r="D287" s="130" t="s">
        <v>7814</v>
      </c>
      <c r="E287" s="130" t="s">
        <v>7814</v>
      </c>
      <c r="F287" s="130" t="s">
        <v>7814</v>
      </c>
      <c r="G287" s="130" t="s">
        <v>7814</v>
      </c>
      <c r="H287" s="130" t="s">
        <v>7814</v>
      </c>
      <c r="I287" s="130" t="s">
        <v>7814</v>
      </c>
      <c r="J287" s="130" t="s">
        <v>7814</v>
      </c>
      <c r="K287" s="130" t="s">
        <v>7814</v>
      </c>
      <c r="L287" s="130" t="s">
        <v>7814</v>
      </c>
      <c r="M287" s="130" t="s">
        <v>7814</v>
      </c>
      <c r="N287" s="130">
        <v>-0.14062290377798048</v>
      </c>
      <c r="O287" s="130">
        <v>0.22314375062596703</v>
      </c>
      <c r="P287" s="130">
        <v>0.29891716787912737</v>
      </c>
      <c r="Q287" s="130">
        <v>0.13694651448970974</v>
      </c>
      <c r="R287" s="130">
        <v>-5.8092477439550372E-2</v>
      </c>
      <c r="S287" s="130">
        <v>0.18735897553288483</v>
      </c>
      <c r="T287" s="130">
        <v>0.224265982405496</v>
      </c>
      <c r="U287" s="6"/>
    </row>
    <row r="288" spans="1:21">
      <c r="A288" s="89" t="s">
        <v>3241</v>
      </c>
      <c r="B288" s="89" t="s">
        <v>42</v>
      </c>
      <c r="C288" s="131" t="s">
        <v>7814</v>
      </c>
      <c r="D288" s="131" t="s">
        <v>7814</v>
      </c>
      <c r="E288" s="131" t="s">
        <v>7814</v>
      </c>
      <c r="F288" s="131" t="s">
        <v>7814</v>
      </c>
      <c r="G288" s="131" t="s">
        <v>7814</v>
      </c>
      <c r="H288" s="131" t="s">
        <v>7814</v>
      </c>
      <c r="I288" s="131" t="s">
        <v>7814</v>
      </c>
      <c r="J288" s="131" t="s">
        <v>7814</v>
      </c>
      <c r="K288" s="131" t="s">
        <v>7814</v>
      </c>
      <c r="L288" s="131" t="s">
        <v>7814</v>
      </c>
      <c r="M288" s="131" t="s">
        <v>7814</v>
      </c>
      <c r="N288" s="131">
        <v>3.3389261008923699E-2</v>
      </c>
      <c r="O288" s="131">
        <v>-9.7882179191408625E-3</v>
      </c>
      <c r="P288" s="131">
        <v>0.22512614812336684</v>
      </c>
      <c r="Q288" s="131">
        <v>0.35794577839671748</v>
      </c>
      <c r="R288" s="131">
        <v>0.21604003640659974</v>
      </c>
      <c r="S288" s="131">
        <v>-4.4603391503881262E-2</v>
      </c>
      <c r="T288" s="131">
        <v>0.12334014910889723</v>
      </c>
      <c r="U288" s="6"/>
    </row>
    <row r="289" spans="1:21">
      <c r="A289" s="89" t="s">
        <v>3243</v>
      </c>
      <c r="B289" s="89" t="s">
        <v>41</v>
      </c>
      <c r="C289" s="130" t="s">
        <v>7814</v>
      </c>
      <c r="D289" s="130" t="s">
        <v>7814</v>
      </c>
      <c r="E289" s="130" t="s">
        <v>7814</v>
      </c>
      <c r="F289" s="130" t="s">
        <v>7814</v>
      </c>
      <c r="G289" s="130" t="s">
        <v>7814</v>
      </c>
      <c r="H289" s="130" t="s">
        <v>7814</v>
      </c>
      <c r="I289" s="130" t="s">
        <v>7814</v>
      </c>
      <c r="J289" s="130" t="s">
        <v>7814</v>
      </c>
      <c r="K289" s="130" t="s">
        <v>7814</v>
      </c>
      <c r="L289" s="130" t="s">
        <v>7814</v>
      </c>
      <c r="M289" s="130" t="s">
        <v>7814</v>
      </c>
      <c r="N289" s="130">
        <v>0.33938553541087035</v>
      </c>
      <c r="O289" s="130">
        <v>0.23652709400031768</v>
      </c>
      <c r="P289" s="130">
        <v>0.14454776782448597</v>
      </c>
      <c r="Q289" s="130">
        <v>0.12001345611770486</v>
      </c>
      <c r="R289" s="130">
        <v>0.10059577398333008</v>
      </c>
      <c r="S289" s="130">
        <v>7.4555068177182049E-2</v>
      </c>
      <c r="T289" s="130">
        <v>-1.6794987554239138E-2</v>
      </c>
      <c r="U289" s="6"/>
    </row>
    <row r="290" spans="1:21" ht="25.5">
      <c r="A290" s="89" t="s">
        <v>3250</v>
      </c>
      <c r="B290" s="89" t="s">
        <v>3251</v>
      </c>
      <c r="C290" s="130" t="s">
        <v>7814</v>
      </c>
      <c r="D290" s="130" t="s">
        <v>7814</v>
      </c>
      <c r="E290" s="130" t="s">
        <v>7814</v>
      </c>
      <c r="F290" s="130" t="s">
        <v>7814</v>
      </c>
      <c r="G290" s="130" t="s">
        <v>7814</v>
      </c>
      <c r="H290" s="130" t="s">
        <v>7814</v>
      </c>
      <c r="I290" s="130" t="s">
        <v>7814</v>
      </c>
      <c r="J290" s="130" t="s">
        <v>7814</v>
      </c>
      <c r="K290" s="130" t="s">
        <v>7814</v>
      </c>
      <c r="L290" s="130" t="s">
        <v>7814</v>
      </c>
      <c r="M290" s="130" t="s">
        <v>7814</v>
      </c>
      <c r="N290" s="130">
        <v>-0.17672403243594126</v>
      </c>
      <c r="O290" s="130">
        <v>2.6384458394064412</v>
      </c>
      <c r="P290" s="130">
        <v>1.3893599958367671</v>
      </c>
      <c r="Q290" s="130">
        <v>0.39866067940299343</v>
      </c>
      <c r="R290" s="130">
        <v>-0.44451299940433919</v>
      </c>
      <c r="S290" s="130">
        <v>0.40628246128403966</v>
      </c>
      <c r="T290" s="130">
        <v>-0.49939505596108713</v>
      </c>
      <c r="U290" s="6"/>
    </row>
    <row r="291" spans="1:21">
      <c r="A291" s="89" t="s">
        <v>410</v>
      </c>
      <c r="B291" s="89" t="s">
        <v>26</v>
      </c>
      <c r="C291" s="130">
        <v>4.2316223966418542E-2</v>
      </c>
      <c r="D291" s="130">
        <v>9.8749570411876153E-2</v>
      </c>
      <c r="E291" s="130">
        <v>0.23715156022909412</v>
      </c>
      <c r="F291" s="130">
        <v>2.2881907324028283E-2</v>
      </c>
      <c r="G291" s="130">
        <v>0.1472891027260641</v>
      </c>
      <c r="H291" s="130">
        <v>0.32447286083023785</v>
      </c>
      <c r="I291" s="130">
        <v>8.2186733153094327E-2</v>
      </c>
      <c r="J291" s="130">
        <v>0.11969716142695819</v>
      </c>
      <c r="K291" s="130">
        <v>0.14287885721136329</v>
      </c>
      <c r="L291" s="130">
        <v>0.1317288432239474</v>
      </c>
      <c r="M291" s="130">
        <v>-1</v>
      </c>
      <c r="N291" s="130" t="s">
        <v>7814</v>
      </c>
      <c r="O291" s="130" t="s">
        <v>7814</v>
      </c>
      <c r="P291" s="130" t="s">
        <v>7814</v>
      </c>
      <c r="Q291" s="130" t="s">
        <v>7814</v>
      </c>
      <c r="R291" s="130" t="s">
        <v>7814</v>
      </c>
      <c r="S291" s="130" t="s">
        <v>7814</v>
      </c>
      <c r="T291" s="130" t="s">
        <v>7814</v>
      </c>
      <c r="U291" s="6"/>
    </row>
    <row r="292" spans="1:21">
      <c r="A292" s="89" t="s">
        <v>411</v>
      </c>
      <c r="B292" s="89" t="s">
        <v>25</v>
      </c>
      <c r="C292" s="130">
        <v>0.12869243181900303</v>
      </c>
      <c r="D292" s="130">
        <v>1.3106146804283076</v>
      </c>
      <c r="E292" s="130">
        <v>0.18421542934290414</v>
      </c>
      <c r="F292" s="130">
        <v>-0.10878156806332007</v>
      </c>
      <c r="G292" s="130">
        <v>-0.12475324376122876</v>
      </c>
      <c r="H292" s="130">
        <v>-0.19525549006510501</v>
      </c>
      <c r="I292" s="130">
        <v>-0.16703229245674556</v>
      </c>
      <c r="J292" s="130">
        <v>3.4756296756486726E-2</v>
      </c>
      <c r="K292" s="130">
        <v>-4.5862056533454543E-2</v>
      </c>
      <c r="L292" s="130">
        <v>0.17704926400571686</v>
      </c>
      <c r="M292" s="130">
        <v>-3.5597480376361235E-2</v>
      </c>
      <c r="N292" s="130">
        <v>3.8389983152203877E-2</v>
      </c>
      <c r="O292" s="130">
        <v>-0.11828532385053969</v>
      </c>
      <c r="P292" s="130">
        <v>7.5788347878480433E-3</v>
      </c>
      <c r="Q292" s="130">
        <v>0.53496854242752212</v>
      </c>
      <c r="R292" s="130">
        <v>0.40773568943071448</v>
      </c>
      <c r="S292" s="130">
        <v>-0.22467925436477554</v>
      </c>
      <c r="T292" s="130">
        <v>0.12448292467388367</v>
      </c>
      <c r="U292" s="6"/>
    </row>
    <row r="293" spans="1:21">
      <c r="A293" s="89" t="s">
        <v>412</v>
      </c>
      <c r="B293" s="89" t="s">
        <v>24</v>
      </c>
      <c r="C293" s="130">
        <v>0.60974742406308979</v>
      </c>
      <c r="D293" s="130">
        <v>0.16401339452981056</v>
      </c>
      <c r="E293" s="130">
        <v>5.5299500049775796E-2</v>
      </c>
      <c r="F293" s="130">
        <v>-0.25045073755119229</v>
      </c>
      <c r="G293" s="130">
        <v>0.11561776146182123</v>
      </c>
      <c r="H293" s="130">
        <v>3.9165644521163667E-2</v>
      </c>
      <c r="I293" s="130">
        <v>6.5906044610659187E-2</v>
      </c>
      <c r="J293" s="130">
        <v>1.3162741573158963</v>
      </c>
      <c r="K293" s="130">
        <v>0.11898862116862108</v>
      </c>
      <c r="L293" s="130">
        <v>0.43166774444958333</v>
      </c>
      <c r="M293" s="130">
        <v>-1</v>
      </c>
      <c r="N293" s="130" t="s">
        <v>7814</v>
      </c>
      <c r="O293" s="130" t="s">
        <v>7814</v>
      </c>
      <c r="P293" s="130" t="s">
        <v>7814</v>
      </c>
      <c r="Q293" s="130" t="s">
        <v>7814</v>
      </c>
      <c r="R293" s="130" t="s">
        <v>7814</v>
      </c>
      <c r="S293" s="130" t="s">
        <v>7814</v>
      </c>
      <c r="T293" s="130" t="s">
        <v>7814</v>
      </c>
      <c r="U293" s="6"/>
    </row>
    <row r="294" spans="1:21">
      <c r="A294" s="89" t="s">
        <v>413</v>
      </c>
      <c r="B294" s="89" t="s">
        <v>3295</v>
      </c>
      <c r="C294" s="130">
        <v>0.59148907518370697</v>
      </c>
      <c r="D294" s="130">
        <v>-0.24770547120472075</v>
      </c>
      <c r="E294" s="130">
        <v>0.66011776183074589</v>
      </c>
      <c r="F294" s="130">
        <v>-7.1374204883834613E-2</v>
      </c>
      <c r="G294" s="130">
        <v>0.75143038732782164</v>
      </c>
      <c r="H294" s="130">
        <v>0.32580343989684812</v>
      </c>
      <c r="I294" s="130">
        <v>0.37853032306856083</v>
      </c>
      <c r="J294" s="130">
        <v>0.12421158452131897</v>
      </c>
      <c r="K294" s="130">
        <v>0.26823518460127005</v>
      </c>
      <c r="L294" s="130">
        <v>1.7316918543688109E-2</v>
      </c>
      <c r="M294" s="130">
        <v>0.43876027590686961</v>
      </c>
      <c r="N294" s="130">
        <v>6.8111177711743576E-2</v>
      </c>
      <c r="O294" s="130">
        <v>6.2213652480616499E-2</v>
      </c>
      <c r="P294" s="130">
        <v>0.18531912025205188</v>
      </c>
      <c r="Q294" s="130">
        <v>0.21994343114122228</v>
      </c>
      <c r="R294" s="130">
        <v>0.21541414727912578</v>
      </c>
      <c r="S294" s="130">
        <v>-1.0497129521233606E-2</v>
      </c>
      <c r="T294" s="130">
        <v>0.24357852328253315</v>
      </c>
      <c r="U294" s="6"/>
    </row>
    <row r="295" spans="1:21">
      <c r="A295" s="89" t="s">
        <v>3310</v>
      </c>
      <c r="B295" s="89" t="s">
        <v>3311</v>
      </c>
      <c r="C295" s="130" t="s">
        <v>7814</v>
      </c>
      <c r="D295" s="130" t="s">
        <v>7814</v>
      </c>
      <c r="E295" s="130" t="s">
        <v>7814</v>
      </c>
      <c r="F295" s="130" t="s">
        <v>7814</v>
      </c>
      <c r="G295" s="130" t="s">
        <v>7814</v>
      </c>
      <c r="H295" s="130" t="s">
        <v>7814</v>
      </c>
      <c r="I295" s="130" t="s">
        <v>7814</v>
      </c>
      <c r="J295" s="130" t="s">
        <v>7814</v>
      </c>
      <c r="K295" s="130" t="s">
        <v>7814</v>
      </c>
      <c r="L295" s="130" t="s">
        <v>7814</v>
      </c>
      <c r="M295" s="130" t="s">
        <v>7814</v>
      </c>
      <c r="N295" s="130">
        <v>-0.14310576974971667</v>
      </c>
      <c r="O295" s="130">
        <v>0.10569998397022395</v>
      </c>
      <c r="P295" s="130">
        <v>0.1466555182020941</v>
      </c>
      <c r="Q295" s="130">
        <v>0.11844673684077378</v>
      </c>
      <c r="R295" s="130">
        <v>0.16141070741666219</v>
      </c>
      <c r="S295" s="130">
        <v>4.386181332212713E-2</v>
      </c>
      <c r="T295" s="130">
        <v>-0.16304408060395725</v>
      </c>
      <c r="U295" s="6"/>
    </row>
    <row r="296" spans="1:21">
      <c r="A296" s="89" t="s">
        <v>3329</v>
      </c>
      <c r="B296" s="89" t="s">
        <v>178</v>
      </c>
      <c r="C296" s="130" t="s">
        <v>7814</v>
      </c>
      <c r="D296" s="130" t="s">
        <v>7814</v>
      </c>
      <c r="E296" s="130" t="s">
        <v>7814</v>
      </c>
      <c r="F296" s="130" t="s">
        <v>7814</v>
      </c>
      <c r="G296" s="130" t="s">
        <v>7814</v>
      </c>
      <c r="H296" s="130" t="s">
        <v>7814</v>
      </c>
      <c r="I296" s="130" t="s">
        <v>7814</v>
      </c>
      <c r="J296" s="130" t="s">
        <v>7814</v>
      </c>
      <c r="K296" s="130" t="s">
        <v>7814</v>
      </c>
      <c r="L296" s="130" t="s">
        <v>7814</v>
      </c>
      <c r="M296" s="130" t="s">
        <v>7814</v>
      </c>
      <c r="N296" s="130">
        <v>-0.18613564978619701</v>
      </c>
      <c r="O296" s="130">
        <v>-0.4137241666663023</v>
      </c>
      <c r="P296" s="130">
        <v>-1</v>
      </c>
      <c r="Q296" s="130" t="s">
        <v>7814</v>
      </c>
      <c r="R296" s="130" t="s">
        <v>7814</v>
      </c>
      <c r="S296" s="130" t="s">
        <v>7814</v>
      </c>
      <c r="T296" s="130" t="s">
        <v>7814</v>
      </c>
      <c r="U296" s="6"/>
    </row>
    <row r="297" spans="1:21" ht="25.5">
      <c r="A297" s="89" t="s">
        <v>7815</v>
      </c>
      <c r="B297" s="89" t="s">
        <v>7820</v>
      </c>
      <c r="C297" s="130" t="s">
        <v>7814</v>
      </c>
      <c r="D297" s="130" t="s">
        <v>7814</v>
      </c>
      <c r="E297" s="130" t="s">
        <v>7814</v>
      </c>
      <c r="F297" s="130" t="s">
        <v>7814</v>
      </c>
      <c r="G297" s="130" t="s">
        <v>7814</v>
      </c>
      <c r="H297" s="130" t="s">
        <v>7814</v>
      </c>
      <c r="I297" s="130" t="s">
        <v>7814</v>
      </c>
      <c r="J297" s="130" t="s">
        <v>7814</v>
      </c>
      <c r="K297" s="130" t="s">
        <v>7814</v>
      </c>
      <c r="L297" s="130" t="s">
        <v>7814</v>
      </c>
      <c r="M297" s="130" t="s">
        <v>7814</v>
      </c>
      <c r="N297" s="130" t="s">
        <v>7814</v>
      </c>
      <c r="O297" s="130" t="s">
        <v>7814</v>
      </c>
      <c r="P297" s="130" t="s">
        <v>7814</v>
      </c>
      <c r="Q297" s="130" t="s">
        <v>7814</v>
      </c>
      <c r="R297" s="130" t="s">
        <v>7814</v>
      </c>
      <c r="S297" s="130" t="s">
        <v>7814</v>
      </c>
      <c r="T297" s="130">
        <v>-0.73026630318011998</v>
      </c>
      <c r="U297" s="6"/>
    </row>
    <row r="298" spans="1:21">
      <c r="A298" s="89" t="s">
        <v>3332</v>
      </c>
      <c r="B298" s="89" t="s">
        <v>3333</v>
      </c>
      <c r="C298" s="130" t="s">
        <v>7814</v>
      </c>
      <c r="D298" s="130" t="s">
        <v>7814</v>
      </c>
      <c r="E298" s="130" t="s">
        <v>7814</v>
      </c>
      <c r="F298" s="130" t="s">
        <v>7814</v>
      </c>
      <c r="G298" s="130" t="s">
        <v>7814</v>
      </c>
      <c r="H298" s="130" t="s">
        <v>7814</v>
      </c>
      <c r="I298" s="130" t="s">
        <v>7814</v>
      </c>
      <c r="J298" s="130" t="s">
        <v>7814</v>
      </c>
      <c r="K298" s="130" t="s">
        <v>7814</v>
      </c>
      <c r="L298" s="130" t="s">
        <v>7814</v>
      </c>
      <c r="M298" s="130" t="s">
        <v>7814</v>
      </c>
      <c r="N298" s="130">
        <v>7.578698032829978E-2</v>
      </c>
      <c r="O298" s="130">
        <v>0.55987839000289741</v>
      </c>
      <c r="P298" s="130">
        <v>0.917430536114479</v>
      </c>
      <c r="Q298" s="130">
        <v>-1.7873474514536691E-2</v>
      </c>
      <c r="R298" s="130">
        <v>0.33628260474845417</v>
      </c>
      <c r="S298" s="130">
        <v>0.19318991417588305</v>
      </c>
      <c r="T298" s="130">
        <v>0.38314441151457679</v>
      </c>
      <c r="U298" s="6"/>
    </row>
    <row r="299" spans="1:21">
      <c r="A299" s="89" t="s">
        <v>3341</v>
      </c>
      <c r="B299" s="89" t="s">
        <v>3342</v>
      </c>
      <c r="C299" s="130" t="s">
        <v>7814</v>
      </c>
      <c r="D299" s="130" t="s">
        <v>7814</v>
      </c>
      <c r="E299" s="130" t="s">
        <v>7814</v>
      </c>
      <c r="F299" s="130" t="s">
        <v>7814</v>
      </c>
      <c r="G299" s="130" t="s">
        <v>7814</v>
      </c>
      <c r="H299" s="130" t="s">
        <v>7814</v>
      </c>
      <c r="I299" s="130" t="s">
        <v>7814</v>
      </c>
      <c r="J299" s="130" t="s">
        <v>7814</v>
      </c>
      <c r="K299" s="130" t="s">
        <v>7814</v>
      </c>
      <c r="L299" s="130" t="s">
        <v>7814</v>
      </c>
      <c r="M299" s="130" t="s">
        <v>7814</v>
      </c>
      <c r="N299" s="130">
        <v>-8.680759161416618E-2</v>
      </c>
      <c r="O299" s="130">
        <v>7.5147526863128977E-2</v>
      </c>
      <c r="P299" s="130">
        <v>0.65797279189922198</v>
      </c>
      <c r="Q299" s="130">
        <v>2.1769595749373072</v>
      </c>
      <c r="R299" s="130">
        <v>-0.45222731385097237</v>
      </c>
      <c r="S299" s="130">
        <v>-0.27812715134334587</v>
      </c>
      <c r="T299" s="130">
        <v>-0.15018468716598055</v>
      </c>
      <c r="U299" s="6"/>
    </row>
    <row r="300" spans="1:21">
      <c r="A300" s="89" t="s">
        <v>3349</v>
      </c>
      <c r="B300" s="89" t="s">
        <v>3350</v>
      </c>
      <c r="C300" s="130" t="s">
        <v>7814</v>
      </c>
      <c r="D300" s="130" t="s">
        <v>7814</v>
      </c>
      <c r="E300" s="130" t="s">
        <v>7814</v>
      </c>
      <c r="F300" s="130" t="s">
        <v>7814</v>
      </c>
      <c r="G300" s="130" t="s">
        <v>7814</v>
      </c>
      <c r="H300" s="130" t="s">
        <v>7814</v>
      </c>
      <c r="I300" s="130" t="s">
        <v>7814</v>
      </c>
      <c r="J300" s="130" t="s">
        <v>7814</v>
      </c>
      <c r="K300" s="130" t="s">
        <v>7814</v>
      </c>
      <c r="L300" s="130" t="s">
        <v>7814</v>
      </c>
      <c r="M300" s="130" t="s">
        <v>7814</v>
      </c>
      <c r="N300" s="130">
        <v>1.5991449446028061</v>
      </c>
      <c r="O300" s="130">
        <v>-0.24711438079110126</v>
      </c>
      <c r="P300" s="130">
        <v>-0.86634785868191422</v>
      </c>
      <c r="Q300" s="130">
        <v>20.204318795312577</v>
      </c>
      <c r="R300" s="130">
        <v>0.12333207394863566</v>
      </c>
      <c r="S300" s="130">
        <v>8.7917484016255543E-2</v>
      </c>
      <c r="T300" s="130">
        <v>0.69971487464733695</v>
      </c>
      <c r="U300" s="6"/>
    </row>
    <row r="301" spans="1:21" ht="25.5">
      <c r="A301" s="89" t="s">
        <v>416</v>
      </c>
      <c r="B301" s="89" t="s">
        <v>180</v>
      </c>
      <c r="C301" s="130">
        <v>-1.9069252619087873E-2</v>
      </c>
      <c r="D301" s="130">
        <v>0.18958171190599127</v>
      </c>
      <c r="E301" s="130">
        <v>-2.4615943206177548E-2</v>
      </c>
      <c r="F301" s="130">
        <v>2.3214917179999572E-2</v>
      </c>
      <c r="G301" s="130">
        <v>0.18845270229213518</v>
      </c>
      <c r="H301" s="130">
        <v>-0.14433031736081803</v>
      </c>
      <c r="I301" s="130">
        <v>-1.8888668559011723E-3</v>
      </c>
      <c r="J301" s="130">
        <v>0.44235664526013929</v>
      </c>
      <c r="K301" s="130">
        <v>-0.50805544728747709</v>
      </c>
      <c r="L301" s="130">
        <v>0.36178254951663025</v>
      </c>
      <c r="M301" s="130">
        <v>-1</v>
      </c>
      <c r="N301" s="130" t="s">
        <v>7814</v>
      </c>
      <c r="O301" s="130" t="s">
        <v>7814</v>
      </c>
      <c r="P301" s="130" t="s">
        <v>7814</v>
      </c>
      <c r="Q301" s="130" t="s">
        <v>7814</v>
      </c>
      <c r="R301" s="130" t="s">
        <v>7814</v>
      </c>
      <c r="S301" s="130" t="s">
        <v>7814</v>
      </c>
      <c r="T301" s="130" t="s">
        <v>7814</v>
      </c>
      <c r="U301" s="6"/>
    </row>
    <row r="302" spans="1:21">
      <c r="A302" s="89" t="s">
        <v>7778</v>
      </c>
      <c r="B302" s="89" t="s">
        <v>7781</v>
      </c>
      <c r="C302" s="130">
        <v>0.12555912350601339</v>
      </c>
      <c r="D302" s="130">
        <v>3.0912112032730477E-2</v>
      </c>
      <c r="E302" s="130">
        <v>9.0842258665074338E-2</v>
      </c>
      <c r="F302" s="130">
        <v>0.94224893941876542</v>
      </c>
      <c r="G302" s="130">
        <v>0.23825351167372166</v>
      </c>
      <c r="H302" s="130">
        <v>-8.9471221578538263E-2</v>
      </c>
      <c r="I302" s="130">
        <v>-0.11338652133485594</v>
      </c>
      <c r="J302" s="130">
        <v>0.65224232509443203</v>
      </c>
      <c r="K302" s="130">
        <v>-0.2191710830921928</v>
      </c>
      <c r="L302" s="130">
        <v>-1.6927335048155356E-2</v>
      </c>
      <c r="M302" s="130">
        <v>-1</v>
      </c>
      <c r="N302" s="130" t="s">
        <v>7814</v>
      </c>
      <c r="O302" s="130" t="s">
        <v>7814</v>
      </c>
      <c r="P302" s="130" t="s">
        <v>7814</v>
      </c>
      <c r="Q302" s="130" t="s">
        <v>7814</v>
      </c>
      <c r="R302" s="130" t="s">
        <v>7814</v>
      </c>
      <c r="S302" s="130" t="s">
        <v>7814</v>
      </c>
      <c r="T302" s="130" t="s">
        <v>7814</v>
      </c>
      <c r="U302" s="6"/>
    </row>
    <row r="303" spans="1:21">
      <c r="A303" s="89" t="s">
        <v>7779</v>
      </c>
      <c r="B303" s="89" t="s">
        <v>7782</v>
      </c>
      <c r="C303" s="130">
        <v>2.0611427167365859E-2</v>
      </c>
      <c r="D303" s="130">
        <v>-6.1800151180602669E-2</v>
      </c>
      <c r="E303" s="130">
        <v>0.19862240647069962</v>
      </c>
      <c r="F303" s="130">
        <v>9.6354192897772473E-2</v>
      </c>
      <c r="G303" s="130">
        <v>8.5098678562408159E-2</v>
      </c>
      <c r="H303" s="130">
        <v>7.0796811174157259E-2</v>
      </c>
      <c r="I303" s="130">
        <v>-7.6558007722996924E-2</v>
      </c>
      <c r="J303" s="130">
        <v>-0.16327745905237467</v>
      </c>
      <c r="K303" s="130">
        <v>-0.36053884072432374</v>
      </c>
      <c r="L303" s="130">
        <v>-0.26427020575198379</v>
      </c>
      <c r="M303" s="130">
        <v>-1</v>
      </c>
      <c r="N303" s="130" t="s">
        <v>7814</v>
      </c>
      <c r="O303" s="130" t="s">
        <v>7814</v>
      </c>
      <c r="P303" s="130" t="s">
        <v>7814</v>
      </c>
      <c r="Q303" s="130" t="s">
        <v>7814</v>
      </c>
      <c r="R303" s="130" t="s">
        <v>7814</v>
      </c>
      <c r="S303" s="130" t="s">
        <v>7814</v>
      </c>
      <c r="T303" s="130" t="s">
        <v>7814</v>
      </c>
      <c r="U303" s="6"/>
    </row>
    <row r="304" spans="1:21">
      <c r="A304" s="121">
        <v>3</v>
      </c>
      <c r="B304" s="122" t="s">
        <v>22</v>
      </c>
      <c r="C304" s="137">
        <v>9.4006227153273336E-2</v>
      </c>
      <c r="D304" s="137">
        <v>7.747582261522612E-2</v>
      </c>
      <c r="E304" s="137">
        <v>0.11034135581647986</v>
      </c>
      <c r="F304" s="137">
        <v>0.11382712339002943</v>
      </c>
      <c r="G304" s="137">
        <v>0.18896268198413591</v>
      </c>
      <c r="H304" s="137">
        <v>0.1070816350985575</v>
      </c>
      <c r="I304" s="137">
        <v>7.9959832925420971E-2</v>
      </c>
      <c r="J304" s="137">
        <v>0.27478762036099802</v>
      </c>
      <c r="K304" s="137">
        <v>6.1962048904044664E-2</v>
      </c>
      <c r="L304" s="137">
        <v>8.8111718040156273E-2</v>
      </c>
      <c r="M304" s="137">
        <v>0.31036773741170687</v>
      </c>
      <c r="N304" s="137">
        <v>4.742324439932788E-2</v>
      </c>
      <c r="O304" s="137">
        <v>2.9825481625907146E-2</v>
      </c>
      <c r="P304" s="137">
        <v>4.4400857572764352E-2</v>
      </c>
      <c r="Q304" s="137">
        <v>3.0196502102220801E-2</v>
      </c>
      <c r="R304" s="137">
        <v>6.5417680686519875E-2</v>
      </c>
      <c r="S304" s="137">
        <v>3.5167587847389825E-2</v>
      </c>
      <c r="T304" s="137">
        <v>7.9142518108083371E-2</v>
      </c>
      <c r="U304" s="6"/>
    </row>
    <row r="305" spans="1:21">
      <c r="A305" s="89" t="s">
        <v>418</v>
      </c>
      <c r="B305" s="89" t="s">
        <v>3407</v>
      </c>
      <c r="C305" s="131">
        <v>6.1219744528318909E-2</v>
      </c>
      <c r="D305" s="131">
        <v>-9.201676868527664E-2</v>
      </c>
      <c r="E305" s="131">
        <v>8.4151406671637785E-2</v>
      </c>
      <c r="F305" s="131">
        <v>0.17416070717454502</v>
      </c>
      <c r="G305" s="131">
        <v>0.15645016352851626</v>
      </c>
      <c r="H305" s="131">
        <v>0.14559859899437444</v>
      </c>
      <c r="I305" s="131">
        <v>0.1259972124369626</v>
      </c>
      <c r="J305" s="131">
        <v>0.44463721025139913</v>
      </c>
      <c r="K305" s="131">
        <v>4.2448004693453223E-2</v>
      </c>
      <c r="L305" s="131">
        <v>0.12876857053217505</v>
      </c>
      <c r="M305" s="131">
        <v>0.52069765073263197</v>
      </c>
      <c r="N305" s="131">
        <v>4.2229586679344511E-2</v>
      </c>
      <c r="O305" s="131">
        <v>3.6804799492607287E-2</v>
      </c>
      <c r="P305" s="131">
        <v>2.610120279934991E-2</v>
      </c>
      <c r="Q305" s="131">
        <v>2.4977352687949761E-2</v>
      </c>
      <c r="R305" s="131">
        <v>5.6621553212616416E-2</v>
      </c>
      <c r="S305" s="131">
        <v>1.9399636966983991E-2</v>
      </c>
      <c r="T305" s="131">
        <v>6.6429627006431291E-2</v>
      </c>
      <c r="U305" s="6"/>
    </row>
    <row r="306" spans="1:21">
      <c r="A306" s="89" t="s">
        <v>419</v>
      </c>
      <c r="B306" s="89" t="s">
        <v>16</v>
      </c>
      <c r="C306" s="130">
        <v>3.4070223015289613E-2</v>
      </c>
      <c r="D306" s="130">
        <v>2.4724244911547011E-3</v>
      </c>
      <c r="E306" s="130">
        <v>6.6434914943970469E-2</v>
      </c>
      <c r="F306" s="130">
        <v>0.15434685607270815</v>
      </c>
      <c r="G306" s="130">
        <v>0.13776753069715997</v>
      </c>
      <c r="H306" s="130">
        <v>0.19560879878526616</v>
      </c>
      <c r="I306" s="130">
        <v>0.14036201309617136</v>
      </c>
      <c r="J306" s="130">
        <v>0.1074935670495667</v>
      </c>
      <c r="K306" s="130">
        <v>0.20181799012368051</v>
      </c>
      <c r="L306" s="130">
        <v>-0.10596553705380218</v>
      </c>
      <c r="M306" s="130">
        <v>0.28856807450003563</v>
      </c>
      <c r="N306" s="130">
        <v>2.966254680188074E-3</v>
      </c>
      <c r="O306" s="130">
        <v>1.125894475906053E-3</v>
      </c>
      <c r="P306" s="130">
        <v>-3.0471729992886942E-4</v>
      </c>
      <c r="Q306" s="130">
        <v>1.4885963744817321E-3</v>
      </c>
      <c r="R306" s="130">
        <v>8.229298343700453E-4</v>
      </c>
      <c r="S306" s="130">
        <v>1.7057531844026919E-3</v>
      </c>
      <c r="T306" s="130">
        <v>1.3911275316018656E-3</v>
      </c>
      <c r="U306" s="6"/>
    </row>
    <row r="307" spans="1:21" ht="25.5">
      <c r="A307" s="89" t="s">
        <v>3409</v>
      </c>
      <c r="B307" s="89" t="s">
        <v>7669</v>
      </c>
      <c r="C307" s="130" t="s">
        <v>7814</v>
      </c>
      <c r="D307" s="130" t="s">
        <v>7814</v>
      </c>
      <c r="E307" s="130" t="s">
        <v>7814</v>
      </c>
      <c r="F307" s="130" t="s">
        <v>7814</v>
      </c>
      <c r="G307" s="130" t="s">
        <v>7814</v>
      </c>
      <c r="H307" s="130" t="s">
        <v>7814</v>
      </c>
      <c r="I307" s="130" t="s">
        <v>7814</v>
      </c>
      <c r="J307" s="130" t="s">
        <v>7814</v>
      </c>
      <c r="K307" s="130" t="s">
        <v>7814</v>
      </c>
      <c r="L307" s="130" t="s">
        <v>7814</v>
      </c>
      <c r="M307" s="130" t="s">
        <v>7814</v>
      </c>
      <c r="N307" s="130">
        <v>7.5248794161312249E-2</v>
      </c>
      <c r="O307" s="130">
        <v>7.6135279245990395E-2</v>
      </c>
      <c r="P307" s="130">
        <v>5.8735580165985901E-2</v>
      </c>
      <c r="Q307" s="130">
        <v>-0.19316918748863887</v>
      </c>
      <c r="R307" s="130">
        <v>-2.9491721162611118E-2</v>
      </c>
      <c r="S307" s="130">
        <v>-1</v>
      </c>
      <c r="T307" s="130" t="s">
        <v>7814</v>
      </c>
      <c r="U307" s="6"/>
    </row>
    <row r="308" spans="1:21">
      <c r="A308" s="89" t="s">
        <v>3417</v>
      </c>
      <c r="B308" s="89" t="s">
        <v>18</v>
      </c>
      <c r="C308" s="130" t="s">
        <v>7814</v>
      </c>
      <c r="D308" s="130" t="s">
        <v>7814</v>
      </c>
      <c r="E308" s="130" t="s">
        <v>7814</v>
      </c>
      <c r="F308" s="130" t="s">
        <v>7814</v>
      </c>
      <c r="G308" s="130" t="s">
        <v>7814</v>
      </c>
      <c r="H308" s="130" t="s">
        <v>7814</v>
      </c>
      <c r="I308" s="130" t="s">
        <v>7814</v>
      </c>
      <c r="J308" s="130" t="s">
        <v>7814</v>
      </c>
      <c r="K308" s="130" t="s">
        <v>7814</v>
      </c>
      <c r="L308" s="130" t="s">
        <v>7814</v>
      </c>
      <c r="M308" s="130" t="s">
        <v>7814</v>
      </c>
      <c r="N308" s="130">
        <v>0.31905636300572238</v>
      </c>
      <c r="O308" s="130">
        <v>-2.4968601234629517E-2</v>
      </c>
      <c r="P308" s="130">
        <v>-9.5230714314188392E-3</v>
      </c>
      <c r="Q308" s="130">
        <v>-0.4905621749084359</v>
      </c>
      <c r="R308" s="130">
        <v>1.9546004018281105E-2</v>
      </c>
      <c r="S308" s="130">
        <v>-0.47968296549659439</v>
      </c>
      <c r="T308" s="130">
        <v>14.70742728052479</v>
      </c>
      <c r="U308" s="6"/>
    </row>
    <row r="309" spans="1:21">
      <c r="A309" s="89" t="s">
        <v>3419</v>
      </c>
      <c r="B309" s="89" t="s">
        <v>17</v>
      </c>
      <c r="C309" s="130" t="s">
        <v>7814</v>
      </c>
      <c r="D309" s="130" t="s">
        <v>7814</v>
      </c>
      <c r="E309" s="130" t="s">
        <v>7814</v>
      </c>
      <c r="F309" s="130" t="s">
        <v>7814</v>
      </c>
      <c r="G309" s="130" t="s">
        <v>7814</v>
      </c>
      <c r="H309" s="130" t="s">
        <v>7814</v>
      </c>
      <c r="I309" s="130" t="s">
        <v>7814</v>
      </c>
      <c r="J309" s="130" t="s">
        <v>7814</v>
      </c>
      <c r="K309" s="130" t="s">
        <v>7814</v>
      </c>
      <c r="L309" s="130" t="s">
        <v>7814</v>
      </c>
      <c r="M309" s="130" t="s">
        <v>7814</v>
      </c>
      <c r="N309" s="130">
        <v>0.44970034928832492</v>
      </c>
      <c r="O309" s="130">
        <v>-0.6088267180552982</v>
      </c>
      <c r="P309" s="130">
        <v>7.3454069102025787E-3</v>
      </c>
      <c r="Q309" s="130">
        <v>9.5511643676478908E-2</v>
      </c>
      <c r="R309" s="130">
        <v>0.12350160171112301</v>
      </c>
      <c r="S309" s="130">
        <v>-0.19545355844523293</v>
      </c>
      <c r="T309" s="130">
        <v>0.39920298534403686</v>
      </c>
      <c r="U309" s="6"/>
    </row>
    <row r="310" spans="1:21">
      <c r="A310" s="89" t="s">
        <v>3426</v>
      </c>
      <c r="B310" s="89" t="s">
        <v>11</v>
      </c>
      <c r="C310" s="130" t="s">
        <v>7814</v>
      </c>
      <c r="D310" s="130" t="s">
        <v>7814</v>
      </c>
      <c r="E310" s="130" t="s">
        <v>7814</v>
      </c>
      <c r="F310" s="130" t="s">
        <v>7814</v>
      </c>
      <c r="G310" s="130" t="s">
        <v>7814</v>
      </c>
      <c r="H310" s="130" t="s">
        <v>7814</v>
      </c>
      <c r="I310" s="130" t="s">
        <v>7814</v>
      </c>
      <c r="J310" s="130" t="s">
        <v>7814</v>
      </c>
      <c r="K310" s="130" t="s">
        <v>7814</v>
      </c>
      <c r="L310" s="130" t="s">
        <v>7814</v>
      </c>
      <c r="M310" s="130" t="s">
        <v>7814</v>
      </c>
      <c r="N310" s="130">
        <v>45.82366204312801</v>
      </c>
      <c r="O310" s="130">
        <v>8.6352858971616042E-2</v>
      </c>
      <c r="P310" s="130">
        <v>6.9883934325971842E-2</v>
      </c>
      <c r="Q310" s="130">
        <v>6.5144353702941915E-2</v>
      </c>
      <c r="R310" s="130">
        <v>8.0574102743442566E-2</v>
      </c>
      <c r="S310" s="130">
        <v>8.0339162425202337E-2</v>
      </c>
      <c r="T310" s="130">
        <v>9.9964142821332258E-2</v>
      </c>
      <c r="U310" s="6"/>
    </row>
    <row r="311" spans="1:21">
      <c r="A311" s="89" t="s">
        <v>3435</v>
      </c>
      <c r="B311" s="89" t="s">
        <v>3436</v>
      </c>
      <c r="C311" s="130" t="s">
        <v>7814</v>
      </c>
      <c r="D311" s="130" t="s">
        <v>7814</v>
      </c>
      <c r="E311" s="130" t="s">
        <v>7814</v>
      </c>
      <c r="F311" s="130" t="s">
        <v>7814</v>
      </c>
      <c r="G311" s="130" t="s">
        <v>7814</v>
      </c>
      <c r="H311" s="130" t="s">
        <v>7814</v>
      </c>
      <c r="I311" s="130" t="s">
        <v>7814</v>
      </c>
      <c r="J311" s="130" t="s">
        <v>7814</v>
      </c>
      <c r="K311" s="130" t="s">
        <v>7814</v>
      </c>
      <c r="L311" s="130" t="s">
        <v>7814</v>
      </c>
      <c r="M311" s="130" t="s">
        <v>7814</v>
      </c>
      <c r="N311" s="130" t="s">
        <v>7814</v>
      </c>
      <c r="O311" s="130" t="s">
        <v>7814</v>
      </c>
      <c r="P311" s="130" t="s">
        <v>7814</v>
      </c>
      <c r="Q311" s="130" t="s">
        <v>7814</v>
      </c>
      <c r="R311" s="130" t="s">
        <v>7814</v>
      </c>
      <c r="S311" s="130" t="s">
        <v>7814</v>
      </c>
      <c r="T311" s="130" t="s">
        <v>7814</v>
      </c>
      <c r="U311" s="6"/>
    </row>
    <row r="312" spans="1:21" ht="25.5">
      <c r="A312" s="89" t="s">
        <v>3445</v>
      </c>
      <c r="B312" s="89" t="s">
        <v>15</v>
      </c>
      <c r="C312" s="130" t="s">
        <v>7814</v>
      </c>
      <c r="D312" s="130" t="s">
        <v>7814</v>
      </c>
      <c r="E312" s="130" t="s">
        <v>7814</v>
      </c>
      <c r="F312" s="130" t="s">
        <v>7814</v>
      </c>
      <c r="G312" s="130" t="s">
        <v>7814</v>
      </c>
      <c r="H312" s="130" t="s">
        <v>7814</v>
      </c>
      <c r="I312" s="130" t="s">
        <v>7814</v>
      </c>
      <c r="J312" s="130" t="s">
        <v>7814</v>
      </c>
      <c r="K312" s="130" t="s">
        <v>7814</v>
      </c>
      <c r="L312" s="130" t="s">
        <v>7814</v>
      </c>
      <c r="M312" s="130" t="s">
        <v>7814</v>
      </c>
      <c r="N312" s="130">
        <v>9.5230064272473705</v>
      </c>
      <c r="O312" s="130">
        <v>601.05518056302117</v>
      </c>
      <c r="P312" s="130">
        <v>0.1795392119528294</v>
      </c>
      <c r="Q312" s="130">
        <v>1.4269623665286169E-4</v>
      </c>
      <c r="R312" s="130">
        <v>3.476896548448849E-10</v>
      </c>
      <c r="S312" s="130">
        <v>2.3762820798550077E-2</v>
      </c>
      <c r="T312" s="130">
        <v>0.26407368095578065</v>
      </c>
      <c r="U312" s="6"/>
    </row>
    <row r="313" spans="1:21">
      <c r="A313" s="89" t="s">
        <v>3448</v>
      </c>
      <c r="B313" s="89" t="s">
        <v>14</v>
      </c>
      <c r="C313" s="130" t="s">
        <v>7814</v>
      </c>
      <c r="D313" s="130" t="s">
        <v>7814</v>
      </c>
      <c r="E313" s="130" t="s">
        <v>7814</v>
      </c>
      <c r="F313" s="130" t="s">
        <v>7814</v>
      </c>
      <c r="G313" s="130" t="s">
        <v>7814</v>
      </c>
      <c r="H313" s="130" t="s">
        <v>7814</v>
      </c>
      <c r="I313" s="130" t="s">
        <v>7814</v>
      </c>
      <c r="J313" s="130" t="s">
        <v>7814</v>
      </c>
      <c r="K313" s="130" t="s">
        <v>7814</v>
      </c>
      <c r="L313" s="130" t="s">
        <v>7814</v>
      </c>
      <c r="M313" s="130" t="s">
        <v>7814</v>
      </c>
      <c r="N313" s="130">
        <v>1.3304867704268641E-2</v>
      </c>
      <c r="O313" s="130">
        <v>2.7759791524214039E-2</v>
      </c>
      <c r="P313" s="130">
        <v>0.11155563308596195</v>
      </c>
      <c r="Q313" s="130">
        <v>0.18868585688912209</v>
      </c>
      <c r="R313" s="130">
        <v>-5.3851493900207492E-2</v>
      </c>
      <c r="S313" s="130">
        <v>-0.21292838603034314</v>
      </c>
      <c r="T313" s="130">
        <v>0.26397139934225389</v>
      </c>
      <c r="U313" s="6"/>
    </row>
    <row r="314" spans="1:21">
      <c r="A314" s="89" t="s">
        <v>420</v>
      </c>
      <c r="B314" s="89" t="s">
        <v>8</v>
      </c>
      <c r="C314" s="130">
        <v>0.24625869016772928</v>
      </c>
      <c r="D314" s="130">
        <v>4.4172039761540827E-2</v>
      </c>
      <c r="E314" s="130">
        <v>0.23369283276838071</v>
      </c>
      <c r="F314" s="130">
        <v>0.3582672237331761</v>
      </c>
      <c r="G314" s="130">
        <v>0.2419423525094988</v>
      </c>
      <c r="H314" s="130">
        <v>9.5864056579445078E-2</v>
      </c>
      <c r="I314" s="130">
        <v>9.8065524179665742E-2</v>
      </c>
      <c r="J314" s="130">
        <v>0.25631581177864482</v>
      </c>
      <c r="K314" s="130">
        <v>0.1278718388845852</v>
      </c>
      <c r="L314" s="130">
        <v>0.27247283202337558</v>
      </c>
      <c r="M314" s="130">
        <v>-1</v>
      </c>
      <c r="N314" s="130" t="s">
        <v>7814</v>
      </c>
      <c r="O314" s="130" t="s">
        <v>7814</v>
      </c>
      <c r="P314" s="130" t="s">
        <v>7814</v>
      </c>
      <c r="Q314" s="130" t="s">
        <v>7814</v>
      </c>
      <c r="R314" s="130" t="s">
        <v>7814</v>
      </c>
      <c r="S314" s="130" t="s">
        <v>7814</v>
      </c>
      <c r="T314" s="130" t="s">
        <v>7814</v>
      </c>
      <c r="U314" s="6"/>
    </row>
    <row r="315" spans="1:21">
      <c r="A315" s="89" t="s">
        <v>3459</v>
      </c>
      <c r="B315" s="89" t="s">
        <v>13</v>
      </c>
      <c r="C315" s="130" t="s">
        <v>7814</v>
      </c>
      <c r="D315" s="130" t="s">
        <v>7814</v>
      </c>
      <c r="E315" s="130" t="s">
        <v>7814</v>
      </c>
      <c r="F315" s="130" t="s">
        <v>7814</v>
      </c>
      <c r="G315" s="130" t="s">
        <v>7814</v>
      </c>
      <c r="H315" s="130" t="s">
        <v>7814</v>
      </c>
      <c r="I315" s="130" t="s">
        <v>7814</v>
      </c>
      <c r="J315" s="130" t="s">
        <v>7814</v>
      </c>
      <c r="K315" s="130" t="s">
        <v>7814</v>
      </c>
      <c r="L315" s="130" t="s">
        <v>7814</v>
      </c>
      <c r="M315" s="130" t="s">
        <v>7814</v>
      </c>
      <c r="N315" s="130">
        <v>1.7373338779899328E-2</v>
      </c>
      <c r="O315" s="130">
        <v>1.6477648416554747E-2</v>
      </c>
      <c r="P315" s="130">
        <v>4.3380969567567984E-3</v>
      </c>
      <c r="Q315" s="130">
        <v>5.3145499343307812E-3</v>
      </c>
      <c r="R315" s="130">
        <v>1.6948370027909165E-2</v>
      </c>
      <c r="S315" s="130">
        <v>8.7884258401949911E-2</v>
      </c>
      <c r="T315" s="130">
        <v>1.6198587870697612E-2</v>
      </c>
      <c r="U315" s="6"/>
    </row>
    <row r="316" spans="1:21" ht="25.5">
      <c r="A316" s="89" t="s">
        <v>421</v>
      </c>
      <c r="B316" s="89" t="s">
        <v>7</v>
      </c>
      <c r="C316" s="130">
        <v>0.30603423223892001</v>
      </c>
      <c r="D316" s="130">
        <v>-0.55164931679174223</v>
      </c>
      <c r="E316" s="130">
        <v>-6.5647180331863675E-3</v>
      </c>
      <c r="F316" s="130">
        <v>0.10366435234398552</v>
      </c>
      <c r="G316" s="130">
        <v>0.1099397965119997</v>
      </c>
      <c r="H316" s="130">
        <v>5.2166205995168191E-2</v>
      </c>
      <c r="I316" s="130">
        <v>-2.3984231210171791E-2</v>
      </c>
      <c r="J316" s="130">
        <v>0.14498137528504529</v>
      </c>
      <c r="K316" s="130">
        <v>-0.28728822037988411</v>
      </c>
      <c r="L316" s="130">
        <v>0.21732118452306426</v>
      </c>
      <c r="M316" s="130">
        <v>-1</v>
      </c>
      <c r="N316" s="130" t="s">
        <v>7814</v>
      </c>
      <c r="O316" s="130" t="s">
        <v>7814</v>
      </c>
      <c r="P316" s="130" t="s">
        <v>7814</v>
      </c>
      <c r="Q316" s="130" t="s">
        <v>7814</v>
      </c>
      <c r="R316" s="130" t="s">
        <v>7814</v>
      </c>
      <c r="S316" s="130" t="s">
        <v>7814</v>
      </c>
      <c r="T316" s="130" t="s">
        <v>7814</v>
      </c>
      <c r="U316" s="6"/>
    </row>
    <row r="317" spans="1:21">
      <c r="A317" s="89" t="s">
        <v>3464</v>
      </c>
      <c r="B317" s="89" t="s">
        <v>181</v>
      </c>
      <c r="C317" s="130" t="s">
        <v>7814</v>
      </c>
      <c r="D317" s="130" t="s">
        <v>7814</v>
      </c>
      <c r="E317" s="130" t="s">
        <v>7814</v>
      </c>
      <c r="F317" s="130" t="s">
        <v>7814</v>
      </c>
      <c r="G317" s="130" t="s">
        <v>7814</v>
      </c>
      <c r="H317" s="130" t="s">
        <v>7814</v>
      </c>
      <c r="I317" s="130" t="s">
        <v>7814</v>
      </c>
      <c r="J317" s="130" t="s">
        <v>7814</v>
      </c>
      <c r="K317" s="130" t="s">
        <v>7814</v>
      </c>
      <c r="L317" s="130" t="s">
        <v>7814</v>
      </c>
      <c r="M317" s="130" t="s">
        <v>7814</v>
      </c>
      <c r="N317" s="130">
        <v>0</v>
      </c>
      <c r="O317" s="130">
        <v>-1</v>
      </c>
      <c r="P317" s="130" t="s">
        <v>7814</v>
      </c>
      <c r="Q317" s="130" t="s">
        <v>7814</v>
      </c>
      <c r="R317" s="130" t="s">
        <v>7814</v>
      </c>
      <c r="S317" s="130" t="s">
        <v>7814</v>
      </c>
      <c r="T317" s="130" t="s">
        <v>7814</v>
      </c>
      <c r="U317" s="6"/>
    </row>
    <row r="318" spans="1:21">
      <c r="A318" s="89" t="s">
        <v>422</v>
      </c>
      <c r="B318" s="89" t="s">
        <v>10</v>
      </c>
      <c r="C318" s="130">
        <v>3.4765624195760791E-2</v>
      </c>
      <c r="D318" s="130">
        <v>0.13986105090963252</v>
      </c>
      <c r="E318" s="130">
        <v>9.216661570443474E-2</v>
      </c>
      <c r="F318" s="130">
        <v>8.317736156690092E-2</v>
      </c>
      <c r="G318" s="130">
        <v>9.3915092639728304E-2</v>
      </c>
      <c r="H318" s="130">
        <v>0.1055626210390137</v>
      </c>
      <c r="I318" s="130">
        <v>0.1252700116055443</v>
      </c>
      <c r="J318" s="130">
        <v>0.68074239432707162</v>
      </c>
      <c r="K318" s="130">
        <v>0.5824254521462815</v>
      </c>
      <c r="L318" s="130">
        <v>26.035625864183846</v>
      </c>
      <c r="M318" s="130">
        <v>-1</v>
      </c>
      <c r="N318" s="130" t="s">
        <v>7814</v>
      </c>
      <c r="O318" s="130" t="s">
        <v>7814</v>
      </c>
      <c r="P318" s="130" t="s">
        <v>7814</v>
      </c>
      <c r="Q318" s="130" t="s">
        <v>7814</v>
      </c>
      <c r="R318" s="130" t="s">
        <v>7814</v>
      </c>
      <c r="S318" s="130" t="s">
        <v>7814</v>
      </c>
      <c r="T318" s="130" t="s">
        <v>7814</v>
      </c>
      <c r="U318" s="6"/>
    </row>
    <row r="319" spans="1:21" ht="25.5">
      <c r="A319" s="89" t="s">
        <v>423</v>
      </c>
      <c r="B319" s="89" t="s">
        <v>3466</v>
      </c>
      <c r="C319" s="130">
        <v>3.4495076526188218E-2</v>
      </c>
      <c r="D319" s="130">
        <v>-0.19034426022220408</v>
      </c>
      <c r="E319" s="130">
        <v>-2.2794626149962971E-2</v>
      </c>
      <c r="F319" s="130">
        <v>0.44104415284823917</v>
      </c>
      <c r="G319" s="130">
        <v>0.28090527802394827</v>
      </c>
      <c r="H319" s="130">
        <v>-0.28966135438654761</v>
      </c>
      <c r="I319" s="130">
        <v>-1.9336881863981636E-3</v>
      </c>
      <c r="J319" s="130">
        <v>7.476929081221698</v>
      </c>
      <c r="K319" s="130">
        <v>-0.31999032706788355</v>
      </c>
      <c r="L319" s="130">
        <v>0.10523613042084667</v>
      </c>
      <c r="M319" s="130">
        <v>-1</v>
      </c>
      <c r="N319" s="130" t="s">
        <v>7814</v>
      </c>
      <c r="O319" s="130" t="s">
        <v>7814</v>
      </c>
      <c r="P319" s="130" t="s">
        <v>7814</v>
      </c>
      <c r="Q319" s="130" t="s">
        <v>7814</v>
      </c>
      <c r="R319" s="130" t="s">
        <v>7814</v>
      </c>
      <c r="S319" s="130" t="s">
        <v>7814</v>
      </c>
      <c r="T319" s="130" t="s">
        <v>7814</v>
      </c>
      <c r="U319" s="6"/>
    </row>
    <row r="320" spans="1:21" ht="25.5">
      <c r="A320" s="89" t="s">
        <v>424</v>
      </c>
      <c r="B320" s="89" t="s">
        <v>3468</v>
      </c>
      <c r="C320" s="130">
        <v>0.33019109241390576</v>
      </c>
      <c r="D320" s="130">
        <v>1.7090846577910046E-2</v>
      </c>
      <c r="E320" s="130">
        <v>-0.34248398657408619</v>
      </c>
      <c r="F320" s="130">
        <v>0.23082240375073937</v>
      </c>
      <c r="G320" s="130">
        <v>-2.2625116949066548E-3</v>
      </c>
      <c r="H320" s="130">
        <v>7.5301640405627923E-2</v>
      </c>
      <c r="I320" s="130">
        <v>-5.3613790375115489E-3</v>
      </c>
      <c r="J320" s="130">
        <v>0.16377239602358395</v>
      </c>
      <c r="K320" s="130">
        <v>0.37442642550895222</v>
      </c>
      <c r="L320" s="130">
        <v>0.10070318791909605</v>
      </c>
      <c r="M320" s="130">
        <v>-1</v>
      </c>
      <c r="N320" s="130" t="s">
        <v>7814</v>
      </c>
      <c r="O320" s="130" t="s">
        <v>7814</v>
      </c>
      <c r="P320" s="130" t="s">
        <v>7814</v>
      </c>
      <c r="Q320" s="130" t="s">
        <v>7814</v>
      </c>
      <c r="R320" s="130" t="s">
        <v>7814</v>
      </c>
      <c r="S320" s="130" t="s">
        <v>7814</v>
      </c>
      <c r="T320" s="130" t="s">
        <v>7814</v>
      </c>
      <c r="U320" s="6"/>
    </row>
    <row r="321" spans="1:21">
      <c r="A321" s="89" t="s">
        <v>425</v>
      </c>
      <c r="B321" s="89" t="s">
        <v>2</v>
      </c>
      <c r="C321" s="130">
        <v>15.954843319483391</v>
      </c>
      <c r="D321" s="130">
        <v>-1</v>
      </c>
      <c r="E321" s="130" t="s">
        <v>7814</v>
      </c>
      <c r="F321" s="130" t="s">
        <v>7814</v>
      </c>
      <c r="G321" s="130" t="s">
        <v>7814</v>
      </c>
      <c r="H321" s="130" t="s">
        <v>7814</v>
      </c>
      <c r="I321" s="130" t="s">
        <v>7814</v>
      </c>
      <c r="J321" s="130" t="s">
        <v>7814</v>
      </c>
      <c r="K321" s="130" t="s">
        <v>7814</v>
      </c>
      <c r="L321" s="130" t="s">
        <v>7814</v>
      </c>
      <c r="M321" s="130" t="s">
        <v>7814</v>
      </c>
      <c r="N321" s="130" t="s">
        <v>7814</v>
      </c>
      <c r="O321" s="130" t="s">
        <v>7814</v>
      </c>
      <c r="P321" s="130" t="s">
        <v>7814</v>
      </c>
      <c r="Q321" s="130" t="s">
        <v>7814</v>
      </c>
      <c r="R321" s="130" t="s">
        <v>7814</v>
      </c>
      <c r="S321" s="130" t="s">
        <v>7814</v>
      </c>
      <c r="T321" s="130" t="s">
        <v>7814</v>
      </c>
      <c r="U321" s="6"/>
    </row>
    <row r="322" spans="1:21" ht="25.5">
      <c r="A322" s="89" t="s">
        <v>3471</v>
      </c>
      <c r="B322" s="89" t="s">
        <v>3472</v>
      </c>
      <c r="C322" s="130" t="s">
        <v>7814</v>
      </c>
      <c r="D322" s="130" t="s">
        <v>7814</v>
      </c>
      <c r="E322" s="130" t="s">
        <v>7814</v>
      </c>
      <c r="F322" s="130" t="s">
        <v>7814</v>
      </c>
      <c r="G322" s="130" t="s">
        <v>7814</v>
      </c>
      <c r="H322" s="130" t="s">
        <v>7814</v>
      </c>
      <c r="I322" s="130" t="s">
        <v>7814</v>
      </c>
      <c r="J322" s="130" t="s">
        <v>7814</v>
      </c>
      <c r="K322" s="130" t="s">
        <v>7814</v>
      </c>
      <c r="L322" s="130" t="s">
        <v>7814</v>
      </c>
      <c r="M322" s="130" t="s">
        <v>7814</v>
      </c>
      <c r="N322" s="130">
        <v>-1</v>
      </c>
      <c r="O322" s="130" t="s">
        <v>7814</v>
      </c>
      <c r="P322" s="130" t="s">
        <v>7814</v>
      </c>
      <c r="Q322" s="130" t="s">
        <v>7814</v>
      </c>
      <c r="R322" s="130" t="s">
        <v>7814</v>
      </c>
      <c r="S322" s="130" t="s">
        <v>7814</v>
      </c>
      <c r="T322" s="130" t="s">
        <v>7814</v>
      </c>
      <c r="U322" s="6"/>
    </row>
    <row r="323" spans="1:21" ht="38.25">
      <c r="A323" s="89" t="s">
        <v>3494</v>
      </c>
      <c r="B323" s="89" t="s">
        <v>3495</v>
      </c>
      <c r="C323" s="130" t="s">
        <v>7814</v>
      </c>
      <c r="D323" s="130" t="s">
        <v>7814</v>
      </c>
      <c r="E323" s="130" t="s">
        <v>7814</v>
      </c>
      <c r="F323" s="130" t="s">
        <v>7814</v>
      </c>
      <c r="G323" s="130" t="s">
        <v>7814</v>
      </c>
      <c r="H323" s="130" t="s">
        <v>7814</v>
      </c>
      <c r="I323" s="130" t="s">
        <v>7814</v>
      </c>
      <c r="J323" s="130" t="s">
        <v>7814</v>
      </c>
      <c r="K323" s="130" t="s">
        <v>7814</v>
      </c>
      <c r="L323" s="130" t="s">
        <v>7814</v>
      </c>
      <c r="M323" s="130" t="s">
        <v>7814</v>
      </c>
      <c r="N323" s="130">
        <v>1.1558434488967664</v>
      </c>
      <c r="O323" s="130">
        <v>-9.2085536487864661E-2</v>
      </c>
      <c r="P323" s="130">
        <v>0.20130153447754795</v>
      </c>
      <c r="Q323" s="130">
        <v>-4.7825093586225997E-2</v>
      </c>
      <c r="R323" s="130">
        <v>4.2515576282459611E-2</v>
      </c>
      <c r="S323" s="130">
        <v>0.14060664233708864</v>
      </c>
      <c r="T323" s="130">
        <v>0.28019295734790917</v>
      </c>
      <c r="U323" s="6"/>
    </row>
    <row r="324" spans="1:21" ht="25.5">
      <c r="A324" s="116" t="s">
        <v>3503</v>
      </c>
      <c r="B324" s="89" t="s">
        <v>3504</v>
      </c>
      <c r="C324" s="130" t="s">
        <v>7814</v>
      </c>
      <c r="D324" s="130" t="s">
        <v>7814</v>
      </c>
      <c r="E324" s="130" t="s">
        <v>7814</v>
      </c>
      <c r="F324" s="130" t="s">
        <v>7814</v>
      </c>
      <c r="G324" s="130" t="s">
        <v>7814</v>
      </c>
      <c r="H324" s="130" t="s">
        <v>7814</v>
      </c>
      <c r="I324" s="130" t="s">
        <v>7814</v>
      </c>
      <c r="J324" s="130" t="s">
        <v>7814</v>
      </c>
      <c r="K324" s="130" t="s">
        <v>7814</v>
      </c>
      <c r="L324" s="130" t="s">
        <v>7814</v>
      </c>
      <c r="M324" s="130" t="s">
        <v>7814</v>
      </c>
      <c r="N324" s="130">
        <v>-10.072825203352107</v>
      </c>
      <c r="O324" s="130">
        <v>-0.24381290829295366</v>
      </c>
      <c r="P324" s="130">
        <v>-0.19532290737361524</v>
      </c>
      <c r="Q324" s="130">
        <v>0.55688708648889818</v>
      </c>
      <c r="R324" s="130">
        <v>-0.14235959329541237</v>
      </c>
      <c r="S324" s="130">
        <v>-0.44322086146990414</v>
      </c>
      <c r="T324" s="130">
        <v>0.65872791596316516</v>
      </c>
      <c r="U324" s="6"/>
    </row>
    <row r="325" spans="1:21" ht="38.25">
      <c r="A325" s="89" t="s">
        <v>3507</v>
      </c>
      <c r="B325" s="89" t="s">
        <v>3508</v>
      </c>
      <c r="C325" s="130" t="s">
        <v>7814</v>
      </c>
      <c r="D325" s="130" t="s">
        <v>7814</v>
      </c>
      <c r="E325" s="130" t="s">
        <v>7814</v>
      </c>
      <c r="F325" s="130" t="s">
        <v>7814</v>
      </c>
      <c r="G325" s="130" t="s">
        <v>7814</v>
      </c>
      <c r="H325" s="130" t="s">
        <v>7814</v>
      </c>
      <c r="I325" s="130" t="s">
        <v>7814</v>
      </c>
      <c r="J325" s="130" t="s">
        <v>7814</v>
      </c>
      <c r="K325" s="130" t="s">
        <v>7814</v>
      </c>
      <c r="L325" s="130" t="s">
        <v>7814</v>
      </c>
      <c r="M325" s="130" t="s">
        <v>7814</v>
      </c>
      <c r="N325" s="130">
        <v>-1.7000812062303305E-3</v>
      </c>
      <c r="O325" s="130">
        <v>1.5004718918643523E-2</v>
      </c>
      <c r="P325" s="130">
        <v>-5.0402766309824987E-3</v>
      </c>
      <c r="Q325" s="130">
        <v>9.6828104004657689E-2</v>
      </c>
      <c r="R325" s="130">
        <v>-0.44575327523334141</v>
      </c>
      <c r="S325" s="130">
        <v>0.87848533463827416</v>
      </c>
      <c r="T325" s="130">
        <v>-0.14661397372073948</v>
      </c>
      <c r="U325" s="6"/>
    </row>
    <row r="326" spans="1:21" ht="38.25">
      <c r="A326" s="89" t="s">
        <v>3517</v>
      </c>
      <c r="B326" s="89" t="s">
        <v>3518</v>
      </c>
      <c r="C326" s="130" t="s">
        <v>7814</v>
      </c>
      <c r="D326" s="130" t="s">
        <v>7814</v>
      </c>
      <c r="E326" s="130" t="s">
        <v>7814</v>
      </c>
      <c r="F326" s="130" t="s">
        <v>7814</v>
      </c>
      <c r="G326" s="130" t="s">
        <v>7814</v>
      </c>
      <c r="H326" s="130" t="s">
        <v>7814</v>
      </c>
      <c r="I326" s="130" t="s">
        <v>7814</v>
      </c>
      <c r="J326" s="130" t="s">
        <v>7814</v>
      </c>
      <c r="K326" s="130" t="s">
        <v>7814</v>
      </c>
      <c r="L326" s="130" t="s">
        <v>7814</v>
      </c>
      <c r="M326" s="130" t="s">
        <v>7814</v>
      </c>
      <c r="N326" s="130">
        <v>1.5137490460875624</v>
      </c>
      <c r="O326" s="130">
        <v>0.23922730440261697</v>
      </c>
      <c r="P326" s="130">
        <v>3.9234274097668553E-2</v>
      </c>
      <c r="Q326" s="130">
        <v>-1.2018404296557206E-2</v>
      </c>
      <c r="R326" s="130">
        <v>3.5359641543563747E-2</v>
      </c>
      <c r="S326" s="130">
        <v>0.11637594276972485</v>
      </c>
      <c r="T326" s="130">
        <v>5.3127005148425388E-2</v>
      </c>
      <c r="U326" s="6"/>
    </row>
    <row r="327" spans="1:21" ht="38.25">
      <c r="A327" s="89" t="s">
        <v>3523</v>
      </c>
      <c r="B327" s="89" t="s">
        <v>3524</v>
      </c>
      <c r="C327" s="130" t="s">
        <v>7814</v>
      </c>
      <c r="D327" s="130" t="s">
        <v>7814</v>
      </c>
      <c r="E327" s="130" t="s">
        <v>7814</v>
      </c>
      <c r="F327" s="130" t="s">
        <v>7814</v>
      </c>
      <c r="G327" s="130" t="s">
        <v>7814</v>
      </c>
      <c r="H327" s="130" t="s">
        <v>7814</v>
      </c>
      <c r="I327" s="130" t="s">
        <v>7814</v>
      </c>
      <c r="J327" s="130" t="s">
        <v>7814</v>
      </c>
      <c r="K327" s="130" t="s">
        <v>7814</v>
      </c>
      <c r="L327" s="130" t="s">
        <v>7814</v>
      </c>
      <c r="M327" s="130" t="s">
        <v>7814</v>
      </c>
      <c r="N327" s="130">
        <v>-4.6319400718152437E-2</v>
      </c>
      <c r="O327" s="130">
        <v>6.1087881567922997E-2</v>
      </c>
      <c r="P327" s="130">
        <v>0.40741658300768502</v>
      </c>
      <c r="Q327" s="130">
        <v>5.208875317153594E-2</v>
      </c>
      <c r="R327" s="130">
        <v>-0.59176187933819735</v>
      </c>
      <c r="S327" s="130">
        <v>-2.2963013127344438</v>
      </c>
      <c r="T327" s="130">
        <v>-1.405180087033701</v>
      </c>
      <c r="U327" s="6"/>
    </row>
    <row r="328" spans="1:21">
      <c r="A328" s="89" t="s">
        <v>3527</v>
      </c>
      <c r="B328" s="89" t="s">
        <v>7670</v>
      </c>
      <c r="C328" s="130" t="s">
        <v>7814</v>
      </c>
      <c r="D328" s="130" t="s">
        <v>7814</v>
      </c>
      <c r="E328" s="130" t="s">
        <v>7814</v>
      </c>
      <c r="F328" s="130" t="s">
        <v>7814</v>
      </c>
      <c r="G328" s="130" t="s">
        <v>7814</v>
      </c>
      <c r="H328" s="130" t="s">
        <v>7814</v>
      </c>
      <c r="I328" s="130" t="s">
        <v>7814</v>
      </c>
      <c r="J328" s="130" t="s">
        <v>7814</v>
      </c>
      <c r="K328" s="130" t="s">
        <v>7814</v>
      </c>
      <c r="L328" s="130" t="s">
        <v>7814</v>
      </c>
      <c r="M328" s="130" t="s">
        <v>7814</v>
      </c>
      <c r="N328" s="130">
        <v>0.27095083499596595</v>
      </c>
      <c r="O328" s="130">
        <v>0.38259296603581516</v>
      </c>
      <c r="P328" s="130">
        <v>0.38912520086307523</v>
      </c>
      <c r="Q328" s="130">
        <v>0.31286847306359933</v>
      </c>
      <c r="R328" s="130">
        <v>-0.23047560666889488</v>
      </c>
      <c r="S328" s="130">
        <v>0.84098862120933782</v>
      </c>
      <c r="T328" s="130">
        <v>-3.8077549676964528E-2</v>
      </c>
      <c r="U328" s="6"/>
    </row>
    <row r="329" spans="1:21" ht="51">
      <c r="A329" s="89" t="s">
        <v>3533</v>
      </c>
      <c r="B329" s="89" t="s">
        <v>7671</v>
      </c>
      <c r="C329" s="130" t="s">
        <v>7814</v>
      </c>
      <c r="D329" s="130" t="s">
        <v>7814</v>
      </c>
      <c r="E329" s="130" t="s">
        <v>7814</v>
      </c>
      <c r="F329" s="130" t="s">
        <v>7814</v>
      </c>
      <c r="G329" s="130" t="s">
        <v>7814</v>
      </c>
      <c r="H329" s="130" t="s">
        <v>7814</v>
      </c>
      <c r="I329" s="130" t="s">
        <v>7814</v>
      </c>
      <c r="J329" s="130" t="s">
        <v>7814</v>
      </c>
      <c r="K329" s="130" t="s">
        <v>7814</v>
      </c>
      <c r="L329" s="130" t="s">
        <v>7814</v>
      </c>
      <c r="M329" s="130" t="s">
        <v>7814</v>
      </c>
      <c r="N329" s="130">
        <v>7.217913474691473E-3</v>
      </c>
      <c r="O329" s="130">
        <v>5.4528986179698222</v>
      </c>
      <c r="P329" s="130">
        <v>-1.2190925567066468E-2</v>
      </c>
      <c r="Q329" s="130">
        <v>-0.37046685369749499</v>
      </c>
      <c r="R329" s="130">
        <v>1.2210132343726698E-2</v>
      </c>
      <c r="S329" s="130">
        <v>0.45726742700770084</v>
      </c>
      <c r="T329" s="130">
        <v>8.6950887923378906E-2</v>
      </c>
      <c r="U329" s="6"/>
    </row>
    <row r="330" spans="1:21" ht="25.5">
      <c r="A330" s="89" t="s">
        <v>7660</v>
      </c>
      <c r="B330" s="89" t="s">
        <v>7661</v>
      </c>
      <c r="C330" s="130" t="s">
        <v>7814</v>
      </c>
      <c r="D330" s="130" t="s">
        <v>7814</v>
      </c>
      <c r="E330" s="130" t="s">
        <v>7814</v>
      </c>
      <c r="F330" s="130" t="s">
        <v>7814</v>
      </c>
      <c r="G330" s="130" t="s">
        <v>7814</v>
      </c>
      <c r="H330" s="130" t="s">
        <v>7814</v>
      </c>
      <c r="I330" s="130" t="s">
        <v>7814</v>
      </c>
      <c r="J330" s="130" t="s">
        <v>7814</v>
      </c>
      <c r="K330" s="130" t="s">
        <v>7814</v>
      </c>
      <c r="L330" s="130" t="s">
        <v>7814</v>
      </c>
      <c r="M330" s="130" t="s">
        <v>7814</v>
      </c>
      <c r="N330" s="130" t="s">
        <v>7814</v>
      </c>
      <c r="O330" s="130" t="s">
        <v>7814</v>
      </c>
      <c r="P330" s="130" t="s">
        <v>7814</v>
      </c>
      <c r="Q330" s="130">
        <v>4.1199373500527825E-2</v>
      </c>
      <c r="R330" s="130">
        <v>4.7357180399387744E-9</v>
      </c>
      <c r="S330" s="130">
        <v>-0.64986953167074901</v>
      </c>
      <c r="T330" s="130">
        <v>-2.205599917314415</v>
      </c>
      <c r="U330" s="6"/>
    </row>
    <row r="331" spans="1:21">
      <c r="A331" s="89" t="s">
        <v>426</v>
      </c>
      <c r="B331" s="89" t="s">
        <v>3539</v>
      </c>
      <c r="C331" s="130">
        <v>0.12721738791828097</v>
      </c>
      <c r="D331" s="130">
        <v>0.72021918739232138</v>
      </c>
      <c r="E331" s="130">
        <v>8.2449530132327586E-2</v>
      </c>
      <c r="F331" s="130">
        <v>0.11133716812643168</v>
      </c>
      <c r="G331" s="130">
        <v>4.6110585596680354E-2</v>
      </c>
      <c r="H331" s="130">
        <v>9.0452044827314282E-2</v>
      </c>
      <c r="I331" s="130">
        <v>6.3498058561526793E-2</v>
      </c>
      <c r="J331" s="130">
        <v>7.5282411830149831E-2</v>
      </c>
      <c r="K331" s="130">
        <v>4.6793439657091263E-3</v>
      </c>
      <c r="L331" s="130">
        <v>5.0105849572271488E-2</v>
      </c>
      <c r="M331" s="130">
        <v>-0.37895637378410862</v>
      </c>
      <c r="N331" s="130">
        <v>5.6214137845004064E-2</v>
      </c>
      <c r="O331" s="130">
        <v>8.1927101269744229E-2</v>
      </c>
      <c r="P331" s="130">
        <v>7.4444602454351472E-2</v>
      </c>
      <c r="Q331" s="130">
        <v>4.2675740831528586E-2</v>
      </c>
      <c r="R331" s="130">
        <v>5.1492993047716373E-2</v>
      </c>
      <c r="S331" s="130">
        <v>3.7207893371630663E-2</v>
      </c>
      <c r="T331" s="130">
        <v>9.9110455885239146E-2</v>
      </c>
      <c r="U331" s="6"/>
    </row>
    <row r="332" spans="1:21">
      <c r="A332" s="89" t="s">
        <v>427</v>
      </c>
      <c r="B332" s="89" t="s">
        <v>18</v>
      </c>
      <c r="C332" s="130">
        <v>0.11626880559726605</v>
      </c>
      <c r="D332" s="130">
        <v>3.9613283742815319</v>
      </c>
      <c r="E332" s="130">
        <v>0.20461958484975273</v>
      </c>
      <c r="F332" s="130">
        <v>0.14817574261030497</v>
      </c>
      <c r="G332" s="130">
        <v>0.59252196655053035</v>
      </c>
      <c r="H332" s="130">
        <v>0.5271144092446054</v>
      </c>
      <c r="I332" s="130">
        <v>7.9041487803595434E-2</v>
      </c>
      <c r="J332" s="130">
        <v>-0.30853390248922086</v>
      </c>
      <c r="K332" s="130">
        <v>6.3557528763782845E-2</v>
      </c>
      <c r="L332" s="130">
        <v>3.2294463904372517E-2</v>
      </c>
      <c r="M332" s="130">
        <v>-0.77977912144918715</v>
      </c>
      <c r="N332" s="130">
        <v>-2.9158629199941832E-2</v>
      </c>
      <c r="O332" s="130">
        <v>1.1507817529481787</v>
      </c>
      <c r="P332" s="130">
        <v>7.6726289147616811E-2</v>
      </c>
      <c r="Q332" s="130">
        <v>6.0279990615427215E-2</v>
      </c>
      <c r="R332" s="130">
        <v>1.5487544481129323E-2</v>
      </c>
      <c r="S332" s="130">
        <v>9.5915126424576558E-2</v>
      </c>
      <c r="T332" s="130">
        <v>1.8284390706748921E-2</v>
      </c>
      <c r="U332" s="6"/>
    </row>
    <row r="333" spans="1:21">
      <c r="A333" s="89" t="s">
        <v>428</v>
      </c>
      <c r="B333" s="89" t="s">
        <v>17</v>
      </c>
      <c r="C333" s="130">
        <v>0.14268252292326311</v>
      </c>
      <c r="D333" s="130">
        <v>-0.81463190084980586</v>
      </c>
      <c r="E333" s="130">
        <v>-0.33151198066895293</v>
      </c>
      <c r="F333" s="130">
        <v>1.7826277412142781</v>
      </c>
      <c r="G333" s="130">
        <v>-1.4623135677649279E-2</v>
      </c>
      <c r="H333" s="130">
        <v>0.21714839485651583</v>
      </c>
      <c r="I333" s="130">
        <v>0.99426635987451917</v>
      </c>
      <c r="J333" s="130">
        <v>-8.3690633000534254E-2</v>
      </c>
      <c r="K333" s="130">
        <v>4.2563733368777834E-2</v>
      </c>
      <c r="L333" s="130">
        <v>0.18063113471004577</v>
      </c>
      <c r="M333" s="130">
        <v>-0.48651059630802485</v>
      </c>
      <c r="N333" s="130">
        <v>0.45647107438091972</v>
      </c>
      <c r="O333" s="130">
        <v>0.16496205742672587</v>
      </c>
      <c r="P333" s="130">
        <v>4.9189593191825809E-2</v>
      </c>
      <c r="Q333" s="130">
        <v>-0.11633957149978691</v>
      </c>
      <c r="R333" s="130">
        <v>0.2109654062265256</v>
      </c>
      <c r="S333" s="130">
        <v>0.99388703890935126</v>
      </c>
      <c r="T333" s="130">
        <v>0.49007134457778179</v>
      </c>
      <c r="U333" s="6"/>
    </row>
    <row r="334" spans="1:21">
      <c r="A334" s="89" t="s">
        <v>429</v>
      </c>
      <c r="B334" s="89" t="s">
        <v>181</v>
      </c>
      <c r="C334" s="130">
        <v>0</v>
      </c>
      <c r="D334" s="130">
        <v>0</v>
      </c>
      <c r="E334" s="130">
        <v>-0.94836688937771618</v>
      </c>
      <c r="F334" s="130">
        <v>0</v>
      </c>
      <c r="G334" s="130">
        <v>0</v>
      </c>
      <c r="H334" s="130">
        <v>276.5797087472273</v>
      </c>
      <c r="I334" s="130">
        <v>-0.99639743119368052</v>
      </c>
      <c r="J334" s="130">
        <v>0</v>
      </c>
      <c r="K334" s="130">
        <v>0</v>
      </c>
      <c r="L334" s="130">
        <v>-7.0708361462612501E-6</v>
      </c>
      <c r="M334" s="130">
        <v>-1</v>
      </c>
      <c r="N334" s="130" t="s">
        <v>7814</v>
      </c>
      <c r="O334" s="130" t="s">
        <v>7814</v>
      </c>
      <c r="P334" s="130" t="s">
        <v>7814</v>
      </c>
      <c r="Q334" s="130" t="s">
        <v>7814</v>
      </c>
      <c r="R334" s="130" t="s">
        <v>7814</v>
      </c>
      <c r="S334" s="130" t="s">
        <v>7814</v>
      </c>
      <c r="T334" s="130" t="s">
        <v>7814</v>
      </c>
      <c r="U334" s="6"/>
    </row>
    <row r="335" spans="1:21">
      <c r="A335" s="89" t="s">
        <v>430</v>
      </c>
      <c r="B335" s="89" t="s">
        <v>183</v>
      </c>
      <c r="C335" s="130" t="s">
        <v>7814</v>
      </c>
      <c r="D335" s="130" t="s">
        <v>7814</v>
      </c>
      <c r="E335" s="130" t="s">
        <v>7814</v>
      </c>
      <c r="F335" s="130" t="s">
        <v>7814</v>
      </c>
      <c r="G335" s="130" t="s">
        <v>7814</v>
      </c>
      <c r="H335" s="130" t="s">
        <v>7814</v>
      </c>
      <c r="I335" s="130" t="s">
        <v>7814</v>
      </c>
      <c r="J335" s="130" t="s">
        <v>7814</v>
      </c>
      <c r="K335" s="130">
        <v>-98.60157395952173</v>
      </c>
      <c r="L335" s="130">
        <v>7.9758274998251055E-2</v>
      </c>
      <c r="M335" s="130">
        <v>-1</v>
      </c>
      <c r="N335" s="130" t="s">
        <v>7814</v>
      </c>
      <c r="O335" s="130" t="s">
        <v>7814</v>
      </c>
      <c r="P335" s="130" t="s">
        <v>7814</v>
      </c>
      <c r="Q335" s="130" t="s">
        <v>7814</v>
      </c>
      <c r="R335" s="130" t="s">
        <v>7814</v>
      </c>
      <c r="S335" s="130" t="s">
        <v>7814</v>
      </c>
      <c r="T335" s="130" t="s">
        <v>7814</v>
      </c>
      <c r="U335" s="6"/>
    </row>
    <row r="336" spans="1:21">
      <c r="A336" s="89" t="s">
        <v>431</v>
      </c>
      <c r="B336" s="89" t="s">
        <v>16</v>
      </c>
      <c r="C336" s="130">
        <v>0.2128853979505505</v>
      </c>
      <c r="D336" s="130">
        <v>0.37456166178404593</v>
      </c>
      <c r="E336" s="130">
        <v>0.10173793614128446</v>
      </c>
      <c r="F336" s="130">
        <v>0.15299413711629706</v>
      </c>
      <c r="G336" s="130">
        <v>4.2871104457549158E-2</v>
      </c>
      <c r="H336" s="130">
        <v>0.11095320635045347</v>
      </c>
      <c r="I336" s="130">
        <v>5.9337494714506667E-2</v>
      </c>
      <c r="J336" s="130">
        <v>0.2202205138589306</v>
      </c>
      <c r="K336" s="130">
        <v>-2.229503022073942E-2</v>
      </c>
      <c r="L336" s="130">
        <v>9.3305342121433821E-2</v>
      </c>
      <c r="M336" s="130">
        <v>-0.56527453132718775</v>
      </c>
      <c r="N336" s="130">
        <v>9.4532593256404507E-2</v>
      </c>
      <c r="O336" s="130">
        <v>9.9613108467617062E-2</v>
      </c>
      <c r="P336" s="130">
        <v>4.7841971023604213E-2</v>
      </c>
      <c r="Q336" s="130">
        <v>7.0051638245458125E-2</v>
      </c>
      <c r="R336" s="130">
        <v>6.1005344637217629E-2</v>
      </c>
      <c r="S336" s="130">
        <v>5.9238552983379877E-2</v>
      </c>
      <c r="T336" s="130">
        <v>1.101231577801709E-2</v>
      </c>
      <c r="U336" s="6"/>
    </row>
    <row r="337" spans="1:21" ht="25.5">
      <c r="A337" s="89" t="s">
        <v>433</v>
      </c>
      <c r="B337" s="89" t="s">
        <v>15</v>
      </c>
      <c r="C337" s="130">
        <v>0.11437957321411196</v>
      </c>
      <c r="D337" s="130">
        <v>-0.57340314267861836</v>
      </c>
      <c r="E337" s="130">
        <v>-0.97451063361276324</v>
      </c>
      <c r="F337" s="130">
        <v>-0.98286034245033749</v>
      </c>
      <c r="G337" s="130">
        <v>100.44080004762188</v>
      </c>
      <c r="H337" s="130">
        <v>-0.97787693708834666</v>
      </c>
      <c r="I337" s="130">
        <v>39.955013262599465</v>
      </c>
      <c r="J337" s="130">
        <v>-0.97555861254245457</v>
      </c>
      <c r="K337" s="130">
        <v>100.67684219452217</v>
      </c>
      <c r="L337" s="130">
        <v>-0.99017616704543088</v>
      </c>
      <c r="M337" s="130">
        <v>-0.15346719569252121</v>
      </c>
      <c r="N337" s="130">
        <v>0</v>
      </c>
      <c r="O337" s="130">
        <v>1.1321312471051015</v>
      </c>
      <c r="P337" s="130">
        <v>3040.4653579009823</v>
      </c>
      <c r="Q337" s="130">
        <v>-2.8995583711832751E-11</v>
      </c>
      <c r="R337" s="130">
        <v>5.5492264462553287E-4</v>
      </c>
      <c r="S337" s="130">
        <v>-6.0235455636092894E-4</v>
      </c>
      <c r="T337" s="130">
        <v>7.3418592997038568E-2</v>
      </c>
      <c r="U337" s="6"/>
    </row>
    <row r="338" spans="1:21">
      <c r="A338" s="89" t="s">
        <v>434</v>
      </c>
      <c r="B338" s="89" t="s">
        <v>14</v>
      </c>
      <c r="C338" s="130">
        <v>0.15254168541485291</v>
      </c>
      <c r="D338" s="130">
        <v>0.99317065473105148</v>
      </c>
      <c r="E338" s="130">
        <v>0.10381955182457592</v>
      </c>
      <c r="F338" s="130">
        <v>9.6335241079692269E-2</v>
      </c>
      <c r="G338" s="130">
        <v>4.095361487945115E-2</v>
      </c>
      <c r="H338" s="130">
        <v>7.1909385239156576E-2</v>
      </c>
      <c r="I338" s="130">
        <v>3.9714819808742696E-3</v>
      </c>
      <c r="J338" s="130">
        <v>-0.12295127180623711</v>
      </c>
      <c r="K338" s="130">
        <v>-4.0507471738617129E-2</v>
      </c>
      <c r="L338" s="130">
        <v>-1.3730584479195285E-2</v>
      </c>
      <c r="M338" s="130">
        <v>-0.15881261614222997</v>
      </c>
      <c r="N338" s="130">
        <v>2.8026900130722954E-2</v>
      </c>
      <c r="O338" s="130">
        <v>-5.3568375194810169E-2</v>
      </c>
      <c r="P338" s="130">
        <v>-1.5613886114170028E-2</v>
      </c>
      <c r="Q338" s="130">
        <v>-2.7900991209290127E-2</v>
      </c>
      <c r="R338" s="130">
        <v>-7.7216267977453401E-2</v>
      </c>
      <c r="S338" s="130">
        <v>1.8327064227043666E-2</v>
      </c>
      <c r="T338" s="130">
        <v>-5.7768603972555566E-3</v>
      </c>
      <c r="U338" s="6"/>
    </row>
    <row r="339" spans="1:21">
      <c r="A339" s="89" t="s">
        <v>435</v>
      </c>
      <c r="B339" s="89" t="s">
        <v>13</v>
      </c>
      <c r="C339" s="130">
        <v>-0.50556138270467565</v>
      </c>
      <c r="D339" s="130">
        <v>-1</v>
      </c>
      <c r="E339" s="130" t="s">
        <v>7814</v>
      </c>
      <c r="F339" s="130" t="s">
        <v>7814</v>
      </c>
      <c r="G339" s="130" t="s">
        <v>7814</v>
      </c>
      <c r="H339" s="130" t="s">
        <v>7814</v>
      </c>
      <c r="I339" s="130" t="s">
        <v>7814</v>
      </c>
      <c r="J339" s="130" t="s">
        <v>7814</v>
      </c>
      <c r="K339" s="130">
        <v>0</v>
      </c>
      <c r="L339" s="130">
        <v>0</v>
      </c>
      <c r="M339" s="130">
        <v>2409.9428048780487</v>
      </c>
      <c r="N339" s="130">
        <v>-0.1917708192949672</v>
      </c>
      <c r="O339" s="130">
        <v>-0.27897361637411988</v>
      </c>
      <c r="P339" s="130">
        <v>-1.6862801565270535E-3</v>
      </c>
      <c r="Q339" s="130">
        <v>-2.2605799183137321E-2</v>
      </c>
      <c r="R339" s="130">
        <v>1.0597324937080659</v>
      </c>
      <c r="S339" s="130">
        <v>8.7170270775271952E-4</v>
      </c>
      <c r="T339" s="130">
        <v>0.30570810540431048</v>
      </c>
      <c r="U339" s="6"/>
    </row>
    <row r="340" spans="1:21">
      <c r="A340" s="89" t="s">
        <v>436</v>
      </c>
      <c r="B340" s="89" t="s">
        <v>12</v>
      </c>
      <c r="C340" s="130" t="s">
        <v>7814</v>
      </c>
      <c r="D340" s="130" t="s">
        <v>7814</v>
      </c>
      <c r="E340" s="130">
        <v>21.562265025752673</v>
      </c>
      <c r="F340" s="130">
        <v>-1</v>
      </c>
      <c r="G340" s="130" t="s">
        <v>7814</v>
      </c>
      <c r="H340" s="130" t="s">
        <v>7814</v>
      </c>
      <c r="I340" s="130" t="s">
        <v>7814</v>
      </c>
      <c r="J340" s="130" t="s">
        <v>7814</v>
      </c>
      <c r="K340" s="130" t="s">
        <v>7814</v>
      </c>
      <c r="L340" s="130" t="s">
        <v>7814</v>
      </c>
      <c r="M340" s="130" t="s">
        <v>7814</v>
      </c>
      <c r="N340" s="130" t="s">
        <v>7814</v>
      </c>
      <c r="O340" s="130" t="s">
        <v>7814</v>
      </c>
      <c r="P340" s="130" t="s">
        <v>7814</v>
      </c>
      <c r="Q340" s="130" t="s">
        <v>7814</v>
      </c>
      <c r="R340" s="130" t="s">
        <v>7814</v>
      </c>
      <c r="S340" s="130" t="s">
        <v>7814</v>
      </c>
      <c r="T340" s="130" t="s">
        <v>7814</v>
      </c>
      <c r="U340" s="6"/>
    </row>
    <row r="341" spans="1:21">
      <c r="A341" s="89" t="s">
        <v>437</v>
      </c>
      <c r="B341" s="89" t="s">
        <v>11</v>
      </c>
      <c r="C341" s="130">
        <v>-0.41558913991005508</v>
      </c>
      <c r="D341" s="130">
        <v>-11.540338764338834</v>
      </c>
      <c r="E341" s="130">
        <v>-6.4519795942268976E-2</v>
      </c>
      <c r="F341" s="130">
        <v>-0.75819415540871404</v>
      </c>
      <c r="G341" s="130">
        <v>2.4106615618355471</v>
      </c>
      <c r="H341" s="130">
        <v>-0.5703659749607991</v>
      </c>
      <c r="I341" s="130">
        <v>-1.0314929653476912</v>
      </c>
      <c r="J341" s="130">
        <v>305.01926515609307</v>
      </c>
      <c r="K341" s="130">
        <v>0.49062915528876028</v>
      </c>
      <c r="L341" s="130">
        <v>0.15443654695760745</v>
      </c>
      <c r="M341" s="130">
        <v>-0.39677089972497737</v>
      </c>
      <c r="N341" s="130">
        <v>1.1768247449497693</v>
      </c>
      <c r="O341" s="130">
        <v>7.750063297565446E-2</v>
      </c>
      <c r="P341" s="130">
        <v>6.9268173469925642E-2</v>
      </c>
      <c r="Q341" s="130">
        <v>5.7151205178423981E-2</v>
      </c>
      <c r="R341" s="130">
        <v>6.348423369830547E-2</v>
      </c>
      <c r="S341" s="130">
        <v>7.3577909218604853E-2</v>
      </c>
      <c r="T341" s="130">
        <v>0.12740091553874988</v>
      </c>
      <c r="U341" s="6"/>
    </row>
    <row r="342" spans="1:21">
      <c r="A342" s="89" t="s">
        <v>438</v>
      </c>
      <c r="B342" s="89" t="s">
        <v>10</v>
      </c>
      <c r="C342" s="130">
        <v>9.7823166362081215E-2</v>
      </c>
      <c r="D342" s="130">
        <v>0.19409516784014791</v>
      </c>
      <c r="E342" s="130">
        <v>3.8212181210197205E-2</v>
      </c>
      <c r="F342" s="130">
        <v>8.5146830998953371E-2</v>
      </c>
      <c r="G342" s="130">
        <v>3.0490969313231586E-2</v>
      </c>
      <c r="H342" s="130">
        <v>4.961903617232144E-2</v>
      </c>
      <c r="I342" s="130">
        <v>3.4781723714906176E-2</v>
      </c>
      <c r="J342" s="130">
        <v>5.9436565189956436E-3</v>
      </c>
      <c r="K342" s="130">
        <v>-0.29694238113597671</v>
      </c>
      <c r="L342" s="130">
        <v>2.7344488919632814E-2</v>
      </c>
      <c r="M342" s="130">
        <v>-1</v>
      </c>
      <c r="N342" s="130" t="s">
        <v>7814</v>
      </c>
      <c r="O342" s="130" t="s">
        <v>7814</v>
      </c>
      <c r="P342" s="130" t="s">
        <v>7814</v>
      </c>
      <c r="Q342" s="130" t="s">
        <v>7814</v>
      </c>
      <c r="R342" s="130" t="s">
        <v>7814</v>
      </c>
      <c r="S342" s="130" t="s">
        <v>7814</v>
      </c>
      <c r="T342" s="130" t="s">
        <v>7814</v>
      </c>
      <c r="U342" s="6"/>
    </row>
    <row r="343" spans="1:21">
      <c r="A343" s="89" t="s">
        <v>439</v>
      </c>
      <c r="B343" s="89" t="s">
        <v>9</v>
      </c>
      <c r="C343" s="130">
        <v>0</v>
      </c>
      <c r="D343" s="130">
        <v>2.9906038367058501</v>
      </c>
      <c r="E343" s="130">
        <v>2.8580450195381246E-6</v>
      </c>
      <c r="F343" s="130">
        <v>-2.0234958066311703E-2</v>
      </c>
      <c r="G343" s="130">
        <v>3.4931835518456911E-3</v>
      </c>
      <c r="H343" s="130">
        <v>1.6685658473059028E-4</v>
      </c>
      <c r="I343" s="130">
        <v>0.11225208928302588</v>
      </c>
      <c r="J343" s="130">
        <v>1.0558485506684256E-3</v>
      </c>
      <c r="K343" s="130">
        <v>-0.11531479475191719</v>
      </c>
      <c r="L343" s="130">
        <v>-7.5206562345647265E-2</v>
      </c>
      <c r="M343" s="130">
        <v>-1</v>
      </c>
      <c r="N343" s="130" t="s">
        <v>7814</v>
      </c>
      <c r="O343" s="130" t="s">
        <v>7814</v>
      </c>
      <c r="P343" s="130" t="s">
        <v>7814</v>
      </c>
      <c r="Q343" s="130" t="s">
        <v>7814</v>
      </c>
      <c r="R343" s="130" t="s">
        <v>7814</v>
      </c>
      <c r="S343" s="130" t="s">
        <v>7814</v>
      </c>
      <c r="T343" s="130" t="s">
        <v>7814</v>
      </c>
      <c r="U343" s="6"/>
    </row>
    <row r="344" spans="1:21">
      <c r="A344" s="89" t="s">
        <v>440</v>
      </c>
      <c r="B344" s="89" t="s">
        <v>8</v>
      </c>
      <c r="C344" s="130">
        <v>7.577996938983822E-2</v>
      </c>
      <c r="D344" s="130">
        <v>1.3798472359292213</v>
      </c>
      <c r="E344" s="130">
        <v>7.2191332765388694E-2</v>
      </c>
      <c r="F344" s="130">
        <v>0.10456205582904099</v>
      </c>
      <c r="G344" s="130">
        <v>6.5010042230273513E-2</v>
      </c>
      <c r="H344" s="130">
        <v>4.8145765678095698E-2</v>
      </c>
      <c r="I344" s="130">
        <v>-1.4663903338329676E-2</v>
      </c>
      <c r="J344" s="130">
        <v>-0.32906421669310526</v>
      </c>
      <c r="K344" s="130">
        <v>-0.40245415240636462</v>
      </c>
      <c r="L344" s="130">
        <v>-3.7964891142473367E-2</v>
      </c>
      <c r="M344" s="130">
        <v>-1</v>
      </c>
      <c r="N344" s="130" t="s">
        <v>7814</v>
      </c>
      <c r="O344" s="130" t="s">
        <v>7814</v>
      </c>
      <c r="P344" s="130" t="s">
        <v>7814</v>
      </c>
      <c r="Q344" s="130" t="s">
        <v>7814</v>
      </c>
      <c r="R344" s="130" t="s">
        <v>7814</v>
      </c>
      <c r="S344" s="130" t="s">
        <v>7814</v>
      </c>
      <c r="T344" s="130" t="s">
        <v>7814</v>
      </c>
      <c r="U344" s="6"/>
    </row>
    <row r="345" spans="1:21" ht="25.5">
      <c r="A345" s="89" t="s">
        <v>442</v>
      </c>
      <c r="B345" s="89" t="s">
        <v>7</v>
      </c>
      <c r="C345" s="130">
        <v>9.7261916483403876E-2</v>
      </c>
      <c r="D345" s="130">
        <v>7.3756415034901117</v>
      </c>
      <c r="E345" s="130">
        <v>0.29711664845721852</v>
      </c>
      <c r="F345" s="130">
        <v>-8.3002392884344078E-2</v>
      </c>
      <c r="G345" s="130">
        <v>-0.38679068605799716</v>
      </c>
      <c r="H345" s="130">
        <v>0.13117085953152929</v>
      </c>
      <c r="I345" s="130">
        <v>1.644274976398397</v>
      </c>
      <c r="J345" s="130">
        <v>-0.99383387067531948</v>
      </c>
      <c r="K345" s="130">
        <v>-0.59068719026928829</v>
      </c>
      <c r="L345" s="130">
        <v>-0.21633101161195112</v>
      </c>
      <c r="M345" s="130">
        <v>-1</v>
      </c>
      <c r="N345" s="130" t="s">
        <v>7814</v>
      </c>
      <c r="O345" s="130" t="s">
        <v>7814</v>
      </c>
      <c r="P345" s="130" t="s">
        <v>7814</v>
      </c>
      <c r="Q345" s="130" t="s">
        <v>7814</v>
      </c>
      <c r="R345" s="130" t="s">
        <v>7814</v>
      </c>
      <c r="S345" s="130" t="s">
        <v>7814</v>
      </c>
      <c r="T345" s="130" t="s">
        <v>7814</v>
      </c>
      <c r="U345" s="6"/>
    </row>
    <row r="346" spans="1:21">
      <c r="A346" s="89" t="s">
        <v>443</v>
      </c>
      <c r="B346" s="89" t="s">
        <v>6</v>
      </c>
      <c r="C346" s="130">
        <v>-2.4176696712513102E-2</v>
      </c>
      <c r="D346" s="130">
        <v>2.3203627011107457</v>
      </c>
      <c r="E346" s="130">
        <v>-8.4487851575912876E-3</v>
      </c>
      <c r="F346" s="130">
        <v>-9.8838271190973659E-2</v>
      </c>
      <c r="G346" s="130">
        <v>4.2778875501634062E-2</v>
      </c>
      <c r="H346" s="130">
        <v>-0.23661217045068095</v>
      </c>
      <c r="I346" s="130">
        <v>1.1876864313411506E-3</v>
      </c>
      <c r="J346" s="130">
        <v>-0.83452261670722927</v>
      </c>
      <c r="K346" s="130">
        <v>-6.1762500705369039E-3</v>
      </c>
      <c r="L346" s="130">
        <v>0.18499110289283793</v>
      </c>
      <c r="M346" s="130">
        <v>-1</v>
      </c>
      <c r="N346" s="130" t="s">
        <v>7814</v>
      </c>
      <c r="O346" s="130" t="s">
        <v>7814</v>
      </c>
      <c r="P346" s="130" t="s">
        <v>7814</v>
      </c>
      <c r="Q346" s="130" t="s">
        <v>7814</v>
      </c>
      <c r="R346" s="130" t="s">
        <v>7814</v>
      </c>
      <c r="S346" s="130" t="s">
        <v>7814</v>
      </c>
      <c r="T346" s="130" t="s">
        <v>7814</v>
      </c>
      <c r="U346" s="6"/>
    </row>
    <row r="347" spans="1:21">
      <c r="A347" s="89" t="s">
        <v>444</v>
      </c>
      <c r="B347" s="89" t="s">
        <v>5</v>
      </c>
      <c r="C347" s="130">
        <v>0.40589328796617452</v>
      </c>
      <c r="D347" s="130">
        <v>0.11070597073348742</v>
      </c>
      <c r="E347" s="130">
        <v>3.4801644030582093</v>
      </c>
      <c r="F347" s="130">
        <v>-0.57763880487367225</v>
      </c>
      <c r="G347" s="130">
        <v>0.11310241271368038</v>
      </c>
      <c r="H347" s="130">
        <v>8.7044774322286189E-2</v>
      </c>
      <c r="I347" s="130">
        <v>-7.6444551403709315E-4</v>
      </c>
      <c r="J347" s="130">
        <v>0.14235563466033119</v>
      </c>
      <c r="K347" s="130">
        <v>0.79315162207251477</v>
      </c>
      <c r="L347" s="130">
        <v>-0.43501593784247772</v>
      </c>
      <c r="M347" s="130">
        <v>-1</v>
      </c>
      <c r="N347" s="130" t="s">
        <v>7814</v>
      </c>
      <c r="O347" s="130" t="s">
        <v>7814</v>
      </c>
      <c r="P347" s="130" t="s">
        <v>7814</v>
      </c>
      <c r="Q347" s="130" t="s">
        <v>7814</v>
      </c>
      <c r="R347" s="130" t="s">
        <v>7814</v>
      </c>
      <c r="S347" s="130" t="s">
        <v>7814</v>
      </c>
      <c r="T347" s="130" t="s">
        <v>7814</v>
      </c>
      <c r="U347" s="6"/>
    </row>
    <row r="348" spans="1:21">
      <c r="A348" s="89" t="s">
        <v>445</v>
      </c>
      <c r="B348" s="89" t="s">
        <v>4</v>
      </c>
      <c r="C348" s="130">
        <v>-0.30628932337160009</v>
      </c>
      <c r="D348" s="130">
        <v>-0.14900991573741684</v>
      </c>
      <c r="E348" s="130">
        <v>2.2975400154155334E-2</v>
      </c>
      <c r="F348" s="130">
        <v>-8.5099025737048972E-2</v>
      </c>
      <c r="G348" s="130">
        <v>-0.57331414062220487</v>
      </c>
      <c r="H348" s="130">
        <v>-0.10635679072354676</v>
      </c>
      <c r="I348" s="130">
        <v>1.166634208411423</v>
      </c>
      <c r="J348" s="130">
        <v>-0.48891800351155279</v>
      </c>
      <c r="K348" s="130">
        <v>1.2594319536604091</v>
      </c>
      <c r="L348" s="130">
        <v>2.8711991038173044</v>
      </c>
      <c r="M348" s="130">
        <v>-1</v>
      </c>
      <c r="N348" s="130" t="s">
        <v>7814</v>
      </c>
      <c r="O348" s="130" t="s">
        <v>7814</v>
      </c>
      <c r="P348" s="130" t="s">
        <v>7814</v>
      </c>
      <c r="Q348" s="130" t="s">
        <v>7814</v>
      </c>
      <c r="R348" s="130" t="s">
        <v>7814</v>
      </c>
      <c r="S348" s="130" t="s">
        <v>7814</v>
      </c>
      <c r="T348" s="130" t="s">
        <v>7814</v>
      </c>
      <c r="U348" s="6"/>
    </row>
    <row r="349" spans="1:21" ht="25.5">
      <c r="A349" s="89" t="s">
        <v>446</v>
      </c>
      <c r="B349" s="89" t="s">
        <v>3</v>
      </c>
      <c r="C349" s="130">
        <v>-1.2449736387399761</v>
      </c>
      <c r="D349" s="130">
        <v>10.313849251562885</v>
      </c>
      <c r="E349" s="130">
        <v>1.3600251501281413E-2</v>
      </c>
      <c r="F349" s="130">
        <v>-0.20440067414761642</v>
      </c>
      <c r="G349" s="130">
        <v>-0.14405007955428462</v>
      </c>
      <c r="H349" s="130">
        <v>9.181641194915624E-2</v>
      </c>
      <c r="I349" s="130">
        <v>-0.2050704097887176</v>
      </c>
      <c r="J349" s="130">
        <v>0.11382089958454844</v>
      </c>
      <c r="K349" s="130">
        <v>0.1036860471615999</v>
      </c>
      <c r="L349" s="130">
        <v>1.3385480498431774</v>
      </c>
      <c r="M349" s="130">
        <v>-1</v>
      </c>
      <c r="N349" s="130" t="s">
        <v>7814</v>
      </c>
      <c r="O349" s="130" t="s">
        <v>7814</v>
      </c>
      <c r="P349" s="130" t="s">
        <v>7814</v>
      </c>
      <c r="Q349" s="130" t="s">
        <v>7814</v>
      </c>
      <c r="R349" s="130" t="s">
        <v>7814</v>
      </c>
      <c r="S349" s="130" t="s">
        <v>7814</v>
      </c>
      <c r="T349" s="130" t="s">
        <v>7814</v>
      </c>
      <c r="U349" s="6"/>
    </row>
    <row r="350" spans="1:21">
      <c r="A350" s="89" t="s">
        <v>447</v>
      </c>
      <c r="B350" s="89" t="s">
        <v>2</v>
      </c>
      <c r="C350" s="130">
        <v>-0.12154977871274575</v>
      </c>
      <c r="D350" s="130">
        <v>7.4951316904506404E-2</v>
      </c>
      <c r="E350" s="130">
        <v>-1.0835529984701251</v>
      </c>
      <c r="F350" s="130">
        <v>0.85431509621061341</v>
      </c>
      <c r="G350" s="130">
        <v>8.4932323247004282E-2</v>
      </c>
      <c r="H350" s="130">
        <v>4.9939280931644126E-2</v>
      </c>
      <c r="I350" s="130">
        <v>-0.43402765053809078</v>
      </c>
      <c r="J350" s="130">
        <v>-0.55558347378920647</v>
      </c>
      <c r="K350" s="130">
        <v>-7.5671980593195967</v>
      </c>
      <c r="L350" s="130">
        <v>-0.50819075753314213</v>
      </c>
      <c r="M350" s="130">
        <v>-1</v>
      </c>
      <c r="N350" s="130" t="s">
        <v>7814</v>
      </c>
      <c r="O350" s="130" t="s">
        <v>7814</v>
      </c>
      <c r="P350" s="130" t="s">
        <v>7814</v>
      </c>
      <c r="Q350" s="130" t="s">
        <v>7814</v>
      </c>
      <c r="R350" s="130" t="s">
        <v>7814</v>
      </c>
      <c r="S350" s="130" t="s">
        <v>7814</v>
      </c>
      <c r="T350" s="130" t="s">
        <v>7814</v>
      </c>
      <c r="U350" s="6"/>
    </row>
    <row r="351" spans="1:21">
      <c r="A351" s="89" t="s">
        <v>448</v>
      </c>
      <c r="B351" s="89" t="s">
        <v>1</v>
      </c>
      <c r="C351" s="130">
        <v>0.19403200620965988</v>
      </c>
      <c r="D351" s="130">
        <v>2.2206169025893581</v>
      </c>
      <c r="E351" s="130">
        <v>-0.48031276455958483</v>
      </c>
      <c r="F351" s="130">
        <v>2.5468124135295866E-2</v>
      </c>
      <c r="G351" s="130">
        <v>1.0565923419050893</v>
      </c>
      <c r="H351" s="130">
        <v>3.0089735731782197E-2</v>
      </c>
      <c r="I351" s="130">
        <v>2.6245442633493266E-2</v>
      </c>
      <c r="J351" s="130">
        <v>2.7193294361560927E-2</v>
      </c>
      <c r="K351" s="130">
        <v>-3.2602530859038303E-4</v>
      </c>
      <c r="L351" s="130">
        <v>2.7438074035046611E-10</v>
      </c>
      <c r="M351" s="130">
        <v>-1</v>
      </c>
      <c r="N351" s="130" t="s">
        <v>7814</v>
      </c>
      <c r="O351" s="130" t="s">
        <v>7814</v>
      </c>
      <c r="P351" s="130" t="s">
        <v>7814</v>
      </c>
      <c r="Q351" s="130" t="s">
        <v>7814</v>
      </c>
      <c r="R351" s="130" t="s">
        <v>7814</v>
      </c>
      <c r="S351" s="130" t="s">
        <v>7814</v>
      </c>
      <c r="T351" s="130" t="s">
        <v>7814</v>
      </c>
      <c r="U351" s="6"/>
    </row>
    <row r="352" spans="1:21" ht="25.5">
      <c r="A352" s="89" t="s">
        <v>3582</v>
      </c>
      <c r="B352" s="89" t="s">
        <v>3472</v>
      </c>
      <c r="C352" s="130" t="s">
        <v>7814</v>
      </c>
      <c r="D352" s="130" t="s">
        <v>7814</v>
      </c>
      <c r="E352" s="130" t="s">
        <v>7814</v>
      </c>
      <c r="F352" s="130" t="s">
        <v>7814</v>
      </c>
      <c r="G352" s="130" t="s">
        <v>7814</v>
      </c>
      <c r="H352" s="130" t="s">
        <v>7814</v>
      </c>
      <c r="I352" s="130" t="s">
        <v>7814</v>
      </c>
      <c r="J352" s="130" t="s">
        <v>7814</v>
      </c>
      <c r="K352" s="130" t="s">
        <v>7814</v>
      </c>
      <c r="L352" s="130" t="s">
        <v>7814</v>
      </c>
      <c r="M352" s="130" t="s">
        <v>7814</v>
      </c>
      <c r="N352" s="130">
        <v>-1</v>
      </c>
      <c r="O352" s="130" t="s">
        <v>7814</v>
      </c>
      <c r="P352" s="130" t="s">
        <v>7814</v>
      </c>
      <c r="Q352" s="130" t="s">
        <v>7814</v>
      </c>
      <c r="R352" s="130" t="s">
        <v>7814</v>
      </c>
      <c r="S352" s="130" t="s">
        <v>7814</v>
      </c>
      <c r="T352" s="130" t="s">
        <v>7814</v>
      </c>
      <c r="U352" s="6"/>
    </row>
    <row r="353" spans="1:21">
      <c r="A353" s="89" t="s">
        <v>449</v>
      </c>
      <c r="B353" s="89" t="s">
        <v>0</v>
      </c>
      <c r="C353" s="130">
        <v>-1.3173929989910294E-3</v>
      </c>
      <c r="D353" s="130">
        <v>1.5101391280024083</v>
      </c>
      <c r="E353" s="130">
        <v>0.15365454173114323</v>
      </c>
      <c r="F353" s="130">
        <v>0.19351680151071249</v>
      </c>
      <c r="G353" s="130">
        <v>0.41837938554626586</v>
      </c>
      <c r="H353" s="130">
        <v>0.17094453517559982</v>
      </c>
      <c r="I353" s="130">
        <v>4.6596267182452911E-2</v>
      </c>
      <c r="J353" s="130">
        <v>0.13111897451344112</v>
      </c>
      <c r="K353" s="130">
        <v>4.4675493934837496E-2</v>
      </c>
      <c r="L353" s="130">
        <v>0.10333076797543583</v>
      </c>
      <c r="M353" s="130">
        <v>-1</v>
      </c>
      <c r="N353" s="130" t="s">
        <v>7814</v>
      </c>
      <c r="O353" s="130" t="s">
        <v>7814</v>
      </c>
      <c r="P353" s="130" t="s">
        <v>7814</v>
      </c>
      <c r="Q353" s="130" t="s">
        <v>7814</v>
      </c>
      <c r="R353" s="130" t="s">
        <v>7814</v>
      </c>
      <c r="S353" s="130" t="s">
        <v>7814</v>
      </c>
      <c r="T353" s="130" t="s">
        <v>7814</v>
      </c>
      <c r="U353" s="6"/>
    </row>
    <row r="354" spans="1:21" ht="38.25">
      <c r="A354" s="89" t="s">
        <v>3602</v>
      </c>
      <c r="B354" s="89" t="s">
        <v>3603</v>
      </c>
      <c r="C354" s="130" t="s">
        <v>7814</v>
      </c>
      <c r="D354" s="130" t="s">
        <v>7814</v>
      </c>
      <c r="E354" s="130" t="s">
        <v>7814</v>
      </c>
      <c r="F354" s="130" t="s">
        <v>7814</v>
      </c>
      <c r="G354" s="130" t="s">
        <v>7814</v>
      </c>
      <c r="H354" s="130" t="s">
        <v>7814</v>
      </c>
      <c r="I354" s="130" t="s">
        <v>7814</v>
      </c>
      <c r="J354" s="130" t="s">
        <v>7814</v>
      </c>
      <c r="K354" s="130" t="s">
        <v>7814</v>
      </c>
      <c r="L354" s="130" t="s">
        <v>7814</v>
      </c>
      <c r="M354" s="130" t="s">
        <v>7814</v>
      </c>
      <c r="N354" s="130">
        <v>33.94267112174596</v>
      </c>
      <c r="O354" s="130">
        <v>0.35772825557291532</v>
      </c>
      <c r="P354" s="130">
        <v>0.21677802426229498</v>
      </c>
      <c r="Q354" s="130">
        <v>-0.10041102209841957</v>
      </c>
      <c r="R354" s="130">
        <v>-0.1314079712289834</v>
      </c>
      <c r="S354" s="130">
        <v>-0.17672750040144269</v>
      </c>
      <c r="T354" s="130">
        <v>0.4269943035985444</v>
      </c>
      <c r="U354" s="6"/>
    </row>
    <row r="355" spans="1:21" ht="25.5">
      <c r="A355" s="89" t="s">
        <v>3614</v>
      </c>
      <c r="B355" s="89" t="s">
        <v>3504</v>
      </c>
      <c r="C355" s="130" t="s">
        <v>7814</v>
      </c>
      <c r="D355" s="130" t="s">
        <v>7814</v>
      </c>
      <c r="E355" s="130" t="s">
        <v>7814</v>
      </c>
      <c r="F355" s="130" t="s">
        <v>7814</v>
      </c>
      <c r="G355" s="130" t="s">
        <v>7814</v>
      </c>
      <c r="H355" s="130" t="s">
        <v>7814</v>
      </c>
      <c r="I355" s="130" t="s">
        <v>7814</v>
      </c>
      <c r="J355" s="130" t="s">
        <v>7814</v>
      </c>
      <c r="K355" s="130" t="s">
        <v>7814</v>
      </c>
      <c r="L355" s="130" t="s">
        <v>7814</v>
      </c>
      <c r="M355" s="130" t="s">
        <v>7814</v>
      </c>
      <c r="N355" s="130">
        <v>729.65203998700883</v>
      </c>
      <c r="O355" s="130">
        <v>-0.71187462784450739</v>
      </c>
      <c r="P355" s="130">
        <v>0.56277219696706493</v>
      </c>
      <c r="Q355" s="130">
        <v>8.6796857969407544</v>
      </c>
      <c r="R355" s="130">
        <v>1.1766459445003759</v>
      </c>
      <c r="S355" s="130">
        <v>-0.38951303599255638</v>
      </c>
      <c r="T355" s="130">
        <v>0.42405561029208605</v>
      </c>
      <c r="U355" s="6"/>
    </row>
    <row r="356" spans="1:21" ht="25.5">
      <c r="A356" s="89" t="s">
        <v>3616</v>
      </c>
      <c r="B356" s="89" t="s">
        <v>3617</v>
      </c>
      <c r="C356" s="130" t="s">
        <v>7814</v>
      </c>
      <c r="D356" s="130" t="s">
        <v>7814</v>
      </c>
      <c r="E356" s="130" t="s">
        <v>7814</v>
      </c>
      <c r="F356" s="130" t="s">
        <v>7814</v>
      </c>
      <c r="G356" s="130" t="s">
        <v>7814</v>
      </c>
      <c r="H356" s="130" t="s">
        <v>7814</v>
      </c>
      <c r="I356" s="130" t="s">
        <v>7814</v>
      </c>
      <c r="J356" s="130" t="s">
        <v>7814</v>
      </c>
      <c r="K356" s="130" t="s">
        <v>7814</v>
      </c>
      <c r="L356" s="130" t="s">
        <v>7814</v>
      </c>
      <c r="M356" s="130" t="s">
        <v>7814</v>
      </c>
      <c r="N356" s="130" t="s">
        <v>7814</v>
      </c>
      <c r="O356" s="130" t="s">
        <v>7814</v>
      </c>
      <c r="P356" s="130" t="s">
        <v>7814</v>
      </c>
      <c r="Q356" s="130" t="s">
        <v>7814</v>
      </c>
      <c r="R356" s="130">
        <v>1.9652730593391374</v>
      </c>
      <c r="S356" s="130">
        <v>-1.0221156565304816</v>
      </c>
      <c r="T356" s="130">
        <v>-24.628680931227844</v>
      </c>
      <c r="U356" s="6"/>
    </row>
    <row r="357" spans="1:21" ht="38.25">
      <c r="A357" s="89" t="s">
        <v>3619</v>
      </c>
      <c r="B357" s="89" t="s">
        <v>3508</v>
      </c>
      <c r="C357" s="130" t="s">
        <v>7814</v>
      </c>
      <c r="D357" s="130" t="s">
        <v>7814</v>
      </c>
      <c r="E357" s="130" t="s">
        <v>7814</v>
      </c>
      <c r="F357" s="130" t="s">
        <v>7814</v>
      </c>
      <c r="G357" s="130" t="s">
        <v>7814</v>
      </c>
      <c r="H357" s="130" t="s">
        <v>7814</v>
      </c>
      <c r="I357" s="130" t="s">
        <v>7814</v>
      </c>
      <c r="J357" s="130" t="s">
        <v>7814</v>
      </c>
      <c r="K357" s="130" t="s">
        <v>7814</v>
      </c>
      <c r="L357" s="130" t="s">
        <v>7814</v>
      </c>
      <c r="M357" s="130" t="s">
        <v>7814</v>
      </c>
      <c r="N357" s="130">
        <v>61.447565608798968</v>
      </c>
      <c r="O357" s="130">
        <v>-0.35848370307515243</v>
      </c>
      <c r="P357" s="130">
        <v>0.78610672024518413</v>
      </c>
      <c r="Q357" s="130">
        <v>0.32311395826915956</v>
      </c>
      <c r="R357" s="130">
        <v>0.757383122274498</v>
      </c>
      <c r="S357" s="130">
        <v>-0.79642673091347438</v>
      </c>
      <c r="T357" s="130">
        <v>1.5158362484359729</v>
      </c>
      <c r="U357" s="6"/>
    </row>
    <row r="358" spans="1:21" ht="38.25">
      <c r="A358" s="89" t="s">
        <v>3626</v>
      </c>
      <c r="B358" s="89" t="s">
        <v>3518</v>
      </c>
      <c r="C358" s="130" t="s">
        <v>7814</v>
      </c>
      <c r="D358" s="130" t="s">
        <v>7814</v>
      </c>
      <c r="E358" s="130" t="s">
        <v>7814</v>
      </c>
      <c r="F358" s="130" t="s">
        <v>7814</v>
      </c>
      <c r="G358" s="130" t="s">
        <v>7814</v>
      </c>
      <c r="H358" s="130" t="s">
        <v>7814</v>
      </c>
      <c r="I358" s="130" t="s">
        <v>7814</v>
      </c>
      <c r="J358" s="130" t="s">
        <v>7814</v>
      </c>
      <c r="K358" s="130" t="s">
        <v>7814</v>
      </c>
      <c r="L358" s="130" t="s">
        <v>7814</v>
      </c>
      <c r="M358" s="130" t="s">
        <v>7814</v>
      </c>
      <c r="N358" s="130">
        <v>0.85157362736339115</v>
      </c>
      <c r="O358" s="130">
        <v>-0.18654287451945928</v>
      </c>
      <c r="P358" s="130">
        <v>9.6055079131366794E-2</v>
      </c>
      <c r="Q358" s="130">
        <v>0.20822904978351242</v>
      </c>
      <c r="R358" s="130">
        <v>-0.1821575720185189</v>
      </c>
      <c r="S358" s="130">
        <v>0.13820496727727161</v>
      </c>
      <c r="T358" s="130">
        <v>0.13656579950530423</v>
      </c>
      <c r="U358" s="6"/>
    </row>
    <row r="359" spans="1:21" ht="38.25">
      <c r="A359" s="89" t="s">
        <v>3631</v>
      </c>
      <c r="B359" s="89" t="s">
        <v>3524</v>
      </c>
      <c r="C359" s="130" t="s">
        <v>7814</v>
      </c>
      <c r="D359" s="130" t="s">
        <v>7814</v>
      </c>
      <c r="E359" s="130" t="s">
        <v>7814</v>
      </c>
      <c r="F359" s="130" t="s">
        <v>7814</v>
      </c>
      <c r="G359" s="130" t="s">
        <v>7814</v>
      </c>
      <c r="H359" s="130" t="s">
        <v>7814</v>
      </c>
      <c r="I359" s="130" t="s">
        <v>7814</v>
      </c>
      <c r="J359" s="130" t="s">
        <v>7814</v>
      </c>
      <c r="K359" s="130" t="s">
        <v>7814</v>
      </c>
      <c r="L359" s="130" t="s">
        <v>7814</v>
      </c>
      <c r="M359" s="130" t="s">
        <v>7814</v>
      </c>
      <c r="N359" s="130">
        <v>7.0598052521722243E-2</v>
      </c>
      <c r="O359" s="130">
        <v>9.8238428041164561E-2</v>
      </c>
      <c r="P359" s="130">
        <v>1.6981339057272717</v>
      </c>
      <c r="Q359" s="130">
        <v>-0.47417164519439381</v>
      </c>
      <c r="R359" s="130">
        <v>0.19148813945524101</v>
      </c>
      <c r="S359" s="130">
        <v>0.54376501015192225</v>
      </c>
      <c r="T359" s="130">
        <v>0.70634105011084358</v>
      </c>
      <c r="U359" s="6"/>
    </row>
    <row r="360" spans="1:21" ht="25.5">
      <c r="A360" s="89" t="s">
        <v>3635</v>
      </c>
      <c r="B360" s="89" t="s">
        <v>3636</v>
      </c>
      <c r="C360" s="130" t="s">
        <v>7814</v>
      </c>
      <c r="D360" s="130" t="s">
        <v>7814</v>
      </c>
      <c r="E360" s="130" t="s">
        <v>7814</v>
      </c>
      <c r="F360" s="130" t="s">
        <v>7814</v>
      </c>
      <c r="G360" s="130" t="s">
        <v>7814</v>
      </c>
      <c r="H360" s="130" t="s">
        <v>7814</v>
      </c>
      <c r="I360" s="130" t="s">
        <v>7814</v>
      </c>
      <c r="J360" s="130" t="s">
        <v>7814</v>
      </c>
      <c r="K360" s="130" t="s">
        <v>7814</v>
      </c>
      <c r="L360" s="130" t="s">
        <v>7814</v>
      </c>
      <c r="M360" s="130" t="s">
        <v>7814</v>
      </c>
      <c r="N360" s="130" t="s">
        <v>7814</v>
      </c>
      <c r="O360" s="130">
        <v>0</v>
      </c>
      <c r="P360" s="130">
        <v>0</v>
      </c>
      <c r="Q360" s="130">
        <v>0</v>
      </c>
      <c r="R360" s="130">
        <v>5.1328052919075162E-11</v>
      </c>
      <c r="S360" s="130">
        <v>0</v>
      </c>
      <c r="T360" s="130">
        <v>6.8770581673837983E-2</v>
      </c>
      <c r="U360" s="6"/>
    </row>
    <row r="361" spans="1:21">
      <c r="A361" s="89" t="s">
        <v>3640</v>
      </c>
      <c r="B361" s="89" t="s">
        <v>7672</v>
      </c>
      <c r="C361" s="130" t="s">
        <v>7814</v>
      </c>
      <c r="D361" s="130" t="s">
        <v>7814</v>
      </c>
      <c r="E361" s="130" t="s">
        <v>7814</v>
      </c>
      <c r="F361" s="130" t="s">
        <v>7814</v>
      </c>
      <c r="G361" s="130" t="s">
        <v>7814</v>
      </c>
      <c r="H361" s="130" t="s">
        <v>7814</v>
      </c>
      <c r="I361" s="130" t="s">
        <v>7814</v>
      </c>
      <c r="J361" s="130" t="s">
        <v>7814</v>
      </c>
      <c r="K361" s="130" t="s">
        <v>7814</v>
      </c>
      <c r="L361" s="130" t="s">
        <v>7814</v>
      </c>
      <c r="M361" s="130" t="s">
        <v>7814</v>
      </c>
      <c r="N361" s="130">
        <v>2.5949108716558644E-3</v>
      </c>
      <c r="O361" s="130">
        <v>-0.27178010446026091</v>
      </c>
      <c r="P361" s="130">
        <v>-0.34011351705530002</v>
      </c>
      <c r="Q361" s="130">
        <v>7.9192537627925663E-2</v>
      </c>
      <c r="R361" s="130">
        <v>-0.42058812816067848</v>
      </c>
      <c r="S361" s="130">
        <v>-0.44968365951887102</v>
      </c>
      <c r="T361" s="130">
        <v>-6.8430607511853481E-3</v>
      </c>
      <c r="U361" s="6"/>
    </row>
    <row r="362" spans="1:21" ht="25.5">
      <c r="A362" s="89" t="s">
        <v>3647</v>
      </c>
      <c r="B362" s="89" t="s">
        <v>3648</v>
      </c>
      <c r="C362" s="130" t="s">
        <v>7814</v>
      </c>
      <c r="D362" s="130" t="s">
        <v>7814</v>
      </c>
      <c r="E362" s="130" t="s">
        <v>7814</v>
      </c>
      <c r="F362" s="130" t="s">
        <v>7814</v>
      </c>
      <c r="G362" s="130" t="s">
        <v>7814</v>
      </c>
      <c r="H362" s="130" t="s">
        <v>7814</v>
      </c>
      <c r="I362" s="130" t="s">
        <v>7814</v>
      </c>
      <c r="J362" s="130" t="s">
        <v>7814</v>
      </c>
      <c r="K362" s="130" t="s">
        <v>7814</v>
      </c>
      <c r="L362" s="130" t="s">
        <v>7814</v>
      </c>
      <c r="M362" s="130" t="s">
        <v>7814</v>
      </c>
      <c r="N362" s="130">
        <v>11.058457382396719</v>
      </c>
      <c r="O362" s="130">
        <v>-1</v>
      </c>
      <c r="P362" s="130" t="s">
        <v>7814</v>
      </c>
      <c r="Q362" s="130" t="s">
        <v>7814</v>
      </c>
      <c r="R362" s="130" t="s">
        <v>7814</v>
      </c>
      <c r="S362" s="130" t="s">
        <v>7814</v>
      </c>
      <c r="T362" s="130" t="s">
        <v>7814</v>
      </c>
      <c r="U362" s="6"/>
    </row>
    <row r="363" spans="1:21" ht="63.75">
      <c r="A363" s="89" t="s">
        <v>7650</v>
      </c>
      <c r="B363" s="89" t="s">
        <v>7651</v>
      </c>
      <c r="C363" s="130" t="s">
        <v>7814</v>
      </c>
      <c r="D363" s="130" t="s">
        <v>7814</v>
      </c>
      <c r="E363" s="130" t="s">
        <v>7814</v>
      </c>
      <c r="F363" s="130" t="s">
        <v>7814</v>
      </c>
      <c r="G363" s="130" t="s">
        <v>7814</v>
      </c>
      <c r="H363" s="130" t="s">
        <v>7814</v>
      </c>
      <c r="I363" s="130" t="s">
        <v>7814</v>
      </c>
      <c r="J363" s="130" t="s">
        <v>7814</v>
      </c>
      <c r="K363" s="130" t="s">
        <v>7814</v>
      </c>
      <c r="L363" s="130" t="s">
        <v>7814</v>
      </c>
      <c r="M363" s="130" t="s">
        <v>7814</v>
      </c>
      <c r="N363" s="130" t="s">
        <v>7814</v>
      </c>
      <c r="O363" s="130" t="s">
        <v>7814</v>
      </c>
      <c r="P363" s="130">
        <v>-1.0629292476943941</v>
      </c>
      <c r="Q363" s="130">
        <v>0.2656118749048284</v>
      </c>
      <c r="R363" s="130">
        <v>-0.11150835934009606</v>
      </c>
      <c r="S363" s="130">
        <v>-16.870628751473109</v>
      </c>
      <c r="T363" s="130">
        <v>0.19807585343633338</v>
      </c>
      <c r="U363" s="6"/>
    </row>
    <row r="364" spans="1:21" ht="25.5">
      <c r="A364" s="89" t="s">
        <v>7817</v>
      </c>
      <c r="B364" s="89" t="s">
        <v>7661</v>
      </c>
      <c r="C364" s="130" t="s">
        <v>7814</v>
      </c>
      <c r="D364" s="130" t="s">
        <v>7814</v>
      </c>
      <c r="E364" s="130" t="s">
        <v>7814</v>
      </c>
      <c r="F364" s="130" t="s">
        <v>7814</v>
      </c>
      <c r="G364" s="130" t="s">
        <v>7814</v>
      </c>
      <c r="H364" s="130" t="s">
        <v>7814</v>
      </c>
      <c r="I364" s="130" t="s">
        <v>7814</v>
      </c>
      <c r="J364" s="130" t="s">
        <v>7814</v>
      </c>
      <c r="K364" s="130" t="s">
        <v>7814</v>
      </c>
      <c r="L364" s="130" t="s">
        <v>7814</v>
      </c>
      <c r="M364" s="130" t="s">
        <v>7814</v>
      </c>
      <c r="N364" s="130" t="s">
        <v>7814</v>
      </c>
      <c r="O364" s="130" t="s">
        <v>7814</v>
      </c>
      <c r="P364" s="130" t="s">
        <v>7814</v>
      </c>
      <c r="Q364" s="130" t="s">
        <v>7814</v>
      </c>
      <c r="R364" s="130" t="s">
        <v>7814</v>
      </c>
      <c r="S364" s="130" t="s">
        <v>7814</v>
      </c>
      <c r="T364" s="130">
        <v>-1</v>
      </c>
      <c r="U364" s="6"/>
    </row>
    <row r="365" spans="1:21">
      <c r="A365" s="89" t="s">
        <v>450</v>
      </c>
      <c r="B365" s="89" t="s">
        <v>164</v>
      </c>
      <c r="C365" s="131">
        <v>0.31541523035186536</v>
      </c>
      <c r="D365" s="131">
        <v>-0.14436427619335013</v>
      </c>
      <c r="E365" s="131">
        <v>0.45833057627929685</v>
      </c>
      <c r="F365" s="131">
        <v>-0.24469166265156117</v>
      </c>
      <c r="G365" s="131">
        <v>1.2433492140938918</v>
      </c>
      <c r="H365" s="131">
        <v>-4.0328745757224449E-2</v>
      </c>
      <c r="I365" s="131">
        <v>-0.142608623016652</v>
      </c>
      <c r="J365" s="131">
        <v>-0.3391598142076504</v>
      </c>
      <c r="K365" s="131">
        <v>0.70846795007919017</v>
      </c>
      <c r="L365" s="131">
        <v>-0.20180607796605432</v>
      </c>
      <c r="M365" s="131">
        <v>6.0585834309220044E-2</v>
      </c>
      <c r="N365" s="131">
        <v>0.24391861466462639</v>
      </c>
      <c r="O365" s="131">
        <v>-0.27858229091503861</v>
      </c>
      <c r="P365" s="131">
        <v>0.29838373774363358</v>
      </c>
      <c r="Q365" s="131">
        <v>0.10422802124987918</v>
      </c>
      <c r="R365" s="131">
        <v>0.18584431339402907</v>
      </c>
      <c r="S365" s="131">
        <v>0.2378833679503225</v>
      </c>
      <c r="T365" s="131">
        <v>0.18487347407809107</v>
      </c>
      <c r="U365" s="6"/>
    </row>
    <row r="366" spans="1:21">
      <c r="A366" s="89" t="s">
        <v>3651</v>
      </c>
      <c r="B366" s="89" t="s">
        <v>3652</v>
      </c>
      <c r="C366" s="131">
        <v>0.31541523035186536</v>
      </c>
      <c r="D366" s="131">
        <v>-0.14436427619335013</v>
      </c>
      <c r="E366" s="131">
        <v>0.45833057627929685</v>
      </c>
      <c r="F366" s="131">
        <v>-0.24469165418896122</v>
      </c>
      <c r="G366" s="131">
        <v>1.2433491889590353</v>
      </c>
      <c r="H366" s="131">
        <v>-4.0328745757224449E-2</v>
      </c>
      <c r="I366" s="131">
        <v>-0.142608623016652</v>
      </c>
      <c r="J366" s="131">
        <v>-0.3391598142076504</v>
      </c>
      <c r="K366" s="131">
        <v>0.70846795007919017</v>
      </c>
      <c r="L366" s="131">
        <v>-0.20180607796605432</v>
      </c>
      <c r="M366" s="131">
        <v>6.0585834309220044E-2</v>
      </c>
      <c r="N366" s="131">
        <v>0.24391861466462639</v>
      </c>
      <c r="O366" s="131">
        <v>-0.27858229091503861</v>
      </c>
      <c r="P366" s="131">
        <v>0.29838373774363358</v>
      </c>
      <c r="Q366" s="131">
        <v>0.10422802124987918</v>
      </c>
      <c r="R366" s="131">
        <v>0.18584431339402907</v>
      </c>
      <c r="S366" s="131">
        <v>0.2378833679503225</v>
      </c>
      <c r="T366" s="131">
        <v>0.18487347407809107</v>
      </c>
      <c r="U366" s="6"/>
    </row>
    <row r="367" spans="1:21">
      <c r="A367" s="89" t="s">
        <v>3657</v>
      </c>
      <c r="B367" s="89" t="s">
        <v>3658</v>
      </c>
      <c r="C367" s="131" t="s">
        <v>7814</v>
      </c>
      <c r="D367" s="131" t="s">
        <v>7814</v>
      </c>
      <c r="E367" s="131" t="s">
        <v>7814</v>
      </c>
      <c r="F367" s="131" t="s">
        <v>7814</v>
      </c>
      <c r="G367" s="131" t="s">
        <v>7814</v>
      </c>
      <c r="H367" s="131" t="s">
        <v>7814</v>
      </c>
      <c r="I367" s="131" t="s">
        <v>7814</v>
      </c>
      <c r="J367" s="131" t="s">
        <v>7814</v>
      </c>
      <c r="K367" s="131" t="s">
        <v>7814</v>
      </c>
      <c r="L367" s="131" t="s">
        <v>7814</v>
      </c>
      <c r="M367" s="131" t="s">
        <v>7814</v>
      </c>
      <c r="N367" s="131" t="s">
        <v>7814</v>
      </c>
      <c r="O367" s="131" t="s">
        <v>7814</v>
      </c>
      <c r="P367" s="131" t="s">
        <v>7814</v>
      </c>
      <c r="Q367" s="131" t="s">
        <v>7814</v>
      </c>
      <c r="R367" s="131" t="s">
        <v>7814</v>
      </c>
      <c r="S367" s="131" t="s">
        <v>7814</v>
      </c>
      <c r="T367" s="131" t="s">
        <v>7814</v>
      </c>
      <c r="U367" s="6"/>
    </row>
    <row r="368" spans="1:21" ht="25.5">
      <c r="A368" s="89" t="s">
        <v>3663</v>
      </c>
      <c r="B368" s="89" t="s">
        <v>3664</v>
      </c>
      <c r="C368" s="131" t="s">
        <v>7814</v>
      </c>
      <c r="D368" s="131" t="s">
        <v>7814</v>
      </c>
      <c r="E368" s="131" t="s">
        <v>7814</v>
      </c>
      <c r="F368" s="131" t="s">
        <v>7814</v>
      </c>
      <c r="G368" s="131" t="s">
        <v>7814</v>
      </c>
      <c r="H368" s="131" t="s">
        <v>7814</v>
      </c>
      <c r="I368" s="131" t="s">
        <v>7814</v>
      </c>
      <c r="J368" s="131" t="s">
        <v>7814</v>
      </c>
      <c r="K368" s="131" t="s">
        <v>7814</v>
      </c>
      <c r="L368" s="131" t="s">
        <v>7814</v>
      </c>
      <c r="M368" s="131" t="s">
        <v>7814</v>
      </c>
      <c r="N368" s="131">
        <v>4.4652351580760605</v>
      </c>
      <c r="O368" s="131">
        <v>-0.34850876696881994</v>
      </c>
      <c r="P368" s="131">
        <v>-0.6632926657366659</v>
      </c>
      <c r="Q368" s="131">
        <v>1.0926275733609403</v>
      </c>
      <c r="R368" s="131">
        <v>-0.95528514304399303</v>
      </c>
      <c r="S368" s="131">
        <v>-18.99632560669437</v>
      </c>
      <c r="T368" s="131">
        <v>1.2028994059032985</v>
      </c>
      <c r="U368" s="6"/>
    </row>
    <row r="369" spans="1:21">
      <c r="A369" s="89" t="s">
        <v>3671</v>
      </c>
      <c r="B369" s="89" t="s">
        <v>3672</v>
      </c>
      <c r="C369" s="131" t="s">
        <v>7814</v>
      </c>
      <c r="D369" s="131" t="s">
        <v>7814</v>
      </c>
      <c r="E369" s="131" t="s">
        <v>7814</v>
      </c>
      <c r="F369" s="131" t="s">
        <v>7814</v>
      </c>
      <c r="G369" s="131" t="s">
        <v>7814</v>
      </c>
      <c r="H369" s="131" t="s">
        <v>7814</v>
      </c>
      <c r="I369" s="131" t="s">
        <v>7814</v>
      </c>
      <c r="J369" s="131" t="s">
        <v>7814</v>
      </c>
      <c r="K369" s="131" t="s">
        <v>7814</v>
      </c>
      <c r="L369" s="131" t="s">
        <v>7814</v>
      </c>
      <c r="M369" s="131" t="s">
        <v>7814</v>
      </c>
      <c r="N369" s="131">
        <v>0.34767184380937888</v>
      </c>
      <c r="O369" s="131">
        <v>6.3042980501572421E-2</v>
      </c>
      <c r="P369" s="131">
        <v>2.0316933627734901E-2</v>
      </c>
      <c r="Q369" s="131">
        <v>0.17076713392620579</v>
      </c>
      <c r="R369" s="131">
        <v>4.8131208823392502E-2</v>
      </c>
      <c r="S369" s="131">
        <v>8.0761531748361204E-3</v>
      </c>
      <c r="T369" s="131">
        <v>-1.9572018950691272E-2</v>
      </c>
      <c r="U369" s="6"/>
    </row>
    <row r="370" spans="1:21">
      <c r="A370" s="87">
        <v>4</v>
      </c>
      <c r="B370" s="88" t="s">
        <v>3677</v>
      </c>
      <c r="C370" s="135">
        <v>0.12430360545905339</v>
      </c>
      <c r="D370" s="135">
        <v>0.13736644891902716</v>
      </c>
      <c r="E370" s="135">
        <v>6.1707247320079261E-2</v>
      </c>
      <c r="F370" s="135">
        <v>5.9133969735211123E-2</v>
      </c>
      <c r="G370" s="135">
        <v>0.1339720164628766</v>
      </c>
      <c r="H370" s="135">
        <v>0.10935304951551417</v>
      </c>
      <c r="I370" s="135">
        <v>8.3422996165376073E-2</v>
      </c>
      <c r="J370" s="135">
        <v>0.10583768104446323</v>
      </c>
      <c r="K370" s="135">
        <v>9.6543272280124492E-2</v>
      </c>
      <c r="L370" s="135">
        <v>-1.027147147003582E-3</v>
      </c>
      <c r="M370" s="135">
        <v>0.15924631166644732</v>
      </c>
      <c r="N370" s="135">
        <v>0.10988230070831295</v>
      </c>
      <c r="O370" s="135">
        <v>-4.4602992627929439E-2</v>
      </c>
      <c r="P370" s="135">
        <v>0.19167077690356082</v>
      </c>
      <c r="Q370" s="135">
        <v>0.13969233710491369</v>
      </c>
      <c r="R370" s="135">
        <v>0.21488448193837373</v>
      </c>
      <c r="S370" s="135">
        <v>5.6388178480186735E-2</v>
      </c>
      <c r="T370" s="135">
        <v>0.11773472522089223</v>
      </c>
      <c r="U370" s="6"/>
    </row>
    <row r="371" spans="1:21">
      <c r="A371" s="89" t="s">
        <v>3679</v>
      </c>
      <c r="B371" s="89" t="s">
        <v>4680</v>
      </c>
      <c r="C371" s="134">
        <v>0.10265168676591818</v>
      </c>
      <c r="D371" s="134">
        <v>8.388256722077414E-2</v>
      </c>
      <c r="E371" s="134">
        <v>8.0162658313630342E-2</v>
      </c>
      <c r="F371" s="134">
        <v>0.16590297264654041</v>
      </c>
      <c r="G371" s="134">
        <v>-0.10147998403602632</v>
      </c>
      <c r="H371" s="134">
        <v>6.9527934973570238E-2</v>
      </c>
      <c r="I371" s="134">
        <v>8.6194148071748522E-2</v>
      </c>
      <c r="J371" s="134">
        <v>0.11457860701525879</v>
      </c>
      <c r="K371" s="134">
        <v>6.207198287763549E-2</v>
      </c>
      <c r="L371" s="134">
        <v>0.10893618591034859</v>
      </c>
      <c r="M371" s="134">
        <v>8.6635958030526261E-2</v>
      </c>
      <c r="N371" s="134">
        <v>0.107458345711412</v>
      </c>
      <c r="O371" s="134">
        <v>-9.0585448576583016E-2</v>
      </c>
      <c r="P371" s="134">
        <v>0.20323003246622529</v>
      </c>
      <c r="Q371" s="134">
        <v>0.22478326115730063</v>
      </c>
      <c r="R371" s="134">
        <v>0.21109455585558989</v>
      </c>
      <c r="S371" s="134">
        <v>1.6968386089328158E-2</v>
      </c>
      <c r="T371" s="134">
        <v>0.12311175635354621</v>
      </c>
      <c r="U371" s="6"/>
    </row>
    <row r="372" spans="1:21">
      <c r="A372" s="89" t="s">
        <v>7673</v>
      </c>
      <c r="B372" s="89" t="s">
        <v>1334</v>
      </c>
      <c r="C372" s="134">
        <v>7.7131477284630323E-2</v>
      </c>
      <c r="D372" s="134">
        <v>4.2148368342904252E-2</v>
      </c>
      <c r="E372" s="134">
        <v>0.10867694181462384</v>
      </c>
      <c r="F372" s="134">
        <v>0.12501216907654689</v>
      </c>
      <c r="G372" s="134">
        <v>9.3001514783394912E-2</v>
      </c>
      <c r="H372" s="134">
        <v>0.12142419988450404</v>
      </c>
      <c r="I372" s="134">
        <v>8.2662646312757104E-2</v>
      </c>
      <c r="J372" s="134">
        <v>9.0456338261361013E-2</v>
      </c>
      <c r="K372" s="134">
        <v>8.9782509681685996E-2</v>
      </c>
      <c r="L372" s="134">
        <v>0.10662342646549794</v>
      </c>
      <c r="M372" s="134">
        <v>6.2904963755735288E-2</v>
      </c>
      <c r="N372" s="134">
        <v>9.6304370574887832E-2</v>
      </c>
      <c r="O372" s="134">
        <v>-2.5888238369602967E-2</v>
      </c>
      <c r="P372" s="134">
        <v>0.22505536649972746</v>
      </c>
      <c r="Q372" s="134">
        <v>0.20357141402083467</v>
      </c>
      <c r="R372" s="134">
        <v>0.159876368732492</v>
      </c>
      <c r="S372" s="134">
        <v>5.9757263307452568E-2</v>
      </c>
      <c r="T372" s="134">
        <v>0.10071989596560149</v>
      </c>
      <c r="U372" s="6"/>
    </row>
    <row r="373" spans="1:21">
      <c r="A373" s="89" t="s">
        <v>3740</v>
      </c>
      <c r="B373" s="89" t="s">
        <v>3741</v>
      </c>
      <c r="C373" s="134">
        <v>0.17831140952739988</v>
      </c>
      <c r="D373" s="134">
        <v>0.12086037748498302</v>
      </c>
      <c r="E373" s="134">
        <v>4.0253106703870278E-2</v>
      </c>
      <c r="F373" s="134">
        <v>0.26612562747022661</v>
      </c>
      <c r="G373" s="134">
        <v>-0.49879481527782354</v>
      </c>
      <c r="H373" s="134">
        <v>8.4584045417483988E-2</v>
      </c>
      <c r="I373" s="134">
        <v>0.18908265421084924</v>
      </c>
      <c r="J373" s="134">
        <v>0.66836633963926517</v>
      </c>
      <c r="K373" s="134">
        <v>-0.29269782111265275</v>
      </c>
      <c r="L373" s="134">
        <v>9.023810760968165E-2</v>
      </c>
      <c r="M373" s="134">
        <v>0.15656869785725003</v>
      </c>
      <c r="N373" s="134">
        <v>0.14979539248584661</v>
      </c>
      <c r="O373" s="134">
        <v>-0.21394034206691026</v>
      </c>
      <c r="P373" s="134">
        <v>7.4265162332472823E-2</v>
      </c>
      <c r="Q373" s="134">
        <v>0.28320115173416127</v>
      </c>
      <c r="R373" s="134">
        <v>0.37725769270136045</v>
      </c>
      <c r="S373" s="134">
        <v>-9.922966475794226E-2</v>
      </c>
      <c r="T373" s="134">
        <v>0.21538941208803308</v>
      </c>
      <c r="U373" s="6"/>
    </row>
    <row r="374" spans="1:21">
      <c r="A374" s="89" t="s">
        <v>3791</v>
      </c>
      <c r="B374" s="89" t="s">
        <v>154</v>
      </c>
      <c r="C374" s="134" t="s">
        <v>7814</v>
      </c>
      <c r="D374" s="134" t="s">
        <v>7814</v>
      </c>
      <c r="E374" s="134" t="s">
        <v>7814</v>
      </c>
      <c r="F374" s="134" t="s">
        <v>7814</v>
      </c>
      <c r="G374" s="134" t="s">
        <v>7814</v>
      </c>
      <c r="H374" s="134">
        <v>-0.68339134388602663</v>
      </c>
      <c r="I374" s="134">
        <v>-0.46471205964879769</v>
      </c>
      <c r="J374" s="134">
        <v>-0.10361972840221889</v>
      </c>
      <c r="K374" s="134">
        <v>-0.57012295107417688</v>
      </c>
      <c r="L374" s="134">
        <v>0.86166199291979595</v>
      </c>
      <c r="M374" s="134">
        <v>-0.60500621783365593</v>
      </c>
      <c r="N374" s="134">
        <v>2.932544649994826</v>
      </c>
      <c r="O374" s="134">
        <v>-0.86684725048623101</v>
      </c>
      <c r="P374" s="134">
        <v>-0.65208999258526457</v>
      </c>
      <c r="Q374" s="134">
        <v>7.5292677130875951E-3</v>
      </c>
      <c r="R374" s="134">
        <v>0.36629015504050222</v>
      </c>
      <c r="S374" s="134">
        <v>0.23984096717437686</v>
      </c>
      <c r="T374" s="134">
        <v>-0.25564668449152017</v>
      </c>
      <c r="U374" s="6"/>
    </row>
    <row r="375" spans="1:21">
      <c r="A375" s="89" t="s">
        <v>3795</v>
      </c>
      <c r="B375" s="89" t="s">
        <v>133</v>
      </c>
      <c r="C375" s="134">
        <v>-1</v>
      </c>
      <c r="D375" s="134" t="s">
        <v>7814</v>
      </c>
      <c r="E375" s="134" t="s">
        <v>7814</v>
      </c>
      <c r="F375" s="134" t="s">
        <v>7814</v>
      </c>
      <c r="G375" s="134">
        <v>-1</v>
      </c>
      <c r="H375" s="134" t="s">
        <v>7814</v>
      </c>
      <c r="I375" s="134" t="s">
        <v>7814</v>
      </c>
      <c r="J375" s="134">
        <v>-0.91476958949499909</v>
      </c>
      <c r="K375" s="134">
        <v>0.7717782577393808</v>
      </c>
      <c r="L375" s="134">
        <v>-0.24005201137748888</v>
      </c>
      <c r="M375" s="134">
        <v>2.2661723251446881</v>
      </c>
      <c r="N375" s="134">
        <v>-0.99950888106736513</v>
      </c>
      <c r="O375" s="134">
        <v>-1</v>
      </c>
      <c r="P375" s="134" t="s">
        <v>7814</v>
      </c>
      <c r="Q375" s="134">
        <v>-0.21881529457746007</v>
      </c>
      <c r="R375" s="134">
        <v>-1</v>
      </c>
      <c r="S375" s="134" t="s">
        <v>7814</v>
      </c>
      <c r="T375" s="134">
        <v>-0.99695636948717992</v>
      </c>
      <c r="U375" s="6"/>
    </row>
    <row r="376" spans="1:21">
      <c r="A376" s="89" t="s">
        <v>3800</v>
      </c>
      <c r="B376" s="89" t="s">
        <v>166</v>
      </c>
      <c r="C376" s="134" t="s">
        <v>7814</v>
      </c>
      <c r="D376" s="134" t="s">
        <v>7814</v>
      </c>
      <c r="E376" s="134" t="s">
        <v>7814</v>
      </c>
      <c r="F376" s="134">
        <v>-0.99999260207289919</v>
      </c>
      <c r="G376" s="134">
        <v>312</v>
      </c>
      <c r="H376" s="134">
        <v>-1</v>
      </c>
      <c r="I376" s="134" t="s">
        <v>7814</v>
      </c>
      <c r="J376" s="134" t="s">
        <v>7814</v>
      </c>
      <c r="K376" s="134" t="s">
        <v>7814</v>
      </c>
      <c r="L376" s="134" t="s">
        <v>7814</v>
      </c>
      <c r="M376" s="134" t="s">
        <v>7814</v>
      </c>
      <c r="N376" s="134">
        <v>0.10101118927066577</v>
      </c>
      <c r="O376" s="134">
        <v>0.72914660034859424</v>
      </c>
      <c r="P376" s="134">
        <v>1.4069425248504785</v>
      </c>
      <c r="Q376" s="134">
        <v>5.3009518483969842E-2</v>
      </c>
      <c r="R376" s="134">
        <v>0.34095768257232106</v>
      </c>
      <c r="S376" s="134">
        <v>-7.926648063655517E-2</v>
      </c>
      <c r="T376" s="134">
        <v>2.9239068853406547E-2</v>
      </c>
      <c r="U376" s="6"/>
    </row>
    <row r="377" spans="1:21" ht="25.5">
      <c r="A377" s="89" t="s">
        <v>3808</v>
      </c>
      <c r="B377" s="89" t="s">
        <v>1114</v>
      </c>
      <c r="C377" s="134" t="s">
        <v>7814</v>
      </c>
      <c r="D377" s="134" t="s">
        <v>7814</v>
      </c>
      <c r="E377" s="134" t="s">
        <v>7814</v>
      </c>
      <c r="F377" s="134" t="s">
        <v>7814</v>
      </c>
      <c r="G377" s="134" t="s">
        <v>7814</v>
      </c>
      <c r="H377" s="134" t="s">
        <v>7814</v>
      </c>
      <c r="I377" s="134" t="s">
        <v>7814</v>
      </c>
      <c r="J377" s="134" t="s">
        <v>7814</v>
      </c>
      <c r="K377" s="134" t="s">
        <v>7814</v>
      </c>
      <c r="L377" s="134" t="s">
        <v>7814</v>
      </c>
      <c r="M377" s="134" t="s">
        <v>7814</v>
      </c>
      <c r="N377" s="134" t="s">
        <v>7814</v>
      </c>
      <c r="O377" s="134" t="s">
        <v>7814</v>
      </c>
      <c r="P377" s="134" t="s">
        <v>7814</v>
      </c>
      <c r="Q377" s="134" t="s">
        <v>7814</v>
      </c>
      <c r="R377" s="134" t="s">
        <v>7814</v>
      </c>
      <c r="S377" s="134" t="s">
        <v>7814</v>
      </c>
      <c r="T377" s="134" t="s">
        <v>7814</v>
      </c>
      <c r="U377" s="6"/>
    </row>
    <row r="378" spans="1:21" ht="38.25">
      <c r="A378" s="89" t="s">
        <v>7818</v>
      </c>
      <c r="B378" s="89" t="s">
        <v>7822</v>
      </c>
      <c r="C378" s="134" t="s">
        <v>7814</v>
      </c>
      <c r="D378" s="134" t="s">
        <v>7814</v>
      </c>
      <c r="E378" s="134" t="s">
        <v>7814</v>
      </c>
      <c r="F378" s="134" t="s">
        <v>7814</v>
      </c>
      <c r="G378" s="134" t="s">
        <v>7814</v>
      </c>
      <c r="H378" s="134" t="s">
        <v>7814</v>
      </c>
      <c r="I378" s="134" t="s">
        <v>7814</v>
      </c>
      <c r="J378" s="134" t="s">
        <v>7814</v>
      </c>
      <c r="K378" s="134" t="s">
        <v>7814</v>
      </c>
      <c r="L378" s="134" t="s">
        <v>7814</v>
      </c>
      <c r="M378" s="134" t="s">
        <v>7814</v>
      </c>
      <c r="N378" s="134" t="s">
        <v>7814</v>
      </c>
      <c r="O378" s="134" t="s">
        <v>7814</v>
      </c>
      <c r="P378" s="134" t="s">
        <v>7814</v>
      </c>
      <c r="Q378" s="134" t="s">
        <v>7814</v>
      </c>
      <c r="R378" s="134" t="s">
        <v>7814</v>
      </c>
      <c r="S378" s="134" t="s">
        <v>7814</v>
      </c>
      <c r="T378" s="134">
        <v>143.11799640512086</v>
      </c>
      <c r="U378" s="6"/>
    </row>
    <row r="379" spans="1:21">
      <c r="A379" s="89" t="s">
        <v>3818</v>
      </c>
      <c r="B379" s="89" t="s">
        <v>3819</v>
      </c>
      <c r="C379" s="134">
        <v>0.83617078923864629</v>
      </c>
      <c r="D379" s="134">
        <v>-0.4200993970416107</v>
      </c>
      <c r="E379" s="134">
        <v>0.19592668727066953</v>
      </c>
      <c r="F379" s="134">
        <v>1.0585683206840226</v>
      </c>
      <c r="G379" s="134">
        <v>-0.15218183596098744</v>
      </c>
      <c r="H379" s="134">
        <v>0.17319385471476845</v>
      </c>
      <c r="I379" s="134">
        <v>0.58249841121946755</v>
      </c>
      <c r="J379" s="134">
        <v>3.3184773429281798</v>
      </c>
      <c r="K379" s="134">
        <v>-0.74697437689745594</v>
      </c>
      <c r="L379" s="134">
        <v>-2.497109739403669E-2</v>
      </c>
      <c r="M379" s="134">
        <v>-2.2668621388123089E-2</v>
      </c>
      <c r="N379" s="134">
        <v>0.36700964851044682</v>
      </c>
      <c r="O379" s="134">
        <v>0.18843608711804971</v>
      </c>
      <c r="P379" s="134">
        <v>-0.11367465409392918</v>
      </c>
      <c r="Q379" s="134">
        <v>8.2633245074048123E-2</v>
      </c>
      <c r="R379" s="134">
        <v>9.814248931227243E-2</v>
      </c>
      <c r="S379" s="134">
        <v>0.12611661061404211</v>
      </c>
      <c r="T379" s="134">
        <v>0.22718921948326565</v>
      </c>
      <c r="U379" s="6"/>
    </row>
    <row r="380" spans="1:21">
      <c r="A380" s="89" t="s">
        <v>3858</v>
      </c>
      <c r="B380" s="89" t="s">
        <v>132</v>
      </c>
      <c r="C380" s="134">
        <v>-6.3006958767046539E-2</v>
      </c>
      <c r="D380" s="134">
        <v>0.1364153451908412</v>
      </c>
      <c r="E380" s="134">
        <v>7.8940158664455584E-3</v>
      </c>
      <c r="F380" s="134">
        <v>1.6611792082009691E-2</v>
      </c>
      <c r="G380" s="134">
        <v>2.1177450737409176E-2</v>
      </c>
      <c r="H380" s="134">
        <v>3.9348540388412401E-2</v>
      </c>
      <c r="I380" s="134">
        <v>3.4838759439377975E-2</v>
      </c>
      <c r="J380" s="134">
        <v>-0.16828742446694001</v>
      </c>
      <c r="K380" s="134">
        <v>0.30301414450450781</v>
      </c>
      <c r="L380" s="134">
        <v>-0.25752717290491478</v>
      </c>
      <c r="M380" s="134">
        <v>0.33134146167885148</v>
      </c>
      <c r="N380" s="134">
        <v>-6.3463113108286562E-2</v>
      </c>
      <c r="O380" s="134">
        <v>-0.27615122761085131</v>
      </c>
      <c r="P380" s="134">
        <v>0.70527872645844325</v>
      </c>
      <c r="Q380" s="134">
        <v>0.11755781314215863</v>
      </c>
      <c r="R380" s="134">
        <v>0.10333572536397795</v>
      </c>
      <c r="S380" s="134">
        <v>4.3300509609264237E-2</v>
      </c>
      <c r="T380" s="134">
        <v>7.7211330432255698E-2</v>
      </c>
      <c r="U380" s="6"/>
    </row>
    <row r="381" spans="1:21" ht="25.5">
      <c r="A381" s="89" t="s">
        <v>3859</v>
      </c>
      <c r="B381" s="89" t="s">
        <v>951</v>
      </c>
      <c r="C381" s="134">
        <v>0.16578447516829908</v>
      </c>
      <c r="D381" s="134">
        <v>-0.31204756316451077</v>
      </c>
      <c r="E381" s="134">
        <v>0.18962968187651552</v>
      </c>
      <c r="F381" s="134">
        <v>0.23916521040102845</v>
      </c>
      <c r="G381" s="134">
        <v>-6.73228207011487E-2</v>
      </c>
      <c r="H381" s="134">
        <v>0.27973094539375398</v>
      </c>
      <c r="I381" s="134">
        <v>-2.812699133288632E-2</v>
      </c>
      <c r="J381" s="134">
        <v>-9.4604153531423041E-2</v>
      </c>
      <c r="K381" s="134">
        <v>-0.25916268893398242</v>
      </c>
      <c r="L381" s="134">
        <v>-0.29858350317372595</v>
      </c>
      <c r="M381" s="134">
        <v>0.7677337648761513</v>
      </c>
      <c r="N381" s="134">
        <v>-9.8893454240063017E-2</v>
      </c>
      <c r="O381" s="134">
        <v>9.644157527877506E-2</v>
      </c>
      <c r="P381" s="134">
        <v>0.70259500099380956</v>
      </c>
      <c r="Q381" s="134">
        <v>-1</v>
      </c>
      <c r="R381" s="134" t="s">
        <v>7814</v>
      </c>
      <c r="S381" s="134" t="s">
        <v>7814</v>
      </c>
      <c r="T381" s="134" t="s">
        <v>7814</v>
      </c>
      <c r="U381" s="6"/>
    </row>
    <row r="382" spans="1:21">
      <c r="A382" s="89" t="s">
        <v>3873</v>
      </c>
      <c r="B382" s="89" t="s">
        <v>953</v>
      </c>
      <c r="C382" s="134" t="s">
        <v>7814</v>
      </c>
      <c r="D382" s="134" t="s">
        <v>7814</v>
      </c>
      <c r="E382" s="134" t="s">
        <v>7814</v>
      </c>
      <c r="F382" s="134" t="s">
        <v>7814</v>
      </c>
      <c r="G382" s="134" t="s">
        <v>7814</v>
      </c>
      <c r="H382" s="134" t="s">
        <v>7814</v>
      </c>
      <c r="I382" s="134" t="s">
        <v>7814</v>
      </c>
      <c r="J382" s="134" t="s">
        <v>7814</v>
      </c>
      <c r="K382" s="134" t="s">
        <v>7814</v>
      </c>
      <c r="L382" s="134" t="s">
        <v>7814</v>
      </c>
      <c r="M382" s="134" t="s">
        <v>7814</v>
      </c>
      <c r="N382" s="134" t="s">
        <v>7814</v>
      </c>
      <c r="O382" s="134" t="s">
        <v>7814</v>
      </c>
      <c r="P382" s="134" t="s">
        <v>7814</v>
      </c>
      <c r="Q382" s="134" t="s">
        <v>7814</v>
      </c>
      <c r="R382" s="134" t="s">
        <v>7814</v>
      </c>
      <c r="S382" s="134" t="s">
        <v>7814</v>
      </c>
      <c r="T382" s="134" t="s">
        <v>7814</v>
      </c>
      <c r="U382" s="6"/>
    </row>
    <row r="383" spans="1:21">
      <c r="A383" s="89" t="s">
        <v>3878</v>
      </c>
      <c r="B383" s="89" t="s">
        <v>955</v>
      </c>
      <c r="C383" s="134">
        <v>9.3797570215004233E-2</v>
      </c>
      <c r="D383" s="134">
        <v>0.13834586646298375</v>
      </c>
      <c r="E383" s="134">
        <v>6.0959447206932138E-2</v>
      </c>
      <c r="F383" s="134">
        <v>-2.0904058395076031E-2</v>
      </c>
      <c r="G383" s="134">
        <v>0.24800111957175597</v>
      </c>
      <c r="H383" s="134">
        <v>-7.4766628944982205E-3</v>
      </c>
      <c r="I383" s="134">
        <v>8.1544441692549263E-3</v>
      </c>
      <c r="J383" s="134">
        <v>-0.21281858768816841</v>
      </c>
      <c r="K383" s="134">
        <v>0.56419240382923852</v>
      </c>
      <c r="L383" s="134">
        <v>-0.22701228878163848</v>
      </c>
      <c r="M383" s="134">
        <v>0.43117606657465335</v>
      </c>
      <c r="N383" s="134">
        <v>-0.13420881390923145</v>
      </c>
      <c r="O383" s="134">
        <v>-0.43582213178472362</v>
      </c>
      <c r="P383" s="134">
        <v>0.95574676054887187</v>
      </c>
      <c r="Q383" s="134">
        <v>-1</v>
      </c>
      <c r="R383" s="134" t="s">
        <v>7814</v>
      </c>
      <c r="S383" s="134" t="s">
        <v>7814</v>
      </c>
      <c r="T383" s="134" t="s">
        <v>7814</v>
      </c>
      <c r="U383" s="6"/>
    </row>
    <row r="384" spans="1:21">
      <c r="A384" s="89" t="s">
        <v>3881</v>
      </c>
      <c r="B384" s="89" t="s">
        <v>115</v>
      </c>
      <c r="C384" s="134">
        <v>0.43939502446213252</v>
      </c>
      <c r="D384" s="134">
        <v>-1.835552640023308E-2</v>
      </c>
      <c r="E384" s="134">
        <v>5.5945227709337964E-2</v>
      </c>
      <c r="F384" s="134">
        <v>6.2895726558090503E-2</v>
      </c>
      <c r="G384" s="134">
        <v>0.62521817084992426</v>
      </c>
      <c r="H384" s="134">
        <v>-9.9946484285443726E-2</v>
      </c>
      <c r="I384" s="134">
        <v>0.16898670825107054</v>
      </c>
      <c r="J384" s="134">
        <v>0.22873735940685602</v>
      </c>
      <c r="K384" s="134">
        <v>0.14604497600097388</v>
      </c>
      <c r="L384" s="134">
        <v>-3.9510540151929119E-3</v>
      </c>
      <c r="M384" s="134">
        <v>-0.14035018243908992</v>
      </c>
      <c r="N384" s="134">
        <v>0.5407021971749757</v>
      </c>
      <c r="O384" s="134">
        <v>0.53921695669297431</v>
      </c>
      <c r="P384" s="134">
        <v>5.6788235290197653</v>
      </c>
      <c r="Q384" s="134">
        <v>1.2102575412135232</v>
      </c>
      <c r="R384" s="134">
        <v>0.14623527389653335</v>
      </c>
      <c r="S384" s="134">
        <v>3.5964114847155892E-2</v>
      </c>
      <c r="T384" s="134">
        <v>0.10919226930839487</v>
      </c>
      <c r="U384" s="6"/>
    </row>
    <row r="385" spans="1:21">
      <c r="A385" s="89" t="s">
        <v>3896</v>
      </c>
      <c r="B385" s="89" t="s">
        <v>959</v>
      </c>
      <c r="C385" s="134">
        <v>0.14274390629832245</v>
      </c>
      <c r="D385" s="134">
        <v>-0.16485083664328404</v>
      </c>
      <c r="E385" s="134">
        <v>0.74666934667428131</v>
      </c>
      <c r="F385" s="134">
        <v>-0.24154239560812707</v>
      </c>
      <c r="G385" s="134">
        <v>-0.22455049437344665</v>
      </c>
      <c r="H385" s="134">
        <v>-0.364443201576783</v>
      </c>
      <c r="I385" s="134">
        <v>3.1488359005637685</v>
      </c>
      <c r="J385" s="134">
        <v>-0.6921637224420043</v>
      </c>
      <c r="K385" s="134">
        <v>0.57199288959115147</v>
      </c>
      <c r="L385" s="134">
        <v>0.96928952967090876</v>
      </c>
      <c r="M385" s="134">
        <v>-0.58763041398780458</v>
      </c>
      <c r="N385" s="134">
        <v>-0.77867374964529856</v>
      </c>
      <c r="O385" s="134">
        <v>-0.46524711308054589</v>
      </c>
      <c r="P385" s="134">
        <v>7.7697817645515332</v>
      </c>
      <c r="Q385" s="134">
        <v>-1</v>
      </c>
      <c r="R385" s="134" t="s">
        <v>7814</v>
      </c>
      <c r="S385" s="134" t="s">
        <v>7814</v>
      </c>
      <c r="T385" s="134" t="s">
        <v>7814</v>
      </c>
      <c r="U385" s="6"/>
    </row>
    <row r="386" spans="1:21">
      <c r="A386" s="89" t="s">
        <v>3901</v>
      </c>
      <c r="B386" s="89" t="s">
        <v>961</v>
      </c>
      <c r="C386" s="134">
        <v>-0.28957654951080392</v>
      </c>
      <c r="D386" s="134">
        <v>0.19316126731935235</v>
      </c>
      <c r="E386" s="134">
        <v>-9.682346797880903E-2</v>
      </c>
      <c r="F386" s="134">
        <v>0.12847898939851832</v>
      </c>
      <c r="G386" s="134">
        <v>-0.39457136126285708</v>
      </c>
      <c r="H386" s="134">
        <v>0.23329210877071538</v>
      </c>
      <c r="I386" s="134">
        <v>1.2481775403344608E-2</v>
      </c>
      <c r="J386" s="134">
        <v>-0.10978458520986112</v>
      </c>
      <c r="K386" s="134">
        <v>-0.1464566663909076</v>
      </c>
      <c r="L386" s="134">
        <v>-0.24603287239037042</v>
      </c>
      <c r="M386" s="134">
        <v>-1.8794812369470226E-2</v>
      </c>
      <c r="N386" s="134">
        <v>0.23430125646684008</v>
      </c>
      <c r="O386" s="134">
        <v>4.1554949610868253E-2</v>
      </c>
      <c r="P386" s="134">
        <v>0.11323329227139478</v>
      </c>
      <c r="Q386" s="134">
        <v>0.15614808021884663</v>
      </c>
      <c r="R386" s="134">
        <v>-0.11162556234841348</v>
      </c>
      <c r="S386" s="134">
        <v>8.2276036674001185E-2</v>
      </c>
      <c r="T386" s="134">
        <v>-6.5097679731259017E-2</v>
      </c>
      <c r="U386" s="6"/>
    </row>
    <row r="387" spans="1:21" ht="25.5">
      <c r="A387" s="89" t="s">
        <v>3933</v>
      </c>
      <c r="B387" s="89" t="s">
        <v>3934</v>
      </c>
      <c r="C387" s="134">
        <v>-0.25793138193799725</v>
      </c>
      <c r="D387" s="134">
        <v>0.72651584254255797</v>
      </c>
      <c r="E387" s="134">
        <v>0.12533625990365604</v>
      </c>
      <c r="F387" s="134">
        <v>0.29337048282144385</v>
      </c>
      <c r="G387" s="134">
        <v>0.28558073534956052</v>
      </c>
      <c r="H387" s="134">
        <v>-4.9024918066267187E-3</v>
      </c>
      <c r="I387" s="134">
        <v>-0.18429727373623994</v>
      </c>
      <c r="J387" s="134">
        <v>-0.53528088813157959</v>
      </c>
      <c r="K387" s="134">
        <v>2.9068834471950757</v>
      </c>
      <c r="L387" s="134">
        <v>0.42527461050767301</v>
      </c>
      <c r="M387" s="134">
        <v>0.24042985513884751</v>
      </c>
      <c r="N387" s="134">
        <v>-0.17296472242491479</v>
      </c>
      <c r="O387" s="134">
        <v>-0.65632742850086268</v>
      </c>
      <c r="P387" s="134">
        <v>12.981255636421947</v>
      </c>
      <c r="Q387" s="134">
        <v>-0.81263087695772385</v>
      </c>
      <c r="R387" s="134">
        <v>0.15825484324958361</v>
      </c>
      <c r="S387" s="134">
        <v>1.8680912851404496E-2</v>
      </c>
      <c r="T387" s="134">
        <v>0.22548637503109714</v>
      </c>
      <c r="U387" s="6"/>
    </row>
    <row r="388" spans="1:21">
      <c r="A388" s="89" t="s">
        <v>3940</v>
      </c>
      <c r="B388" s="89" t="s">
        <v>2861</v>
      </c>
      <c r="C388" s="134">
        <v>8.5944746265457228E-2</v>
      </c>
      <c r="D388" s="134">
        <v>0.11938253770007323</v>
      </c>
      <c r="E388" s="134">
        <v>2.7022411793430123E-2</v>
      </c>
      <c r="F388" s="134">
        <v>0.12442887627134502</v>
      </c>
      <c r="G388" s="134">
        <v>-2.6054425295289896E-2</v>
      </c>
      <c r="H388" s="134">
        <v>0.14382067084622396</v>
      </c>
      <c r="I388" s="134">
        <v>6.1885342334678795E-2</v>
      </c>
      <c r="J388" s="134">
        <v>0.20775754292100901</v>
      </c>
      <c r="K388" s="134">
        <v>3.2532717510881159E-2</v>
      </c>
      <c r="L388" s="134">
        <v>3.7748171594113922E-2</v>
      </c>
      <c r="M388" s="134">
        <v>0.15918106874011784</v>
      </c>
      <c r="N388" s="134">
        <v>6.9304811818208911E-2</v>
      </c>
      <c r="O388" s="134">
        <v>1.193537358441743E-3</v>
      </c>
      <c r="P388" s="134">
        <v>0.23401444300396657</v>
      </c>
      <c r="Q388" s="134">
        <v>0.12737332506668397</v>
      </c>
      <c r="R388" s="134">
        <v>0.15880555231907345</v>
      </c>
      <c r="S388" s="134">
        <v>0.11722052177115239</v>
      </c>
      <c r="T388" s="134">
        <v>5.0385380332402807E-2</v>
      </c>
      <c r="U388" s="6"/>
    </row>
    <row r="389" spans="1:21">
      <c r="A389" s="89" t="s">
        <v>3941</v>
      </c>
      <c r="B389" s="89" t="s">
        <v>964</v>
      </c>
      <c r="C389" s="134">
        <v>7.6674937733544724E-2</v>
      </c>
      <c r="D389" s="134">
        <v>0.11818733394046266</v>
      </c>
      <c r="E389" s="134">
        <v>4.5153557327003879E-2</v>
      </c>
      <c r="F389" s="134">
        <v>1.4220514607461876E-2</v>
      </c>
      <c r="G389" s="134">
        <v>3.0482765012235014E-2</v>
      </c>
      <c r="H389" s="134">
        <v>7.6047732432341419E-2</v>
      </c>
      <c r="I389" s="134">
        <v>6.1148050838581769E-2</v>
      </c>
      <c r="J389" s="134">
        <v>7.806624972693732E-2</v>
      </c>
      <c r="K389" s="134">
        <v>7.9412650342774116E-2</v>
      </c>
      <c r="L389" s="134">
        <v>0.11276251335186172</v>
      </c>
      <c r="M389" s="134">
        <v>0.14403580593411269</v>
      </c>
      <c r="N389" s="134">
        <v>0.12752542280335422</v>
      </c>
      <c r="O389" s="134">
        <v>-0.12750477924984149</v>
      </c>
      <c r="P389" s="134">
        <v>0.17587429799828391</v>
      </c>
      <c r="Q389" s="134">
        <v>0.11330624038762305</v>
      </c>
      <c r="R389" s="134">
        <v>0.18621492150173302</v>
      </c>
      <c r="S389" s="134">
        <v>0.1966761171287239</v>
      </c>
      <c r="T389" s="134">
        <v>0.21245696493880462</v>
      </c>
      <c r="U389" s="6"/>
    </row>
    <row r="390" spans="1:21">
      <c r="A390" s="89" t="s">
        <v>3976</v>
      </c>
      <c r="B390" s="89" t="s">
        <v>176</v>
      </c>
      <c r="C390" s="134">
        <v>-0.60209116574400801</v>
      </c>
      <c r="D390" s="134">
        <v>0.1241461766412395</v>
      </c>
      <c r="E390" s="134">
        <v>-8.8460101072168618E-3</v>
      </c>
      <c r="F390" s="134">
        <v>0.41525538852220656</v>
      </c>
      <c r="G390" s="134">
        <v>0.43434098100947161</v>
      </c>
      <c r="H390" s="134">
        <v>3.2854154659956567</v>
      </c>
      <c r="I390" s="134">
        <v>-1.1424552890268558E-2</v>
      </c>
      <c r="J390" s="134">
        <v>0.65685715226696662</v>
      </c>
      <c r="K390" s="134">
        <v>0.17433036856802753</v>
      </c>
      <c r="L390" s="134">
        <v>9.4453322517172644E-2</v>
      </c>
      <c r="M390" s="134">
        <v>0.12599360679499894</v>
      </c>
      <c r="N390" s="134">
        <v>4.644215471711699E-2</v>
      </c>
      <c r="O390" s="134">
        <v>0.11037875811077891</v>
      </c>
      <c r="P390" s="134">
        <v>0.1617684471062093</v>
      </c>
      <c r="Q390" s="134">
        <v>-1.9721797750253844E-2</v>
      </c>
      <c r="R390" s="134">
        <v>0.15842333703941147</v>
      </c>
      <c r="S390" s="134">
        <v>0.13324778230570655</v>
      </c>
      <c r="T390" s="134">
        <v>9.6897066311396607E-4</v>
      </c>
      <c r="U390" s="6"/>
    </row>
    <row r="391" spans="1:21">
      <c r="A391" s="89" t="s">
        <v>4001</v>
      </c>
      <c r="B391" s="89" t="s">
        <v>129</v>
      </c>
      <c r="C391" s="134">
        <v>4.9503256701623144E-2</v>
      </c>
      <c r="D391" s="134">
        <v>0.11382316991051322</v>
      </c>
      <c r="E391" s="134">
        <v>6.5964592419789136E-2</v>
      </c>
      <c r="F391" s="134">
        <v>6.0339540655477419E-2</v>
      </c>
      <c r="G391" s="134">
        <v>0.11121231709214174</v>
      </c>
      <c r="H391" s="134">
        <v>0.11321436292531417</v>
      </c>
      <c r="I391" s="134">
        <v>3.4380874210781398E-2</v>
      </c>
      <c r="J391" s="134">
        <v>9.4404222949481476E-2</v>
      </c>
      <c r="K391" s="134">
        <v>-6.1485712541577864E-2</v>
      </c>
      <c r="L391" s="134">
        <v>0.12296489628683771</v>
      </c>
      <c r="M391" s="134">
        <v>0.30904899252679918</v>
      </c>
      <c r="N391" s="134">
        <v>0.10326321131439076</v>
      </c>
      <c r="O391" s="134">
        <v>-6.4754699210436084E-2</v>
      </c>
      <c r="P391" s="134">
        <v>0.27185481048996674</v>
      </c>
      <c r="Q391" s="134">
        <v>6.5470650369378047E-2</v>
      </c>
      <c r="R391" s="134">
        <v>0.18405725584317012</v>
      </c>
      <c r="S391" s="134">
        <v>0.17326065291336801</v>
      </c>
      <c r="T391" s="134">
        <v>0.16540103812691465</v>
      </c>
      <c r="U391" s="6"/>
    </row>
    <row r="392" spans="1:21" ht="25.5">
      <c r="A392" s="89" t="s">
        <v>4072</v>
      </c>
      <c r="B392" s="89" t="s">
        <v>1186</v>
      </c>
      <c r="C392" s="134">
        <v>7.4691000696789409</v>
      </c>
      <c r="D392" s="134">
        <v>-2.7530251632829073E-3</v>
      </c>
      <c r="E392" s="134">
        <v>-0.99899729014488525</v>
      </c>
      <c r="F392" s="134">
        <v>790.79113924050637</v>
      </c>
      <c r="G392" s="134">
        <v>-0.96003293286332059</v>
      </c>
      <c r="H392" s="134">
        <v>27.323499999999999</v>
      </c>
      <c r="I392" s="134">
        <v>-0.80190301339876779</v>
      </c>
      <c r="J392" s="134">
        <v>3.6141548442289873</v>
      </c>
      <c r="K392" s="134">
        <v>-0.96604748716641364</v>
      </c>
      <c r="L392" s="134">
        <v>37.401405346985207</v>
      </c>
      <c r="M392" s="134">
        <v>1.0929286397969773</v>
      </c>
      <c r="N392" s="134">
        <v>-1</v>
      </c>
      <c r="O392" s="134" t="s">
        <v>7814</v>
      </c>
      <c r="P392" s="134" t="s">
        <v>7814</v>
      </c>
      <c r="Q392" s="134" t="s">
        <v>7814</v>
      </c>
      <c r="R392" s="134" t="s">
        <v>7814</v>
      </c>
      <c r="S392" s="134" t="s">
        <v>7814</v>
      </c>
      <c r="T392" s="134" t="s">
        <v>7814</v>
      </c>
      <c r="U392" s="6"/>
    </row>
    <row r="393" spans="1:21">
      <c r="A393" s="89" t="s">
        <v>4079</v>
      </c>
      <c r="B393" s="89" t="s">
        <v>1024</v>
      </c>
      <c r="C393" s="134">
        <v>0.20174306534641961</v>
      </c>
      <c r="D393" s="134">
        <v>0.35141474505187587</v>
      </c>
      <c r="E393" s="134">
        <v>4.6419885487679169E-2</v>
      </c>
      <c r="F393" s="134">
        <v>1.8267708225481405E-2</v>
      </c>
      <c r="G393" s="134">
        <v>-3.066720406211898E-2</v>
      </c>
      <c r="H393" s="134">
        <v>0.14574456884709241</v>
      </c>
      <c r="I393" s="134">
        <v>7.1166111578495617E-2</v>
      </c>
      <c r="J393" s="134">
        <v>6.784175274688331E-2</v>
      </c>
      <c r="K393" s="134">
        <v>0.10072586918452053</v>
      </c>
      <c r="L393" s="134">
        <v>2.5759608438607806E-2</v>
      </c>
      <c r="M393" s="134">
        <v>9.9549604334891129E-2</v>
      </c>
      <c r="N393" s="134">
        <v>8.3061659068241589E-2</v>
      </c>
      <c r="O393" s="134">
        <v>0.11073555803267476</v>
      </c>
      <c r="P393" s="134">
        <v>0.46154780102612691</v>
      </c>
      <c r="Q393" s="134">
        <v>0.26216821719270023</v>
      </c>
      <c r="R393" s="134">
        <v>0.15517185842653536</v>
      </c>
      <c r="S393" s="134">
        <v>0.10498501466801158</v>
      </c>
      <c r="T393" s="134">
        <v>-6.1853377233323181E-2</v>
      </c>
      <c r="U393" s="6"/>
    </row>
    <row r="394" spans="1:21">
      <c r="A394" s="89" t="s">
        <v>4088</v>
      </c>
      <c r="B394" s="89" t="s">
        <v>1026</v>
      </c>
      <c r="C394" s="134">
        <v>6.2346330852076193E-2</v>
      </c>
      <c r="D394" s="134">
        <v>4.7990436534008474E-2</v>
      </c>
      <c r="E394" s="134">
        <v>2.9865407258264476E-2</v>
      </c>
      <c r="F394" s="134">
        <v>0.22388496027582927</v>
      </c>
      <c r="G394" s="134">
        <v>-2.9646921586785502E-2</v>
      </c>
      <c r="H394" s="134">
        <v>-2.1072378035586037E-2</v>
      </c>
      <c r="I394" s="134">
        <v>5.352945223196004E-2</v>
      </c>
      <c r="J394" s="134">
        <v>5.8856854524372393E-2</v>
      </c>
      <c r="K394" s="134">
        <v>2.2581434875598383E-2</v>
      </c>
      <c r="L394" s="134">
        <v>7.8653450154438032E-2</v>
      </c>
      <c r="M394" s="134">
        <v>0.12023949579326265</v>
      </c>
      <c r="N394" s="134">
        <v>8.0640727270674839E-2</v>
      </c>
      <c r="O394" s="134">
        <v>2.6673435213999674E-2</v>
      </c>
      <c r="P394" s="134">
        <v>6.5198063235668569E-2</v>
      </c>
      <c r="Q394" s="134">
        <v>0.12977025570886891</v>
      </c>
      <c r="R394" s="134">
        <v>0.15168874974379598</v>
      </c>
      <c r="S394" s="134">
        <v>0.22123260167465753</v>
      </c>
      <c r="T394" s="134">
        <v>6.4580828286017855E-2</v>
      </c>
      <c r="U394" s="6"/>
    </row>
    <row r="395" spans="1:21">
      <c r="A395" s="89" t="s">
        <v>4093</v>
      </c>
      <c r="B395" s="89" t="s">
        <v>1028</v>
      </c>
      <c r="C395" s="134">
        <v>0.11289162580017642</v>
      </c>
      <c r="D395" s="134">
        <v>3.8097034353721693E-2</v>
      </c>
      <c r="E395" s="134">
        <v>7.0134833961792431E-3</v>
      </c>
      <c r="F395" s="134">
        <v>0.20553854228055468</v>
      </c>
      <c r="G395" s="134">
        <v>-2.7241096152982647E-2</v>
      </c>
      <c r="H395" s="134">
        <v>-1.0699241032163687E-2</v>
      </c>
      <c r="I395" s="134">
        <v>5.6474180873826496E-2</v>
      </c>
      <c r="J395" s="134">
        <v>4.5878474672542247E-2</v>
      </c>
      <c r="K395" s="134">
        <v>8.6443900943795615E-2</v>
      </c>
      <c r="L395" s="134">
        <v>0.1425765535668011</v>
      </c>
      <c r="M395" s="134">
        <v>0.10785896772538184</v>
      </c>
      <c r="N395" s="134">
        <v>0.23312024206943627</v>
      </c>
      <c r="O395" s="134">
        <v>7.3957557686117337E-3</v>
      </c>
      <c r="P395" s="134">
        <v>7.8713081064010426E-2</v>
      </c>
      <c r="Q395" s="134">
        <v>9.0827792156904508E-3</v>
      </c>
      <c r="R395" s="134">
        <v>0.24528699258321907</v>
      </c>
      <c r="S395" s="134">
        <v>7.1189225980037962E-2</v>
      </c>
      <c r="T395" s="134">
        <v>6.013462512827572E-2</v>
      </c>
      <c r="U395" s="6"/>
    </row>
    <row r="396" spans="1:21">
      <c r="A396" s="89" t="s">
        <v>4099</v>
      </c>
      <c r="B396" s="89" t="s">
        <v>1030</v>
      </c>
      <c r="C396" s="134">
        <v>0.1010633675274879</v>
      </c>
      <c r="D396" s="134">
        <v>-9.1427255999911861E-2</v>
      </c>
      <c r="E396" s="134">
        <v>0.10368040467558393</v>
      </c>
      <c r="F396" s="134">
        <v>2.3433827160621687</v>
      </c>
      <c r="G396" s="134">
        <v>-0.58111618003475374</v>
      </c>
      <c r="H396" s="134">
        <v>0.10969188055310775</v>
      </c>
      <c r="I396" s="134">
        <v>0.45227457732003362</v>
      </c>
      <c r="J396" s="134">
        <v>-0.12545727667853313</v>
      </c>
      <c r="K396" s="134">
        <v>0.4734600419510675</v>
      </c>
      <c r="L396" s="134">
        <v>6.9407250581585034E-2</v>
      </c>
      <c r="M396" s="134">
        <v>-0.30383993162112943</v>
      </c>
      <c r="N396" s="134">
        <v>6.3042507603167319E-2</v>
      </c>
      <c r="O396" s="134">
        <v>-3.7319344639374696E-2</v>
      </c>
      <c r="P396" s="134">
        <v>8.9053233198862713E-2</v>
      </c>
      <c r="Q396" s="134">
        <v>8.6167936374317522E-2</v>
      </c>
      <c r="R396" s="134">
        <v>0.18962620192699742</v>
      </c>
      <c r="S396" s="134">
        <v>0.41089939771702899</v>
      </c>
      <c r="T396" s="134">
        <v>0.13237198470411671</v>
      </c>
      <c r="U396" s="6"/>
    </row>
    <row r="397" spans="1:21">
      <c r="A397" s="89" t="s">
        <v>4121</v>
      </c>
      <c r="B397" s="89" t="s">
        <v>1032</v>
      </c>
      <c r="C397" s="134">
        <v>0.45446619313823677</v>
      </c>
      <c r="D397" s="134">
        <v>5.7682296953232459E-2</v>
      </c>
      <c r="E397" s="134">
        <v>-1.2594180229500429E-3</v>
      </c>
      <c r="F397" s="134">
        <v>0.17654837515456046</v>
      </c>
      <c r="G397" s="134">
        <v>6.2706075693933272E-2</v>
      </c>
      <c r="H397" s="134">
        <v>0.19927412608613526</v>
      </c>
      <c r="I397" s="134">
        <v>4.6554497378706206E-2</v>
      </c>
      <c r="J397" s="134">
        <v>0.30389711700057553</v>
      </c>
      <c r="K397" s="134">
        <v>0.1099569661055626</v>
      </c>
      <c r="L397" s="134">
        <v>-7.339384737124488E-2</v>
      </c>
      <c r="M397" s="134">
        <v>0.17510305058363573</v>
      </c>
      <c r="N397" s="134">
        <v>0.11014683618813015</v>
      </c>
      <c r="O397" s="134">
        <v>7.6737067248845214E-2</v>
      </c>
      <c r="P397" s="134">
        <v>-4.9667902000250064E-2</v>
      </c>
      <c r="Q397" s="134">
        <v>0.19068430803845082</v>
      </c>
      <c r="R397" s="134">
        <v>0.2004012303851459</v>
      </c>
      <c r="S397" s="134">
        <v>-1.145219007447329E-2</v>
      </c>
      <c r="T397" s="134">
        <v>-2.1592329872118565E-2</v>
      </c>
      <c r="U397" s="6"/>
    </row>
    <row r="398" spans="1:21">
      <c r="A398" s="89" t="s">
        <v>4128</v>
      </c>
      <c r="B398" s="89" t="s">
        <v>966</v>
      </c>
      <c r="C398" s="134">
        <v>-2.6986306897889278E-2</v>
      </c>
      <c r="D398" s="134">
        <v>8.7567298381848957E-2</v>
      </c>
      <c r="E398" s="134">
        <v>0.17949124354030044</v>
      </c>
      <c r="F398" s="134">
        <v>-1.3216288646312857E-2</v>
      </c>
      <c r="G398" s="134">
        <v>9.7804915514570157E-2</v>
      </c>
      <c r="H398" s="134">
        <v>0.14992521509472767</v>
      </c>
      <c r="I398" s="134">
        <v>0.14880400740195321</v>
      </c>
      <c r="J398" s="134">
        <v>0.14168132041245785</v>
      </c>
      <c r="K398" s="134">
        <v>7.4559940534993485E-2</v>
      </c>
      <c r="L398" s="134">
        <v>0.14527994574122904</v>
      </c>
      <c r="M398" s="134">
        <v>-0.15573526450551134</v>
      </c>
      <c r="N398" s="134">
        <v>0.15777510726770672</v>
      </c>
      <c r="O398" s="134">
        <v>-0.39058111077745894</v>
      </c>
      <c r="P398" s="134">
        <v>0.33970663248202104</v>
      </c>
      <c r="Q398" s="134">
        <v>0.29079829253977496</v>
      </c>
      <c r="R398" s="134">
        <v>0.22312885898975199</v>
      </c>
      <c r="S398" s="134">
        <v>0.12611535173106247</v>
      </c>
      <c r="T398" s="134">
        <v>0.16595327447029629</v>
      </c>
      <c r="U398" s="6"/>
    </row>
    <row r="399" spans="1:21">
      <c r="A399" s="89" t="s">
        <v>4143</v>
      </c>
      <c r="B399" s="89" t="s">
        <v>980</v>
      </c>
      <c r="C399" s="134">
        <v>0.39643751673897398</v>
      </c>
      <c r="D399" s="134">
        <v>0.25788252735731754</v>
      </c>
      <c r="E399" s="134">
        <v>0.13664586269207901</v>
      </c>
      <c r="F399" s="134">
        <v>5.2945446216376979E-3</v>
      </c>
      <c r="G399" s="134">
        <v>0.31754850095832654</v>
      </c>
      <c r="H399" s="134">
        <v>0.15001211264085446</v>
      </c>
      <c r="I399" s="134">
        <v>0.11890195212972343</v>
      </c>
      <c r="J399" s="134">
        <v>0.20735556312608616</v>
      </c>
      <c r="K399" s="134">
        <v>0.33171851472805969</v>
      </c>
      <c r="L399" s="134">
        <v>1.3842393718946688E-2</v>
      </c>
      <c r="M399" s="134">
        <v>-4.406292956571356E-4</v>
      </c>
      <c r="N399" s="134">
        <v>1.697478583601586E-2</v>
      </c>
      <c r="O399" s="134">
        <v>2.6769181063746705E-2</v>
      </c>
      <c r="P399" s="134">
        <v>7.3997468415387679E-2</v>
      </c>
      <c r="Q399" s="134">
        <v>-8.5291601658125216E-2</v>
      </c>
      <c r="R399" s="134">
        <v>-2.2304534323404956E-2</v>
      </c>
      <c r="S399" s="134">
        <v>-0.15225677304970275</v>
      </c>
      <c r="T399" s="134">
        <v>-5.0013507687163394E-2</v>
      </c>
      <c r="U399" s="6"/>
    </row>
    <row r="400" spans="1:21">
      <c r="A400" s="89" t="s">
        <v>4158</v>
      </c>
      <c r="B400" s="89" t="s">
        <v>1034</v>
      </c>
      <c r="C400" s="134">
        <v>0.12531845356543858</v>
      </c>
      <c r="D400" s="134">
        <v>-3.1411510421377464E-3</v>
      </c>
      <c r="E400" s="134">
        <v>-0.12940826404568817</v>
      </c>
      <c r="F400" s="134">
        <v>1.334824742377605E-2</v>
      </c>
      <c r="G400" s="134">
        <v>-4.4644416819339394E-4</v>
      </c>
      <c r="H400" s="134">
        <v>3.2705605306331265E-3</v>
      </c>
      <c r="I400" s="134">
        <v>6.2583453156418667E-2</v>
      </c>
      <c r="J400" s="134">
        <v>0.6612575866273358</v>
      </c>
      <c r="K400" s="134">
        <v>-5.3782742949620488E-2</v>
      </c>
      <c r="L400" s="134">
        <v>-7.1275547923119409E-2</v>
      </c>
      <c r="M400" s="134">
        <v>6.8712560340029594E-2</v>
      </c>
      <c r="N400" s="134">
        <v>-3.773353167024851E-2</v>
      </c>
      <c r="O400" s="134">
        <v>-2.750496693879334E-2</v>
      </c>
      <c r="P400" s="134">
        <v>4.6242263898265579E-2</v>
      </c>
      <c r="Q400" s="134">
        <v>5.8399803074335344E-2</v>
      </c>
      <c r="R400" s="134">
        <v>-4.4775329853409374E-2</v>
      </c>
      <c r="S400" s="134">
        <v>1.5033093818982435E-2</v>
      </c>
      <c r="T400" s="134">
        <v>3.8281944467402518E-2</v>
      </c>
      <c r="U400" s="6"/>
    </row>
    <row r="401" spans="1:21">
      <c r="A401" s="89" t="s">
        <v>4174</v>
      </c>
      <c r="B401" s="89" t="s">
        <v>968</v>
      </c>
      <c r="C401" s="134">
        <v>-0.15735163081673864</v>
      </c>
      <c r="D401" s="134">
        <v>-0.10344590597418324</v>
      </c>
      <c r="E401" s="134">
        <v>-0.10169341871290494</v>
      </c>
      <c r="F401" s="134">
        <v>1.4163233139151021E-2</v>
      </c>
      <c r="G401" s="134">
        <v>-0.10852888624427348</v>
      </c>
      <c r="H401" s="134">
        <v>5.3204466537035033E-2</v>
      </c>
      <c r="I401" s="134">
        <v>-5.2145526001478038E-2</v>
      </c>
      <c r="J401" s="134">
        <v>8.60468321111445E-2</v>
      </c>
      <c r="K401" s="134">
        <v>7.0554155013087483E-2</v>
      </c>
      <c r="L401" s="134">
        <v>6.5513788263927175E-2</v>
      </c>
      <c r="M401" s="134">
        <v>3.4259432512758536E-2</v>
      </c>
      <c r="N401" s="134">
        <v>4.7244973127978707E-2</v>
      </c>
      <c r="O401" s="134">
        <v>-0.25714885769654194</v>
      </c>
      <c r="P401" s="134">
        <v>0.40290728956730804</v>
      </c>
      <c r="Q401" s="134">
        <v>0.16543842878841586</v>
      </c>
      <c r="R401" s="134">
        <v>0.14733592019358666</v>
      </c>
      <c r="S401" s="134">
        <v>4.9763635834982223E-2</v>
      </c>
      <c r="T401" s="134">
        <v>4.7757415399912295E-2</v>
      </c>
      <c r="U401" s="6"/>
    </row>
    <row r="402" spans="1:21">
      <c r="A402" s="89" t="s">
        <v>4191</v>
      </c>
      <c r="B402" s="89" t="s">
        <v>970</v>
      </c>
      <c r="C402" s="134">
        <v>0.3396302700284739</v>
      </c>
      <c r="D402" s="134">
        <v>-9.2258938662282963E-2</v>
      </c>
      <c r="E402" s="134">
        <v>0.31105568945258466</v>
      </c>
      <c r="F402" s="134">
        <v>0.26916704774006606</v>
      </c>
      <c r="G402" s="134">
        <v>0.18834930901025637</v>
      </c>
      <c r="H402" s="134">
        <v>0.21101037886747953</v>
      </c>
      <c r="I402" s="134">
        <v>4.1033348448972884E-2</v>
      </c>
      <c r="J402" s="134">
        <v>-1.655375479562704E-2</v>
      </c>
      <c r="K402" s="134">
        <v>0.9997874814298735</v>
      </c>
      <c r="L402" s="134">
        <v>1.5529871455888911E-2</v>
      </c>
      <c r="M402" s="134">
        <v>0.17340378387491495</v>
      </c>
      <c r="N402" s="134">
        <v>0.14990946086820678</v>
      </c>
      <c r="O402" s="134">
        <v>-0.43541287715357613</v>
      </c>
      <c r="P402" s="134">
        <v>1.9555961938831921</v>
      </c>
      <c r="Q402" s="134">
        <v>0.91156172280905512</v>
      </c>
      <c r="R402" s="134">
        <v>0.41320092315760282</v>
      </c>
      <c r="S402" s="134">
        <v>5.4647744215877481E-2</v>
      </c>
      <c r="T402" s="134">
        <v>-9.8866983122970487E-3</v>
      </c>
      <c r="U402" s="6"/>
    </row>
    <row r="403" spans="1:21">
      <c r="A403" s="89" t="s">
        <v>7701</v>
      </c>
      <c r="B403" s="89" t="s">
        <v>7749</v>
      </c>
      <c r="C403" s="134">
        <v>0.64483075265287115</v>
      </c>
      <c r="D403" s="134">
        <v>0.29874535593588369</v>
      </c>
      <c r="E403" s="134">
        <v>-0.13558230964950135</v>
      </c>
      <c r="F403" s="134">
        <v>0.1707636737671816</v>
      </c>
      <c r="G403" s="134">
        <v>0.21584062005462035</v>
      </c>
      <c r="H403" s="134">
        <v>-0.11290120954940974</v>
      </c>
      <c r="I403" s="134">
        <v>-2.8681015936964371E-2</v>
      </c>
      <c r="J403" s="134">
        <v>-4.5735714845668074E-2</v>
      </c>
      <c r="K403" s="134">
        <v>0.18334731426404471</v>
      </c>
      <c r="L403" s="134">
        <v>-1.2245812265786471E-2</v>
      </c>
      <c r="M403" s="134">
        <v>-1</v>
      </c>
      <c r="N403" s="134" t="s">
        <v>7814</v>
      </c>
      <c r="O403" s="134" t="s">
        <v>7814</v>
      </c>
      <c r="P403" s="134" t="s">
        <v>7814</v>
      </c>
      <c r="Q403" s="134" t="s">
        <v>7814</v>
      </c>
      <c r="R403" s="134" t="s">
        <v>7814</v>
      </c>
      <c r="S403" s="134" t="s">
        <v>7814</v>
      </c>
      <c r="T403" s="134" t="s">
        <v>7814</v>
      </c>
      <c r="U403" s="6"/>
    </row>
    <row r="404" spans="1:21">
      <c r="A404" s="89" t="s">
        <v>4202</v>
      </c>
      <c r="B404" s="89" t="s">
        <v>215</v>
      </c>
      <c r="C404" s="134" t="s">
        <v>7814</v>
      </c>
      <c r="D404" s="134" t="s">
        <v>7814</v>
      </c>
      <c r="E404" s="134" t="s">
        <v>7814</v>
      </c>
      <c r="F404" s="134" t="s">
        <v>7814</v>
      </c>
      <c r="G404" s="134" t="s">
        <v>7814</v>
      </c>
      <c r="H404" s="134" t="s">
        <v>7814</v>
      </c>
      <c r="I404" s="134" t="s">
        <v>7814</v>
      </c>
      <c r="J404" s="134" t="s">
        <v>7814</v>
      </c>
      <c r="K404" s="134" t="s">
        <v>7814</v>
      </c>
      <c r="L404" s="134" t="s">
        <v>7814</v>
      </c>
      <c r="M404" s="134" t="s">
        <v>7814</v>
      </c>
      <c r="N404" s="134" t="s">
        <v>7814</v>
      </c>
      <c r="O404" s="134" t="s">
        <v>7814</v>
      </c>
      <c r="P404" s="134" t="s">
        <v>7814</v>
      </c>
      <c r="Q404" s="134" t="s">
        <v>7814</v>
      </c>
      <c r="R404" s="134" t="s">
        <v>7814</v>
      </c>
      <c r="S404" s="134" t="s">
        <v>7814</v>
      </c>
      <c r="T404" s="134" t="s">
        <v>7814</v>
      </c>
      <c r="U404" s="6"/>
    </row>
    <row r="405" spans="1:21">
      <c r="A405" s="89" t="s">
        <v>4213</v>
      </c>
      <c r="B405" s="89" t="s">
        <v>974</v>
      </c>
      <c r="C405" s="134" t="s">
        <v>7814</v>
      </c>
      <c r="D405" s="134">
        <v>1.4378456045630688</v>
      </c>
      <c r="E405" s="134">
        <v>2.1499910698338991</v>
      </c>
      <c r="F405" s="134">
        <v>-0.92694252925700804</v>
      </c>
      <c r="G405" s="134">
        <v>5.2585176561893672</v>
      </c>
      <c r="H405" s="134">
        <v>-0.72713632023412411</v>
      </c>
      <c r="I405" s="134">
        <v>3.2914924559171057</v>
      </c>
      <c r="J405" s="134">
        <v>0.95178439055384945</v>
      </c>
      <c r="K405" s="134">
        <v>0.20469651179824977</v>
      </c>
      <c r="L405" s="134">
        <v>3.426851707396164</v>
      </c>
      <c r="M405" s="134">
        <v>-1</v>
      </c>
      <c r="N405" s="134" t="s">
        <v>7814</v>
      </c>
      <c r="O405" s="134" t="s">
        <v>7814</v>
      </c>
      <c r="P405" s="134" t="s">
        <v>7814</v>
      </c>
      <c r="Q405" s="134" t="s">
        <v>7814</v>
      </c>
      <c r="R405" s="134" t="s">
        <v>7814</v>
      </c>
      <c r="S405" s="134" t="s">
        <v>7814</v>
      </c>
      <c r="T405" s="134" t="s">
        <v>7814</v>
      </c>
      <c r="U405" s="6"/>
    </row>
    <row r="406" spans="1:21">
      <c r="A406" s="89" t="s">
        <v>4226</v>
      </c>
      <c r="B406" s="89" t="s">
        <v>976</v>
      </c>
      <c r="C406" s="134">
        <v>0.14930767033876813</v>
      </c>
      <c r="D406" s="134">
        <v>0.70324702495958946</v>
      </c>
      <c r="E406" s="134">
        <v>-8.3657843324430714E-2</v>
      </c>
      <c r="F406" s="134">
        <v>-0.3913484329969571</v>
      </c>
      <c r="G406" s="134">
        <v>4.7172772653206074E-2</v>
      </c>
      <c r="H406" s="134">
        <v>0.17890249787482393</v>
      </c>
      <c r="I406" s="134">
        <v>4.3826976691032984</v>
      </c>
      <c r="J406" s="134">
        <v>-0.40016123629432521</v>
      </c>
      <c r="K406" s="134">
        <v>8.1056289188031094E-2</v>
      </c>
      <c r="L406" s="134">
        <v>-0.21935312150143838</v>
      </c>
      <c r="M406" s="134">
        <v>-0.19917997133730692</v>
      </c>
      <c r="N406" s="134">
        <v>0.1044101599633942</v>
      </c>
      <c r="O406" s="134">
        <v>-0.22775425007557826</v>
      </c>
      <c r="P406" s="134">
        <v>0.3442194453384817</v>
      </c>
      <c r="Q406" s="134">
        <v>0.43054318718081586</v>
      </c>
      <c r="R406" s="134">
        <v>0.24208223532385431</v>
      </c>
      <c r="S406" s="134">
        <v>-1</v>
      </c>
      <c r="T406" s="134" t="s">
        <v>7814</v>
      </c>
      <c r="U406" s="6"/>
    </row>
    <row r="407" spans="1:21">
      <c r="A407" s="89" t="s">
        <v>4243</v>
      </c>
      <c r="B407" s="89" t="s">
        <v>978</v>
      </c>
      <c r="C407" s="134">
        <v>1.2964492891978212</v>
      </c>
      <c r="D407" s="134">
        <v>0.65618839920373007</v>
      </c>
      <c r="E407" s="134">
        <v>0.3471583723515459</v>
      </c>
      <c r="F407" s="134">
        <v>-6.4042384829127386E-2</v>
      </c>
      <c r="G407" s="134">
        <v>0.28899184047296567</v>
      </c>
      <c r="H407" s="134">
        <v>-3.2288465057000559E-2</v>
      </c>
      <c r="I407" s="134">
        <v>-0.12930322503450875</v>
      </c>
      <c r="J407" s="134">
        <v>0.3869077718901992</v>
      </c>
      <c r="K407" s="134">
        <v>0.19839764133588256</v>
      </c>
      <c r="L407" s="134">
        <v>-0.33163126800867215</v>
      </c>
      <c r="M407" s="134">
        <v>0.86194736907890146</v>
      </c>
      <c r="N407" s="134">
        <v>-0.15652235621612653</v>
      </c>
      <c r="O407" s="134">
        <v>6.1335927410444135E-3</v>
      </c>
      <c r="P407" s="134">
        <v>0.23780195023018136</v>
      </c>
      <c r="Q407" s="134">
        <v>6.1565116985302426E-2</v>
      </c>
      <c r="R407" s="134">
        <v>0.28272984622175401</v>
      </c>
      <c r="S407" s="134">
        <v>0.42755984753096876</v>
      </c>
      <c r="T407" s="134">
        <v>-0.24660305452012299</v>
      </c>
      <c r="U407" s="6"/>
    </row>
    <row r="408" spans="1:21">
      <c r="A408" s="89" t="s">
        <v>7829</v>
      </c>
      <c r="B408" s="89" t="s">
        <v>7830</v>
      </c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 t="s">
        <v>7814</v>
      </c>
      <c r="U408" s="6"/>
    </row>
    <row r="409" spans="1:21">
      <c r="A409" s="89" t="s">
        <v>4252</v>
      </c>
      <c r="B409" s="89" t="s">
        <v>210</v>
      </c>
      <c r="C409" s="134" t="s">
        <v>7814</v>
      </c>
      <c r="D409" s="134" t="s">
        <v>7814</v>
      </c>
      <c r="E409" s="134" t="s">
        <v>7814</v>
      </c>
      <c r="F409" s="134" t="s">
        <v>7814</v>
      </c>
      <c r="G409" s="134" t="s">
        <v>7814</v>
      </c>
      <c r="H409" s="134" t="s">
        <v>7814</v>
      </c>
      <c r="I409" s="134" t="s">
        <v>7814</v>
      </c>
      <c r="J409" s="134" t="s">
        <v>7814</v>
      </c>
      <c r="K409" s="134" t="s">
        <v>7814</v>
      </c>
      <c r="L409" s="134" t="s">
        <v>7814</v>
      </c>
      <c r="M409" s="134" t="s">
        <v>7814</v>
      </c>
      <c r="N409" s="134" t="s">
        <v>7814</v>
      </c>
      <c r="O409" s="134" t="s">
        <v>7814</v>
      </c>
      <c r="P409" s="134" t="s">
        <v>7814</v>
      </c>
      <c r="Q409" s="134" t="s">
        <v>7814</v>
      </c>
      <c r="R409" s="134" t="s">
        <v>7814</v>
      </c>
      <c r="S409" s="134" t="s">
        <v>7814</v>
      </c>
      <c r="T409" s="134" t="s">
        <v>7814</v>
      </c>
      <c r="U409" s="6"/>
    </row>
    <row r="410" spans="1:21">
      <c r="A410" s="89" t="s">
        <v>4255</v>
      </c>
      <c r="B410" s="89" t="s">
        <v>1020</v>
      </c>
      <c r="C410" s="134">
        <v>-0.2002826448569579</v>
      </c>
      <c r="D410" s="134">
        <v>2.1943243608018914E-2</v>
      </c>
      <c r="E410" s="134">
        <v>0.37375184043857357</v>
      </c>
      <c r="F410" s="134">
        <v>0.64861689329219963</v>
      </c>
      <c r="G410" s="134">
        <v>-0.48725086321130862</v>
      </c>
      <c r="H410" s="134">
        <v>0.11330434658983379</v>
      </c>
      <c r="I410" s="134">
        <v>0.12170616527000533</v>
      </c>
      <c r="J410" s="134">
        <v>0.62483784037866275</v>
      </c>
      <c r="K410" s="134">
        <v>-0.29030909200591193</v>
      </c>
      <c r="L410" s="134">
        <v>-9.0620265908327502E-2</v>
      </c>
      <c r="M410" s="134">
        <v>1.2475817004201626</v>
      </c>
      <c r="N410" s="134">
        <v>-9.338420005761372E-2</v>
      </c>
      <c r="O410" s="134">
        <v>-0.16832764552770529</v>
      </c>
      <c r="P410" s="134">
        <v>0.37351937590495954</v>
      </c>
      <c r="Q410" s="134">
        <v>0.86793627697020481</v>
      </c>
      <c r="R410" s="134">
        <v>-0.13892096698508916</v>
      </c>
      <c r="S410" s="134">
        <v>-3.9574551495759058E-3</v>
      </c>
      <c r="T410" s="134">
        <v>0.25854264320487763</v>
      </c>
      <c r="U410" s="6"/>
    </row>
    <row r="411" spans="1:21" ht="25.5">
      <c r="A411" s="89" t="s">
        <v>4277</v>
      </c>
      <c r="B411" s="89" t="s">
        <v>4278</v>
      </c>
      <c r="C411" s="134">
        <v>-0.19679091558082662</v>
      </c>
      <c r="D411" s="134">
        <v>0.18510557204395295</v>
      </c>
      <c r="E411" s="134">
        <v>-0.28324168266064365</v>
      </c>
      <c r="F411" s="134">
        <v>-7.4301468521227432E-2</v>
      </c>
      <c r="G411" s="134">
        <v>0.13392964988049116</v>
      </c>
      <c r="H411" s="134">
        <v>0.30411443957302575</v>
      </c>
      <c r="I411" s="134">
        <v>-0.11522474848879916</v>
      </c>
      <c r="J411" s="134">
        <v>0.21707034313602658</v>
      </c>
      <c r="K411" s="134">
        <v>1.0461892733808265E-2</v>
      </c>
      <c r="L411" s="134">
        <v>0.71074471294666131</v>
      </c>
      <c r="M411" s="134">
        <v>6.8195458460748037E-2</v>
      </c>
      <c r="N411" s="134">
        <v>0.12211771329374255</v>
      </c>
      <c r="O411" s="134">
        <v>5.3557892867634571E-2</v>
      </c>
      <c r="P411" s="134">
        <v>0.40262678256732798</v>
      </c>
      <c r="Q411" s="134">
        <v>1.5236644321611439</v>
      </c>
      <c r="R411" s="134">
        <v>-0.49052873708230227</v>
      </c>
      <c r="S411" s="134">
        <v>0.10096240587395933</v>
      </c>
      <c r="T411" s="134">
        <v>3.7964009311537872E-2</v>
      </c>
      <c r="U411" s="6"/>
    </row>
    <row r="412" spans="1:21">
      <c r="A412" s="89" t="s">
        <v>4295</v>
      </c>
      <c r="B412" s="89" t="s">
        <v>4296</v>
      </c>
      <c r="C412" s="134">
        <v>0.17283116025820555</v>
      </c>
      <c r="D412" s="134">
        <v>0.13244017207928072</v>
      </c>
      <c r="E412" s="134">
        <v>4.7931443317307032E-2</v>
      </c>
      <c r="F412" s="134">
        <v>2.4138831575581721E-2</v>
      </c>
      <c r="G412" s="134">
        <v>0.36822325180448412</v>
      </c>
      <c r="H412" s="134">
        <v>0.2107668424748943</v>
      </c>
      <c r="I412" s="134">
        <v>-9.7191050535970769E-3</v>
      </c>
      <c r="J412" s="134">
        <v>4.0109594686059236E-2</v>
      </c>
      <c r="K412" s="134">
        <v>0.10465191129065698</v>
      </c>
      <c r="L412" s="134">
        <v>1.0243515106943324E-2</v>
      </c>
      <c r="M412" s="134">
        <v>0.20860506731081085</v>
      </c>
      <c r="N412" s="134">
        <v>0.12116387157159503</v>
      </c>
      <c r="O412" s="134">
        <v>2.2490079313192801E-2</v>
      </c>
      <c r="P412" s="134">
        <v>0.15472268000754941</v>
      </c>
      <c r="Q412" s="134">
        <v>6.5693698135629308E-2</v>
      </c>
      <c r="R412" s="134">
        <v>0.21816780527655077</v>
      </c>
      <c r="S412" s="134">
        <v>8.7934656404286438E-2</v>
      </c>
      <c r="T412" s="134">
        <v>0.16476866670752766</v>
      </c>
      <c r="U412" s="6"/>
    </row>
    <row r="413" spans="1:21">
      <c r="A413" s="89" t="s">
        <v>4297</v>
      </c>
      <c r="B413" s="89" t="s">
        <v>4298</v>
      </c>
      <c r="C413" s="134">
        <v>0.16405731118364475</v>
      </c>
      <c r="D413" s="134">
        <v>0.12665500974563715</v>
      </c>
      <c r="E413" s="134">
        <v>6.2021323655674587E-2</v>
      </c>
      <c r="F413" s="134">
        <v>5.5991155244571322E-2</v>
      </c>
      <c r="G413" s="134">
        <v>0.11961025582262108</v>
      </c>
      <c r="H413" s="134">
        <v>5.7315495239069314E-2</v>
      </c>
      <c r="I413" s="134">
        <v>2.3258995805374605E-2</v>
      </c>
      <c r="J413" s="134">
        <v>7.9217862947026152E-2</v>
      </c>
      <c r="K413" s="134">
        <v>9.8266633534142445E-2</v>
      </c>
      <c r="L413" s="134">
        <v>7.2653491535925374E-2</v>
      </c>
      <c r="M413" s="134">
        <v>3.1129584712646041E-2</v>
      </c>
      <c r="N413" s="134">
        <v>0.10863227002263276</v>
      </c>
      <c r="O413" s="134">
        <v>7.1124783848246942E-2</v>
      </c>
      <c r="P413" s="134">
        <v>7.4708982008766078E-2</v>
      </c>
      <c r="Q413" s="134">
        <v>5.1299549073388961E-2</v>
      </c>
      <c r="R413" s="134">
        <v>0.12304334836562036</v>
      </c>
      <c r="S413" s="134">
        <v>0.23324730991886411</v>
      </c>
      <c r="T413" s="134">
        <v>0.17145912859678791</v>
      </c>
      <c r="U413" s="6"/>
    </row>
    <row r="414" spans="1:21">
      <c r="A414" s="89" t="s">
        <v>4317</v>
      </c>
      <c r="B414" s="89" t="s">
        <v>550</v>
      </c>
      <c r="C414" s="134" t="s">
        <v>7814</v>
      </c>
      <c r="D414" s="134" t="s">
        <v>7814</v>
      </c>
      <c r="E414" s="134" t="s">
        <v>7814</v>
      </c>
      <c r="F414" s="134" t="s">
        <v>7814</v>
      </c>
      <c r="G414" s="134" t="s">
        <v>7814</v>
      </c>
      <c r="H414" s="134">
        <v>0.67063383113605157</v>
      </c>
      <c r="I414" s="134">
        <v>-0.17114759966969351</v>
      </c>
      <c r="J414" s="134">
        <v>-7.533129916296033E-2</v>
      </c>
      <c r="K414" s="134">
        <v>-0.12610283043136117</v>
      </c>
      <c r="L414" s="134">
        <v>-0.24885597715819918</v>
      </c>
      <c r="M414" s="134">
        <v>1.9119919697291499</v>
      </c>
      <c r="N414" s="134">
        <v>-7.9579547807980711E-2</v>
      </c>
      <c r="O414" s="134">
        <v>-0.38611148327632883</v>
      </c>
      <c r="P414" s="134">
        <v>0.69559809313304632</v>
      </c>
      <c r="Q414" s="134">
        <v>-1.2442888134868157E-2</v>
      </c>
      <c r="R414" s="134">
        <v>0.66128327992814939</v>
      </c>
      <c r="S414" s="134">
        <v>-0.46413740538692549</v>
      </c>
      <c r="T414" s="134">
        <v>0.55416994668023545</v>
      </c>
      <c r="U414" s="6"/>
    </row>
    <row r="415" spans="1:21">
      <c r="A415" s="89" t="s">
        <v>4340</v>
      </c>
      <c r="B415" s="89" t="s">
        <v>1209</v>
      </c>
      <c r="C415" s="134">
        <v>0.53129039231288244</v>
      </c>
      <c r="D415" s="134">
        <v>0.16181410406858787</v>
      </c>
      <c r="E415" s="134">
        <v>2.7496817050987055E-2</v>
      </c>
      <c r="F415" s="134">
        <v>-0.41307599165286879</v>
      </c>
      <c r="G415" s="134">
        <v>1.9714630633240744</v>
      </c>
      <c r="H415" s="134">
        <v>0.64308732207324848</v>
      </c>
      <c r="I415" s="134">
        <v>0.16776838258879012</v>
      </c>
      <c r="J415" s="134">
        <v>1.7131453655841344E-2</v>
      </c>
      <c r="K415" s="134">
        <v>0.18002150046612342</v>
      </c>
      <c r="L415" s="134">
        <v>5.0054202452232355E-2</v>
      </c>
      <c r="M415" s="134">
        <v>6.1602069700944062E-2</v>
      </c>
      <c r="N415" s="134">
        <v>0.26885791084831911</v>
      </c>
      <c r="O415" s="134">
        <v>0.27155357110939149</v>
      </c>
      <c r="P415" s="134">
        <v>4.7896410237310949E-2</v>
      </c>
      <c r="Q415" s="134">
        <v>0.21981288838304835</v>
      </c>
      <c r="R415" s="134">
        <v>0.30486746456821701</v>
      </c>
      <c r="S415" s="134">
        <v>5.8959870763048539E-2</v>
      </c>
      <c r="T415" s="134">
        <v>3.2511069552256577E-2</v>
      </c>
      <c r="U415" s="6"/>
    </row>
    <row r="416" spans="1:21">
      <c r="A416" s="89" t="s">
        <v>4343</v>
      </c>
      <c r="B416" s="89" t="s">
        <v>1230</v>
      </c>
      <c r="C416" s="134">
        <v>0.10070506167468518</v>
      </c>
      <c r="D416" s="134">
        <v>0.15097478753830917</v>
      </c>
      <c r="E416" s="134">
        <v>-1.8879823665481243E-2</v>
      </c>
      <c r="F416" s="134">
        <v>4.9193545928259308E-2</v>
      </c>
      <c r="G416" s="134">
        <v>0.38411167694744686</v>
      </c>
      <c r="H416" s="134">
        <v>0.35380848806830967</v>
      </c>
      <c r="I416" s="134">
        <v>-0.11159750344230979</v>
      </c>
      <c r="J416" s="134">
        <v>-8.8250144458364987E-3</v>
      </c>
      <c r="K416" s="134">
        <v>0.24464821416795446</v>
      </c>
      <c r="L416" s="134">
        <v>-0.13954017243146655</v>
      </c>
      <c r="M416" s="134">
        <v>0.35783628679246959</v>
      </c>
      <c r="N416" s="134">
        <v>0.24342215278828405</v>
      </c>
      <c r="O416" s="134">
        <v>-9.0003971508131442E-2</v>
      </c>
      <c r="P416" s="134">
        <v>0.3523502222856334</v>
      </c>
      <c r="Q416" s="134">
        <v>3.5847062926410489E-2</v>
      </c>
      <c r="R416" s="134">
        <v>0.13206344277608206</v>
      </c>
      <c r="S416" s="134">
        <v>0.13425299581885919</v>
      </c>
      <c r="T416" s="134">
        <v>7.1435076144964249E-2</v>
      </c>
      <c r="U416" s="6"/>
    </row>
    <row r="417" spans="1:21">
      <c r="A417" s="89" t="s">
        <v>4380</v>
      </c>
      <c r="B417" s="89" t="s">
        <v>2473</v>
      </c>
      <c r="C417" s="134" t="s">
        <v>7814</v>
      </c>
      <c r="D417" s="134" t="s">
        <v>7814</v>
      </c>
      <c r="E417" s="134" t="s">
        <v>7814</v>
      </c>
      <c r="F417" s="134" t="s">
        <v>7814</v>
      </c>
      <c r="G417" s="134" t="s">
        <v>7814</v>
      </c>
      <c r="H417" s="134" t="s">
        <v>7814</v>
      </c>
      <c r="I417" s="134" t="s">
        <v>7814</v>
      </c>
      <c r="J417" s="134" t="s">
        <v>7814</v>
      </c>
      <c r="K417" s="134" t="s">
        <v>7814</v>
      </c>
      <c r="L417" s="134" t="s">
        <v>7814</v>
      </c>
      <c r="M417" s="134" t="s">
        <v>7814</v>
      </c>
      <c r="N417" s="134">
        <v>0.22127190865944302</v>
      </c>
      <c r="O417" s="134">
        <v>0.53752047893945432</v>
      </c>
      <c r="P417" s="134">
        <v>4.4558381960182469E-3</v>
      </c>
      <c r="Q417" s="134">
        <v>-0.142672628810528</v>
      </c>
      <c r="R417" s="134">
        <v>0.59941381963036</v>
      </c>
      <c r="S417" s="134">
        <v>0.23657339212953588</v>
      </c>
      <c r="T417" s="134">
        <v>0.69150368865497058</v>
      </c>
      <c r="U417" s="6"/>
    </row>
    <row r="418" spans="1:21">
      <c r="A418" s="89" t="s">
        <v>7760</v>
      </c>
      <c r="B418" s="89" t="s">
        <v>7742</v>
      </c>
      <c r="C418" s="134">
        <v>-0.71049816069488325</v>
      </c>
      <c r="D418" s="134">
        <v>6.8894968684323334</v>
      </c>
      <c r="E418" s="134">
        <v>-0.87876361704405426</v>
      </c>
      <c r="F418" s="134">
        <v>5.0788905580144483E-2</v>
      </c>
      <c r="G418" s="134">
        <v>0.25199238309893723</v>
      </c>
      <c r="H418" s="134">
        <v>-0.50886379453982367</v>
      </c>
      <c r="I418" s="134">
        <v>0.81215696370257007</v>
      </c>
      <c r="J418" s="134">
        <v>-1</v>
      </c>
      <c r="K418" s="134" t="s">
        <v>7814</v>
      </c>
      <c r="L418" s="134" t="s">
        <v>7814</v>
      </c>
      <c r="M418" s="134" t="s">
        <v>7814</v>
      </c>
      <c r="N418" s="134" t="s">
        <v>7814</v>
      </c>
      <c r="O418" s="134" t="s">
        <v>7814</v>
      </c>
      <c r="P418" s="134" t="s">
        <v>7814</v>
      </c>
      <c r="Q418" s="134" t="s">
        <v>7814</v>
      </c>
      <c r="R418" s="134" t="s">
        <v>7814</v>
      </c>
      <c r="S418" s="134" t="s">
        <v>7814</v>
      </c>
      <c r="T418" s="134" t="s">
        <v>7814</v>
      </c>
      <c r="U418" s="6"/>
    </row>
    <row r="419" spans="1:21">
      <c r="A419" s="89" t="s">
        <v>7761</v>
      </c>
      <c r="B419" s="89" t="s">
        <v>1188</v>
      </c>
      <c r="C419" s="134" t="s">
        <v>7814</v>
      </c>
      <c r="D419" s="134" t="s">
        <v>7814</v>
      </c>
      <c r="E419" s="134">
        <v>118.50975496586314</v>
      </c>
      <c r="F419" s="134">
        <v>-0.67819490572191121</v>
      </c>
      <c r="G419" s="134">
        <v>0.23792534681826871</v>
      </c>
      <c r="H419" s="134">
        <v>-0.57038562353578892</v>
      </c>
      <c r="I419" s="134">
        <v>-0.99610784814666375</v>
      </c>
      <c r="J419" s="134">
        <v>-1</v>
      </c>
      <c r="K419" s="134" t="s">
        <v>7814</v>
      </c>
      <c r="L419" s="134" t="s">
        <v>7814</v>
      </c>
      <c r="M419" s="134" t="s">
        <v>7814</v>
      </c>
      <c r="N419" s="134" t="s">
        <v>7814</v>
      </c>
      <c r="O419" s="134" t="s">
        <v>7814</v>
      </c>
      <c r="P419" s="134" t="s">
        <v>7814</v>
      </c>
      <c r="Q419" s="134" t="s">
        <v>7814</v>
      </c>
      <c r="R419" s="134" t="s">
        <v>7814</v>
      </c>
      <c r="S419" s="134" t="s">
        <v>7814</v>
      </c>
      <c r="T419" s="134" t="s">
        <v>7814</v>
      </c>
      <c r="U419" s="6"/>
    </row>
    <row r="420" spans="1:21">
      <c r="A420" s="89" t="s">
        <v>7762</v>
      </c>
      <c r="B420" s="89" t="s">
        <v>4075</v>
      </c>
      <c r="C420" s="134">
        <v>244.87739032620922</v>
      </c>
      <c r="D420" s="134">
        <v>-7.1882029111482226E-2</v>
      </c>
      <c r="E420" s="134">
        <v>-0.49477751233121592</v>
      </c>
      <c r="F420" s="134">
        <v>0.13394528232854985</v>
      </c>
      <c r="G420" s="134">
        <v>0.17128177036429437</v>
      </c>
      <c r="H420" s="134">
        <v>5.0467010532682099E-2</v>
      </c>
      <c r="I420" s="134">
        <v>-0.51301263851787615</v>
      </c>
      <c r="J420" s="134">
        <v>-1</v>
      </c>
      <c r="K420" s="134" t="s">
        <v>7814</v>
      </c>
      <c r="L420" s="134" t="s">
        <v>7814</v>
      </c>
      <c r="M420" s="134" t="s">
        <v>7814</v>
      </c>
      <c r="N420" s="134" t="s">
        <v>7814</v>
      </c>
      <c r="O420" s="134" t="s">
        <v>7814</v>
      </c>
      <c r="P420" s="134" t="s">
        <v>7814</v>
      </c>
      <c r="Q420" s="134" t="s">
        <v>7814</v>
      </c>
      <c r="R420" s="134" t="s">
        <v>7814</v>
      </c>
      <c r="S420" s="134" t="s">
        <v>7814</v>
      </c>
      <c r="T420" s="134" t="s">
        <v>7814</v>
      </c>
      <c r="U420" s="6"/>
    </row>
    <row r="421" spans="1:21" ht="25.5">
      <c r="A421" s="89" t="s">
        <v>7763</v>
      </c>
      <c r="B421" s="89" t="s">
        <v>7771</v>
      </c>
      <c r="C421" s="134" t="s">
        <v>7814</v>
      </c>
      <c r="D421" s="134">
        <v>9.7703016526386932</v>
      </c>
      <c r="E421" s="134">
        <v>-0.35336510214582095</v>
      </c>
      <c r="F421" s="134">
        <v>2.2554983927367935</v>
      </c>
      <c r="G421" s="134">
        <v>-0.17233472593827415</v>
      </c>
      <c r="H421" s="134">
        <v>-0.99568171594661437</v>
      </c>
      <c r="I421" s="134">
        <v>55.365125094768764</v>
      </c>
      <c r="J421" s="134">
        <v>-1</v>
      </c>
      <c r="K421" s="134" t="s">
        <v>7814</v>
      </c>
      <c r="L421" s="134" t="s">
        <v>7814</v>
      </c>
      <c r="M421" s="134" t="s">
        <v>7814</v>
      </c>
      <c r="N421" s="134" t="s">
        <v>7814</v>
      </c>
      <c r="O421" s="134" t="s">
        <v>7814</v>
      </c>
      <c r="P421" s="134" t="s">
        <v>7814</v>
      </c>
      <c r="Q421" s="134" t="s">
        <v>7814</v>
      </c>
      <c r="R421" s="134" t="s">
        <v>7814</v>
      </c>
      <c r="S421" s="134" t="s">
        <v>7814</v>
      </c>
      <c r="T421" s="134" t="s">
        <v>7814</v>
      </c>
      <c r="U421" s="6"/>
    </row>
    <row r="422" spans="1:21">
      <c r="A422" s="89" t="s">
        <v>7764</v>
      </c>
      <c r="B422" s="89" t="s">
        <v>1120</v>
      </c>
      <c r="C422" s="134" t="s">
        <v>7814</v>
      </c>
      <c r="D422" s="134" t="s">
        <v>7814</v>
      </c>
      <c r="E422" s="134" t="s">
        <v>7814</v>
      </c>
      <c r="F422" s="134">
        <v>-0.73955850246624077</v>
      </c>
      <c r="G422" s="134">
        <v>-1</v>
      </c>
      <c r="H422" s="134" t="s">
        <v>7814</v>
      </c>
      <c r="I422" s="134" t="s">
        <v>7814</v>
      </c>
      <c r="J422" s="134" t="s">
        <v>7814</v>
      </c>
      <c r="K422" s="134" t="s">
        <v>7814</v>
      </c>
      <c r="L422" s="134" t="s">
        <v>7814</v>
      </c>
      <c r="M422" s="134" t="s">
        <v>7814</v>
      </c>
      <c r="N422" s="134" t="s">
        <v>7814</v>
      </c>
      <c r="O422" s="134" t="s">
        <v>7814</v>
      </c>
      <c r="P422" s="134" t="s">
        <v>7814</v>
      </c>
      <c r="Q422" s="134" t="s">
        <v>7814</v>
      </c>
      <c r="R422" s="134" t="s">
        <v>7814</v>
      </c>
      <c r="S422" s="134" t="s">
        <v>7814</v>
      </c>
      <c r="T422" s="134" t="s">
        <v>7814</v>
      </c>
      <c r="U422" s="6"/>
    </row>
    <row r="423" spans="1:21">
      <c r="A423" s="89" t="s">
        <v>7765</v>
      </c>
      <c r="B423" s="89" t="s">
        <v>1184</v>
      </c>
      <c r="C423" s="134" t="s">
        <v>7814</v>
      </c>
      <c r="D423" s="134" t="s">
        <v>7814</v>
      </c>
      <c r="E423" s="134">
        <v>-1</v>
      </c>
      <c r="F423" s="134" t="s">
        <v>7814</v>
      </c>
      <c r="G423" s="134" t="s">
        <v>7814</v>
      </c>
      <c r="H423" s="134" t="s">
        <v>7814</v>
      </c>
      <c r="I423" s="134" t="s">
        <v>7814</v>
      </c>
      <c r="J423" s="134" t="s">
        <v>7814</v>
      </c>
      <c r="K423" s="134" t="s">
        <v>7814</v>
      </c>
      <c r="L423" s="134" t="s">
        <v>7814</v>
      </c>
      <c r="M423" s="134" t="s">
        <v>7814</v>
      </c>
      <c r="N423" s="134" t="s">
        <v>7814</v>
      </c>
      <c r="O423" s="134" t="s">
        <v>7814</v>
      </c>
      <c r="P423" s="134" t="s">
        <v>7814</v>
      </c>
      <c r="Q423" s="134" t="s">
        <v>7814</v>
      </c>
      <c r="R423" s="134" t="s">
        <v>7814</v>
      </c>
      <c r="S423" s="134" t="s">
        <v>7814</v>
      </c>
      <c r="T423" s="134" t="s">
        <v>7814</v>
      </c>
      <c r="U423" s="6"/>
    </row>
    <row r="424" spans="1:21">
      <c r="A424" s="89" t="s">
        <v>7766</v>
      </c>
      <c r="B424" s="89" t="s">
        <v>7772</v>
      </c>
      <c r="C424" s="134" t="s">
        <v>7814</v>
      </c>
      <c r="D424" s="134" t="s">
        <v>7814</v>
      </c>
      <c r="E424" s="134" t="s">
        <v>7814</v>
      </c>
      <c r="F424" s="134" t="s">
        <v>7814</v>
      </c>
      <c r="G424" s="134" t="s">
        <v>7814</v>
      </c>
      <c r="H424" s="134" t="s">
        <v>7814</v>
      </c>
      <c r="I424" s="134" t="s">
        <v>7814</v>
      </c>
      <c r="J424" s="134" t="s">
        <v>7814</v>
      </c>
      <c r="K424" s="134" t="s">
        <v>7814</v>
      </c>
      <c r="L424" s="134" t="s">
        <v>7814</v>
      </c>
      <c r="M424" s="134" t="s">
        <v>7814</v>
      </c>
      <c r="N424" s="134" t="s">
        <v>7814</v>
      </c>
      <c r="O424" s="134" t="s">
        <v>7814</v>
      </c>
      <c r="P424" s="134" t="s">
        <v>7814</v>
      </c>
      <c r="Q424" s="134" t="s">
        <v>7814</v>
      </c>
      <c r="R424" s="134" t="s">
        <v>7814</v>
      </c>
      <c r="S424" s="134" t="s">
        <v>7814</v>
      </c>
      <c r="T424" s="134" t="s">
        <v>7814</v>
      </c>
      <c r="U424" s="6"/>
    </row>
    <row r="425" spans="1:21">
      <c r="A425" s="89" t="s">
        <v>7767</v>
      </c>
      <c r="B425" s="89" t="s">
        <v>7773</v>
      </c>
      <c r="C425" s="134" t="s">
        <v>7814</v>
      </c>
      <c r="D425" s="134" t="s">
        <v>7814</v>
      </c>
      <c r="E425" s="134" t="s">
        <v>7814</v>
      </c>
      <c r="F425" s="134" t="s">
        <v>7814</v>
      </c>
      <c r="G425" s="134" t="s">
        <v>7814</v>
      </c>
      <c r="H425" s="134" t="s">
        <v>7814</v>
      </c>
      <c r="I425" s="134" t="s">
        <v>7814</v>
      </c>
      <c r="J425" s="134" t="s">
        <v>7814</v>
      </c>
      <c r="K425" s="134" t="s">
        <v>7814</v>
      </c>
      <c r="L425" s="134" t="s">
        <v>7814</v>
      </c>
      <c r="M425" s="134" t="s">
        <v>7814</v>
      </c>
      <c r="N425" s="134" t="s">
        <v>7814</v>
      </c>
      <c r="O425" s="134" t="s">
        <v>7814</v>
      </c>
      <c r="P425" s="134" t="s">
        <v>7814</v>
      </c>
      <c r="Q425" s="134" t="s">
        <v>7814</v>
      </c>
      <c r="R425" s="134" t="s">
        <v>7814</v>
      </c>
      <c r="S425" s="134" t="s">
        <v>7814</v>
      </c>
      <c r="T425" s="134" t="s">
        <v>7814</v>
      </c>
      <c r="U425" s="6"/>
    </row>
    <row r="426" spans="1:21">
      <c r="A426" s="89" t="s">
        <v>7768</v>
      </c>
      <c r="B426" s="89" t="s">
        <v>1180</v>
      </c>
      <c r="C426" s="134">
        <v>21.437723744880717</v>
      </c>
      <c r="D426" s="134">
        <v>-0.94565822290409951</v>
      </c>
      <c r="E426" s="134">
        <v>-0.52996511996617701</v>
      </c>
      <c r="F426" s="134">
        <v>1.4679309397096669</v>
      </c>
      <c r="G426" s="134">
        <v>-1</v>
      </c>
      <c r="H426" s="134" t="s">
        <v>7814</v>
      </c>
      <c r="I426" s="134" t="s">
        <v>7814</v>
      </c>
      <c r="J426" s="134" t="s">
        <v>7814</v>
      </c>
      <c r="K426" s="134" t="s">
        <v>7814</v>
      </c>
      <c r="L426" s="134" t="s">
        <v>7814</v>
      </c>
      <c r="M426" s="134" t="s">
        <v>7814</v>
      </c>
      <c r="N426" s="134" t="s">
        <v>7814</v>
      </c>
      <c r="O426" s="134" t="s">
        <v>7814</v>
      </c>
      <c r="P426" s="134" t="s">
        <v>7814</v>
      </c>
      <c r="Q426" s="134" t="s">
        <v>7814</v>
      </c>
      <c r="R426" s="134" t="s">
        <v>7814</v>
      </c>
      <c r="S426" s="134" t="s">
        <v>7814</v>
      </c>
      <c r="T426" s="134" t="s">
        <v>7814</v>
      </c>
      <c r="U426" s="6"/>
    </row>
    <row r="427" spans="1:21">
      <c r="A427" s="89" t="s">
        <v>7769</v>
      </c>
      <c r="B427" s="89" t="s">
        <v>1178</v>
      </c>
      <c r="C427" s="134">
        <v>-0.74486707287818521</v>
      </c>
      <c r="D427" s="134">
        <v>7.8211886625030811</v>
      </c>
      <c r="E427" s="134">
        <v>-0.9129251048949617</v>
      </c>
      <c r="F427" s="134">
        <v>0.21971039328310882</v>
      </c>
      <c r="G427" s="134">
        <v>0.30524998687186389</v>
      </c>
      <c r="H427" s="134">
        <v>-0.49314644135564112</v>
      </c>
      <c r="I427" s="134">
        <v>0.99348254806383163</v>
      </c>
      <c r="J427" s="134">
        <v>-1</v>
      </c>
      <c r="K427" s="134" t="s">
        <v>7814</v>
      </c>
      <c r="L427" s="134" t="s">
        <v>7814</v>
      </c>
      <c r="M427" s="134" t="s">
        <v>7814</v>
      </c>
      <c r="N427" s="134" t="s">
        <v>7814</v>
      </c>
      <c r="O427" s="134" t="s">
        <v>7814</v>
      </c>
      <c r="P427" s="134" t="s">
        <v>7814</v>
      </c>
      <c r="Q427" s="134" t="s">
        <v>7814</v>
      </c>
      <c r="R427" s="134" t="s">
        <v>7814</v>
      </c>
      <c r="S427" s="134" t="s">
        <v>7814</v>
      </c>
      <c r="T427" s="134" t="s">
        <v>7814</v>
      </c>
      <c r="U427" s="6"/>
    </row>
    <row r="428" spans="1:21">
      <c r="A428" s="89" t="s">
        <v>7770</v>
      </c>
      <c r="B428" s="89" t="s">
        <v>7774</v>
      </c>
      <c r="C428" s="134" t="s">
        <v>7814</v>
      </c>
      <c r="D428" s="134" t="s">
        <v>7814</v>
      </c>
      <c r="E428" s="134" t="s">
        <v>7814</v>
      </c>
      <c r="F428" s="134" t="s">
        <v>7814</v>
      </c>
      <c r="G428" s="134" t="s">
        <v>7814</v>
      </c>
      <c r="H428" s="134" t="s">
        <v>7814</v>
      </c>
      <c r="I428" s="134" t="s">
        <v>7814</v>
      </c>
      <c r="J428" s="134" t="s">
        <v>7814</v>
      </c>
      <c r="K428" s="134" t="s">
        <v>7814</v>
      </c>
      <c r="L428" s="134" t="s">
        <v>7814</v>
      </c>
      <c r="M428" s="134" t="s">
        <v>7814</v>
      </c>
      <c r="N428" s="134" t="s">
        <v>7814</v>
      </c>
      <c r="O428" s="134" t="s">
        <v>7814</v>
      </c>
      <c r="P428" s="134" t="s">
        <v>7814</v>
      </c>
      <c r="Q428" s="134" t="s">
        <v>7814</v>
      </c>
      <c r="R428" s="134" t="s">
        <v>7814</v>
      </c>
      <c r="S428" s="134" t="s">
        <v>7814</v>
      </c>
      <c r="T428" s="134" t="s">
        <v>7814</v>
      </c>
      <c r="U428" s="6"/>
    </row>
    <row r="429" spans="1:21">
      <c r="A429" s="89" t="s">
        <v>4394</v>
      </c>
      <c r="B429" s="89" t="s">
        <v>4395</v>
      </c>
      <c r="C429" s="134">
        <v>-0.16421521121088112</v>
      </c>
      <c r="D429" s="134">
        <v>5.5978680842376782E-3</v>
      </c>
      <c r="E429" s="134">
        <v>0.20957240619772644</v>
      </c>
      <c r="F429" s="134">
        <v>0.16715975521887394</v>
      </c>
      <c r="G429" s="134">
        <v>7.1964126566433251E-2</v>
      </c>
      <c r="H429" s="134">
        <v>0.30898946354162793</v>
      </c>
      <c r="I429" s="134">
        <v>-0.21961990960145661</v>
      </c>
      <c r="J429" s="134">
        <v>-0.15822982886707382</v>
      </c>
      <c r="K429" s="134">
        <v>-0.34181962839752222</v>
      </c>
      <c r="L429" s="134">
        <v>-0.34882895219440335</v>
      </c>
      <c r="M429" s="134">
        <v>-0.17611564273873903</v>
      </c>
      <c r="N429" s="134">
        <v>-0.23270333904578344</v>
      </c>
      <c r="O429" s="134">
        <v>-0.43848238812578511</v>
      </c>
      <c r="P429" s="134">
        <v>-0.23931736062555697</v>
      </c>
      <c r="Q429" s="134">
        <v>0.42186638515114794</v>
      </c>
      <c r="R429" s="134">
        <v>6.2882835368285601</v>
      </c>
      <c r="S429" s="134">
        <v>0.5902778015321366</v>
      </c>
      <c r="T429" s="134">
        <v>0.2279489866399127</v>
      </c>
      <c r="U429" s="6"/>
    </row>
    <row r="430" spans="1:21">
      <c r="A430" s="89" t="s">
        <v>4396</v>
      </c>
      <c r="B430" s="89" t="s">
        <v>4397</v>
      </c>
      <c r="C430" s="134">
        <v>0.26478869683253015</v>
      </c>
      <c r="D430" s="134">
        <v>-0.58036622188369291</v>
      </c>
      <c r="E430" s="134">
        <v>0.42436761871673867</v>
      </c>
      <c r="F430" s="134">
        <v>-9.7085498963099814E-2</v>
      </c>
      <c r="G430" s="134">
        <v>-9.817265998673208E-2</v>
      </c>
      <c r="H430" s="134">
        <v>4.0331568084404523E-2</v>
      </c>
      <c r="I430" s="134">
        <v>-6.7675357335517883E-2</v>
      </c>
      <c r="J430" s="134">
        <v>-0.21410665765186243</v>
      </c>
      <c r="K430" s="134">
        <v>0.61532159658370711</v>
      </c>
      <c r="L430" s="134">
        <v>-0.69477878190953013</v>
      </c>
      <c r="M430" s="134">
        <v>0.82363234505120198</v>
      </c>
      <c r="N430" s="134">
        <v>-0.39002238587296534</v>
      </c>
      <c r="O430" s="134">
        <v>-0.45827883442032247</v>
      </c>
      <c r="P430" s="134">
        <v>-0.64334843793824725</v>
      </c>
      <c r="Q430" s="134">
        <v>2.7094048880053494</v>
      </c>
      <c r="R430" s="134">
        <v>23.428984601237246</v>
      </c>
      <c r="S430" s="134">
        <v>0.64852537493377849</v>
      </c>
      <c r="T430" s="134">
        <v>0.24532883975017805</v>
      </c>
      <c r="U430" s="6"/>
    </row>
    <row r="431" spans="1:21">
      <c r="A431" s="89" t="s">
        <v>4404</v>
      </c>
      <c r="B431" s="89" t="s">
        <v>4702</v>
      </c>
      <c r="C431" s="134" t="s">
        <v>7814</v>
      </c>
      <c r="D431" s="134">
        <v>-1</v>
      </c>
      <c r="E431" s="134" t="s">
        <v>7814</v>
      </c>
      <c r="F431" s="134">
        <v>9563.4611507769841</v>
      </c>
      <c r="G431" s="134">
        <v>-0.95090642938197556</v>
      </c>
      <c r="H431" s="134">
        <v>-1</v>
      </c>
      <c r="I431" s="134" t="s">
        <v>7814</v>
      </c>
      <c r="J431" s="134" t="s">
        <v>7814</v>
      </c>
      <c r="K431" s="134" t="s">
        <v>7814</v>
      </c>
      <c r="L431" s="134">
        <v>-0.93120853920283486</v>
      </c>
      <c r="M431" s="134">
        <v>314.12533513262912</v>
      </c>
      <c r="N431" s="134">
        <v>-0.99959398532340782</v>
      </c>
      <c r="O431" s="134">
        <v>5.905177140257245</v>
      </c>
      <c r="P431" s="134">
        <v>35.880366509581428</v>
      </c>
      <c r="Q431" s="134">
        <v>-0.38046403448643451</v>
      </c>
      <c r="R431" s="134">
        <v>0.82200610778478156</v>
      </c>
      <c r="S431" s="134">
        <v>5.4436615287969632</v>
      </c>
      <c r="T431" s="134">
        <v>-0.99912735972628375</v>
      </c>
      <c r="U431" s="6"/>
    </row>
    <row r="432" spans="1:21">
      <c r="A432" s="89" t="s">
        <v>4410</v>
      </c>
      <c r="B432" s="89" t="s">
        <v>4411</v>
      </c>
      <c r="C432" s="134">
        <v>-0.32829120286562097</v>
      </c>
      <c r="D432" s="134">
        <v>0.4275384113565337</v>
      </c>
      <c r="E432" s="134">
        <v>0.1640985475126564</v>
      </c>
      <c r="F432" s="134">
        <v>0.12318000795100037</v>
      </c>
      <c r="G432" s="134">
        <v>0.20976599966402421</v>
      </c>
      <c r="H432" s="134">
        <v>0.35599894612561789</v>
      </c>
      <c r="I432" s="134">
        <v>-0.23771062329889825</v>
      </c>
      <c r="J432" s="134">
        <v>-0.15009310433817535</v>
      </c>
      <c r="K432" s="134">
        <v>-0.47084335841359204</v>
      </c>
      <c r="L432" s="134">
        <v>-0.20647149268766363</v>
      </c>
      <c r="M432" s="134">
        <v>-0.3415691508756693</v>
      </c>
      <c r="N432" s="134">
        <v>-0.1551834500591347</v>
      </c>
      <c r="O432" s="134">
        <v>-0.43225773221471375</v>
      </c>
      <c r="P432" s="134">
        <v>-0.11980734535191384</v>
      </c>
      <c r="Q432" s="134">
        <v>0.14445372860345729</v>
      </c>
      <c r="R432" s="134">
        <v>-0.49467619886586134</v>
      </c>
      <c r="S432" s="134">
        <v>-0.55148128541105912</v>
      </c>
      <c r="T432" s="134">
        <v>-0.90071374692049799</v>
      </c>
      <c r="U432" s="6"/>
    </row>
    <row r="433" spans="1:21">
      <c r="A433" s="89" t="s">
        <v>4423</v>
      </c>
      <c r="B433" s="89" t="s">
        <v>4705</v>
      </c>
      <c r="C433" s="134">
        <v>0.11700337077698819</v>
      </c>
      <c r="D433" s="134">
        <v>0.38521400086306934</v>
      </c>
      <c r="E433" s="134">
        <v>0.12375658463102601</v>
      </c>
      <c r="F433" s="134">
        <v>-0.20657233225106175</v>
      </c>
      <c r="G433" s="134">
        <v>0.57382568581854665</v>
      </c>
      <c r="H433" s="134">
        <v>-0.10513247716839424</v>
      </c>
      <c r="I433" s="134">
        <v>0.25213634378420102</v>
      </c>
      <c r="J433" s="134">
        <v>0.17722813708940444</v>
      </c>
      <c r="K433" s="134">
        <v>0.26719376226817793</v>
      </c>
      <c r="L433" s="134">
        <v>-0.24818616558609186</v>
      </c>
      <c r="M433" s="134">
        <v>-1.3607126544262438E-2</v>
      </c>
      <c r="N433" s="134">
        <v>0.18745007285952031</v>
      </c>
      <c r="O433" s="134">
        <v>-0.25346603213692798</v>
      </c>
      <c r="P433" s="134">
        <v>0.18296845273580953</v>
      </c>
      <c r="Q433" s="134">
        <v>0.28545693905588942</v>
      </c>
      <c r="R433" s="134">
        <v>0.34500756429713642</v>
      </c>
      <c r="S433" s="134">
        <v>-0.10904875763754862</v>
      </c>
      <c r="T433" s="134">
        <v>0.10703181948300045</v>
      </c>
      <c r="U433" s="6"/>
    </row>
    <row r="434" spans="1:21">
      <c r="A434" s="89" t="s">
        <v>4425</v>
      </c>
      <c r="B434" s="89" t="s">
        <v>4426</v>
      </c>
      <c r="C434" s="134" t="s">
        <v>7814</v>
      </c>
      <c r="D434" s="134" t="s">
        <v>7814</v>
      </c>
      <c r="E434" s="134" t="s">
        <v>7814</v>
      </c>
      <c r="F434" s="134" t="s">
        <v>7814</v>
      </c>
      <c r="G434" s="134" t="s">
        <v>7814</v>
      </c>
      <c r="H434" s="134" t="s">
        <v>7814</v>
      </c>
      <c r="I434" s="134" t="s">
        <v>7814</v>
      </c>
      <c r="J434" s="134" t="s">
        <v>7814</v>
      </c>
      <c r="K434" s="134" t="s">
        <v>7814</v>
      </c>
      <c r="L434" s="134" t="s">
        <v>7814</v>
      </c>
      <c r="M434" s="134" t="s">
        <v>7814</v>
      </c>
      <c r="N434" s="134">
        <v>7.6426963253026114E-2</v>
      </c>
      <c r="O434" s="134">
        <v>-0.15131113575670807</v>
      </c>
      <c r="P434" s="134">
        <v>-0.23462854802154753</v>
      </c>
      <c r="Q434" s="134">
        <v>1.2571112665268527</v>
      </c>
      <c r="R434" s="134">
        <v>0.33058820390679999</v>
      </c>
      <c r="S434" s="134">
        <v>-0.37821013439737416</v>
      </c>
      <c r="T434" s="134">
        <v>0.15099308740611805</v>
      </c>
      <c r="U434" s="6"/>
    </row>
    <row r="435" spans="1:21">
      <c r="A435" s="89" t="s">
        <v>7702</v>
      </c>
      <c r="B435" s="89" t="s">
        <v>4426</v>
      </c>
      <c r="C435" s="134">
        <v>0.34918385775668459</v>
      </c>
      <c r="D435" s="134">
        <v>2.294039494818878E-2</v>
      </c>
      <c r="E435" s="134">
        <v>1.2527361280745941E-2</v>
      </c>
      <c r="F435" s="134">
        <v>-0.19107323525376962</v>
      </c>
      <c r="G435" s="134">
        <v>0.53424619565950282</v>
      </c>
      <c r="H435" s="134">
        <v>-0.11058476247641913</v>
      </c>
      <c r="I435" s="134">
        <v>0.60973109067874498</v>
      </c>
      <c r="J435" s="134">
        <v>9.3712701192270709E-2</v>
      </c>
      <c r="K435" s="134">
        <v>1.5958326794366817E-2</v>
      </c>
      <c r="L435" s="134">
        <v>-0.11040244463250326</v>
      </c>
      <c r="M435" s="134">
        <v>-1</v>
      </c>
      <c r="N435" s="134" t="s">
        <v>7814</v>
      </c>
      <c r="O435" s="134" t="s">
        <v>7814</v>
      </c>
      <c r="P435" s="134" t="s">
        <v>7814</v>
      </c>
      <c r="Q435" s="134" t="s">
        <v>7814</v>
      </c>
      <c r="R435" s="134" t="s">
        <v>7814</v>
      </c>
      <c r="S435" s="134" t="s">
        <v>7814</v>
      </c>
      <c r="T435" s="134" t="s">
        <v>7814</v>
      </c>
      <c r="U435" s="6"/>
    </row>
    <row r="436" spans="1:21">
      <c r="A436" s="89" t="s">
        <v>4511</v>
      </c>
      <c r="B436" s="89" t="s">
        <v>4512</v>
      </c>
      <c r="C436" s="134">
        <v>-0.32199731023624334</v>
      </c>
      <c r="D436" s="134">
        <v>0.43607798969107137</v>
      </c>
      <c r="E436" s="134">
        <v>-0.33914733946209685</v>
      </c>
      <c r="F436" s="134">
        <v>-0.40544726533221964</v>
      </c>
      <c r="G436" s="134">
        <v>0.95884715696806078</v>
      </c>
      <c r="H436" s="134">
        <v>-0.46587913814629689</v>
      </c>
      <c r="I436" s="134">
        <v>2.5766552294229124</v>
      </c>
      <c r="J436" s="134">
        <v>0.84426067190590803</v>
      </c>
      <c r="K436" s="134">
        <v>4.6277778400287684E-2</v>
      </c>
      <c r="L436" s="134">
        <v>-0.70900480697019219</v>
      </c>
      <c r="M436" s="134">
        <v>-0.23405787569387471</v>
      </c>
      <c r="N436" s="134">
        <v>0.11542941965268971</v>
      </c>
      <c r="O436" s="134">
        <v>-1.2205072825509422E-2</v>
      </c>
      <c r="P436" s="134">
        <v>0.89886349362678608</v>
      </c>
      <c r="Q436" s="134">
        <v>-8.1722331250214442E-2</v>
      </c>
      <c r="R436" s="134">
        <v>2.7869662157855011</v>
      </c>
      <c r="S436" s="134">
        <v>-0.63204287450818109</v>
      </c>
      <c r="T436" s="134">
        <v>0.93142318403995961</v>
      </c>
      <c r="U436" s="6"/>
    </row>
    <row r="437" spans="1:21">
      <c r="A437" s="89" t="s">
        <v>7703</v>
      </c>
      <c r="B437" s="89" t="s">
        <v>7750</v>
      </c>
      <c r="C437" s="134">
        <v>8.1941357838409807</v>
      </c>
      <c r="D437" s="134">
        <v>-6.5452600219143564E-3</v>
      </c>
      <c r="E437" s="134">
        <v>5.6371363381318504</v>
      </c>
      <c r="F437" s="134">
        <v>3.6559459622507475</v>
      </c>
      <c r="G437" s="134">
        <v>2.6878718895061215E-2</v>
      </c>
      <c r="H437" s="134">
        <v>-0.15286186921699385</v>
      </c>
      <c r="I437" s="134">
        <v>0.22321241722810758</v>
      </c>
      <c r="J437" s="134">
        <v>-0.18992775145387464</v>
      </c>
      <c r="K437" s="134">
        <v>6.0666079579404153</v>
      </c>
      <c r="L437" s="134">
        <v>7.2452318212682609E-2</v>
      </c>
      <c r="M437" s="134">
        <v>-1</v>
      </c>
      <c r="N437" s="134" t="s">
        <v>7814</v>
      </c>
      <c r="O437" s="134" t="s">
        <v>7814</v>
      </c>
      <c r="P437" s="134" t="s">
        <v>7814</v>
      </c>
      <c r="Q437" s="134" t="s">
        <v>7814</v>
      </c>
      <c r="R437" s="134" t="s">
        <v>7814</v>
      </c>
      <c r="S437" s="134" t="s">
        <v>7814</v>
      </c>
      <c r="T437" s="134" t="s">
        <v>7814</v>
      </c>
      <c r="U437" s="6"/>
    </row>
    <row r="438" spans="1:21">
      <c r="A438" s="89" t="s">
        <v>4538</v>
      </c>
      <c r="B438" s="89" t="s">
        <v>4539</v>
      </c>
      <c r="C438" s="134">
        <v>-0.25903619598754468</v>
      </c>
      <c r="D438" s="134">
        <v>0.84628751547339465</v>
      </c>
      <c r="E438" s="134">
        <v>0.82554622112697507</v>
      </c>
      <c r="F438" s="134">
        <v>-0.47312595126073775</v>
      </c>
      <c r="G438" s="134">
        <v>0.49804357897264384</v>
      </c>
      <c r="H438" s="134">
        <v>0.31594390319869614</v>
      </c>
      <c r="I438" s="134">
        <v>0.12012443969517639</v>
      </c>
      <c r="J438" s="134">
        <v>-0.24407156363028915</v>
      </c>
      <c r="K438" s="134">
        <v>0.83965801006102581</v>
      </c>
      <c r="L438" s="134">
        <v>-9.2872383891320798E-2</v>
      </c>
      <c r="M438" s="134">
        <v>0.90595727042893737</v>
      </c>
      <c r="N438" s="134">
        <v>0.12112646796614746</v>
      </c>
      <c r="O438" s="134">
        <v>-0.26878747581182805</v>
      </c>
      <c r="P438" s="134">
        <v>0.20396062582764229</v>
      </c>
      <c r="Q438" s="134">
        <v>8.5453460773659007E-2</v>
      </c>
      <c r="R438" s="134">
        <v>-0.14487162886213523</v>
      </c>
      <c r="S438" s="134">
        <v>2.4512162714913632E-3</v>
      </c>
      <c r="T438" s="134">
        <v>0.1801507968761018</v>
      </c>
      <c r="U438" s="6"/>
    </row>
    <row r="439" spans="1:21">
      <c r="A439" s="89" t="s">
        <v>4607</v>
      </c>
      <c r="B439" s="89" t="s">
        <v>4608</v>
      </c>
      <c r="C439" s="134" t="s">
        <v>7814</v>
      </c>
      <c r="D439" s="134" t="s">
        <v>7814</v>
      </c>
      <c r="E439" s="134" t="s">
        <v>7814</v>
      </c>
      <c r="F439" s="134" t="s">
        <v>7814</v>
      </c>
      <c r="G439" s="134" t="s">
        <v>7814</v>
      </c>
      <c r="H439" s="134" t="s">
        <v>7814</v>
      </c>
      <c r="I439" s="134" t="s">
        <v>7814</v>
      </c>
      <c r="J439" s="134" t="s">
        <v>7814</v>
      </c>
      <c r="K439" s="134" t="s">
        <v>7814</v>
      </c>
      <c r="L439" s="134" t="s">
        <v>7814</v>
      </c>
      <c r="M439" s="134" t="s">
        <v>7814</v>
      </c>
      <c r="N439" s="134">
        <v>-1</v>
      </c>
      <c r="O439" s="134" t="s">
        <v>7814</v>
      </c>
      <c r="P439" s="134" t="s">
        <v>7814</v>
      </c>
      <c r="Q439" s="134" t="s">
        <v>7814</v>
      </c>
      <c r="R439" s="134" t="s">
        <v>7814</v>
      </c>
      <c r="S439" s="134" t="s">
        <v>7814</v>
      </c>
      <c r="T439" s="134" t="s">
        <v>7814</v>
      </c>
      <c r="U439" s="6"/>
    </row>
    <row r="440" spans="1:21">
      <c r="A440" s="89" t="s">
        <v>7704</v>
      </c>
      <c r="B440" s="89" t="s">
        <v>7751</v>
      </c>
      <c r="C440" s="134">
        <v>-0.20465679252921409</v>
      </c>
      <c r="D440" s="134">
        <v>0.91234478314232015</v>
      </c>
      <c r="E440" s="134">
        <v>-0.2643646563589811</v>
      </c>
      <c r="F440" s="134">
        <v>0.14073676442415883</v>
      </c>
      <c r="G440" s="134">
        <v>0.42180902601988723</v>
      </c>
      <c r="H440" s="134">
        <v>2.5360446574242301E-2</v>
      </c>
      <c r="I440" s="134">
        <v>1.6769853647010668E-2</v>
      </c>
      <c r="J440" s="134">
        <v>0.28434604629820703</v>
      </c>
      <c r="K440" s="134">
        <v>-0.2567488879851354</v>
      </c>
      <c r="L440" s="134">
        <v>0.40202456108901408</v>
      </c>
      <c r="M440" s="134">
        <v>-1</v>
      </c>
      <c r="N440" s="134" t="s">
        <v>7814</v>
      </c>
      <c r="O440" s="134" t="s">
        <v>7814</v>
      </c>
      <c r="P440" s="134" t="s">
        <v>7814</v>
      </c>
      <c r="Q440" s="134" t="s">
        <v>7814</v>
      </c>
      <c r="R440" s="134" t="s">
        <v>7814</v>
      </c>
      <c r="S440" s="134" t="s">
        <v>7814</v>
      </c>
      <c r="T440" s="134" t="s">
        <v>7814</v>
      </c>
      <c r="U440" s="6"/>
    </row>
    <row r="441" spans="1:21" ht="38.25">
      <c r="A441" s="89" t="s">
        <v>4619</v>
      </c>
      <c r="B441" s="89" t="s">
        <v>4620</v>
      </c>
      <c r="C441" s="134" t="s">
        <v>7814</v>
      </c>
      <c r="D441" s="134" t="s">
        <v>7814</v>
      </c>
      <c r="E441" s="134" t="s">
        <v>7814</v>
      </c>
      <c r="F441" s="134" t="s">
        <v>7814</v>
      </c>
      <c r="G441" s="134" t="s">
        <v>7814</v>
      </c>
      <c r="H441" s="134" t="s">
        <v>7814</v>
      </c>
      <c r="I441" s="134" t="s">
        <v>7814</v>
      </c>
      <c r="J441" s="134" t="s">
        <v>7814</v>
      </c>
      <c r="K441" s="134" t="s">
        <v>7814</v>
      </c>
      <c r="L441" s="134" t="s">
        <v>7814</v>
      </c>
      <c r="M441" s="134" t="s">
        <v>7814</v>
      </c>
      <c r="N441" s="134">
        <v>2.4144544570947906</v>
      </c>
      <c r="O441" s="134">
        <v>0.921076630903227</v>
      </c>
      <c r="P441" s="134">
        <v>0.31865324293512653</v>
      </c>
      <c r="Q441" s="134">
        <v>0.11730152486157785</v>
      </c>
      <c r="R441" s="134">
        <v>-0.19465706304148778</v>
      </c>
      <c r="S441" s="134">
        <v>0.25898142270496582</v>
      </c>
      <c r="T441" s="134">
        <v>-0.40405276811191149</v>
      </c>
      <c r="U441" s="6"/>
    </row>
    <row r="442" spans="1:21" ht="38.25">
      <c r="A442" s="89" t="s">
        <v>4626</v>
      </c>
      <c r="B442" s="89" t="s">
        <v>4627</v>
      </c>
      <c r="C442" s="134" t="s">
        <v>7814</v>
      </c>
      <c r="D442" s="134" t="s">
        <v>7814</v>
      </c>
      <c r="E442" s="134" t="s">
        <v>7814</v>
      </c>
      <c r="F442" s="134" t="s">
        <v>7814</v>
      </c>
      <c r="G442" s="134" t="s">
        <v>7814</v>
      </c>
      <c r="H442" s="134" t="s">
        <v>7814</v>
      </c>
      <c r="I442" s="134" t="s">
        <v>7814</v>
      </c>
      <c r="J442" s="134" t="s">
        <v>7814</v>
      </c>
      <c r="K442" s="134" t="s">
        <v>7814</v>
      </c>
      <c r="L442" s="134" t="s">
        <v>7814</v>
      </c>
      <c r="M442" s="134" t="s">
        <v>7814</v>
      </c>
      <c r="N442" s="134">
        <v>0.25997497205746622</v>
      </c>
      <c r="O442" s="134">
        <v>-0.9861956936364451</v>
      </c>
      <c r="P442" s="134">
        <v>19.288550012559153</v>
      </c>
      <c r="Q442" s="134">
        <v>0.17631644921881717</v>
      </c>
      <c r="R442" s="134">
        <v>-0.30710080278566165</v>
      </c>
      <c r="S442" s="134">
        <v>0.21253236523449748</v>
      </c>
      <c r="T442" s="134">
        <v>-1.2176462767411911E-2</v>
      </c>
      <c r="U442" s="6"/>
    </row>
    <row r="443" spans="1:21" ht="38.25">
      <c r="A443" s="89" t="s">
        <v>4632</v>
      </c>
      <c r="B443" s="89" t="s">
        <v>4633</v>
      </c>
      <c r="C443" s="134" t="s">
        <v>7814</v>
      </c>
      <c r="D443" s="134" t="s">
        <v>7814</v>
      </c>
      <c r="E443" s="134" t="s">
        <v>7814</v>
      </c>
      <c r="F443" s="134" t="s">
        <v>7814</v>
      </c>
      <c r="G443" s="134" t="s">
        <v>7814</v>
      </c>
      <c r="H443" s="134" t="s">
        <v>7814</v>
      </c>
      <c r="I443" s="134" t="s">
        <v>7814</v>
      </c>
      <c r="J443" s="134" t="s">
        <v>7814</v>
      </c>
      <c r="K443" s="134" t="s">
        <v>7814</v>
      </c>
      <c r="L443" s="134" t="s">
        <v>7814</v>
      </c>
      <c r="M443" s="134" t="s">
        <v>7814</v>
      </c>
      <c r="N443" s="134">
        <v>-0.94335527603759706</v>
      </c>
      <c r="O443" s="134">
        <v>-0.90311612903225802</v>
      </c>
      <c r="P443" s="134">
        <v>1682150.8563794368</v>
      </c>
      <c r="Q443" s="134">
        <v>1.0931206137995946</v>
      </c>
      <c r="R443" s="134">
        <v>9.9754099162252974E-2</v>
      </c>
      <c r="S443" s="134">
        <v>0.11890335344733027</v>
      </c>
      <c r="T443" s="134">
        <v>-0.26372652841380462</v>
      </c>
      <c r="U443" s="6"/>
    </row>
    <row r="444" spans="1:21">
      <c r="A444" s="89" t="s">
        <v>7705</v>
      </c>
      <c r="B444" s="89" t="s">
        <v>7752</v>
      </c>
      <c r="C444" s="134">
        <v>1.5022941913385401</v>
      </c>
      <c r="D444" s="134">
        <v>0.47234492381804416</v>
      </c>
      <c r="E444" s="134">
        <v>0.33064377489295937</v>
      </c>
      <c r="F444" s="134">
        <v>-0.12994366792315637</v>
      </c>
      <c r="G444" s="134">
        <v>0.72735708892219386</v>
      </c>
      <c r="H444" s="134">
        <v>-0.31094092604950496</v>
      </c>
      <c r="I444" s="134">
        <v>-0.19881849170515586</v>
      </c>
      <c r="J444" s="134">
        <v>0.41683905852422365</v>
      </c>
      <c r="K444" s="134">
        <v>0.65325480872681463</v>
      </c>
      <c r="L444" s="134">
        <v>-0.58583123147958771</v>
      </c>
      <c r="M444" s="134">
        <v>-1</v>
      </c>
      <c r="N444" s="134" t="s">
        <v>7814</v>
      </c>
      <c r="O444" s="134" t="s">
        <v>7814</v>
      </c>
      <c r="P444" s="134" t="s">
        <v>7814</v>
      </c>
      <c r="Q444" s="134" t="s">
        <v>7814</v>
      </c>
      <c r="R444" s="134" t="s">
        <v>7814</v>
      </c>
      <c r="S444" s="134" t="s">
        <v>7814</v>
      </c>
      <c r="T444" s="134" t="s">
        <v>7814</v>
      </c>
      <c r="U444" s="6"/>
    </row>
    <row r="445" spans="1:21">
      <c r="A445" s="89" t="s">
        <v>4637</v>
      </c>
      <c r="B445" s="89" t="s">
        <v>4638</v>
      </c>
      <c r="C445" s="134" t="s">
        <v>7814</v>
      </c>
      <c r="D445" s="134" t="s">
        <v>7814</v>
      </c>
      <c r="E445" s="134" t="s">
        <v>7814</v>
      </c>
      <c r="F445" s="134" t="s">
        <v>7814</v>
      </c>
      <c r="G445" s="134" t="s">
        <v>7814</v>
      </c>
      <c r="H445" s="134" t="s">
        <v>7814</v>
      </c>
      <c r="I445" s="134" t="s">
        <v>7814</v>
      </c>
      <c r="J445" s="134" t="s">
        <v>7814</v>
      </c>
      <c r="K445" s="134" t="s">
        <v>7814</v>
      </c>
      <c r="L445" s="134" t="s">
        <v>7814</v>
      </c>
      <c r="M445" s="134" t="s">
        <v>7814</v>
      </c>
      <c r="N445" s="134">
        <v>-0.77423820704650281</v>
      </c>
      <c r="O445" s="134">
        <v>-0.90128446653385508</v>
      </c>
      <c r="P445" s="134">
        <v>14.023732441687814</v>
      </c>
      <c r="Q445" s="134">
        <v>3.0723385206188158</v>
      </c>
      <c r="R445" s="134">
        <v>-0.68584307089283503</v>
      </c>
      <c r="S445" s="134">
        <v>-0.61884024932594117</v>
      </c>
      <c r="T445" s="134">
        <v>3.4125550114061252</v>
      </c>
      <c r="U445" s="6"/>
    </row>
    <row r="446" spans="1:21" ht="25.5">
      <c r="A446" s="89" t="s">
        <v>7674</v>
      </c>
      <c r="B446" s="89" t="s">
        <v>7675</v>
      </c>
      <c r="C446" s="134" t="s">
        <v>7814</v>
      </c>
      <c r="D446" s="134" t="s">
        <v>7814</v>
      </c>
      <c r="E446" s="134" t="s">
        <v>7814</v>
      </c>
      <c r="F446" s="134" t="s">
        <v>7814</v>
      </c>
      <c r="G446" s="134" t="s">
        <v>7814</v>
      </c>
      <c r="H446" s="134" t="s">
        <v>7814</v>
      </c>
      <c r="I446" s="134" t="s">
        <v>7814</v>
      </c>
      <c r="J446" s="134" t="s">
        <v>7814</v>
      </c>
      <c r="K446" s="134" t="s">
        <v>7814</v>
      </c>
      <c r="L446" s="134" t="s">
        <v>7814</v>
      </c>
      <c r="M446" s="134" t="s">
        <v>7814</v>
      </c>
      <c r="N446" s="134" t="s">
        <v>7814</v>
      </c>
      <c r="O446" s="134" t="s">
        <v>7814</v>
      </c>
      <c r="P446" s="134" t="s">
        <v>7814</v>
      </c>
      <c r="Q446" s="134">
        <v>-0.7951440632947826</v>
      </c>
      <c r="R446" s="134">
        <v>-0.12324539121599531</v>
      </c>
      <c r="S446" s="134">
        <v>-1</v>
      </c>
      <c r="T446" s="134" t="s">
        <v>7814</v>
      </c>
      <c r="U446" s="6"/>
    </row>
    <row r="447" spans="1:21" ht="25.5">
      <c r="A447" s="89" t="s">
        <v>4641</v>
      </c>
      <c r="B447" s="89" t="s">
        <v>4642</v>
      </c>
      <c r="C447" s="134" t="s">
        <v>7814</v>
      </c>
      <c r="D447" s="134" t="s">
        <v>7814</v>
      </c>
      <c r="E447" s="134" t="s">
        <v>7814</v>
      </c>
      <c r="F447" s="134" t="s">
        <v>7814</v>
      </c>
      <c r="G447" s="134" t="s">
        <v>7814</v>
      </c>
      <c r="H447" s="134" t="s">
        <v>7814</v>
      </c>
      <c r="I447" s="134" t="s">
        <v>7814</v>
      </c>
      <c r="J447" s="134" t="s">
        <v>7814</v>
      </c>
      <c r="K447" s="134" t="s">
        <v>7814</v>
      </c>
      <c r="L447" s="134" t="s">
        <v>7814</v>
      </c>
      <c r="M447" s="134" t="s">
        <v>7814</v>
      </c>
      <c r="N447" s="134">
        <v>30.848762817924566</v>
      </c>
      <c r="O447" s="134">
        <v>-0.8891412875048238</v>
      </c>
      <c r="P447" s="134">
        <v>1.5026092432183047</v>
      </c>
      <c r="Q447" s="134">
        <v>0.20853682783630711</v>
      </c>
      <c r="R447" s="134">
        <v>-0.4167911941069733</v>
      </c>
      <c r="S447" s="134">
        <v>-0.91302746945323854</v>
      </c>
      <c r="T447" s="134">
        <v>12.918296651637185</v>
      </c>
      <c r="U447" s="6"/>
    </row>
    <row r="448" spans="1:21">
      <c r="A448" s="89" t="s">
        <v>4645</v>
      </c>
      <c r="B448" s="89" t="s">
        <v>4646</v>
      </c>
      <c r="C448" s="134" t="s">
        <v>7814</v>
      </c>
      <c r="D448" s="134" t="s">
        <v>7814</v>
      </c>
      <c r="E448" s="134" t="s">
        <v>7814</v>
      </c>
      <c r="F448" s="134" t="s">
        <v>7814</v>
      </c>
      <c r="G448" s="134" t="s">
        <v>7814</v>
      </c>
      <c r="H448" s="134" t="s">
        <v>7814</v>
      </c>
      <c r="I448" s="134" t="s">
        <v>7814</v>
      </c>
      <c r="J448" s="134" t="s">
        <v>7814</v>
      </c>
      <c r="K448" s="134" t="s">
        <v>7814</v>
      </c>
      <c r="L448" s="134" t="s">
        <v>7814</v>
      </c>
      <c r="M448" s="134" t="s">
        <v>7814</v>
      </c>
      <c r="N448" s="134">
        <v>0.32582180038771869</v>
      </c>
      <c r="O448" s="134">
        <v>-0.51690997483133283</v>
      </c>
      <c r="P448" s="134">
        <v>-1</v>
      </c>
      <c r="Q448" s="134" t="s">
        <v>7814</v>
      </c>
      <c r="R448" s="134">
        <v>1.5984687875384269</v>
      </c>
      <c r="S448" s="134">
        <v>-0.96346328478764331</v>
      </c>
      <c r="T448" s="134">
        <v>11.275768197088754</v>
      </c>
      <c r="U448" s="6"/>
    </row>
    <row r="449" spans="1:21">
      <c r="A449" s="89" t="s">
        <v>4649</v>
      </c>
      <c r="B449" s="89" t="s">
        <v>4650</v>
      </c>
      <c r="C449" s="134" t="s">
        <v>7814</v>
      </c>
      <c r="D449" s="134" t="s">
        <v>7814</v>
      </c>
      <c r="E449" s="134" t="s">
        <v>7814</v>
      </c>
      <c r="F449" s="134" t="s">
        <v>7814</v>
      </c>
      <c r="G449" s="134" t="s">
        <v>7814</v>
      </c>
      <c r="H449" s="134" t="s">
        <v>7814</v>
      </c>
      <c r="I449" s="134" t="s">
        <v>7814</v>
      </c>
      <c r="J449" s="134" t="s">
        <v>7814</v>
      </c>
      <c r="K449" s="134" t="s">
        <v>7814</v>
      </c>
      <c r="L449" s="134" t="s">
        <v>7814</v>
      </c>
      <c r="M449" s="134" t="s">
        <v>7814</v>
      </c>
      <c r="N449" s="134">
        <v>-0.1301280110248767</v>
      </c>
      <c r="O449" s="134">
        <v>-0.27751391628632704</v>
      </c>
      <c r="P449" s="134">
        <v>0.35006868483531073</v>
      </c>
      <c r="Q449" s="134">
        <v>0.11040362589855612</v>
      </c>
      <c r="R449" s="134">
        <v>0.44194212910350128</v>
      </c>
      <c r="S449" s="134">
        <v>0.19948302712135724</v>
      </c>
      <c r="T449" s="134">
        <v>-0.34171041704157201</v>
      </c>
      <c r="U449" s="6"/>
    </row>
    <row r="450" spans="1:21">
      <c r="A450" s="89" t="s">
        <v>7686</v>
      </c>
      <c r="B450" s="89" t="s">
        <v>7694</v>
      </c>
      <c r="C450" s="134" t="s">
        <v>7814</v>
      </c>
      <c r="D450" s="134" t="s">
        <v>7814</v>
      </c>
      <c r="E450" s="134" t="s">
        <v>7814</v>
      </c>
      <c r="F450" s="134" t="s">
        <v>7814</v>
      </c>
      <c r="G450" s="134" t="s">
        <v>7814</v>
      </c>
      <c r="H450" s="134" t="s">
        <v>7814</v>
      </c>
      <c r="I450" s="134" t="s">
        <v>7814</v>
      </c>
      <c r="J450" s="134" t="s">
        <v>7814</v>
      </c>
      <c r="K450" s="134" t="s">
        <v>7814</v>
      </c>
      <c r="L450" s="134" t="s">
        <v>7814</v>
      </c>
      <c r="M450" s="134" t="s">
        <v>7814</v>
      </c>
      <c r="N450" s="134" t="s">
        <v>7814</v>
      </c>
      <c r="O450" s="134" t="s">
        <v>7814</v>
      </c>
      <c r="P450" s="134" t="s">
        <v>7814</v>
      </c>
      <c r="Q450" s="134">
        <v>6.4343751332166432</v>
      </c>
      <c r="R450" s="134">
        <v>5.6563484649191382</v>
      </c>
      <c r="S450" s="134">
        <v>-0.63869239787807297</v>
      </c>
      <c r="T450" s="134">
        <v>0.77121804113375014</v>
      </c>
      <c r="U450" s="6"/>
    </row>
    <row r="451" spans="1:21">
      <c r="A451" s="89" t="s">
        <v>7687</v>
      </c>
      <c r="B451" s="89" t="s">
        <v>7695</v>
      </c>
      <c r="C451" s="134" t="s">
        <v>7814</v>
      </c>
      <c r="D451" s="134" t="s">
        <v>7814</v>
      </c>
      <c r="E451" s="134" t="s">
        <v>7814</v>
      </c>
      <c r="F451" s="134" t="s">
        <v>7814</v>
      </c>
      <c r="G451" s="134" t="s">
        <v>7814</v>
      </c>
      <c r="H451" s="134" t="s">
        <v>7814</v>
      </c>
      <c r="I451" s="134" t="s">
        <v>7814</v>
      </c>
      <c r="J451" s="134" t="s">
        <v>7814</v>
      </c>
      <c r="K451" s="134" t="s">
        <v>7814</v>
      </c>
      <c r="L451" s="134" t="s">
        <v>7814</v>
      </c>
      <c r="M451" s="134" t="s">
        <v>7814</v>
      </c>
      <c r="N451" s="134" t="s">
        <v>7814</v>
      </c>
      <c r="O451" s="134" t="s">
        <v>7814</v>
      </c>
      <c r="P451" s="134" t="s">
        <v>7814</v>
      </c>
      <c r="Q451" s="134">
        <v>1.4480113615469437</v>
      </c>
      <c r="R451" s="134">
        <v>2.232050561333534</v>
      </c>
      <c r="S451" s="134">
        <v>-0.37583905820220231</v>
      </c>
      <c r="T451" s="134">
        <v>-0.59972649419218627</v>
      </c>
      <c r="U451" s="6"/>
    </row>
    <row r="452" spans="1:21">
      <c r="A452" s="89" t="s">
        <v>7688</v>
      </c>
      <c r="B452" s="89" t="s">
        <v>7696</v>
      </c>
      <c r="C452" s="134" t="s">
        <v>7814</v>
      </c>
      <c r="D452" s="134" t="s">
        <v>7814</v>
      </c>
      <c r="E452" s="134" t="s">
        <v>7814</v>
      </c>
      <c r="F452" s="134" t="s">
        <v>7814</v>
      </c>
      <c r="G452" s="134" t="s">
        <v>7814</v>
      </c>
      <c r="H452" s="134" t="s">
        <v>7814</v>
      </c>
      <c r="I452" s="134" t="s">
        <v>7814</v>
      </c>
      <c r="J452" s="134" t="s">
        <v>7814</v>
      </c>
      <c r="K452" s="134" t="s">
        <v>7814</v>
      </c>
      <c r="L452" s="134" t="s">
        <v>7814</v>
      </c>
      <c r="M452" s="134" t="s">
        <v>7814</v>
      </c>
      <c r="N452" s="134" t="s">
        <v>7814</v>
      </c>
      <c r="O452" s="134" t="s">
        <v>7814</v>
      </c>
      <c r="P452" s="134" t="s">
        <v>7814</v>
      </c>
      <c r="Q452" s="134">
        <v>-0.51156594920792098</v>
      </c>
      <c r="R452" s="134">
        <v>-0.87341648978134812</v>
      </c>
      <c r="S452" s="134">
        <v>221.01589204616769</v>
      </c>
      <c r="T452" s="134">
        <v>0.70049672784850503</v>
      </c>
      <c r="U452" s="6"/>
    </row>
    <row r="453" spans="1:21">
      <c r="A453" s="89" t="s">
        <v>7689</v>
      </c>
      <c r="B453" s="89" t="s">
        <v>7697</v>
      </c>
      <c r="C453" s="134" t="s">
        <v>7814</v>
      </c>
      <c r="D453" s="134" t="s">
        <v>7814</v>
      </c>
      <c r="E453" s="134" t="s">
        <v>7814</v>
      </c>
      <c r="F453" s="134" t="s">
        <v>7814</v>
      </c>
      <c r="G453" s="134" t="s">
        <v>7814</v>
      </c>
      <c r="H453" s="134" t="s">
        <v>7814</v>
      </c>
      <c r="I453" s="134" t="s">
        <v>7814</v>
      </c>
      <c r="J453" s="134" t="s">
        <v>7814</v>
      </c>
      <c r="K453" s="134" t="s">
        <v>7814</v>
      </c>
      <c r="L453" s="134" t="s">
        <v>7814</v>
      </c>
      <c r="M453" s="134" t="s">
        <v>7814</v>
      </c>
      <c r="N453" s="134" t="s">
        <v>7814</v>
      </c>
      <c r="O453" s="134" t="s">
        <v>7814</v>
      </c>
      <c r="P453" s="134" t="s">
        <v>7814</v>
      </c>
      <c r="Q453" s="134">
        <v>-0.86483652498034924</v>
      </c>
      <c r="R453" s="134">
        <v>-0.99856046035975243</v>
      </c>
      <c r="S453" s="134">
        <v>-1</v>
      </c>
      <c r="T453" s="134" t="s">
        <v>7814</v>
      </c>
      <c r="U453" s="6"/>
    </row>
    <row r="454" spans="1:21">
      <c r="A454" s="89" t="s">
        <v>4666</v>
      </c>
      <c r="B454" s="89" t="s">
        <v>7787</v>
      </c>
      <c r="C454" s="134" t="s">
        <v>7814</v>
      </c>
      <c r="D454" s="134" t="s">
        <v>7814</v>
      </c>
      <c r="E454" s="134" t="s">
        <v>7814</v>
      </c>
      <c r="F454" s="134" t="s">
        <v>7814</v>
      </c>
      <c r="G454" s="134" t="s">
        <v>7814</v>
      </c>
      <c r="H454" s="134" t="s">
        <v>7814</v>
      </c>
      <c r="I454" s="134" t="s">
        <v>7814</v>
      </c>
      <c r="J454" s="134" t="s">
        <v>7814</v>
      </c>
      <c r="K454" s="134" t="s">
        <v>7814</v>
      </c>
      <c r="L454" s="134" t="s">
        <v>7814</v>
      </c>
      <c r="M454" s="134" t="s">
        <v>7814</v>
      </c>
      <c r="N454" s="134">
        <v>2.628041791459228</v>
      </c>
      <c r="O454" s="134">
        <v>-0.51246985107599929</v>
      </c>
      <c r="P454" s="134">
        <v>0.8061405687628076</v>
      </c>
      <c r="Q454" s="134">
        <v>-0.32481110525313028</v>
      </c>
      <c r="R454" s="134">
        <v>0.43080409878293779</v>
      </c>
      <c r="S454" s="134">
        <v>0.83711833180596784</v>
      </c>
      <c r="T454" s="134">
        <v>0.25976013901272843</v>
      </c>
      <c r="U454" s="6"/>
    </row>
    <row r="455" spans="1:21" ht="35.25" customHeight="1">
      <c r="A455" s="89" t="s">
        <v>7788</v>
      </c>
      <c r="B455" s="89" t="s">
        <v>7789</v>
      </c>
      <c r="C455" s="134" t="s">
        <v>7814</v>
      </c>
      <c r="D455" s="134" t="s">
        <v>7814</v>
      </c>
      <c r="E455" s="134" t="s">
        <v>7814</v>
      </c>
      <c r="F455" s="134" t="s">
        <v>7814</v>
      </c>
      <c r="G455" s="134" t="s">
        <v>7814</v>
      </c>
      <c r="H455" s="134" t="s">
        <v>7814</v>
      </c>
      <c r="I455" s="134" t="s">
        <v>7814</v>
      </c>
      <c r="J455" s="134" t="s">
        <v>7814</v>
      </c>
      <c r="K455" s="134" t="s">
        <v>7814</v>
      </c>
      <c r="L455" s="134" t="s">
        <v>7814</v>
      </c>
      <c r="M455" s="134" t="s">
        <v>7814</v>
      </c>
      <c r="N455" s="134" t="s">
        <v>7814</v>
      </c>
      <c r="O455" s="134" t="s">
        <v>7814</v>
      </c>
      <c r="P455" s="134" t="s">
        <v>7814</v>
      </c>
      <c r="Q455" s="134" t="s">
        <v>7814</v>
      </c>
      <c r="R455" s="134" t="s">
        <v>7814</v>
      </c>
      <c r="S455" s="134">
        <v>0.95765463337430545</v>
      </c>
      <c r="T455" s="134">
        <v>-7.811318322423999E-2</v>
      </c>
      <c r="U455" s="6"/>
    </row>
    <row r="456" spans="1:21">
      <c r="A456" s="89" t="s">
        <v>7706</v>
      </c>
      <c r="B456" s="89" t="s">
        <v>7753</v>
      </c>
      <c r="C456" s="134">
        <v>-0.78815118688501706</v>
      </c>
      <c r="D456" s="134">
        <v>-0.87144045289468552</v>
      </c>
      <c r="E456" s="134">
        <v>1.1217483387133731</v>
      </c>
      <c r="F456" s="134">
        <v>-0.22303948295530807</v>
      </c>
      <c r="G456" s="134">
        <v>-0.85064014067305527</v>
      </c>
      <c r="H456" s="134">
        <v>-4.5881258075300191E-2</v>
      </c>
      <c r="I456" s="134">
        <v>9.4697866457327251E-6</v>
      </c>
      <c r="J456" s="134">
        <v>0.16183712121212124</v>
      </c>
      <c r="K456" s="134">
        <v>0.4165050126334664</v>
      </c>
      <c r="L456" s="134">
        <v>-1</v>
      </c>
      <c r="M456" s="134" t="s">
        <v>7814</v>
      </c>
      <c r="N456" s="134" t="s">
        <v>7814</v>
      </c>
      <c r="O456" s="134" t="s">
        <v>7814</v>
      </c>
      <c r="P456" s="134" t="s">
        <v>7814</v>
      </c>
      <c r="Q456" s="134" t="s">
        <v>7814</v>
      </c>
      <c r="R456" s="134" t="s">
        <v>7814</v>
      </c>
      <c r="S456" s="134" t="s">
        <v>7814</v>
      </c>
      <c r="T456" s="134" t="s">
        <v>7814</v>
      </c>
      <c r="U456" s="6"/>
    </row>
    <row r="457" spans="1:21">
      <c r="A457" s="89" t="s">
        <v>7707</v>
      </c>
      <c r="B457" s="89" t="s">
        <v>7754</v>
      </c>
      <c r="C457" s="134">
        <v>-0.78815118688501706</v>
      </c>
      <c r="D457" s="134">
        <v>-0.87144045289468552</v>
      </c>
      <c r="E457" s="134">
        <v>1.1217483387133731</v>
      </c>
      <c r="F457" s="134">
        <v>-0.22303948295530807</v>
      </c>
      <c r="G457" s="134">
        <v>-0.85064014067305527</v>
      </c>
      <c r="H457" s="134">
        <v>-4.5881258075300191E-2</v>
      </c>
      <c r="I457" s="134">
        <v>9.4697866457327251E-6</v>
      </c>
      <c r="J457" s="134">
        <v>0.16183712121212124</v>
      </c>
      <c r="K457" s="134">
        <v>0.4165050126334664</v>
      </c>
      <c r="L457" s="134">
        <v>-1</v>
      </c>
      <c r="M457" s="134" t="s">
        <v>7814</v>
      </c>
      <c r="N457" s="134" t="s">
        <v>7814</v>
      </c>
      <c r="O457" s="134" t="s">
        <v>7814</v>
      </c>
      <c r="P457" s="134" t="s">
        <v>7814</v>
      </c>
      <c r="Q457" s="134" t="s">
        <v>7814</v>
      </c>
      <c r="R457" s="134" t="s">
        <v>7814</v>
      </c>
      <c r="S457" s="134" t="s">
        <v>7814</v>
      </c>
      <c r="T457" s="134" t="s">
        <v>7814</v>
      </c>
      <c r="U457" s="6"/>
    </row>
    <row r="458" spans="1:21" ht="25.5">
      <c r="A458" s="89" t="s">
        <v>4677</v>
      </c>
      <c r="B458" s="89" t="s">
        <v>4678</v>
      </c>
      <c r="C458" s="134">
        <v>-0.11021822570595907</v>
      </c>
      <c r="D458" s="134">
        <v>0.36495824958913525</v>
      </c>
      <c r="E458" s="134">
        <v>-1.1167168861953902E-2</v>
      </c>
      <c r="F458" s="134">
        <v>-9.1935170067583005E-3</v>
      </c>
      <c r="G458" s="134">
        <v>0.19850535919950274</v>
      </c>
      <c r="H458" s="134">
        <v>0.2647681961648134</v>
      </c>
      <c r="I458" s="134">
        <v>-0.55990548125853667</v>
      </c>
      <c r="J458" s="134">
        <v>0.59476282826779681</v>
      </c>
      <c r="K458" s="134">
        <v>0.20937745751530845</v>
      </c>
      <c r="L458" s="134">
        <v>-0.24864866452549883</v>
      </c>
      <c r="M458" s="134">
        <v>2.797192210057653E-2</v>
      </c>
      <c r="N458" s="134">
        <v>0.39823150056297352</v>
      </c>
      <c r="O458" s="134">
        <v>-0.32449027152659404</v>
      </c>
      <c r="P458" s="134">
        <v>-8.2134528556794262E-3</v>
      </c>
      <c r="Q458" s="134">
        <v>3.4163755097680326E-3</v>
      </c>
      <c r="R458" s="134">
        <v>-2.4010086982241718E-2</v>
      </c>
      <c r="S458" s="134">
        <v>9.4471611226576657E-2</v>
      </c>
      <c r="T458" s="134">
        <v>0.10575581248687982</v>
      </c>
      <c r="U458" s="6"/>
    </row>
    <row r="459" spans="1:21">
      <c r="A459" s="87">
        <v>5</v>
      </c>
      <c r="B459" s="88" t="s">
        <v>4709</v>
      </c>
      <c r="C459" s="135">
        <v>7.7558982897194317E-2</v>
      </c>
      <c r="D459" s="135">
        <v>0.20777682172608025</v>
      </c>
      <c r="E459" s="135">
        <v>5.6848451836266634E-4</v>
      </c>
      <c r="F459" s="135">
        <v>0.11274344047800078</v>
      </c>
      <c r="G459" s="135">
        <v>2.0819845888286892E-4</v>
      </c>
      <c r="H459" s="135">
        <v>0.15106725862421055</v>
      </c>
      <c r="I459" s="135">
        <v>0.15906386120397498</v>
      </c>
      <c r="J459" s="135">
        <v>0.1743527005887433</v>
      </c>
      <c r="K459" s="135">
        <v>4.4399127042336506E-2</v>
      </c>
      <c r="L459" s="135">
        <v>3.2757358636818612E-2</v>
      </c>
      <c r="M459" s="135">
        <v>0.26926933865312841</v>
      </c>
      <c r="N459" s="135">
        <v>9.7745162092564231E-2</v>
      </c>
      <c r="O459" s="135">
        <v>-2.6216651269718838E-2</v>
      </c>
      <c r="P459" s="135">
        <v>0.13802399759992223</v>
      </c>
      <c r="Q459" s="135">
        <v>0.15213260515455063</v>
      </c>
      <c r="R459" s="135">
        <v>0.23280790177259481</v>
      </c>
      <c r="S459" s="135">
        <v>2.7826842287834941E-2</v>
      </c>
      <c r="T459" s="135">
        <v>0.12487779633599772</v>
      </c>
      <c r="U459" s="6"/>
    </row>
    <row r="460" spans="1:21">
      <c r="A460" s="89" t="s">
        <v>4711</v>
      </c>
      <c r="B460" s="89" t="s">
        <v>4712</v>
      </c>
      <c r="C460" s="134">
        <v>4.3976212966507333E-2</v>
      </c>
      <c r="D460" s="134">
        <v>0.19669031896382116</v>
      </c>
      <c r="E460" s="134">
        <v>4.1364371460435256E-2</v>
      </c>
      <c r="F460" s="134">
        <v>8.0798053498509548E-2</v>
      </c>
      <c r="G460" s="134">
        <v>1.1475200607938163E-2</v>
      </c>
      <c r="H460" s="134">
        <v>4.792891634817309E-2</v>
      </c>
      <c r="I460" s="134">
        <v>6.1107677913316172E-2</v>
      </c>
      <c r="J460" s="134">
        <v>0.1346289089370043</v>
      </c>
      <c r="K460" s="134">
        <v>-4.3887666925097601E-3</v>
      </c>
      <c r="L460" s="134">
        <v>0.17876648762147207</v>
      </c>
      <c r="M460" s="134">
        <v>9.5804575835087835E-2</v>
      </c>
      <c r="N460" s="134">
        <v>6.3216438598959979E-2</v>
      </c>
      <c r="O460" s="134">
        <v>-5.8726149983422515E-2</v>
      </c>
      <c r="P460" s="134">
        <v>0.13312661377936852</v>
      </c>
      <c r="Q460" s="134">
        <v>0.16290299689931653</v>
      </c>
      <c r="R460" s="134">
        <v>0.19173213192402749</v>
      </c>
      <c r="S460" s="134">
        <v>6.0342272366128435E-2</v>
      </c>
      <c r="T460" s="134">
        <v>0.13087209349137963</v>
      </c>
      <c r="U460" s="6"/>
    </row>
    <row r="461" spans="1:21">
      <c r="A461" s="89" t="s">
        <v>4713</v>
      </c>
      <c r="B461" s="89" t="s">
        <v>2212</v>
      </c>
      <c r="C461" s="134">
        <v>4.8907629211009107E-2</v>
      </c>
      <c r="D461" s="134">
        <v>0.14653631078115548</v>
      </c>
      <c r="E461" s="134">
        <v>1.9627659235630368E-2</v>
      </c>
      <c r="F461" s="134">
        <v>7.2314548678541257E-2</v>
      </c>
      <c r="G461" s="134">
        <v>7.3293136889421184E-2</v>
      </c>
      <c r="H461" s="134">
        <v>3.3859851126832874E-2</v>
      </c>
      <c r="I461" s="134">
        <v>0.11707455009459933</v>
      </c>
      <c r="J461" s="134">
        <v>8.9165593317394043E-2</v>
      </c>
      <c r="K461" s="134">
        <v>3.5453640671109898E-2</v>
      </c>
      <c r="L461" s="134">
        <v>0.10972343929472883</v>
      </c>
      <c r="M461" s="134">
        <v>-0.31187608819303414</v>
      </c>
      <c r="N461" s="134">
        <v>9.7253824121320775E-2</v>
      </c>
      <c r="O461" s="134">
        <v>6.7943880162751435E-2</v>
      </c>
      <c r="P461" s="134">
        <v>3.5250671970068925E-2</v>
      </c>
      <c r="Q461" s="134">
        <v>8.3714347065710459E-2</v>
      </c>
      <c r="R461" s="134">
        <v>0.19390982335635165</v>
      </c>
      <c r="S461" s="134">
        <v>0.1352415908225526</v>
      </c>
      <c r="T461" s="134">
        <v>7.6140107707182381E-2</v>
      </c>
      <c r="U461" s="6"/>
    </row>
    <row r="462" spans="1:21">
      <c r="A462" s="89" t="s">
        <v>4743</v>
      </c>
      <c r="B462" s="89" t="s">
        <v>4744</v>
      </c>
      <c r="C462" s="134">
        <v>0.15805549552077225</v>
      </c>
      <c r="D462" s="134">
        <v>0.30375445555498004</v>
      </c>
      <c r="E462" s="134">
        <v>9.4462559483575292E-2</v>
      </c>
      <c r="F462" s="134">
        <v>8.8377161704896956E-2</v>
      </c>
      <c r="G462" s="134">
        <v>5.7954379716134152E-3</v>
      </c>
      <c r="H462" s="134">
        <v>-1.671844657692545E-2</v>
      </c>
      <c r="I462" s="134">
        <v>-8.0684020953627145E-2</v>
      </c>
      <c r="J462" s="134">
        <v>6.257826656000276E-2</v>
      </c>
      <c r="K462" s="134">
        <v>-1.0813361573146496E-2</v>
      </c>
      <c r="L462" s="134">
        <v>0.5151495157135435</v>
      </c>
      <c r="M462" s="134">
        <v>-0.83660460030139472</v>
      </c>
      <c r="N462" s="134">
        <v>0.30944039966175652</v>
      </c>
      <c r="O462" s="134">
        <v>-0.43554890572791816</v>
      </c>
      <c r="P462" s="134">
        <v>-0.12703183169417476</v>
      </c>
      <c r="Q462" s="134">
        <v>-8.0865087754197318E-2</v>
      </c>
      <c r="R462" s="134">
        <v>0.25292269207176199</v>
      </c>
      <c r="S462" s="134">
        <v>4.290016812478048E-2</v>
      </c>
      <c r="T462" s="134">
        <v>0.21971509018824098</v>
      </c>
      <c r="U462" s="6"/>
    </row>
    <row r="463" spans="1:21">
      <c r="A463" s="89" t="s">
        <v>4758</v>
      </c>
      <c r="B463" s="89" t="s">
        <v>2214</v>
      </c>
      <c r="C463" s="134">
        <v>0.16818517584000525</v>
      </c>
      <c r="D463" s="134">
        <v>0.29950175547810298</v>
      </c>
      <c r="E463" s="134">
        <v>-0.11129009077981433</v>
      </c>
      <c r="F463" s="134">
        <v>6.4040330895416719E-2</v>
      </c>
      <c r="G463" s="134">
        <v>-1.3016861152713943E-2</v>
      </c>
      <c r="H463" s="134">
        <v>-8.2571560227224783E-3</v>
      </c>
      <c r="I463" s="134">
        <v>9.1377439728254295E-2</v>
      </c>
      <c r="J463" s="134">
        <v>2.1100842629977024E-2</v>
      </c>
      <c r="K463" s="134">
        <v>0.16650831150492817</v>
      </c>
      <c r="L463" s="134">
        <v>-9.8629613350804668E-3</v>
      </c>
      <c r="M463" s="134">
        <v>0.20736635555972294</v>
      </c>
      <c r="N463" s="134">
        <v>6.98848018416518E-2</v>
      </c>
      <c r="O463" s="134">
        <v>5.6806590800055456E-2</v>
      </c>
      <c r="P463" s="134">
        <v>7.2195577151382473E-2</v>
      </c>
      <c r="Q463" s="134">
        <v>0.1451060684537806</v>
      </c>
      <c r="R463" s="134">
        <v>0.1457178259074603</v>
      </c>
      <c r="S463" s="134">
        <v>0.15097503151434988</v>
      </c>
      <c r="T463" s="134">
        <v>9.0194475011847075E-2</v>
      </c>
      <c r="U463" s="6"/>
    </row>
    <row r="464" spans="1:21">
      <c r="A464" s="89" t="s">
        <v>4775</v>
      </c>
      <c r="B464" s="89" t="s">
        <v>133</v>
      </c>
      <c r="C464" s="134">
        <v>0.10619849572317186</v>
      </c>
      <c r="D464" s="134">
        <v>0.18466361108216067</v>
      </c>
      <c r="E464" s="134">
        <v>-4.2321113152230083E-2</v>
      </c>
      <c r="F464" s="134">
        <v>0.12245217978005529</v>
      </c>
      <c r="G464" s="134">
        <v>2.4337725131797994E-2</v>
      </c>
      <c r="H464" s="134">
        <v>-2.3735609127246704E-3</v>
      </c>
      <c r="I464" s="134">
        <v>1.8392394655911026E-2</v>
      </c>
      <c r="J464" s="134">
        <v>7.9876972889216358E-2</v>
      </c>
      <c r="K464" s="134">
        <v>0.31410373643521861</v>
      </c>
      <c r="L464" s="134">
        <v>0.29180461273568059</v>
      </c>
      <c r="M464" s="134">
        <v>0.17359920207222834</v>
      </c>
      <c r="N464" s="134">
        <v>0.13982586077899817</v>
      </c>
      <c r="O464" s="134">
        <v>0.34728334756192591</v>
      </c>
      <c r="P464" s="134">
        <v>-1.8038942020148108E-2</v>
      </c>
      <c r="Q464" s="134">
        <v>8.1430712692400986E-2</v>
      </c>
      <c r="R464" s="134">
        <v>0.1360119717749162</v>
      </c>
      <c r="S464" s="134">
        <v>0.15817666272108122</v>
      </c>
      <c r="T464" s="134">
        <v>4.8413590095488068E-2</v>
      </c>
      <c r="U464" s="6"/>
    </row>
    <row r="465" spans="1:21">
      <c r="A465" s="89" t="s">
        <v>4784</v>
      </c>
      <c r="B465" s="89" t="s">
        <v>4785</v>
      </c>
      <c r="C465" s="134" t="s">
        <v>7814</v>
      </c>
      <c r="D465" s="134" t="s">
        <v>7814</v>
      </c>
      <c r="E465" s="134" t="s">
        <v>7814</v>
      </c>
      <c r="F465" s="134" t="s">
        <v>7814</v>
      </c>
      <c r="G465" s="134" t="s">
        <v>7814</v>
      </c>
      <c r="H465" s="134" t="s">
        <v>7814</v>
      </c>
      <c r="I465" s="134" t="s">
        <v>7814</v>
      </c>
      <c r="J465" s="134" t="s">
        <v>7814</v>
      </c>
      <c r="K465" s="134" t="s">
        <v>7814</v>
      </c>
      <c r="L465" s="134" t="s">
        <v>7814</v>
      </c>
      <c r="M465" s="134" t="s">
        <v>7814</v>
      </c>
      <c r="N465" s="134">
        <v>5.0604443683430089E-2</v>
      </c>
      <c r="O465" s="134">
        <v>6.3103028696588792E-2</v>
      </c>
      <c r="P465" s="134">
        <v>0.14082161466552079</v>
      </c>
      <c r="Q465" s="134">
        <v>0.14740439552702589</v>
      </c>
      <c r="R465" s="134">
        <v>7.3302940437194319E-2</v>
      </c>
      <c r="S465" s="134">
        <v>0.16146171326466563</v>
      </c>
      <c r="T465" s="134">
        <v>3.9449079511263641E-2</v>
      </c>
      <c r="U465" s="6"/>
    </row>
    <row r="466" spans="1:21">
      <c r="A466" s="89" t="s">
        <v>4801</v>
      </c>
      <c r="B466" s="89" t="s">
        <v>4802</v>
      </c>
      <c r="C466" s="134" t="s">
        <v>7814</v>
      </c>
      <c r="D466" s="134" t="s">
        <v>7814</v>
      </c>
      <c r="E466" s="134" t="s">
        <v>7814</v>
      </c>
      <c r="F466" s="134" t="s">
        <v>7814</v>
      </c>
      <c r="G466" s="134" t="s">
        <v>7814</v>
      </c>
      <c r="H466" s="134" t="s">
        <v>7814</v>
      </c>
      <c r="I466" s="134" t="s">
        <v>7814</v>
      </c>
      <c r="J466" s="134" t="s">
        <v>7814</v>
      </c>
      <c r="K466" s="134" t="s">
        <v>7814</v>
      </c>
      <c r="L466" s="134" t="s">
        <v>7814</v>
      </c>
      <c r="M466" s="134" t="s">
        <v>7814</v>
      </c>
      <c r="N466" s="134">
        <v>-6.3519161455167783E-2</v>
      </c>
      <c r="O466" s="134">
        <v>-0.3984708077684892</v>
      </c>
      <c r="P466" s="134">
        <v>-4.7946417429188481E-2</v>
      </c>
      <c r="Q466" s="134">
        <v>0.11567506411483164</v>
      </c>
      <c r="R466" s="134">
        <v>0.16385862050860278</v>
      </c>
      <c r="S466" s="134">
        <v>1.5514915268223461E-2</v>
      </c>
      <c r="T466" s="134">
        <v>0.18274578100550753</v>
      </c>
      <c r="U466" s="6"/>
    </row>
    <row r="467" spans="1:21">
      <c r="A467" s="89" t="s">
        <v>4822</v>
      </c>
      <c r="B467" s="89" t="s">
        <v>4823</v>
      </c>
      <c r="C467" s="134">
        <v>-6.3151697144794072E-2</v>
      </c>
      <c r="D467" s="134">
        <v>0.14370320904138212</v>
      </c>
      <c r="E467" s="134">
        <v>6.7494185248429872E-2</v>
      </c>
      <c r="F467" s="134">
        <v>6.2885639618591282E-2</v>
      </c>
      <c r="G467" s="134">
        <v>-3.4242964971473278E-2</v>
      </c>
      <c r="H467" s="134">
        <v>0.1626341755480234</v>
      </c>
      <c r="I467" s="134">
        <v>0.12249638963224485</v>
      </c>
      <c r="J467" s="134">
        <v>0.23996330267347465</v>
      </c>
      <c r="K467" s="134">
        <v>-8.5812971195670995E-2</v>
      </c>
      <c r="L467" s="134">
        <v>0.10512524945872759</v>
      </c>
      <c r="M467" s="134">
        <v>0.67674604000074257</v>
      </c>
      <c r="N467" s="134">
        <v>4.7842529738434392E-2</v>
      </c>
      <c r="O467" s="134">
        <v>-7.5539544399069847E-2</v>
      </c>
      <c r="P467" s="134">
        <v>0.25520395815175623</v>
      </c>
      <c r="Q467" s="134">
        <v>0.22194096356128279</v>
      </c>
      <c r="R467" s="134">
        <v>0.19238759713793363</v>
      </c>
      <c r="S467" s="134">
        <v>1.9138915670413148E-2</v>
      </c>
      <c r="T467" s="134">
        <v>0.19445301708372997</v>
      </c>
      <c r="U467" s="6"/>
    </row>
    <row r="468" spans="1:21">
      <c r="A468" s="89" t="s">
        <v>4944</v>
      </c>
      <c r="B468" s="89" t="s">
        <v>2822</v>
      </c>
      <c r="C468" s="134">
        <v>-2.9775445973887371E-2</v>
      </c>
      <c r="D468" s="134">
        <v>0.12323951031071534</v>
      </c>
      <c r="E468" s="134">
        <v>-2.2693042424542065E-2</v>
      </c>
      <c r="F468" s="134">
        <v>0.40517606028329345</v>
      </c>
      <c r="G468" s="134">
        <v>-0.14292963769250977</v>
      </c>
      <c r="H468" s="134">
        <v>-8.8400294741431962E-2</v>
      </c>
      <c r="I468" s="134">
        <v>5.2575958990642269E-2</v>
      </c>
      <c r="J468" s="134">
        <v>0.55290439118372436</v>
      </c>
      <c r="K468" s="134">
        <v>0.1040781280312264</v>
      </c>
      <c r="L468" s="134">
        <v>-0.3279111659470263</v>
      </c>
      <c r="M468" s="134">
        <v>-4.2893612621792476E-2</v>
      </c>
      <c r="N468" s="134">
        <v>0.2499953139981177</v>
      </c>
      <c r="O468" s="134">
        <v>0.30687820134624721</v>
      </c>
      <c r="P468" s="134">
        <v>-1.785860754379498E-2</v>
      </c>
      <c r="Q468" s="134">
        <v>0.25335279386684162</v>
      </c>
      <c r="R468" s="134">
        <v>0.93155992411538846</v>
      </c>
      <c r="S468" s="134">
        <v>-0.20694738951343139</v>
      </c>
      <c r="T468" s="134">
        <v>-0.21510036767414409</v>
      </c>
      <c r="U468" s="6"/>
    </row>
    <row r="469" spans="1:21" ht="25.5">
      <c r="A469" s="89" t="s">
        <v>4973</v>
      </c>
      <c r="B469" s="89" t="s">
        <v>1114</v>
      </c>
      <c r="C469" s="134" t="s">
        <v>7814</v>
      </c>
      <c r="D469" s="134" t="s">
        <v>7814</v>
      </c>
      <c r="E469" s="134" t="s">
        <v>7814</v>
      </c>
      <c r="F469" s="134" t="s">
        <v>7814</v>
      </c>
      <c r="G469" s="134" t="s">
        <v>7814</v>
      </c>
      <c r="H469" s="134" t="s">
        <v>7814</v>
      </c>
      <c r="I469" s="134" t="s">
        <v>7814</v>
      </c>
      <c r="J469" s="134" t="s">
        <v>7814</v>
      </c>
      <c r="K469" s="134" t="s">
        <v>7814</v>
      </c>
      <c r="L469" s="134" t="s">
        <v>7814</v>
      </c>
      <c r="M469" s="134" t="s">
        <v>7814</v>
      </c>
      <c r="N469" s="134" t="s">
        <v>7814</v>
      </c>
      <c r="O469" s="134" t="s">
        <v>7814</v>
      </c>
      <c r="P469" s="134" t="s">
        <v>7814</v>
      </c>
      <c r="Q469" s="134" t="s">
        <v>7814</v>
      </c>
      <c r="R469" s="134" t="s">
        <v>7814</v>
      </c>
      <c r="S469" s="134" t="s">
        <v>7814</v>
      </c>
      <c r="T469" s="134" t="s">
        <v>7814</v>
      </c>
      <c r="U469" s="6"/>
    </row>
    <row r="470" spans="1:21" ht="38.25">
      <c r="A470" s="89" t="s">
        <v>7819</v>
      </c>
      <c r="B470" s="89" t="s">
        <v>7822</v>
      </c>
      <c r="C470" s="134" t="s">
        <v>7814</v>
      </c>
      <c r="D470" s="134" t="s">
        <v>7814</v>
      </c>
      <c r="E470" s="134" t="s">
        <v>7814</v>
      </c>
      <c r="F470" s="134" t="s">
        <v>7814</v>
      </c>
      <c r="G470" s="134" t="s">
        <v>7814</v>
      </c>
      <c r="H470" s="134" t="s">
        <v>7814</v>
      </c>
      <c r="I470" s="134" t="s">
        <v>7814</v>
      </c>
      <c r="J470" s="134" t="s">
        <v>7814</v>
      </c>
      <c r="K470" s="134" t="s">
        <v>7814</v>
      </c>
      <c r="L470" s="134" t="s">
        <v>7814</v>
      </c>
      <c r="M470" s="134" t="s">
        <v>7814</v>
      </c>
      <c r="N470" s="134" t="s">
        <v>7814</v>
      </c>
      <c r="O470" s="134" t="s">
        <v>7814</v>
      </c>
      <c r="P470" s="134" t="s">
        <v>7814</v>
      </c>
      <c r="Q470" s="134" t="s">
        <v>7814</v>
      </c>
      <c r="R470" s="134" t="s">
        <v>7814</v>
      </c>
      <c r="S470" s="134" t="s">
        <v>7814</v>
      </c>
      <c r="T470" s="134">
        <v>0.10542263589874579</v>
      </c>
      <c r="U470" s="6"/>
    </row>
    <row r="471" spans="1:21">
      <c r="A471" s="89" t="s">
        <v>4987</v>
      </c>
      <c r="B471" s="89" t="s">
        <v>4988</v>
      </c>
      <c r="C471" s="134">
        <v>-0.11304931722693012</v>
      </c>
      <c r="D471" s="134">
        <v>7.1827230704101241E-2</v>
      </c>
      <c r="E471" s="134">
        <v>0.14311697920904143</v>
      </c>
      <c r="F471" s="134">
        <v>0.10633179210066102</v>
      </c>
      <c r="G471" s="134">
        <v>-0.15857772663787451</v>
      </c>
      <c r="H471" s="134">
        <v>0.27657838351340769</v>
      </c>
      <c r="I471" s="134">
        <v>0.31246059155557693</v>
      </c>
      <c r="J471" s="134">
        <v>0.12528807960031818</v>
      </c>
      <c r="K471" s="134">
        <v>-0.23524379255639827</v>
      </c>
      <c r="L471" s="134">
        <v>0.20134378265063102</v>
      </c>
      <c r="M471" s="134">
        <v>-0.81827913972471644</v>
      </c>
      <c r="N471" s="134">
        <v>7.1765028938286735E-2</v>
      </c>
      <c r="O471" s="134">
        <v>-0.36192063637782446</v>
      </c>
      <c r="P471" s="134">
        <v>7.3116274207022158E-2</v>
      </c>
      <c r="Q471" s="134">
        <v>0.27389890963624763</v>
      </c>
      <c r="R471" s="134">
        <v>7.5070836953357256E-2</v>
      </c>
      <c r="S471" s="134">
        <v>-2.7036364996918749E-2</v>
      </c>
      <c r="T471" s="134">
        <v>0.13375656923685719</v>
      </c>
      <c r="U471" s="6"/>
    </row>
    <row r="472" spans="1:21">
      <c r="A472" s="89" t="s">
        <v>4989</v>
      </c>
      <c r="B472" s="89" t="s">
        <v>2212</v>
      </c>
      <c r="C472" s="134">
        <v>-0.10065821182823964</v>
      </c>
      <c r="D472" s="134">
        <v>-5.4697564806945875E-3</v>
      </c>
      <c r="E472" s="134">
        <v>2.996803697723216E-2</v>
      </c>
      <c r="F472" s="134">
        <v>1.5966580500722749E-2</v>
      </c>
      <c r="G472" s="134">
        <v>6.4440559105167772E-2</v>
      </c>
      <c r="H472" s="134">
        <v>0.20735763441922894</v>
      </c>
      <c r="I472" s="134">
        <v>0.15434821220910999</v>
      </c>
      <c r="J472" s="134">
        <v>8.8066478613165078E-2</v>
      </c>
      <c r="K472" s="134">
        <v>2.0770279626849408E-3</v>
      </c>
      <c r="L472" s="134">
        <v>0.20870708600642329</v>
      </c>
      <c r="M472" s="134">
        <v>-0.9279617852623584</v>
      </c>
      <c r="N472" s="134">
        <v>7.1074715337153815E-3</v>
      </c>
      <c r="O472" s="134">
        <v>-0.30076441507657925</v>
      </c>
      <c r="P472" s="134">
        <v>-0.16143606266673138</v>
      </c>
      <c r="Q472" s="134">
        <v>9.6584601766787515E-2</v>
      </c>
      <c r="R472" s="134">
        <v>0.1524971560776569</v>
      </c>
      <c r="S472" s="134">
        <v>0.30020305401192493</v>
      </c>
      <c r="T472" s="134">
        <v>7.7905306680343456E-2</v>
      </c>
      <c r="U472" s="6"/>
    </row>
    <row r="473" spans="1:21">
      <c r="A473" s="89" t="s">
        <v>5004</v>
      </c>
      <c r="B473" s="89" t="s">
        <v>4744</v>
      </c>
      <c r="C473" s="134">
        <v>0.84267661341673139</v>
      </c>
      <c r="D473" s="134">
        <v>0.28851088394995772</v>
      </c>
      <c r="E473" s="134">
        <v>-0.67523804320432013</v>
      </c>
      <c r="F473" s="134">
        <v>-0.35573815838847966</v>
      </c>
      <c r="G473" s="134">
        <v>-0.29199889781869681</v>
      </c>
      <c r="H473" s="134">
        <v>0.60539609131012595</v>
      </c>
      <c r="I473" s="134">
        <v>-0.5351733114012438</v>
      </c>
      <c r="J473" s="134">
        <v>0.32031390500506562</v>
      </c>
      <c r="K473" s="134">
        <v>-0.30584192416102274</v>
      </c>
      <c r="L473" s="134">
        <v>-7.2042806679546989E-2</v>
      </c>
      <c r="M473" s="134">
        <v>-0.8879715923942173</v>
      </c>
      <c r="N473" s="134">
        <v>1.0325680417828091</v>
      </c>
      <c r="O473" s="134">
        <v>-0.57864928768503843</v>
      </c>
      <c r="P473" s="134">
        <v>-0.20503989373145981</v>
      </c>
      <c r="Q473" s="134">
        <v>-0.1256005720625184</v>
      </c>
      <c r="R473" s="134">
        <v>1.4357398389999516</v>
      </c>
      <c r="S473" s="134">
        <v>-0.20427894974940985</v>
      </c>
      <c r="T473" s="134">
        <v>-0.15489371375309202</v>
      </c>
      <c r="U473" s="6"/>
    </row>
    <row r="474" spans="1:21">
      <c r="A474" s="89" t="s">
        <v>5013</v>
      </c>
      <c r="B474" s="89" t="s">
        <v>2214</v>
      </c>
      <c r="C474" s="134">
        <v>0.11918160637430297</v>
      </c>
      <c r="D474" s="134">
        <v>3.5726808841469948E-2</v>
      </c>
      <c r="E474" s="134">
        <v>1.6947600341598701E-2</v>
      </c>
      <c r="F474" s="134">
        <v>1.611027708264734E-2</v>
      </c>
      <c r="G474" s="134">
        <v>0.14174681401772204</v>
      </c>
      <c r="H474" s="134">
        <v>0.29969442654742817</v>
      </c>
      <c r="I474" s="134">
        <v>-4.0429536849371228E-3</v>
      </c>
      <c r="J474" s="134">
        <v>7.5877020165197484E-2</v>
      </c>
      <c r="K474" s="134">
        <v>9.2581219237887868E-2</v>
      </c>
      <c r="L474" s="134">
        <v>0.24152380428092535</v>
      </c>
      <c r="M474" s="134">
        <v>-0.66030980072196532</v>
      </c>
      <c r="N474" s="134">
        <v>-0.65634234936331959</v>
      </c>
      <c r="O474" s="134">
        <v>-0.39415755134568897</v>
      </c>
      <c r="P474" s="134">
        <v>0.95449862833371513</v>
      </c>
      <c r="Q474" s="134">
        <v>-0.39819870621200659</v>
      </c>
      <c r="R474" s="134">
        <v>0.2066657763140376</v>
      </c>
      <c r="S474" s="134">
        <v>0.20124448036078113</v>
      </c>
      <c r="T474" s="134">
        <v>0.30804374307096305</v>
      </c>
      <c r="U474" s="6"/>
    </row>
    <row r="475" spans="1:21">
      <c r="A475" s="89" t="s">
        <v>7708</v>
      </c>
      <c r="B475" s="89" t="s">
        <v>218</v>
      </c>
      <c r="C475" s="134" t="s">
        <v>7814</v>
      </c>
      <c r="D475" s="134" t="s">
        <v>7814</v>
      </c>
      <c r="E475" s="134" t="s">
        <v>7814</v>
      </c>
      <c r="F475" s="134" t="s">
        <v>7814</v>
      </c>
      <c r="G475" s="134" t="s">
        <v>7814</v>
      </c>
      <c r="H475" s="134" t="s">
        <v>7814</v>
      </c>
      <c r="I475" s="134" t="s">
        <v>7814</v>
      </c>
      <c r="J475" s="134" t="s">
        <v>7814</v>
      </c>
      <c r="K475" s="134" t="s">
        <v>7814</v>
      </c>
      <c r="L475" s="134" t="s">
        <v>7814</v>
      </c>
      <c r="M475" s="134" t="s">
        <v>7814</v>
      </c>
      <c r="N475" s="134" t="s">
        <v>7814</v>
      </c>
      <c r="O475" s="134" t="s">
        <v>7814</v>
      </c>
      <c r="P475" s="134" t="s">
        <v>7814</v>
      </c>
      <c r="Q475" s="134" t="s">
        <v>7814</v>
      </c>
      <c r="R475" s="134" t="s">
        <v>7814</v>
      </c>
      <c r="S475" s="134" t="s">
        <v>7814</v>
      </c>
      <c r="T475" s="134" t="s">
        <v>7814</v>
      </c>
      <c r="U475" s="6"/>
    </row>
    <row r="476" spans="1:21">
      <c r="A476" s="89" t="s">
        <v>5023</v>
      </c>
      <c r="B476" s="89" t="s">
        <v>133</v>
      </c>
      <c r="C476" s="134">
        <v>-1.2778736710960859E-2</v>
      </c>
      <c r="D476" s="134">
        <v>-3.7123966017715504E-2</v>
      </c>
      <c r="E476" s="134">
        <v>0.24077147330047399</v>
      </c>
      <c r="F476" s="134">
        <v>-2.3774042342738499E-2</v>
      </c>
      <c r="G476" s="134">
        <v>0.22413831489700686</v>
      </c>
      <c r="H476" s="134">
        <v>4.2249982711873413E-2</v>
      </c>
      <c r="I476" s="134">
        <v>7.4375848821377044E-2</v>
      </c>
      <c r="J476" s="134">
        <v>0.1013448965166055</v>
      </c>
      <c r="K476" s="134">
        <v>0.41072243317251411</v>
      </c>
      <c r="L476" s="134">
        <v>0.51520214521707541</v>
      </c>
      <c r="M476" s="134">
        <v>-0.80419546794900687</v>
      </c>
      <c r="N476" s="134">
        <v>-0.55299727483097727</v>
      </c>
      <c r="O476" s="134">
        <v>-0.25870989357843055</v>
      </c>
      <c r="P476" s="134">
        <v>0.29164771029569603</v>
      </c>
      <c r="Q476" s="134">
        <v>7.2905224579132399E-2</v>
      </c>
      <c r="R476" s="134">
        <v>8.3208710155202814E-2</v>
      </c>
      <c r="S476" s="134">
        <v>0.1734789681176061</v>
      </c>
      <c r="T476" s="134">
        <v>3.7645871789300234E-2</v>
      </c>
      <c r="U476" s="6"/>
    </row>
    <row r="477" spans="1:21">
      <c r="A477" s="89" t="s">
        <v>5028</v>
      </c>
      <c r="B477" s="89" t="s">
        <v>4785</v>
      </c>
      <c r="C477" s="134" t="s">
        <v>7814</v>
      </c>
      <c r="D477" s="134" t="s">
        <v>7814</v>
      </c>
      <c r="E477" s="134" t="s">
        <v>7814</v>
      </c>
      <c r="F477" s="134" t="s">
        <v>7814</v>
      </c>
      <c r="G477" s="134" t="s">
        <v>7814</v>
      </c>
      <c r="H477" s="134" t="s">
        <v>7814</v>
      </c>
      <c r="I477" s="134" t="s">
        <v>7814</v>
      </c>
      <c r="J477" s="134" t="s">
        <v>7814</v>
      </c>
      <c r="K477" s="134" t="s">
        <v>7814</v>
      </c>
      <c r="L477" s="134" t="s">
        <v>7814</v>
      </c>
      <c r="M477" s="134" t="s">
        <v>7814</v>
      </c>
      <c r="N477" s="134">
        <v>1.5651918970436274E-2</v>
      </c>
      <c r="O477" s="134">
        <v>-0.26113925328310239</v>
      </c>
      <c r="P477" s="134">
        <v>-3.9025986593020701E-2</v>
      </c>
      <c r="Q477" s="134">
        <v>0.12910066519996777</v>
      </c>
      <c r="R477" s="134">
        <v>0.36717301426801408</v>
      </c>
      <c r="S477" s="134">
        <v>5.6635736697411954E-2</v>
      </c>
      <c r="T477" s="134">
        <v>-2.3517808365723036E-2</v>
      </c>
      <c r="U477" s="6"/>
    </row>
    <row r="478" spans="1:21">
      <c r="A478" s="89" t="s">
        <v>5038</v>
      </c>
      <c r="B478" s="89" t="s">
        <v>4823</v>
      </c>
      <c r="C478" s="134">
        <v>-0.13985144476568045</v>
      </c>
      <c r="D478" s="134">
        <v>8.3591340733951913E-2</v>
      </c>
      <c r="E478" s="134">
        <v>0.21176893998385449</v>
      </c>
      <c r="F478" s="134">
        <v>0.12811314781994199</v>
      </c>
      <c r="G478" s="134">
        <v>-0.20090712509050523</v>
      </c>
      <c r="H478" s="134">
        <v>0.29098544799907944</v>
      </c>
      <c r="I478" s="134">
        <v>0.36436727052670803</v>
      </c>
      <c r="J478" s="134">
        <v>0.1326166302728824</v>
      </c>
      <c r="K478" s="134">
        <v>-0.28688556332370241</v>
      </c>
      <c r="L478" s="134">
        <v>0.19775810924959059</v>
      </c>
      <c r="M478" s="134">
        <v>-0.85754451025937273</v>
      </c>
      <c r="N478" s="134">
        <v>0.11019008164921362</v>
      </c>
      <c r="O478" s="134">
        <v>-0.31480262523442926</v>
      </c>
      <c r="P478" s="134">
        <v>8.8604805757061644E-2</v>
      </c>
      <c r="Q478" s="134">
        <v>0.36212015183731583</v>
      </c>
      <c r="R478" s="134">
        <v>3.5805273328040288E-2</v>
      </c>
      <c r="S478" s="134">
        <v>-2.3886164525050657E-2</v>
      </c>
      <c r="T478" s="134">
        <v>0.16028036384574973</v>
      </c>
      <c r="U478" s="6"/>
    </row>
    <row r="479" spans="1:21">
      <c r="A479" s="89" t="s">
        <v>5065</v>
      </c>
      <c r="B479" s="89" t="s">
        <v>4802</v>
      </c>
      <c r="C479" s="134" t="s">
        <v>7814</v>
      </c>
      <c r="D479" s="134" t="s">
        <v>7814</v>
      </c>
      <c r="E479" s="134" t="s">
        <v>7814</v>
      </c>
      <c r="F479" s="134" t="s">
        <v>7814</v>
      </c>
      <c r="G479" s="134" t="s">
        <v>7814</v>
      </c>
      <c r="H479" s="134" t="s">
        <v>7814</v>
      </c>
      <c r="I479" s="134" t="s">
        <v>7814</v>
      </c>
      <c r="J479" s="134" t="s">
        <v>7814</v>
      </c>
      <c r="K479" s="134" t="s">
        <v>7814</v>
      </c>
      <c r="L479" s="134" t="s">
        <v>7814</v>
      </c>
      <c r="M479" s="134" t="s">
        <v>7814</v>
      </c>
      <c r="N479" s="134">
        <v>0.14918124931084242</v>
      </c>
      <c r="O479" s="134">
        <v>-0.54530984533567128</v>
      </c>
      <c r="P479" s="134">
        <v>2.1541559568854618E-2</v>
      </c>
      <c r="Q479" s="134">
        <v>0.19208473268415016</v>
      </c>
      <c r="R479" s="134">
        <v>0.15593896138979546</v>
      </c>
      <c r="S479" s="134">
        <v>-0.14806014142797275</v>
      </c>
      <c r="T479" s="134">
        <v>3.5548278148208379E-2</v>
      </c>
      <c r="U479" s="6"/>
    </row>
    <row r="480" spans="1:21">
      <c r="A480" s="89" t="s">
        <v>5078</v>
      </c>
      <c r="B480" s="89" t="s">
        <v>2822</v>
      </c>
      <c r="C480" s="134">
        <v>-0.14368309181948791</v>
      </c>
      <c r="D480" s="134">
        <v>6.448736181415482E-2</v>
      </c>
      <c r="E480" s="134">
        <v>-8.6648183011900026E-2</v>
      </c>
      <c r="F480" s="134">
        <v>1.9759377254404225</v>
      </c>
      <c r="G480" s="134">
        <v>-0.68272735976946275</v>
      </c>
      <c r="H480" s="134">
        <v>0.30439822096972602</v>
      </c>
      <c r="I480" s="134">
        <v>0.30674175752999067</v>
      </c>
      <c r="J480" s="134">
        <v>0.16326391677129815</v>
      </c>
      <c r="K480" s="134">
        <v>0.14272926533986308</v>
      </c>
      <c r="L480" s="134">
        <v>-0.13405174176269385</v>
      </c>
      <c r="M480" s="134">
        <v>-3.2185185417254791E-2</v>
      </c>
      <c r="N480" s="134">
        <v>0.60911803203896686</v>
      </c>
      <c r="O480" s="134">
        <v>0.19966315970467785</v>
      </c>
      <c r="P480" s="134">
        <v>0.2429921298961617</v>
      </c>
      <c r="Q480" s="134">
        <v>-7.4852714878497539E-2</v>
      </c>
      <c r="R480" s="134">
        <v>0.22086904674264018</v>
      </c>
      <c r="S480" s="134">
        <v>-0.23440695837131131</v>
      </c>
      <c r="T480" s="134">
        <v>0.19871457892494582</v>
      </c>
      <c r="U480" s="6"/>
    </row>
    <row r="481" spans="1:21" ht="25.5">
      <c r="A481" s="89" t="s">
        <v>5093</v>
      </c>
      <c r="B481" s="89" t="s">
        <v>5094</v>
      </c>
      <c r="C481" s="134">
        <v>-0.15238480895100293</v>
      </c>
      <c r="D481" s="134">
        <v>0.25310260032557697</v>
      </c>
      <c r="E481" s="134">
        <v>-4.6335374941819718E-2</v>
      </c>
      <c r="F481" s="134">
        <v>0.25274094941625647</v>
      </c>
      <c r="G481" s="134">
        <v>0.13925718785839147</v>
      </c>
      <c r="H481" s="134">
        <v>4.9609775450435212E-2</v>
      </c>
      <c r="I481" s="134">
        <v>8.6017267864258784E-2</v>
      </c>
      <c r="J481" s="134">
        <v>0.18508914271840515</v>
      </c>
      <c r="K481" s="134">
        <v>0.10992702085311445</v>
      </c>
      <c r="L481" s="134">
        <v>5.4884294279133439E-2</v>
      </c>
      <c r="M481" s="134">
        <v>1.3915586214217295</v>
      </c>
      <c r="N481" s="134">
        <v>-0.11155969272918032</v>
      </c>
      <c r="O481" s="134">
        <v>0.15759213388111948</v>
      </c>
      <c r="P481" s="134">
        <v>0.12007792555612884</v>
      </c>
      <c r="Q481" s="134">
        <v>6.4654609063275359E-2</v>
      </c>
      <c r="R481" s="134">
        <v>0.30207898251509202</v>
      </c>
      <c r="S481" s="134">
        <v>-6.2375300057828986E-2</v>
      </c>
      <c r="T481" s="134">
        <v>6.7509981762208238E-3</v>
      </c>
      <c r="U481" s="6"/>
    </row>
    <row r="482" spans="1:21">
      <c r="A482" s="89" t="s">
        <v>7709</v>
      </c>
      <c r="B482" s="89" t="s">
        <v>7729</v>
      </c>
      <c r="C482" s="134">
        <v>0.55356619003581042</v>
      </c>
      <c r="D482" s="134">
        <v>-0.19897700065566992</v>
      </c>
      <c r="E482" s="134">
        <v>0.14171363526432779</v>
      </c>
      <c r="F482" s="134">
        <v>-0.57640448798586652</v>
      </c>
      <c r="G482" s="134">
        <v>2.0884829170167727</v>
      </c>
      <c r="H482" s="134">
        <v>-0.36025089735428295</v>
      </c>
      <c r="I482" s="134">
        <v>0.77614826106919121</v>
      </c>
      <c r="J482" s="134">
        <v>0.5645267494203694</v>
      </c>
      <c r="K482" s="134">
        <v>-0.63724655223436721</v>
      </c>
      <c r="L482" s="134">
        <v>0.86413699226900587</v>
      </c>
      <c r="M482" s="134">
        <v>-1</v>
      </c>
      <c r="N482" s="134" t="s">
        <v>7814</v>
      </c>
      <c r="O482" s="134" t="s">
        <v>7814</v>
      </c>
      <c r="P482" s="134" t="s">
        <v>7814</v>
      </c>
      <c r="Q482" s="134" t="s">
        <v>7814</v>
      </c>
      <c r="R482" s="134" t="s">
        <v>7814</v>
      </c>
      <c r="S482" s="134" t="s">
        <v>7814</v>
      </c>
      <c r="T482" s="134" t="s">
        <v>7814</v>
      </c>
      <c r="U482" s="6"/>
    </row>
    <row r="483" spans="1:21">
      <c r="A483" s="89" t="s">
        <v>7710</v>
      </c>
      <c r="B483" s="89" t="s">
        <v>7730</v>
      </c>
      <c r="C483" s="134">
        <v>0.11275071025389383</v>
      </c>
      <c r="D483" s="134">
        <v>8.9550023335416729E-2</v>
      </c>
      <c r="E483" s="134">
        <v>0.32776275765794871</v>
      </c>
      <c r="F483" s="134">
        <v>0.18136835012445407</v>
      </c>
      <c r="G483" s="134">
        <v>-2.2230609813436719E-2</v>
      </c>
      <c r="H483" s="134">
        <v>-0.10580585868840031</v>
      </c>
      <c r="I483" s="134">
        <v>0.30477808727288802</v>
      </c>
      <c r="J483" s="134">
        <v>0.17290319789963648</v>
      </c>
      <c r="K483" s="134">
        <v>0.10357033653060688</v>
      </c>
      <c r="L483" s="134">
        <v>1.2926295792382803E-2</v>
      </c>
      <c r="M483" s="134">
        <v>-1</v>
      </c>
      <c r="N483" s="134" t="s">
        <v>7814</v>
      </c>
      <c r="O483" s="134" t="s">
        <v>7814</v>
      </c>
      <c r="P483" s="134" t="s">
        <v>7814</v>
      </c>
      <c r="Q483" s="134" t="s">
        <v>7814</v>
      </c>
      <c r="R483" s="134" t="s">
        <v>7814</v>
      </c>
      <c r="S483" s="134" t="s">
        <v>7814</v>
      </c>
      <c r="T483" s="134" t="s">
        <v>7814</v>
      </c>
      <c r="U483" s="6"/>
    </row>
    <row r="484" spans="1:21">
      <c r="A484" s="89" t="s">
        <v>7711</v>
      </c>
      <c r="B484" s="89" t="s">
        <v>7731</v>
      </c>
      <c r="C484" s="134">
        <v>-0.3263456864739297</v>
      </c>
      <c r="D484" s="134">
        <v>-2.8985298405896698E-2</v>
      </c>
      <c r="E484" s="134">
        <v>0.21256637159984537</v>
      </c>
      <c r="F484" s="134">
        <v>-0.4017029013434964</v>
      </c>
      <c r="G484" s="134">
        <v>0.24428950867432087</v>
      </c>
      <c r="H484" s="134">
        <v>0.43127165433807657</v>
      </c>
      <c r="I484" s="134">
        <v>-0.44913262219482686</v>
      </c>
      <c r="J484" s="134">
        <v>1.685178474713287</v>
      </c>
      <c r="K484" s="134">
        <v>0.22387617992233655</v>
      </c>
      <c r="L484" s="134">
        <v>-0.72662470397102386</v>
      </c>
      <c r="M484" s="134">
        <v>-1</v>
      </c>
      <c r="N484" s="134" t="s">
        <v>7814</v>
      </c>
      <c r="O484" s="134" t="s">
        <v>7814</v>
      </c>
      <c r="P484" s="134" t="s">
        <v>7814</v>
      </c>
      <c r="Q484" s="134" t="s">
        <v>7814</v>
      </c>
      <c r="R484" s="134" t="s">
        <v>7814</v>
      </c>
      <c r="S484" s="134" t="s">
        <v>7814</v>
      </c>
      <c r="T484" s="134" t="s">
        <v>7814</v>
      </c>
      <c r="U484" s="6"/>
    </row>
    <row r="485" spans="1:21" ht="25.5">
      <c r="A485" s="89" t="s">
        <v>7712</v>
      </c>
      <c r="B485" s="89" t="s">
        <v>7732</v>
      </c>
      <c r="C485" s="134">
        <v>-0.38553515455963427</v>
      </c>
      <c r="D485" s="134">
        <v>-0.3686562081151028</v>
      </c>
      <c r="E485" s="134">
        <v>4.7216362461481571</v>
      </c>
      <c r="F485" s="134">
        <v>-0.79504091404173227</v>
      </c>
      <c r="G485" s="134">
        <v>2.1843354065041303</v>
      </c>
      <c r="H485" s="134">
        <v>7.7294041648187983E-2</v>
      </c>
      <c r="I485" s="134">
        <v>-0.75751797752055638</v>
      </c>
      <c r="J485" s="134">
        <v>4.4154902296917502</v>
      </c>
      <c r="K485" s="134">
        <v>2.336736166261618</v>
      </c>
      <c r="L485" s="134">
        <v>-0.97419943383633867</v>
      </c>
      <c r="M485" s="134">
        <v>-1</v>
      </c>
      <c r="N485" s="134" t="s">
        <v>7814</v>
      </c>
      <c r="O485" s="134" t="s">
        <v>7814</v>
      </c>
      <c r="P485" s="134" t="s">
        <v>7814</v>
      </c>
      <c r="Q485" s="134" t="s">
        <v>7814</v>
      </c>
      <c r="R485" s="134" t="s">
        <v>7814</v>
      </c>
      <c r="S485" s="134" t="s">
        <v>7814</v>
      </c>
      <c r="T485" s="134" t="s">
        <v>7814</v>
      </c>
      <c r="U485" s="6"/>
    </row>
    <row r="486" spans="1:21">
      <c r="A486" s="89" t="s">
        <v>7713</v>
      </c>
      <c r="B486" s="89" t="s">
        <v>7733</v>
      </c>
      <c r="C486" s="134" t="s">
        <v>7814</v>
      </c>
      <c r="D486" s="134">
        <v>-0.72129703496875419</v>
      </c>
      <c r="E486" s="134">
        <v>-1</v>
      </c>
      <c r="F486" s="134" t="s">
        <v>7814</v>
      </c>
      <c r="G486" s="134">
        <v>-1</v>
      </c>
      <c r="H486" s="134" t="s">
        <v>7814</v>
      </c>
      <c r="I486" s="134">
        <v>-1</v>
      </c>
      <c r="J486" s="134" t="s">
        <v>7814</v>
      </c>
      <c r="K486" s="134">
        <v>3.5769230769230766</v>
      </c>
      <c r="L486" s="134">
        <v>-1</v>
      </c>
      <c r="M486" s="134" t="s">
        <v>7814</v>
      </c>
      <c r="N486" s="134" t="s">
        <v>7814</v>
      </c>
      <c r="O486" s="134" t="s">
        <v>7814</v>
      </c>
      <c r="P486" s="134" t="s">
        <v>7814</v>
      </c>
      <c r="Q486" s="134" t="s">
        <v>7814</v>
      </c>
      <c r="R486" s="134" t="s">
        <v>7814</v>
      </c>
      <c r="S486" s="134" t="s">
        <v>7814</v>
      </c>
      <c r="T486" s="134" t="s">
        <v>7814</v>
      </c>
      <c r="U486" s="6"/>
    </row>
    <row r="487" spans="1:21" ht="25.5">
      <c r="A487" s="89" t="s">
        <v>7714</v>
      </c>
      <c r="B487" s="89" t="s">
        <v>7734</v>
      </c>
      <c r="C487" s="134" t="s">
        <v>7814</v>
      </c>
      <c r="D487" s="134">
        <v>1.497573424818007</v>
      </c>
      <c r="E487" s="134">
        <v>21.777224986180212</v>
      </c>
      <c r="F487" s="134">
        <v>-0.76263190099225442</v>
      </c>
      <c r="G487" s="134">
        <v>-1.7657246783183589E-2</v>
      </c>
      <c r="H487" s="134">
        <v>0.6686820707883101</v>
      </c>
      <c r="I487" s="134">
        <v>0.19132098081724691</v>
      </c>
      <c r="J487" s="134">
        <v>-0.37561380378269715</v>
      </c>
      <c r="K487" s="134">
        <v>1.1264150224243732</v>
      </c>
      <c r="L487" s="134">
        <v>-0.40790979757181778</v>
      </c>
      <c r="M487" s="134">
        <v>-1</v>
      </c>
      <c r="N487" s="134" t="s">
        <v>7814</v>
      </c>
      <c r="O487" s="134" t="s">
        <v>7814</v>
      </c>
      <c r="P487" s="134" t="s">
        <v>7814</v>
      </c>
      <c r="Q487" s="134" t="s">
        <v>7814</v>
      </c>
      <c r="R487" s="134" t="s">
        <v>7814</v>
      </c>
      <c r="S487" s="134" t="s">
        <v>7814</v>
      </c>
      <c r="T487" s="134" t="s">
        <v>7814</v>
      </c>
      <c r="U487" s="6"/>
    </row>
    <row r="488" spans="1:21">
      <c r="A488" s="89" t="s">
        <v>7715</v>
      </c>
      <c r="B488" s="89" t="s">
        <v>33</v>
      </c>
      <c r="C488" s="134">
        <v>-0.19034148747014901</v>
      </c>
      <c r="D488" s="134">
        <v>5.5427772482033344E-2</v>
      </c>
      <c r="E488" s="134">
        <v>-0.1868871785483609</v>
      </c>
      <c r="F488" s="134">
        <v>0.63774194818579244</v>
      </c>
      <c r="G488" s="134">
        <v>0.33000579704177468</v>
      </c>
      <c r="H488" s="134">
        <v>4.5294713499792083E-2</v>
      </c>
      <c r="I488" s="134">
        <v>0.13423754829374124</v>
      </c>
      <c r="J488" s="134">
        <v>-1.4119696622722056E-2</v>
      </c>
      <c r="K488" s="134">
        <v>0.17992388499619993</v>
      </c>
      <c r="L488" s="134">
        <v>-5.9430532923030799E-2</v>
      </c>
      <c r="M488" s="134">
        <v>-1</v>
      </c>
      <c r="N488" s="134" t="s">
        <v>7814</v>
      </c>
      <c r="O488" s="134" t="s">
        <v>7814</v>
      </c>
      <c r="P488" s="134" t="s">
        <v>7814</v>
      </c>
      <c r="Q488" s="134" t="s">
        <v>7814</v>
      </c>
      <c r="R488" s="134" t="s">
        <v>7814</v>
      </c>
      <c r="S488" s="134" t="s">
        <v>7814</v>
      </c>
      <c r="T488" s="134" t="s">
        <v>7814</v>
      </c>
      <c r="U488" s="6"/>
    </row>
    <row r="489" spans="1:21">
      <c r="A489" s="89" t="s">
        <v>7716</v>
      </c>
      <c r="B489" s="89" t="s">
        <v>32</v>
      </c>
      <c r="C489" s="134">
        <v>-0.25463999104887403</v>
      </c>
      <c r="D489" s="134">
        <v>0.85668700995565628</v>
      </c>
      <c r="E489" s="134">
        <v>-0.44470222881469601</v>
      </c>
      <c r="F489" s="134">
        <v>0.85765549005264763</v>
      </c>
      <c r="G489" s="134">
        <v>6.1162697538994726E-2</v>
      </c>
      <c r="H489" s="134">
        <v>0.18315415310005223</v>
      </c>
      <c r="I489" s="134">
        <v>5.377011830260936E-2</v>
      </c>
      <c r="J489" s="134">
        <v>0.21854668695915858</v>
      </c>
      <c r="K489" s="134">
        <v>-0.23512628494585242</v>
      </c>
      <c r="L489" s="134">
        <v>0.75261418519564738</v>
      </c>
      <c r="M489" s="134">
        <v>-1</v>
      </c>
      <c r="N489" s="134" t="s">
        <v>7814</v>
      </c>
      <c r="O489" s="134" t="s">
        <v>7814</v>
      </c>
      <c r="P489" s="134" t="s">
        <v>7814</v>
      </c>
      <c r="Q489" s="134" t="s">
        <v>7814</v>
      </c>
      <c r="R489" s="134" t="s">
        <v>7814</v>
      </c>
      <c r="S489" s="134" t="s">
        <v>7814</v>
      </c>
      <c r="T489" s="134" t="s">
        <v>7814</v>
      </c>
      <c r="U489" s="6"/>
    </row>
    <row r="490" spans="1:21">
      <c r="A490" s="89" t="s">
        <v>7717</v>
      </c>
      <c r="B490" s="89" t="s">
        <v>27</v>
      </c>
      <c r="C490" s="134">
        <v>8.7862657462854932E-2</v>
      </c>
      <c r="D490" s="134">
        <v>0.32493769212109425</v>
      </c>
      <c r="E490" s="134">
        <v>1.494372452520087</v>
      </c>
      <c r="F490" s="134">
        <v>-0.45313576702347469</v>
      </c>
      <c r="G490" s="134">
        <v>-0.39798875656481547</v>
      </c>
      <c r="H490" s="134">
        <v>0.64625874554079155</v>
      </c>
      <c r="I490" s="134">
        <v>-8.738902759520395E-2</v>
      </c>
      <c r="J490" s="134">
        <v>0.49707565686709798</v>
      </c>
      <c r="K490" s="134">
        <v>0.60573894860129984</v>
      </c>
      <c r="L490" s="134">
        <v>-0.66654635122919026</v>
      </c>
      <c r="M490" s="134">
        <v>-1</v>
      </c>
      <c r="N490" s="134" t="s">
        <v>7814</v>
      </c>
      <c r="O490" s="134" t="s">
        <v>7814</v>
      </c>
      <c r="P490" s="134" t="s">
        <v>7814</v>
      </c>
      <c r="Q490" s="134" t="s">
        <v>7814</v>
      </c>
      <c r="R490" s="134" t="s">
        <v>7814</v>
      </c>
      <c r="S490" s="134" t="s">
        <v>7814</v>
      </c>
      <c r="T490" s="134" t="s">
        <v>7814</v>
      </c>
      <c r="U490" s="6"/>
    </row>
    <row r="491" spans="1:21">
      <c r="A491" s="89" t="s">
        <v>7718</v>
      </c>
      <c r="B491" s="89" t="s">
        <v>5199</v>
      </c>
      <c r="C491" s="134">
        <v>-0.29283667048950712</v>
      </c>
      <c r="D491" s="134">
        <v>2.0842610432123099E-2</v>
      </c>
      <c r="E491" s="134">
        <v>-3.435113665423517E-2</v>
      </c>
      <c r="F491" s="134">
        <v>1.741189981198632E-2</v>
      </c>
      <c r="G491" s="134">
        <v>7.5276664512968772E-3</v>
      </c>
      <c r="H491" s="134">
        <v>1.8969028736828042E-2</v>
      </c>
      <c r="I491" s="134">
        <v>-4.1698506496858356E-2</v>
      </c>
      <c r="J491" s="134">
        <v>0.15949327430056814</v>
      </c>
      <c r="K491" s="134">
        <v>0.4359029603894784</v>
      </c>
      <c r="L491" s="134">
        <v>0.12437183481465985</v>
      </c>
      <c r="M491" s="134">
        <v>-1</v>
      </c>
      <c r="N491" s="134" t="s">
        <v>7814</v>
      </c>
      <c r="O491" s="134" t="s">
        <v>7814</v>
      </c>
      <c r="P491" s="134" t="s">
        <v>7814</v>
      </c>
      <c r="Q491" s="134" t="s">
        <v>7814</v>
      </c>
      <c r="R491" s="134" t="s">
        <v>7814</v>
      </c>
      <c r="S491" s="134" t="s">
        <v>7814</v>
      </c>
      <c r="T491" s="134" t="s">
        <v>7814</v>
      </c>
      <c r="U491" s="6"/>
    </row>
    <row r="492" spans="1:21" ht="25.5">
      <c r="A492" s="89" t="s">
        <v>7719</v>
      </c>
      <c r="B492" s="89" t="s">
        <v>7735</v>
      </c>
      <c r="C492" s="134">
        <v>-0.72396656575669094</v>
      </c>
      <c r="D492" s="134">
        <v>0.27020414297052198</v>
      </c>
      <c r="E492" s="134">
        <v>9.6596370842514601E-2</v>
      </c>
      <c r="F492" s="134">
        <v>0.7675096565667463</v>
      </c>
      <c r="G492" s="134">
        <v>8.0707247069774724E-2</v>
      </c>
      <c r="H492" s="134">
        <v>3.7943069216639813E-2</v>
      </c>
      <c r="I492" s="134">
        <v>0.16657077638253481</v>
      </c>
      <c r="J492" s="134">
        <v>0.15799590676122977</v>
      </c>
      <c r="K492" s="134">
        <v>4.4941901352306246E-2</v>
      </c>
      <c r="L492" s="134">
        <v>-0.70978091446669134</v>
      </c>
      <c r="M492" s="134">
        <v>-1</v>
      </c>
      <c r="N492" s="134" t="s">
        <v>7814</v>
      </c>
      <c r="O492" s="134" t="s">
        <v>7814</v>
      </c>
      <c r="P492" s="134" t="s">
        <v>7814</v>
      </c>
      <c r="Q492" s="134" t="s">
        <v>7814</v>
      </c>
      <c r="R492" s="134" t="s">
        <v>7814</v>
      </c>
      <c r="S492" s="134" t="s">
        <v>7814</v>
      </c>
      <c r="T492" s="134" t="s">
        <v>7814</v>
      </c>
      <c r="U492" s="6"/>
    </row>
    <row r="493" spans="1:21">
      <c r="A493" s="89" t="s">
        <v>7720</v>
      </c>
      <c r="B493" s="89" t="s">
        <v>7736</v>
      </c>
      <c r="C493" s="134">
        <v>-0.11617040616053687</v>
      </c>
      <c r="D493" s="134">
        <v>-3.8411159329359124E-2</v>
      </c>
      <c r="E493" s="134">
        <v>-0.59631073572851778</v>
      </c>
      <c r="F493" s="134">
        <v>0.12769096002857894</v>
      </c>
      <c r="G493" s="134">
        <v>6.3320727718562786E-2</v>
      </c>
      <c r="H493" s="134">
        <v>0.82667728126530782</v>
      </c>
      <c r="I493" s="134">
        <v>-0.76617987678334543</v>
      </c>
      <c r="J493" s="134">
        <v>1.015969618011443</v>
      </c>
      <c r="K493" s="134">
        <v>-0.66190468544352421</v>
      </c>
      <c r="L493" s="134">
        <v>0.95510614491732282</v>
      </c>
      <c r="M493" s="134">
        <v>-1</v>
      </c>
      <c r="N493" s="134" t="s">
        <v>7814</v>
      </c>
      <c r="O493" s="134" t="s">
        <v>7814</v>
      </c>
      <c r="P493" s="134" t="s">
        <v>7814</v>
      </c>
      <c r="Q493" s="134" t="s">
        <v>7814</v>
      </c>
      <c r="R493" s="134" t="s">
        <v>7814</v>
      </c>
      <c r="S493" s="134" t="s">
        <v>7814</v>
      </c>
      <c r="T493" s="134" t="s">
        <v>7814</v>
      </c>
      <c r="U493" s="6"/>
    </row>
    <row r="494" spans="1:21">
      <c r="A494" s="89" t="s">
        <v>7721</v>
      </c>
      <c r="B494" s="89" t="s">
        <v>7737</v>
      </c>
      <c r="C494" s="134">
        <v>1.6473187026347649</v>
      </c>
      <c r="D494" s="134">
        <v>-1.4485787971275643E-3</v>
      </c>
      <c r="E494" s="134">
        <v>0.74553377989402647</v>
      </c>
      <c r="F494" s="134">
        <v>9.3913988390841086E-2</v>
      </c>
      <c r="G494" s="134">
        <v>0.14079227375815795</v>
      </c>
      <c r="H494" s="134">
        <v>-0.17299088046865618</v>
      </c>
      <c r="I494" s="134">
        <v>7.062100892147205E-2</v>
      </c>
      <c r="J494" s="134">
        <v>-6.3215823537211002E-2</v>
      </c>
      <c r="K494" s="134">
        <v>0.92597301774994567</v>
      </c>
      <c r="L494" s="134">
        <v>-7.172507966128927E-2</v>
      </c>
      <c r="M494" s="134">
        <v>-1</v>
      </c>
      <c r="N494" s="134" t="s">
        <v>7814</v>
      </c>
      <c r="O494" s="134" t="s">
        <v>7814</v>
      </c>
      <c r="P494" s="134" t="s">
        <v>7814</v>
      </c>
      <c r="Q494" s="134" t="s">
        <v>7814</v>
      </c>
      <c r="R494" s="134" t="s">
        <v>7814</v>
      </c>
      <c r="S494" s="134" t="s">
        <v>7814</v>
      </c>
      <c r="T494" s="134" t="s">
        <v>7814</v>
      </c>
      <c r="U494" s="6"/>
    </row>
    <row r="495" spans="1:21">
      <c r="A495" s="89" t="s">
        <v>5095</v>
      </c>
      <c r="B495" s="89" t="s">
        <v>5096</v>
      </c>
      <c r="C495" s="134" t="s">
        <v>7814</v>
      </c>
      <c r="D495" s="134" t="s">
        <v>7814</v>
      </c>
      <c r="E495" s="134" t="s">
        <v>7814</v>
      </c>
      <c r="F495" s="134" t="s">
        <v>7814</v>
      </c>
      <c r="G495" s="134" t="s">
        <v>7814</v>
      </c>
      <c r="H495" s="134" t="s">
        <v>7814</v>
      </c>
      <c r="I495" s="134" t="s">
        <v>7814</v>
      </c>
      <c r="J495" s="134" t="s">
        <v>7814</v>
      </c>
      <c r="K495" s="134" t="s">
        <v>7814</v>
      </c>
      <c r="L495" s="134" t="s">
        <v>7814</v>
      </c>
      <c r="M495" s="134" t="s">
        <v>7814</v>
      </c>
      <c r="N495" s="134">
        <v>-9.6959068910500101E-2</v>
      </c>
      <c r="O495" s="134">
        <v>-0.70980191197449205</v>
      </c>
      <c r="P495" s="134">
        <v>2.6150249939809793</v>
      </c>
      <c r="Q495" s="134">
        <v>4.9258597500913828</v>
      </c>
      <c r="R495" s="134">
        <v>-0.98831289573082115</v>
      </c>
      <c r="S495" s="134">
        <v>11.145822708766248</v>
      </c>
      <c r="T495" s="134">
        <v>-0.23069281200202973</v>
      </c>
      <c r="U495" s="6"/>
    </row>
    <row r="496" spans="1:21">
      <c r="A496" s="89" t="s">
        <v>5106</v>
      </c>
      <c r="B496" s="89" t="s">
        <v>5107</v>
      </c>
      <c r="C496" s="134" t="s">
        <v>7814</v>
      </c>
      <c r="D496" s="134" t="s">
        <v>7814</v>
      </c>
      <c r="E496" s="134" t="s">
        <v>7814</v>
      </c>
      <c r="F496" s="134" t="s">
        <v>7814</v>
      </c>
      <c r="G496" s="134" t="s">
        <v>7814</v>
      </c>
      <c r="H496" s="134" t="s">
        <v>7814</v>
      </c>
      <c r="I496" s="134" t="s">
        <v>7814</v>
      </c>
      <c r="J496" s="134" t="s">
        <v>7814</v>
      </c>
      <c r="K496" s="134" t="s">
        <v>7814</v>
      </c>
      <c r="L496" s="134" t="s">
        <v>7814</v>
      </c>
      <c r="M496" s="134" t="s">
        <v>7814</v>
      </c>
      <c r="N496" s="134">
        <v>-0.27557406841914878</v>
      </c>
      <c r="O496" s="134">
        <v>0.14739120799693595</v>
      </c>
      <c r="P496" s="134">
        <v>5.6060558292101437E-3</v>
      </c>
      <c r="Q496" s="134">
        <v>7.8552441097261783E-2</v>
      </c>
      <c r="R496" s="134">
        <v>0.85813714102648975</v>
      </c>
      <c r="S496" s="134">
        <v>-0.24423851554204856</v>
      </c>
      <c r="T496" s="134">
        <v>7.8820531021609019E-2</v>
      </c>
      <c r="U496" s="6"/>
    </row>
    <row r="497" spans="1:21" ht="25.5">
      <c r="A497" s="89" t="s">
        <v>5127</v>
      </c>
      <c r="B497" s="89" t="s">
        <v>5128</v>
      </c>
      <c r="C497" s="134" t="s">
        <v>7814</v>
      </c>
      <c r="D497" s="134" t="s">
        <v>7814</v>
      </c>
      <c r="E497" s="134" t="s">
        <v>7814</v>
      </c>
      <c r="F497" s="134" t="s">
        <v>7814</v>
      </c>
      <c r="G497" s="134" t="s">
        <v>7814</v>
      </c>
      <c r="H497" s="134" t="s">
        <v>7814</v>
      </c>
      <c r="I497" s="134" t="s">
        <v>7814</v>
      </c>
      <c r="J497" s="134" t="s">
        <v>7814</v>
      </c>
      <c r="K497" s="134" t="s">
        <v>7814</v>
      </c>
      <c r="L497" s="134" t="s">
        <v>7814</v>
      </c>
      <c r="M497" s="134" t="s">
        <v>7814</v>
      </c>
      <c r="N497" s="134">
        <v>2.5160048776880641</v>
      </c>
      <c r="O497" s="134">
        <v>0.26945245446064847</v>
      </c>
      <c r="P497" s="134">
        <v>0.38704176716976368</v>
      </c>
      <c r="Q497" s="134">
        <v>0.94039136458658046</v>
      </c>
      <c r="R497" s="134">
        <v>0.23070645386231425</v>
      </c>
      <c r="S497" s="134">
        <v>0.10997746801750408</v>
      </c>
      <c r="T497" s="134">
        <v>0.11565411531423564</v>
      </c>
      <c r="U497" s="6"/>
    </row>
    <row r="498" spans="1:21">
      <c r="A498" s="89" t="s">
        <v>5139</v>
      </c>
      <c r="B498" s="89" t="s">
        <v>5140</v>
      </c>
      <c r="C498" s="134" t="s">
        <v>7814</v>
      </c>
      <c r="D498" s="134" t="s">
        <v>7814</v>
      </c>
      <c r="E498" s="134" t="s">
        <v>7814</v>
      </c>
      <c r="F498" s="134" t="s">
        <v>7814</v>
      </c>
      <c r="G498" s="134" t="s">
        <v>7814</v>
      </c>
      <c r="H498" s="134" t="s">
        <v>7814</v>
      </c>
      <c r="I498" s="134" t="s">
        <v>7814</v>
      </c>
      <c r="J498" s="134" t="s">
        <v>7814</v>
      </c>
      <c r="K498" s="134" t="s">
        <v>7814</v>
      </c>
      <c r="L498" s="134" t="s">
        <v>7814</v>
      </c>
      <c r="M498" s="134" t="s">
        <v>7814</v>
      </c>
      <c r="N498" s="134">
        <v>6.9805045150120426E-2</v>
      </c>
      <c r="O498" s="134">
        <v>-0.34767283205551092</v>
      </c>
      <c r="P498" s="134">
        <v>1.9911188427488868</v>
      </c>
      <c r="Q498" s="134">
        <v>-0.44713737238509055</v>
      </c>
      <c r="R498" s="134">
        <v>0.60044174211145362</v>
      </c>
      <c r="S498" s="134">
        <v>-0.54050656837408995</v>
      </c>
      <c r="T498" s="134">
        <v>0.62728399972189397</v>
      </c>
      <c r="U498" s="6"/>
    </row>
    <row r="499" spans="1:21">
      <c r="A499" s="89" t="s">
        <v>5143</v>
      </c>
      <c r="B499" s="89" t="s">
        <v>5144</v>
      </c>
      <c r="C499" s="134" t="s">
        <v>7814</v>
      </c>
      <c r="D499" s="134" t="s">
        <v>7814</v>
      </c>
      <c r="E499" s="134" t="s">
        <v>7814</v>
      </c>
      <c r="F499" s="134" t="s">
        <v>7814</v>
      </c>
      <c r="G499" s="134" t="s">
        <v>7814</v>
      </c>
      <c r="H499" s="134" t="s">
        <v>7814</v>
      </c>
      <c r="I499" s="134" t="s">
        <v>7814</v>
      </c>
      <c r="J499" s="134" t="s">
        <v>7814</v>
      </c>
      <c r="K499" s="134" t="s">
        <v>7814</v>
      </c>
      <c r="L499" s="134" t="s">
        <v>7814</v>
      </c>
      <c r="M499" s="134" t="s">
        <v>7814</v>
      </c>
      <c r="N499" s="134">
        <v>-0.32509029564314229</v>
      </c>
      <c r="O499" s="134">
        <v>0.71147821180265547</v>
      </c>
      <c r="P499" s="134">
        <v>-0.3050540721745999</v>
      </c>
      <c r="Q499" s="134">
        <v>1.7320351539549907</v>
      </c>
      <c r="R499" s="134">
        <v>-0.51000693427452215</v>
      </c>
      <c r="S499" s="134">
        <v>8.8138736462693101E-2</v>
      </c>
      <c r="T499" s="134">
        <v>0.44749176228658261</v>
      </c>
      <c r="U499" s="6"/>
    </row>
    <row r="500" spans="1:21">
      <c r="A500" s="89" t="s">
        <v>5155</v>
      </c>
      <c r="B500" s="89" t="s">
        <v>5156</v>
      </c>
      <c r="C500" s="134" t="s">
        <v>7814</v>
      </c>
      <c r="D500" s="134" t="s">
        <v>7814</v>
      </c>
      <c r="E500" s="134" t="s">
        <v>7814</v>
      </c>
      <c r="F500" s="134" t="s">
        <v>7814</v>
      </c>
      <c r="G500" s="134" t="s">
        <v>7814</v>
      </c>
      <c r="H500" s="134" t="s">
        <v>7814</v>
      </c>
      <c r="I500" s="134" t="s">
        <v>7814</v>
      </c>
      <c r="J500" s="134" t="s">
        <v>7814</v>
      </c>
      <c r="K500" s="134" t="s">
        <v>7814</v>
      </c>
      <c r="L500" s="134" t="s">
        <v>7814</v>
      </c>
      <c r="M500" s="134" t="s">
        <v>7814</v>
      </c>
      <c r="N500" s="134">
        <v>-0.46566480486675532</v>
      </c>
      <c r="O500" s="134">
        <v>0.59091202395455733</v>
      </c>
      <c r="P500" s="134">
        <v>3.5489453102480306E-2</v>
      </c>
      <c r="Q500" s="134">
        <v>-0.43915294960786733</v>
      </c>
      <c r="R500" s="134">
        <v>1.1593006888869763</v>
      </c>
      <c r="S500" s="134">
        <v>1.7888711811299181</v>
      </c>
      <c r="T500" s="134">
        <v>-0.14315726213318603</v>
      </c>
      <c r="U500" s="6"/>
    </row>
    <row r="501" spans="1:21" ht="25.5">
      <c r="A501" s="89" t="s">
        <v>5177</v>
      </c>
      <c r="B501" s="89" t="s">
        <v>5178</v>
      </c>
      <c r="C501" s="134" t="s">
        <v>7814</v>
      </c>
      <c r="D501" s="134" t="s">
        <v>7814</v>
      </c>
      <c r="E501" s="134" t="s">
        <v>7814</v>
      </c>
      <c r="F501" s="134" t="s">
        <v>7814</v>
      </c>
      <c r="G501" s="134" t="s">
        <v>7814</v>
      </c>
      <c r="H501" s="134" t="s">
        <v>7814</v>
      </c>
      <c r="I501" s="134" t="s">
        <v>7814</v>
      </c>
      <c r="J501" s="134" t="s">
        <v>7814</v>
      </c>
      <c r="K501" s="134" t="s">
        <v>7814</v>
      </c>
      <c r="L501" s="134" t="s">
        <v>7814</v>
      </c>
      <c r="M501" s="134" t="s">
        <v>7814</v>
      </c>
      <c r="N501" s="134">
        <v>-1</v>
      </c>
      <c r="O501" s="134" t="s">
        <v>7814</v>
      </c>
      <c r="P501" s="134" t="s">
        <v>7814</v>
      </c>
      <c r="Q501" s="134" t="s">
        <v>7814</v>
      </c>
      <c r="R501" s="134" t="s">
        <v>7814</v>
      </c>
      <c r="S501" s="134" t="s">
        <v>7814</v>
      </c>
      <c r="T501" s="134" t="s">
        <v>7814</v>
      </c>
      <c r="U501" s="6"/>
    </row>
    <row r="502" spans="1:21" ht="25.5">
      <c r="A502" s="89" t="s">
        <v>7690</v>
      </c>
      <c r="B502" s="89" t="s">
        <v>7755</v>
      </c>
      <c r="C502" s="134" t="s">
        <v>7814</v>
      </c>
      <c r="D502" s="134" t="s">
        <v>7814</v>
      </c>
      <c r="E502" s="134" t="s">
        <v>7814</v>
      </c>
      <c r="F502" s="134" t="s">
        <v>7814</v>
      </c>
      <c r="G502" s="134" t="s">
        <v>7814</v>
      </c>
      <c r="H502" s="134" t="s">
        <v>7814</v>
      </c>
      <c r="I502" s="134" t="s">
        <v>7814</v>
      </c>
      <c r="J502" s="134" t="s">
        <v>7814</v>
      </c>
      <c r="K502" s="134" t="s">
        <v>7814</v>
      </c>
      <c r="L502" s="134" t="s">
        <v>7814</v>
      </c>
      <c r="M502" s="134" t="s">
        <v>7814</v>
      </c>
      <c r="N502" s="134" t="s">
        <v>7814</v>
      </c>
      <c r="O502" s="134" t="s">
        <v>7814</v>
      </c>
      <c r="P502" s="134" t="s">
        <v>7814</v>
      </c>
      <c r="Q502" s="134" t="s">
        <v>7814</v>
      </c>
      <c r="R502" s="134" t="s">
        <v>7814</v>
      </c>
      <c r="S502" s="134" t="s">
        <v>7814</v>
      </c>
      <c r="T502" s="134" t="s">
        <v>7814</v>
      </c>
      <c r="U502" s="6"/>
    </row>
    <row r="503" spans="1:21">
      <c r="A503" s="89" t="s">
        <v>5182</v>
      </c>
      <c r="B503" s="89" t="s">
        <v>5183</v>
      </c>
      <c r="C503" s="134" t="s">
        <v>7814</v>
      </c>
      <c r="D503" s="134" t="s">
        <v>7814</v>
      </c>
      <c r="E503" s="134" t="s">
        <v>7814</v>
      </c>
      <c r="F503" s="134" t="s">
        <v>7814</v>
      </c>
      <c r="G503" s="134" t="s">
        <v>7814</v>
      </c>
      <c r="H503" s="134" t="s">
        <v>7814</v>
      </c>
      <c r="I503" s="134" t="s">
        <v>7814</v>
      </c>
      <c r="J503" s="134" t="s">
        <v>7814</v>
      </c>
      <c r="K503" s="134" t="s">
        <v>7814</v>
      </c>
      <c r="L503" s="134" t="s">
        <v>7814</v>
      </c>
      <c r="M503" s="134" t="s">
        <v>7814</v>
      </c>
      <c r="N503" s="134">
        <v>20.431353380131149</v>
      </c>
      <c r="O503" s="134">
        <v>-0.59970493160026273</v>
      </c>
      <c r="P503" s="134">
        <v>-6.0927712652239285E-2</v>
      </c>
      <c r="Q503" s="134">
        <v>-0.19783843626939046</v>
      </c>
      <c r="R503" s="134">
        <v>2.9063518588192703</v>
      </c>
      <c r="S503" s="134">
        <v>-0.80684276733562488</v>
      </c>
      <c r="T503" s="134">
        <v>1.1122670873317326</v>
      </c>
      <c r="U503" s="6"/>
    </row>
    <row r="504" spans="1:21">
      <c r="A504" s="89" t="s">
        <v>5186</v>
      </c>
      <c r="B504" s="89" t="s">
        <v>5187</v>
      </c>
      <c r="C504" s="134" t="s">
        <v>7814</v>
      </c>
      <c r="D504" s="134" t="s">
        <v>7814</v>
      </c>
      <c r="E504" s="134" t="s">
        <v>7814</v>
      </c>
      <c r="F504" s="134" t="s">
        <v>7814</v>
      </c>
      <c r="G504" s="134" t="s">
        <v>7814</v>
      </c>
      <c r="H504" s="134" t="s">
        <v>7814</v>
      </c>
      <c r="I504" s="134" t="s">
        <v>7814</v>
      </c>
      <c r="J504" s="134" t="s">
        <v>7814</v>
      </c>
      <c r="K504" s="134" t="s">
        <v>7814</v>
      </c>
      <c r="L504" s="134" t="s">
        <v>7814</v>
      </c>
      <c r="M504" s="134" t="s">
        <v>7814</v>
      </c>
      <c r="N504" s="134">
        <v>1.7496563109339176</v>
      </c>
      <c r="O504" s="134">
        <v>1.8910692657503607</v>
      </c>
      <c r="P504" s="134">
        <v>-0.71361366643564028</v>
      </c>
      <c r="Q504" s="134">
        <v>0.41776721808990036</v>
      </c>
      <c r="R504" s="134">
        <v>0.61286157454191215</v>
      </c>
      <c r="S504" s="134">
        <v>1.4934390061283898</v>
      </c>
      <c r="T504" s="134">
        <v>-0.55541295082262976</v>
      </c>
      <c r="U504" s="6"/>
    </row>
    <row r="505" spans="1:21">
      <c r="A505" s="89" t="s">
        <v>5195</v>
      </c>
      <c r="B505" s="89" t="s">
        <v>5196</v>
      </c>
      <c r="C505" s="134" t="s">
        <v>7814</v>
      </c>
      <c r="D505" s="134" t="s">
        <v>7814</v>
      </c>
      <c r="E505" s="134" t="s">
        <v>7814</v>
      </c>
      <c r="F505" s="134" t="s">
        <v>7814</v>
      </c>
      <c r="G505" s="134" t="s">
        <v>7814</v>
      </c>
      <c r="H505" s="134" t="s">
        <v>7814</v>
      </c>
      <c r="I505" s="134" t="s">
        <v>7814</v>
      </c>
      <c r="J505" s="134" t="s">
        <v>7814</v>
      </c>
      <c r="K505" s="134" t="s">
        <v>7814</v>
      </c>
      <c r="L505" s="134" t="s">
        <v>7814</v>
      </c>
      <c r="M505" s="134" t="s">
        <v>7814</v>
      </c>
      <c r="N505" s="134" t="s">
        <v>7814</v>
      </c>
      <c r="O505" s="134" t="s">
        <v>7814</v>
      </c>
      <c r="P505" s="134" t="s">
        <v>7814</v>
      </c>
      <c r="Q505" s="134" t="s">
        <v>7814</v>
      </c>
      <c r="R505" s="134" t="s">
        <v>7814</v>
      </c>
      <c r="S505" s="134" t="s">
        <v>7814</v>
      </c>
      <c r="T505" s="134" t="s">
        <v>7814</v>
      </c>
      <c r="U505" s="6"/>
    </row>
    <row r="506" spans="1:21">
      <c r="A506" s="89" t="s">
        <v>5198</v>
      </c>
      <c r="B506" s="89" t="s">
        <v>5199</v>
      </c>
      <c r="C506" s="134" t="s">
        <v>7814</v>
      </c>
      <c r="D506" s="134" t="s">
        <v>7814</v>
      </c>
      <c r="E506" s="134" t="s">
        <v>7814</v>
      </c>
      <c r="F506" s="134" t="s">
        <v>7814</v>
      </c>
      <c r="G506" s="134" t="s">
        <v>7814</v>
      </c>
      <c r="H506" s="134" t="s">
        <v>7814</v>
      </c>
      <c r="I506" s="134" t="s">
        <v>7814</v>
      </c>
      <c r="J506" s="134" t="s">
        <v>7814</v>
      </c>
      <c r="K506" s="134" t="s">
        <v>7814</v>
      </c>
      <c r="L506" s="134" t="s">
        <v>7814</v>
      </c>
      <c r="M506" s="134" t="s">
        <v>7814</v>
      </c>
      <c r="N506" s="134">
        <v>9.5829065308141503E-2</v>
      </c>
      <c r="O506" s="134">
        <v>-6.9904371414298838E-3</v>
      </c>
      <c r="P506" s="134">
        <v>9.3819476132100732E-2</v>
      </c>
      <c r="Q506" s="134">
        <v>0.14245281825874523</v>
      </c>
      <c r="R506" s="134">
        <v>5.4459473674689063E-2</v>
      </c>
      <c r="S506" s="134">
        <v>4.5202225027125342E-2</v>
      </c>
      <c r="T506" s="134">
        <v>0.10699612443567164</v>
      </c>
      <c r="U506" s="6"/>
    </row>
    <row r="507" spans="1:21" ht="25.5">
      <c r="A507" s="89" t="s">
        <v>5216</v>
      </c>
      <c r="B507" s="89" t="s">
        <v>5217</v>
      </c>
      <c r="C507" s="134" t="s">
        <v>7814</v>
      </c>
      <c r="D507" s="134" t="s">
        <v>7814</v>
      </c>
      <c r="E507" s="134" t="s">
        <v>7814</v>
      </c>
      <c r="F507" s="134" t="s">
        <v>7814</v>
      </c>
      <c r="G507" s="134" t="s">
        <v>7814</v>
      </c>
      <c r="H507" s="134" t="s">
        <v>7814</v>
      </c>
      <c r="I507" s="134" t="s">
        <v>7814</v>
      </c>
      <c r="J507" s="134" t="s">
        <v>7814</v>
      </c>
      <c r="K507" s="134" t="s">
        <v>7814</v>
      </c>
      <c r="L507" s="134" t="s">
        <v>7814</v>
      </c>
      <c r="M507" s="134" t="s">
        <v>7814</v>
      </c>
      <c r="N507" s="134" t="s">
        <v>7814</v>
      </c>
      <c r="O507" s="134">
        <v>-1</v>
      </c>
      <c r="P507" s="134" t="s">
        <v>7814</v>
      </c>
      <c r="Q507" s="134" t="s">
        <v>7814</v>
      </c>
      <c r="R507" s="134" t="s">
        <v>7814</v>
      </c>
      <c r="S507" s="134" t="s">
        <v>7814</v>
      </c>
      <c r="T507" s="134" t="s">
        <v>7814</v>
      </c>
      <c r="U507" s="6"/>
    </row>
    <row r="508" spans="1:21">
      <c r="A508" s="89" t="s">
        <v>5223</v>
      </c>
      <c r="B508" s="89" t="s">
        <v>5224</v>
      </c>
      <c r="C508" s="134" t="s">
        <v>7814</v>
      </c>
      <c r="D508" s="134" t="s">
        <v>7814</v>
      </c>
      <c r="E508" s="134" t="s">
        <v>7814</v>
      </c>
      <c r="F508" s="134" t="s">
        <v>7814</v>
      </c>
      <c r="G508" s="134" t="s">
        <v>7814</v>
      </c>
      <c r="H508" s="134" t="s">
        <v>7814</v>
      </c>
      <c r="I508" s="134" t="s">
        <v>7814</v>
      </c>
      <c r="J508" s="134" t="s">
        <v>7814</v>
      </c>
      <c r="K508" s="134" t="s">
        <v>7814</v>
      </c>
      <c r="L508" s="134" t="s">
        <v>7814</v>
      </c>
      <c r="M508" s="134" t="s">
        <v>7814</v>
      </c>
      <c r="N508" s="134">
        <v>2.6255472014625063</v>
      </c>
      <c r="O508" s="134">
        <v>3.4280443815926542E-2</v>
      </c>
      <c r="P508" s="134">
        <v>0.14632327958994051</v>
      </c>
      <c r="Q508" s="134">
        <v>-0.18822883376936994</v>
      </c>
      <c r="R508" s="134">
        <v>4.7018166290222707E-2</v>
      </c>
      <c r="S508" s="134">
        <v>-8.4706393648753764E-2</v>
      </c>
      <c r="T508" s="134">
        <v>0.1849996793314026</v>
      </c>
      <c r="U508" s="6"/>
    </row>
    <row r="509" spans="1:21">
      <c r="A509" s="89" t="s">
        <v>7677</v>
      </c>
      <c r="B509" s="89" t="s">
        <v>7678</v>
      </c>
      <c r="C509" s="134" t="s">
        <v>7814</v>
      </c>
      <c r="D509" s="134" t="s">
        <v>7814</v>
      </c>
      <c r="E509" s="134" t="s">
        <v>7814</v>
      </c>
      <c r="F509" s="134" t="s">
        <v>7814</v>
      </c>
      <c r="G509" s="134" t="s">
        <v>7814</v>
      </c>
      <c r="H509" s="134" t="s">
        <v>7814</v>
      </c>
      <c r="I509" s="134" t="s">
        <v>7814</v>
      </c>
      <c r="J509" s="134" t="s">
        <v>7814</v>
      </c>
      <c r="K509" s="134" t="s">
        <v>7814</v>
      </c>
      <c r="L509" s="134" t="s">
        <v>7814</v>
      </c>
      <c r="M509" s="134" t="s">
        <v>7814</v>
      </c>
      <c r="N509" s="134" t="s">
        <v>7814</v>
      </c>
      <c r="O509" s="134">
        <v>-1</v>
      </c>
      <c r="P509" s="134" t="s">
        <v>7814</v>
      </c>
      <c r="Q509" s="134" t="s">
        <v>7814</v>
      </c>
      <c r="R509" s="134" t="s">
        <v>7814</v>
      </c>
      <c r="S509" s="134" t="s">
        <v>7814</v>
      </c>
      <c r="T509" s="134" t="s">
        <v>7814</v>
      </c>
      <c r="U509" s="6"/>
    </row>
    <row r="510" spans="1:21">
      <c r="A510" s="89" t="s">
        <v>5227</v>
      </c>
      <c r="B510" s="89" t="s">
        <v>5228</v>
      </c>
      <c r="C510" s="134" t="s">
        <v>7814</v>
      </c>
      <c r="D510" s="134" t="s">
        <v>7814</v>
      </c>
      <c r="E510" s="134" t="s">
        <v>7814</v>
      </c>
      <c r="F510" s="134" t="s">
        <v>7814</v>
      </c>
      <c r="G510" s="134" t="s">
        <v>7814</v>
      </c>
      <c r="H510" s="134" t="s">
        <v>7814</v>
      </c>
      <c r="I510" s="134" t="s">
        <v>7814</v>
      </c>
      <c r="J510" s="134" t="s">
        <v>7814</v>
      </c>
      <c r="K510" s="134" t="s">
        <v>7814</v>
      </c>
      <c r="L510" s="134" t="s">
        <v>7814</v>
      </c>
      <c r="M510" s="134" t="s">
        <v>7814</v>
      </c>
      <c r="N510" s="134">
        <v>-8.2225389407312055E-2</v>
      </c>
      <c r="O510" s="134">
        <v>0.11273479332838354</v>
      </c>
      <c r="P510" s="134">
        <v>-0.1190173412511647</v>
      </c>
      <c r="Q510" s="134">
        <v>1.2861780074218565E-2</v>
      </c>
      <c r="R510" s="134">
        <v>-4.8667370544459576E-2</v>
      </c>
      <c r="S510" s="134">
        <v>-2.3941226215756783E-2</v>
      </c>
      <c r="T510" s="134">
        <v>6.5340432385212699E-2</v>
      </c>
      <c r="U510" s="6"/>
    </row>
    <row r="511" spans="1:21" ht="25.5">
      <c r="A511" s="89" t="s">
        <v>5241</v>
      </c>
      <c r="B511" s="89" t="s">
        <v>5242</v>
      </c>
      <c r="C511" s="134" t="s">
        <v>7814</v>
      </c>
      <c r="D511" s="134" t="s">
        <v>7814</v>
      </c>
      <c r="E511" s="134" t="s">
        <v>7814</v>
      </c>
      <c r="F511" s="134" t="s">
        <v>7814</v>
      </c>
      <c r="G511" s="134" t="s">
        <v>7814</v>
      </c>
      <c r="H511" s="134" t="s">
        <v>7814</v>
      </c>
      <c r="I511" s="134" t="s">
        <v>7814</v>
      </c>
      <c r="J511" s="134" t="s">
        <v>7814</v>
      </c>
      <c r="K511" s="134" t="s">
        <v>7814</v>
      </c>
      <c r="L511" s="134" t="s">
        <v>7814</v>
      </c>
      <c r="M511" s="134" t="s">
        <v>7814</v>
      </c>
      <c r="N511" s="134">
        <v>-0.69706023105344361</v>
      </c>
      <c r="O511" s="134">
        <v>0.34517679542024315</v>
      </c>
      <c r="P511" s="134">
        <v>0.24646148222242537</v>
      </c>
      <c r="Q511" s="134">
        <v>-5.7938145800163543E-2</v>
      </c>
      <c r="R511" s="134">
        <v>1.8660229042353471</v>
      </c>
      <c r="S511" s="134">
        <v>-2.4638124515908411E-2</v>
      </c>
      <c r="T511" s="134">
        <v>-0.11881698136857011</v>
      </c>
      <c r="U511" s="6"/>
    </row>
    <row r="512" spans="1:21">
      <c r="A512" s="89" t="s">
        <v>5248</v>
      </c>
      <c r="B512" s="89" t="s">
        <v>5249</v>
      </c>
      <c r="C512" s="134" t="s">
        <v>7814</v>
      </c>
      <c r="D512" s="134" t="s">
        <v>7814</v>
      </c>
      <c r="E512" s="134" t="s">
        <v>7814</v>
      </c>
      <c r="F512" s="134" t="s">
        <v>7814</v>
      </c>
      <c r="G512" s="134" t="s">
        <v>7814</v>
      </c>
      <c r="H512" s="134" t="s">
        <v>7814</v>
      </c>
      <c r="I512" s="134" t="s">
        <v>7814</v>
      </c>
      <c r="J512" s="134" t="s">
        <v>7814</v>
      </c>
      <c r="K512" s="134" t="s">
        <v>7814</v>
      </c>
      <c r="L512" s="134" t="s">
        <v>7814</v>
      </c>
      <c r="M512" s="134" t="s">
        <v>7814</v>
      </c>
      <c r="N512" s="134">
        <v>0.16871715254008479</v>
      </c>
      <c r="O512" s="134">
        <v>0.24616768979009462</v>
      </c>
      <c r="P512" s="134">
        <v>0.18400407040417277</v>
      </c>
      <c r="Q512" s="134">
        <v>0.29214333189349917</v>
      </c>
      <c r="R512" s="134">
        <v>0.19925573349187609</v>
      </c>
      <c r="S512" s="134">
        <v>-0.15106789113233221</v>
      </c>
      <c r="T512" s="134">
        <v>2.7515842173227556E-2</v>
      </c>
      <c r="U512" s="6"/>
    </row>
    <row r="513" spans="1:21">
      <c r="A513" s="89" t="s">
        <v>5259</v>
      </c>
      <c r="B513" s="89" t="s">
        <v>5260</v>
      </c>
      <c r="C513" s="134" t="s">
        <v>7814</v>
      </c>
      <c r="D513" s="134" t="s">
        <v>7814</v>
      </c>
      <c r="E513" s="134" t="s">
        <v>7814</v>
      </c>
      <c r="F513" s="134" t="s">
        <v>7814</v>
      </c>
      <c r="G513" s="134" t="s">
        <v>7814</v>
      </c>
      <c r="H513" s="134" t="s">
        <v>7814</v>
      </c>
      <c r="I513" s="134" t="s">
        <v>7814</v>
      </c>
      <c r="J513" s="134" t="s">
        <v>7814</v>
      </c>
      <c r="K513" s="134" t="s">
        <v>7814</v>
      </c>
      <c r="L513" s="134" t="s">
        <v>7814</v>
      </c>
      <c r="M513" s="134" t="s">
        <v>7814</v>
      </c>
      <c r="N513" s="134">
        <v>-0.30010071697439389</v>
      </c>
      <c r="O513" s="134">
        <v>1.9063927005407599E-2</v>
      </c>
      <c r="P513" s="134">
        <v>0.31576207038165682</v>
      </c>
      <c r="Q513" s="134">
        <v>-9.8769963269162542E-2</v>
      </c>
      <c r="R513" s="134">
        <v>0.97653174894757067</v>
      </c>
      <c r="S513" s="134">
        <v>-0.36445590680423001</v>
      </c>
      <c r="T513" s="134">
        <v>6.7926933865671169E-2</v>
      </c>
      <c r="U513" s="6"/>
    </row>
    <row r="514" spans="1:21">
      <c r="A514" s="89" t="s">
        <v>5269</v>
      </c>
      <c r="B514" s="89" t="s">
        <v>5270</v>
      </c>
      <c r="C514" s="134" t="s">
        <v>7814</v>
      </c>
      <c r="D514" s="134" t="s">
        <v>7814</v>
      </c>
      <c r="E514" s="134" t="s">
        <v>7814</v>
      </c>
      <c r="F514" s="134" t="s">
        <v>7814</v>
      </c>
      <c r="G514" s="134" t="s">
        <v>7814</v>
      </c>
      <c r="H514" s="134" t="s">
        <v>7814</v>
      </c>
      <c r="I514" s="134" t="s">
        <v>7814</v>
      </c>
      <c r="J514" s="134" t="s">
        <v>7814</v>
      </c>
      <c r="K514" s="134" t="s">
        <v>7814</v>
      </c>
      <c r="L514" s="134" t="s">
        <v>7814</v>
      </c>
      <c r="M514" s="134" t="s">
        <v>7814</v>
      </c>
      <c r="N514" s="134">
        <v>6.5281121151485406</v>
      </c>
      <c r="O514" s="134">
        <v>-0.59885755816172281</v>
      </c>
      <c r="P514" s="134">
        <v>22.322515874109992</v>
      </c>
      <c r="Q514" s="134">
        <v>1.2930751266648386</v>
      </c>
      <c r="R514" s="134">
        <v>-0.865832938038408</v>
      </c>
      <c r="S514" s="134">
        <v>-0.51960548619394875</v>
      </c>
      <c r="T514" s="134">
        <v>-0.97069569582046156</v>
      </c>
      <c r="U514" s="6"/>
    </row>
    <row r="515" spans="1:21">
      <c r="A515" s="89" t="s">
        <v>5273</v>
      </c>
      <c r="B515" s="89" t="s">
        <v>5274</v>
      </c>
      <c r="C515" s="134" t="s">
        <v>7814</v>
      </c>
      <c r="D515" s="134" t="s">
        <v>7814</v>
      </c>
      <c r="E515" s="134" t="s">
        <v>7814</v>
      </c>
      <c r="F515" s="134" t="s">
        <v>7814</v>
      </c>
      <c r="G515" s="134" t="s">
        <v>7814</v>
      </c>
      <c r="H515" s="134" t="s">
        <v>7814</v>
      </c>
      <c r="I515" s="134" t="s">
        <v>7814</v>
      </c>
      <c r="J515" s="134" t="s">
        <v>7814</v>
      </c>
      <c r="K515" s="134" t="s">
        <v>7814</v>
      </c>
      <c r="L515" s="134" t="s">
        <v>7814</v>
      </c>
      <c r="M515" s="134" t="s">
        <v>7814</v>
      </c>
      <c r="N515" s="134" t="s">
        <v>7814</v>
      </c>
      <c r="O515" s="134" t="s">
        <v>7814</v>
      </c>
      <c r="P515" s="134" t="s">
        <v>7814</v>
      </c>
      <c r="Q515" s="134" t="s">
        <v>7814</v>
      </c>
      <c r="R515" s="134" t="s">
        <v>7814</v>
      </c>
      <c r="S515" s="134" t="s">
        <v>7814</v>
      </c>
      <c r="T515" s="134">
        <v>-0.21822734581975911</v>
      </c>
      <c r="U515" s="6"/>
    </row>
    <row r="516" spans="1:21">
      <c r="A516" s="89" t="s">
        <v>5277</v>
      </c>
      <c r="B516" s="89" t="s">
        <v>220</v>
      </c>
      <c r="C516" s="134" t="s">
        <v>7814</v>
      </c>
      <c r="D516" s="134" t="s">
        <v>7814</v>
      </c>
      <c r="E516" s="134" t="s">
        <v>7814</v>
      </c>
      <c r="F516" s="134" t="s">
        <v>7814</v>
      </c>
      <c r="G516" s="134" t="s">
        <v>7814</v>
      </c>
      <c r="H516" s="134" t="s">
        <v>7814</v>
      </c>
      <c r="I516" s="134" t="s">
        <v>7814</v>
      </c>
      <c r="J516" s="134" t="s">
        <v>7814</v>
      </c>
      <c r="K516" s="134" t="s">
        <v>7814</v>
      </c>
      <c r="L516" s="134" t="s">
        <v>7814</v>
      </c>
      <c r="M516" s="134" t="s">
        <v>7814</v>
      </c>
      <c r="N516" s="134" t="s">
        <v>7814</v>
      </c>
      <c r="O516" s="134" t="s">
        <v>7814</v>
      </c>
      <c r="P516" s="134" t="s">
        <v>7814</v>
      </c>
      <c r="Q516" s="134" t="s">
        <v>7814</v>
      </c>
      <c r="R516" s="134" t="s">
        <v>7814</v>
      </c>
      <c r="S516" s="134" t="s">
        <v>7814</v>
      </c>
      <c r="T516" s="134" t="s">
        <v>7814</v>
      </c>
      <c r="U516" s="6"/>
    </row>
    <row r="517" spans="1:21">
      <c r="A517" s="89" t="s">
        <v>7679</v>
      </c>
      <c r="B517" s="89" t="s">
        <v>7649</v>
      </c>
      <c r="C517" s="134" t="s">
        <v>7814</v>
      </c>
      <c r="D517" s="134" t="s">
        <v>7814</v>
      </c>
      <c r="E517" s="134" t="s">
        <v>7814</v>
      </c>
      <c r="F517" s="134" t="s">
        <v>7814</v>
      </c>
      <c r="G517" s="134" t="s">
        <v>7814</v>
      </c>
      <c r="H517" s="134" t="s">
        <v>7814</v>
      </c>
      <c r="I517" s="134" t="s">
        <v>7814</v>
      </c>
      <c r="J517" s="134" t="s">
        <v>7814</v>
      </c>
      <c r="K517" s="134" t="s">
        <v>7814</v>
      </c>
      <c r="L517" s="134" t="s">
        <v>7814</v>
      </c>
      <c r="M517" s="134" t="s">
        <v>7814</v>
      </c>
      <c r="N517" s="134" t="s">
        <v>7814</v>
      </c>
      <c r="O517" s="134">
        <v>2.994607740991853</v>
      </c>
      <c r="P517" s="134">
        <v>-0.26539038817635774</v>
      </c>
      <c r="Q517" s="134">
        <v>-0.4489546525958602</v>
      </c>
      <c r="R517" s="134">
        <v>9.6032450987287632E-2</v>
      </c>
      <c r="S517" s="134">
        <v>0.2129709391317276</v>
      </c>
      <c r="T517" s="134">
        <v>0.29149978164419976</v>
      </c>
      <c r="U517" s="6"/>
    </row>
    <row r="518" spans="1:21">
      <c r="A518" s="89" t="s">
        <v>5281</v>
      </c>
      <c r="B518" s="89" t="s">
        <v>27</v>
      </c>
      <c r="C518" s="134" t="s">
        <v>7814</v>
      </c>
      <c r="D518" s="134" t="s">
        <v>7814</v>
      </c>
      <c r="E518" s="134" t="s">
        <v>7814</v>
      </c>
      <c r="F518" s="134" t="s">
        <v>7814</v>
      </c>
      <c r="G518" s="134" t="s">
        <v>7814</v>
      </c>
      <c r="H518" s="134" t="s">
        <v>7814</v>
      </c>
      <c r="I518" s="134" t="s">
        <v>7814</v>
      </c>
      <c r="J518" s="134" t="s">
        <v>7814</v>
      </c>
      <c r="K518" s="134" t="s">
        <v>7814</v>
      </c>
      <c r="L518" s="134" t="s">
        <v>7814</v>
      </c>
      <c r="M518" s="134" t="s">
        <v>7814</v>
      </c>
      <c r="N518" s="134">
        <v>-0.33605575837042356</v>
      </c>
      <c r="O518" s="134">
        <v>0.54785121681316662</v>
      </c>
      <c r="P518" s="134">
        <v>1.8770179200548469</v>
      </c>
      <c r="Q518" s="134">
        <v>-0.67748116039544426</v>
      </c>
      <c r="R518" s="134">
        <v>0.17856275260009058</v>
      </c>
      <c r="S518" s="134">
        <v>2.5113835297570559</v>
      </c>
      <c r="T518" s="134">
        <v>-0.77330445493290212</v>
      </c>
      <c r="U518" s="6"/>
    </row>
    <row r="519" spans="1:21">
      <c r="A519" s="89" t="s">
        <v>5291</v>
      </c>
      <c r="B519" s="89" t="s">
        <v>5292</v>
      </c>
      <c r="C519" s="134" t="s">
        <v>7814</v>
      </c>
      <c r="D519" s="134" t="s">
        <v>7814</v>
      </c>
      <c r="E519" s="134" t="s">
        <v>7814</v>
      </c>
      <c r="F519" s="134" t="s">
        <v>7814</v>
      </c>
      <c r="G519" s="134" t="s">
        <v>7814</v>
      </c>
      <c r="H519" s="134" t="s">
        <v>7814</v>
      </c>
      <c r="I519" s="134" t="s">
        <v>7814</v>
      </c>
      <c r="J519" s="134" t="s">
        <v>7814</v>
      </c>
      <c r="K519" s="134" t="s">
        <v>7814</v>
      </c>
      <c r="L519" s="134" t="s">
        <v>7814</v>
      </c>
      <c r="M519" s="134" t="s">
        <v>7814</v>
      </c>
      <c r="N519" s="134">
        <v>4.4154263100607878</v>
      </c>
      <c r="O519" s="134">
        <v>-0.78811871647068599</v>
      </c>
      <c r="P519" s="134">
        <v>2.3263066752153891</v>
      </c>
      <c r="Q519" s="134">
        <v>1.918117939147765</v>
      </c>
      <c r="R519" s="134">
        <v>-0.60067336178163222</v>
      </c>
      <c r="S519" s="134">
        <v>1.7233201626442556</v>
      </c>
      <c r="T519" s="134">
        <v>-0.50501772499339337</v>
      </c>
      <c r="U519" s="6"/>
    </row>
    <row r="520" spans="1:21" ht="25.5">
      <c r="A520" s="89" t="s">
        <v>5300</v>
      </c>
      <c r="B520" s="89" t="s">
        <v>5301</v>
      </c>
      <c r="C520" s="134" t="s">
        <v>7814</v>
      </c>
      <c r="D520" s="134" t="s">
        <v>7814</v>
      </c>
      <c r="E520" s="134" t="s">
        <v>7814</v>
      </c>
      <c r="F520" s="134" t="s">
        <v>7814</v>
      </c>
      <c r="G520" s="134" t="s">
        <v>7814</v>
      </c>
      <c r="H520" s="134" t="s">
        <v>7814</v>
      </c>
      <c r="I520" s="134" t="s">
        <v>7814</v>
      </c>
      <c r="J520" s="134" t="s">
        <v>7814</v>
      </c>
      <c r="K520" s="134" t="s">
        <v>7814</v>
      </c>
      <c r="L520" s="134" t="s">
        <v>7814</v>
      </c>
      <c r="M520" s="134" t="s">
        <v>7814</v>
      </c>
      <c r="N520" s="134">
        <v>1.2890888051361737</v>
      </c>
      <c r="O520" s="134">
        <v>4.4818054386768171</v>
      </c>
      <c r="P520" s="134">
        <v>-9.5170256563399613E-2</v>
      </c>
      <c r="Q520" s="134">
        <v>0.10540179273355177</v>
      </c>
      <c r="R520" s="134">
        <v>8.3163627953261932E-2</v>
      </c>
      <c r="S520" s="134">
        <v>2.434297655813654</v>
      </c>
      <c r="T520" s="134">
        <v>1.7338887227642541E-2</v>
      </c>
      <c r="U520" s="6"/>
    </row>
    <row r="521" spans="1:21">
      <c r="A521" s="89" t="s">
        <v>7680</v>
      </c>
      <c r="B521" s="89" t="s">
        <v>7681</v>
      </c>
      <c r="C521" s="134" t="s">
        <v>7814</v>
      </c>
      <c r="D521" s="134" t="s">
        <v>7814</v>
      </c>
      <c r="E521" s="134" t="s">
        <v>7814</v>
      </c>
      <c r="F521" s="134" t="s">
        <v>7814</v>
      </c>
      <c r="G521" s="134" t="s">
        <v>7814</v>
      </c>
      <c r="H521" s="134" t="s">
        <v>7814</v>
      </c>
      <c r="I521" s="134" t="s">
        <v>7814</v>
      </c>
      <c r="J521" s="134" t="s">
        <v>7814</v>
      </c>
      <c r="K521" s="134" t="s">
        <v>7814</v>
      </c>
      <c r="L521" s="134" t="s">
        <v>7814</v>
      </c>
      <c r="M521" s="134" t="s">
        <v>7814</v>
      </c>
      <c r="N521" s="134" t="s">
        <v>7814</v>
      </c>
      <c r="O521" s="134" t="s">
        <v>7814</v>
      </c>
      <c r="P521" s="134" t="s">
        <v>7814</v>
      </c>
      <c r="Q521" s="134" t="s">
        <v>7814</v>
      </c>
      <c r="R521" s="134" t="s">
        <v>7814</v>
      </c>
      <c r="S521" s="134" t="s">
        <v>7814</v>
      </c>
      <c r="T521" s="134">
        <v>-1</v>
      </c>
      <c r="U521" s="6"/>
    </row>
    <row r="522" spans="1:21">
      <c r="A522" s="89" t="s">
        <v>7831</v>
      </c>
      <c r="B522" s="89" t="s">
        <v>7832</v>
      </c>
      <c r="C522" s="134"/>
      <c r="D522" s="134"/>
      <c r="E522" s="134"/>
      <c r="F522" s="134"/>
      <c r="G522" s="134"/>
      <c r="H522" s="134"/>
      <c r="I522" s="134"/>
      <c r="J522" s="134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 t="s">
        <v>7814</v>
      </c>
      <c r="U522" s="6"/>
    </row>
    <row r="523" spans="1:21">
      <c r="A523" s="89" t="s">
        <v>5305</v>
      </c>
      <c r="B523" s="89" t="s">
        <v>4296</v>
      </c>
      <c r="C523" s="134">
        <v>-2.9208503198932978E-2</v>
      </c>
      <c r="D523" s="134">
        <v>-0.16088500275258633</v>
      </c>
      <c r="E523" s="134">
        <v>-0.22803320807143068</v>
      </c>
      <c r="F523" s="134">
        <v>-8.5404450709994362E-2</v>
      </c>
      <c r="G523" s="134">
        <v>0.68868236441880137</v>
      </c>
      <c r="H523" s="134">
        <v>0.32171359518729958</v>
      </c>
      <c r="I523" s="134">
        <v>-8.2746539055149615E-3</v>
      </c>
      <c r="J523" s="134">
        <v>0.10476873565318723</v>
      </c>
      <c r="K523" s="134">
        <v>-7.563844799400532E-2</v>
      </c>
      <c r="L523" s="134">
        <v>0.50007709541876566</v>
      </c>
      <c r="M523" s="134">
        <v>-1.2436170592710072E-3</v>
      </c>
      <c r="N523" s="134">
        <v>0.50406951248220055</v>
      </c>
      <c r="O523" s="134">
        <v>0.26702476344412718</v>
      </c>
      <c r="P523" s="134">
        <v>0.14642672020297698</v>
      </c>
      <c r="Q523" s="134">
        <v>0.30118939986784787</v>
      </c>
      <c r="R523" s="134">
        <v>0.38399134090510456</v>
      </c>
      <c r="S523" s="134">
        <v>-3.4372493110692348E-2</v>
      </c>
      <c r="T523" s="134">
        <v>0.20479858013053875</v>
      </c>
      <c r="U523" s="6"/>
    </row>
    <row r="524" spans="1:21">
      <c r="A524" s="89" t="s">
        <v>7722</v>
      </c>
      <c r="B524" s="89" t="s">
        <v>7738</v>
      </c>
      <c r="C524" s="134">
        <v>-8.1878828362446643E-2</v>
      </c>
      <c r="D524" s="134">
        <v>-0.20762769048064078</v>
      </c>
      <c r="E524" s="134">
        <v>-0.16157325040380444</v>
      </c>
      <c r="F524" s="134">
        <v>-0.12857336045917711</v>
      </c>
      <c r="G524" s="134">
        <v>-0.29496131548811344</v>
      </c>
      <c r="H524" s="134">
        <v>5.3435766324813283E-2</v>
      </c>
      <c r="I524" s="134">
        <v>0.87845134507283595</v>
      </c>
      <c r="J524" s="134">
        <v>-0.42337727484075938</v>
      </c>
      <c r="K524" s="134">
        <v>-0.47672375374733167</v>
      </c>
      <c r="L524" s="134">
        <v>-0.17558469722026038</v>
      </c>
      <c r="M524" s="134">
        <v>-1</v>
      </c>
      <c r="N524" s="134" t="s">
        <v>7814</v>
      </c>
      <c r="O524" s="134" t="s">
        <v>7814</v>
      </c>
      <c r="P524" s="134" t="s">
        <v>7814</v>
      </c>
      <c r="Q524" s="134" t="s">
        <v>7814</v>
      </c>
      <c r="R524" s="134" t="s">
        <v>7814</v>
      </c>
      <c r="S524" s="134" t="s">
        <v>7814</v>
      </c>
      <c r="T524" s="134" t="s">
        <v>7814</v>
      </c>
      <c r="U524" s="6"/>
    </row>
    <row r="525" spans="1:21">
      <c r="A525" s="89" t="s">
        <v>5306</v>
      </c>
      <c r="B525" s="89" t="s">
        <v>4298</v>
      </c>
      <c r="C525" s="134">
        <v>-1</v>
      </c>
      <c r="D525" s="134" t="s">
        <v>7814</v>
      </c>
      <c r="E525" s="134">
        <v>-1</v>
      </c>
      <c r="F525" s="134" t="s">
        <v>7814</v>
      </c>
      <c r="G525" s="134" t="s">
        <v>7814</v>
      </c>
      <c r="H525" s="134" t="s">
        <v>7814</v>
      </c>
      <c r="I525" s="134" t="s">
        <v>7814</v>
      </c>
      <c r="J525" s="134" t="s">
        <v>7814</v>
      </c>
      <c r="K525" s="134" t="s">
        <v>7814</v>
      </c>
      <c r="L525" s="134" t="s">
        <v>7814</v>
      </c>
      <c r="M525" s="134" t="s">
        <v>7814</v>
      </c>
      <c r="N525" s="134">
        <v>0.90604774893912943</v>
      </c>
      <c r="O525" s="134">
        <v>-0.99992561858398887</v>
      </c>
      <c r="P525" s="134">
        <v>-1</v>
      </c>
      <c r="Q525" s="134" t="s">
        <v>7814</v>
      </c>
      <c r="R525" s="134">
        <v>-0.95626809742291508</v>
      </c>
      <c r="S525" s="134">
        <v>0.96594449999999998</v>
      </c>
      <c r="T525" s="134">
        <v>-1</v>
      </c>
      <c r="U525" s="6"/>
    </row>
    <row r="526" spans="1:21">
      <c r="A526" s="89" t="s">
        <v>5316</v>
      </c>
      <c r="B526" s="89" t="s">
        <v>550</v>
      </c>
      <c r="C526" s="134" t="s">
        <v>7814</v>
      </c>
      <c r="D526" s="134" t="s">
        <v>7814</v>
      </c>
      <c r="E526" s="134" t="s">
        <v>7814</v>
      </c>
      <c r="F526" s="134" t="s">
        <v>7814</v>
      </c>
      <c r="G526" s="134" t="s">
        <v>7814</v>
      </c>
      <c r="H526" s="134" t="s">
        <v>7814</v>
      </c>
      <c r="I526" s="134" t="s">
        <v>7814</v>
      </c>
      <c r="J526" s="134" t="s">
        <v>7814</v>
      </c>
      <c r="K526" s="134" t="s">
        <v>7814</v>
      </c>
      <c r="L526" s="134" t="s">
        <v>7814</v>
      </c>
      <c r="M526" s="134">
        <v>6.3145848150354054</v>
      </c>
      <c r="N526" s="134">
        <v>0.57713740023001292</v>
      </c>
      <c r="O526" s="134">
        <v>-0.45701306818169629</v>
      </c>
      <c r="P526" s="134">
        <v>-0.15076883995663204</v>
      </c>
      <c r="Q526" s="134">
        <v>0.35015270689051192</v>
      </c>
      <c r="R526" s="134">
        <v>-0.97163346185363941</v>
      </c>
      <c r="S526" s="134">
        <v>1.1046768529246846</v>
      </c>
      <c r="T526" s="134">
        <v>-0.58298818312291023</v>
      </c>
      <c r="U526" s="6"/>
    </row>
    <row r="527" spans="1:21">
      <c r="A527" s="89" t="s">
        <v>5328</v>
      </c>
      <c r="B527" s="89" t="s">
        <v>1209</v>
      </c>
      <c r="C527" s="134" t="s">
        <v>7814</v>
      </c>
      <c r="D527" s="134" t="s">
        <v>7814</v>
      </c>
      <c r="E527" s="134" t="s">
        <v>7814</v>
      </c>
      <c r="F527" s="134" t="s">
        <v>7814</v>
      </c>
      <c r="G527" s="134" t="s">
        <v>7814</v>
      </c>
      <c r="H527" s="134" t="s">
        <v>7814</v>
      </c>
      <c r="I527" s="134" t="s">
        <v>7814</v>
      </c>
      <c r="J527" s="134" t="s">
        <v>7814</v>
      </c>
      <c r="K527" s="134" t="s">
        <v>7814</v>
      </c>
      <c r="L527" s="134" t="s">
        <v>7814</v>
      </c>
      <c r="M527" s="134" t="s">
        <v>7814</v>
      </c>
      <c r="N527" s="134">
        <v>2.1898741976140834</v>
      </c>
      <c r="O527" s="134">
        <v>-0.27076639358859256</v>
      </c>
      <c r="P527" s="134">
        <v>-0.66671290596405852</v>
      </c>
      <c r="Q527" s="134">
        <v>0.24035799716713724</v>
      </c>
      <c r="R527" s="134">
        <v>3.5205539069714664</v>
      </c>
      <c r="S527" s="134">
        <v>-0.50935619272272503</v>
      </c>
      <c r="T527" s="134">
        <v>0.67868083996866146</v>
      </c>
      <c r="U527" s="6"/>
    </row>
    <row r="528" spans="1:21">
      <c r="A528" s="89" t="s">
        <v>5330</v>
      </c>
      <c r="B528" s="89" t="s">
        <v>1230</v>
      </c>
      <c r="C528" s="134">
        <v>-2.1340557200458243E-2</v>
      </c>
      <c r="D528" s="134">
        <v>-0.15488783462373723</v>
      </c>
      <c r="E528" s="134">
        <v>-0.23617085838926799</v>
      </c>
      <c r="F528" s="134">
        <v>-7.9380734698673683E-2</v>
      </c>
      <c r="G528" s="134">
        <v>0.81860415204643977</v>
      </c>
      <c r="H528" s="134">
        <v>0.33545096953701448</v>
      </c>
      <c r="I528" s="134">
        <v>-4.4091595945134898E-2</v>
      </c>
      <c r="J528" s="134">
        <v>0.1466902281660758</v>
      </c>
      <c r="K528" s="134">
        <v>-5.962941400176569E-2</v>
      </c>
      <c r="L528" s="134">
        <v>0.51306541890790758</v>
      </c>
      <c r="M528" s="134">
        <v>-0.17095481797789358</v>
      </c>
      <c r="N528" s="134">
        <v>0.50960070999830487</v>
      </c>
      <c r="O528" s="134">
        <v>0.29154538084198944</v>
      </c>
      <c r="P528" s="134">
        <v>0.1337769640057711</v>
      </c>
      <c r="Q528" s="134">
        <v>0.33466135571075406</v>
      </c>
      <c r="R528" s="134">
        <v>0.41688712975685416</v>
      </c>
      <c r="S528" s="134">
        <v>-1.868703901319857E-2</v>
      </c>
      <c r="T528" s="134">
        <v>0.19498986316857247</v>
      </c>
      <c r="U528" s="6"/>
    </row>
    <row r="529" spans="1:21">
      <c r="A529" s="89" t="s">
        <v>5349</v>
      </c>
      <c r="B529" s="89" t="s">
        <v>2473</v>
      </c>
      <c r="C529" s="134" t="s">
        <v>7814</v>
      </c>
      <c r="D529" s="134" t="s">
        <v>7814</v>
      </c>
      <c r="E529" s="134" t="s">
        <v>7814</v>
      </c>
      <c r="F529" s="134" t="s">
        <v>7814</v>
      </c>
      <c r="G529" s="134" t="s">
        <v>7814</v>
      </c>
      <c r="H529" s="134" t="s">
        <v>7814</v>
      </c>
      <c r="I529" s="134" t="s">
        <v>7814</v>
      </c>
      <c r="J529" s="134" t="s">
        <v>7814</v>
      </c>
      <c r="K529" s="134" t="s">
        <v>7814</v>
      </c>
      <c r="L529" s="134" t="s">
        <v>7814</v>
      </c>
      <c r="M529" s="134" t="s">
        <v>7814</v>
      </c>
      <c r="N529" s="134">
        <v>0.1680561409819088</v>
      </c>
      <c r="O529" s="134">
        <v>0.65852570721951187</v>
      </c>
      <c r="P529" s="134">
        <v>0.37136819081265515</v>
      </c>
      <c r="Q529" s="134">
        <v>0.13023251998175733</v>
      </c>
      <c r="R529" s="134">
        <v>7.6747940163484074E-2</v>
      </c>
      <c r="S529" s="134">
        <v>-7.0722650145936705E-2</v>
      </c>
      <c r="T529" s="134">
        <v>0.24144965033134924</v>
      </c>
      <c r="U529" s="6"/>
    </row>
    <row r="530" spans="1:21">
      <c r="A530" s="89" t="s">
        <v>5374</v>
      </c>
      <c r="B530" s="89" t="s">
        <v>5375</v>
      </c>
      <c r="C530" s="134">
        <v>6.8482786775759585E-2</v>
      </c>
      <c r="D530" s="134">
        <v>0.20094746284845133</v>
      </c>
      <c r="E530" s="134">
        <v>5.7543666310857278E-2</v>
      </c>
      <c r="F530" s="134">
        <v>0.16711976886094626</v>
      </c>
      <c r="G530" s="134">
        <v>-3.0044652190812537E-2</v>
      </c>
      <c r="H530" s="134">
        <v>0.2128461324139499</v>
      </c>
      <c r="I530" s="134">
        <v>0.16795140986301349</v>
      </c>
      <c r="J530" s="134">
        <v>0.14853292495371684</v>
      </c>
      <c r="K530" s="134">
        <v>1.2343682368420428E-2</v>
      </c>
      <c r="L530" s="134">
        <v>9.6255934871283255E-2</v>
      </c>
      <c r="M530" s="134">
        <v>0.13470513235171233</v>
      </c>
      <c r="N530" s="134">
        <v>0.14940719422398763</v>
      </c>
      <c r="O530" s="134">
        <v>-2.6273277672693274E-2</v>
      </c>
      <c r="P530" s="134">
        <v>9.8767984280551113E-2</v>
      </c>
      <c r="Q530" s="134">
        <v>0.13370188797140092</v>
      </c>
      <c r="R530" s="134">
        <v>0.18676898730124458</v>
      </c>
      <c r="S530" s="134">
        <v>6.8337215369716819E-2</v>
      </c>
      <c r="T530" s="134">
        <v>0.1622004011153162</v>
      </c>
      <c r="U530" s="6"/>
    </row>
    <row r="531" spans="1:21">
      <c r="A531" s="89" t="s">
        <v>5376</v>
      </c>
      <c r="B531" s="89" t="s">
        <v>2761</v>
      </c>
      <c r="C531" s="134">
        <v>0.1023337722209996</v>
      </c>
      <c r="D531" s="134">
        <v>0.15125257061426356</v>
      </c>
      <c r="E531" s="134">
        <v>8.5588324193004439E-2</v>
      </c>
      <c r="F531" s="134">
        <v>0.16149268531390137</v>
      </c>
      <c r="G531" s="134">
        <v>-6.182854594979259E-2</v>
      </c>
      <c r="H531" s="134">
        <v>0.14174859608174772</v>
      </c>
      <c r="I531" s="134">
        <v>0.10179289023088822</v>
      </c>
      <c r="J531" s="134">
        <v>0.10872645104767442</v>
      </c>
      <c r="K531" s="134">
        <v>0.10741411182614313</v>
      </c>
      <c r="L531" s="134">
        <v>8.6240186926709983E-2</v>
      </c>
      <c r="M531" s="134">
        <v>0.19216142507207312</v>
      </c>
      <c r="N531" s="134">
        <v>9.1910345398804605E-2</v>
      </c>
      <c r="O531" s="134">
        <v>2.4844936382637517E-3</v>
      </c>
      <c r="P531" s="134">
        <v>8.550904672864168E-2</v>
      </c>
      <c r="Q531" s="134">
        <v>0.11851358859052263</v>
      </c>
      <c r="R531" s="134">
        <v>0.14179526317943991</v>
      </c>
      <c r="S531" s="134">
        <v>0.19685302832270812</v>
      </c>
      <c r="T531" s="134">
        <v>0.16000277041873101</v>
      </c>
      <c r="U531" s="6"/>
    </row>
    <row r="532" spans="1:21">
      <c r="A532" s="89" t="s">
        <v>5385</v>
      </c>
      <c r="B532" s="89" t="s">
        <v>2765</v>
      </c>
      <c r="C532" s="134">
        <v>0.1794812868914144</v>
      </c>
      <c r="D532" s="134">
        <v>0.12122100634476451</v>
      </c>
      <c r="E532" s="134">
        <v>4.8707536206067603E-2</v>
      </c>
      <c r="F532" s="134">
        <v>9.1123422758615957E-2</v>
      </c>
      <c r="G532" s="134">
        <v>0.2012709879494381</v>
      </c>
      <c r="H532" s="134">
        <v>0.22469339581218484</v>
      </c>
      <c r="I532" s="134">
        <v>0.26278952360079644</v>
      </c>
      <c r="J532" s="134">
        <v>5.8783320245541892E-2</v>
      </c>
      <c r="K532" s="134">
        <v>7.2098601692783371E-2</v>
      </c>
      <c r="L532" s="134">
        <v>8.3723404932341872E-2</v>
      </c>
      <c r="M532" s="134">
        <v>0.11127701635696119</v>
      </c>
      <c r="N532" s="134">
        <v>0.11038876192441638</v>
      </c>
      <c r="O532" s="134">
        <v>4.8393898317596662E-2</v>
      </c>
      <c r="P532" s="134">
        <v>0.14020362793015129</v>
      </c>
      <c r="Q532" s="134">
        <v>8.3965155546203318E-2</v>
      </c>
      <c r="R532" s="134">
        <v>0.1594130678894925</v>
      </c>
      <c r="S532" s="134">
        <v>0.12290699518554016</v>
      </c>
      <c r="T532" s="134">
        <v>9.3241549259155398E-2</v>
      </c>
      <c r="U532" s="6"/>
    </row>
    <row r="533" spans="1:21">
      <c r="A533" s="89" t="s">
        <v>5403</v>
      </c>
      <c r="B533" s="89" t="s">
        <v>5404</v>
      </c>
      <c r="C533" s="134">
        <v>-0.26597360972738937</v>
      </c>
      <c r="D533" s="134">
        <v>0.71248809494257448</v>
      </c>
      <c r="E533" s="134">
        <v>-0.10943286270148489</v>
      </c>
      <c r="F533" s="134">
        <v>0.26238604137090094</v>
      </c>
      <c r="G533" s="134">
        <v>-0.28660431961957755</v>
      </c>
      <c r="H533" s="134">
        <v>0.25361633341122847</v>
      </c>
      <c r="I533" s="134">
        <v>-0.20647769658453874</v>
      </c>
      <c r="J533" s="134">
        <v>0.34867904634239721</v>
      </c>
      <c r="K533" s="134">
        <v>-0.24695206652660295</v>
      </c>
      <c r="L533" s="134">
        <v>8.1345559954078883E-2</v>
      </c>
      <c r="M533" s="134">
        <v>-4.103782003961276E-2</v>
      </c>
      <c r="N533" s="134">
        <v>0.35444522037297022</v>
      </c>
      <c r="O533" s="134">
        <v>-0.29384943336808389</v>
      </c>
      <c r="P533" s="134">
        <v>3.5010880915092191E-2</v>
      </c>
      <c r="Q533" s="134">
        <v>-3.006567155007045E-2</v>
      </c>
      <c r="R533" s="134">
        <v>0.49432479105661442</v>
      </c>
      <c r="S533" s="134">
        <v>-0.20252188261719228</v>
      </c>
      <c r="T533" s="134">
        <v>0.45301984877704182</v>
      </c>
      <c r="U533" s="6"/>
    </row>
    <row r="534" spans="1:21">
      <c r="A534" s="89" t="s">
        <v>5412</v>
      </c>
      <c r="B534" s="89" t="s">
        <v>2759</v>
      </c>
      <c r="C534" s="134">
        <v>-0.24524113390471236</v>
      </c>
      <c r="D534" s="134">
        <v>0.44297678207832392</v>
      </c>
      <c r="E534" s="134">
        <v>0.23248534071624372</v>
      </c>
      <c r="F534" s="134">
        <v>0.10689796176464883</v>
      </c>
      <c r="G534" s="134">
        <v>-0.47050470655275911</v>
      </c>
      <c r="H534" s="134">
        <v>0.60556611139356931</v>
      </c>
      <c r="I534" s="134">
        <v>3.0330683022988802E-2</v>
      </c>
      <c r="J534" s="134">
        <v>0.85612994627800543</v>
      </c>
      <c r="K534" s="134">
        <v>-0.45341472937059812</v>
      </c>
      <c r="L534" s="134">
        <v>-8.3273906822557531E-2</v>
      </c>
      <c r="M534" s="134">
        <v>0.35078249137886286</v>
      </c>
      <c r="N534" s="134">
        <v>0.32148098221857024</v>
      </c>
      <c r="O534" s="134">
        <v>-0.39683284965697629</v>
      </c>
      <c r="P534" s="134">
        <v>0.31014645042714806</v>
      </c>
      <c r="Q534" s="134">
        <v>0.24097659304247898</v>
      </c>
      <c r="R534" s="134">
        <v>0.63092442611828892</v>
      </c>
      <c r="S534" s="134">
        <v>-0.32383418340553471</v>
      </c>
      <c r="T534" s="134">
        <v>9.6848336834405746E-2</v>
      </c>
      <c r="U534" s="6"/>
    </row>
    <row r="535" spans="1:21">
      <c r="A535" s="89" t="s">
        <v>5421</v>
      </c>
      <c r="B535" s="89" t="s">
        <v>5422</v>
      </c>
      <c r="C535" s="134">
        <v>-4.271434012087405E-3</v>
      </c>
      <c r="D535" s="134">
        <v>0.10164209639267474</v>
      </c>
      <c r="E535" s="134">
        <v>0.13514516839383917</v>
      </c>
      <c r="F535" s="134">
        <v>0.16344550459352059</v>
      </c>
      <c r="G535" s="134">
        <v>-8.5690890298826261E-2</v>
      </c>
      <c r="H535" s="134">
        <v>0.25024061462054181</v>
      </c>
      <c r="I535" s="134">
        <v>0.19022462307708654</v>
      </c>
      <c r="J535" s="134">
        <v>0.42537644228288896</v>
      </c>
      <c r="K535" s="134">
        <v>-0.21202243071599991</v>
      </c>
      <c r="L535" s="134">
        <v>0.11484323925883744</v>
      </c>
      <c r="M535" s="134">
        <v>0.22927970797399011</v>
      </c>
      <c r="N535" s="134">
        <v>0.28492646777169739</v>
      </c>
      <c r="O535" s="134">
        <v>-0.4678513738266904</v>
      </c>
      <c r="P535" s="134">
        <v>0.41011081082641843</v>
      </c>
      <c r="Q535" s="134">
        <v>0.29213259364923494</v>
      </c>
      <c r="R535" s="134">
        <v>0.3387588701099904</v>
      </c>
      <c r="S535" s="134">
        <v>-0.15889341333242935</v>
      </c>
      <c r="T535" s="134">
        <v>0.28839340673333713</v>
      </c>
      <c r="U535" s="6"/>
    </row>
    <row r="536" spans="1:21">
      <c r="A536" s="89" t="s">
        <v>5431</v>
      </c>
      <c r="B536" s="89" t="s">
        <v>5432</v>
      </c>
      <c r="C536" s="134">
        <v>-0.28199248022491541</v>
      </c>
      <c r="D536" s="134">
        <v>0.18355152175134792</v>
      </c>
      <c r="E536" s="134">
        <v>0.13468653822018695</v>
      </c>
      <c r="F536" s="134">
        <v>0.15115019290546994</v>
      </c>
      <c r="G536" s="134">
        <v>-4.574103382607797E-2</v>
      </c>
      <c r="H536" s="134">
        <v>0.67466538942635657</v>
      </c>
      <c r="I536" s="134">
        <v>1.9995799777266399E-2</v>
      </c>
      <c r="J536" s="134">
        <v>0.21074196860011485</v>
      </c>
      <c r="K536" s="134">
        <v>-8.6190656183713243E-2</v>
      </c>
      <c r="L536" s="134">
        <v>0.18022475527044302</v>
      </c>
      <c r="M536" s="134">
        <v>0.12235735702829986</v>
      </c>
      <c r="N536" s="134">
        <v>0.17220231833992372</v>
      </c>
      <c r="O536" s="134">
        <v>-0.37052540414412338</v>
      </c>
      <c r="P536" s="134">
        <v>0.26403889030912775</v>
      </c>
      <c r="Q536" s="134">
        <v>0.38246357987054802</v>
      </c>
      <c r="R536" s="134">
        <v>0.34327856816852331</v>
      </c>
      <c r="S536" s="134">
        <v>-6.5681721619098798E-2</v>
      </c>
      <c r="T536" s="134">
        <v>0.30543476607926556</v>
      </c>
      <c r="U536" s="6"/>
    </row>
    <row r="537" spans="1:21">
      <c r="A537" s="89" t="s">
        <v>5441</v>
      </c>
      <c r="B537" s="89" t="s">
        <v>5442</v>
      </c>
      <c r="C537" s="134">
        <v>6.2205761116916891E-2</v>
      </c>
      <c r="D537" s="134">
        <v>0.43776222280126431</v>
      </c>
      <c r="E537" s="134">
        <v>5.7057586063708809E-2</v>
      </c>
      <c r="F537" s="134">
        <v>0.29378544824297803</v>
      </c>
      <c r="G537" s="134">
        <v>-0.13103527837924911</v>
      </c>
      <c r="H537" s="134">
        <v>0.31237358544219873</v>
      </c>
      <c r="I537" s="134">
        <v>0.28138893902972462</v>
      </c>
      <c r="J537" s="134">
        <v>0.34082718338059914</v>
      </c>
      <c r="K537" s="134">
        <v>-0.14184685891537319</v>
      </c>
      <c r="L537" s="134">
        <v>0.17038314296997559</v>
      </c>
      <c r="M537" s="134">
        <v>7.0719940227070177E-2</v>
      </c>
      <c r="N537" s="134">
        <v>0.32030864362428502</v>
      </c>
      <c r="O537" s="134">
        <v>-6.013317472958668E-2</v>
      </c>
      <c r="P537" s="134">
        <v>1.3455626586625469E-2</v>
      </c>
      <c r="Q537" s="134">
        <v>0.26898385124412871</v>
      </c>
      <c r="R537" s="134">
        <v>0.24461222211361577</v>
      </c>
      <c r="S537" s="134">
        <v>-0.16049212650954892</v>
      </c>
      <c r="T537" s="134">
        <v>0.28182742698668006</v>
      </c>
      <c r="U537" s="6"/>
    </row>
    <row r="538" spans="1:21">
      <c r="A538" s="89" t="s">
        <v>5451</v>
      </c>
      <c r="B538" s="89" t="s">
        <v>5452</v>
      </c>
      <c r="C538" s="134">
        <v>-2.2355416150989127E-2</v>
      </c>
      <c r="D538" s="134">
        <v>0.35594934450362858</v>
      </c>
      <c r="E538" s="134">
        <v>-7.4128682717727878E-2</v>
      </c>
      <c r="F538" s="134">
        <v>0.82380232658468189</v>
      </c>
      <c r="G538" s="134">
        <v>-0.45964409836733688</v>
      </c>
      <c r="H538" s="134">
        <v>0.3416903070069619</v>
      </c>
      <c r="I538" s="134">
        <v>0.14249122752640631</v>
      </c>
      <c r="J538" s="134">
        <v>0.24568152127774301</v>
      </c>
      <c r="K538" s="134">
        <v>7.5067761072948436E-2</v>
      </c>
      <c r="L538" s="134">
        <v>-9.5844361951803014E-2</v>
      </c>
      <c r="M538" s="134">
        <v>0.20066167039342497</v>
      </c>
      <c r="N538" s="134">
        <v>0.40756226402725426</v>
      </c>
      <c r="O538" s="134">
        <v>-0.38638612237319625</v>
      </c>
      <c r="P538" s="134">
        <v>0.24132050426809148</v>
      </c>
      <c r="Q538" s="134">
        <v>0.23748962521108075</v>
      </c>
      <c r="R538" s="134">
        <v>0.34903343406145848</v>
      </c>
      <c r="S538" s="134">
        <v>-0.26408061368773472</v>
      </c>
      <c r="T538" s="134">
        <v>0.44888913908359962</v>
      </c>
      <c r="U538" s="6"/>
    </row>
    <row r="539" spans="1:21">
      <c r="A539" s="89" t="s">
        <v>5470</v>
      </c>
      <c r="B539" s="89" t="s">
        <v>47</v>
      </c>
      <c r="C539" s="134">
        <v>-8.4939969084199207E-2</v>
      </c>
      <c r="D539" s="134">
        <v>0.20259541111446699</v>
      </c>
      <c r="E539" s="134">
        <v>6.4016623175573439E-3</v>
      </c>
      <c r="F539" s="134">
        <v>0.13598266906350598</v>
      </c>
      <c r="G539" s="134">
        <v>-0.19299752704960793</v>
      </c>
      <c r="H539" s="134">
        <v>0.12644162034441631</v>
      </c>
      <c r="I539" s="134">
        <v>2.288758436334315E-2</v>
      </c>
      <c r="J539" s="134">
        <v>0.10267113935955963</v>
      </c>
      <c r="K539" s="134">
        <v>-6.6359513541685011E-2</v>
      </c>
      <c r="L539" s="134">
        <v>0.10984546402755835</v>
      </c>
      <c r="M539" s="134">
        <v>5.1371872573438004E-2</v>
      </c>
      <c r="N539" s="134">
        <v>0.10285485568990449</v>
      </c>
      <c r="O539" s="134">
        <v>9.659392684860979E-2</v>
      </c>
      <c r="P539" s="134">
        <v>-7.4961567954521358E-2</v>
      </c>
      <c r="Q539" s="134">
        <v>8.1085117868288981E-2</v>
      </c>
      <c r="R539" s="134">
        <v>0.21907369635057705</v>
      </c>
      <c r="S539" s="134">
        <v>-2.6698567844737342E-2</v>
      </c>
      <c r="T539" s="134">
        <v>0.17644940217538307</v>
      </c>
      <c r="U539" s="6"/>
    </row>
    <row r="540" spans="1:21">
      <c r="A540" s="89" t="s">
        <v>5492</v>
      </c>
      <c r="B540" s="89" t="s">
        <v>7682</v>
      </c>
      <c r="C540" s="134" t="s">
        <v>7814</v>
      </c>
      <c r="D540" s="134" t="s">
        <v>7814</v>
      </c>
      <c r="E540" s="134" t="s">
        <v>7814</v>
      </c>
      <c r="F540" s="134" t="s">
        <v>7814</v>
      </c>
      <c r="G540" s="134" t="s">
        <v>7814</v>
      </c>
      <c r="H540" s="134" t="s">
        <v>7814</v>
      </c>
      <c r="I540" s="134" t="s">
        <v>7814</v>
      </c>
      <c r="J540" s="134" t="s">
        <v>7814</v>
      </c>
      <c r="K540" s="134" t="s">
        <v>7814</v>
      </c>
      <c r="L540" s="134" t="s">
        <v>7814</v>
      </c>
      <c r="M540" s="134" t="s">
        <v>7814</v>
      </c>
      <c r="N540" s="134">
        <v>-3.6138174359925168E-2</v>
      </c>
      <c r="O540" s="134">
        <v>-0.10653378984306261</v>
      </c>
      <c r="P540" s="134">
        <v>0.34974025524691421</v>
      </c>
      <c r="Q540" s="134">
        <v>0.13266146099286802</v>
      </c>
      <c r="R540" s="134">
        <v>0.15287172217105716</v>
      </c>
      <c r="S540" s="134">
        <v>0.10981074915830114</v>
      </c>
      <c r="T540" s="134">
        <v>1.4814153947225295E-2</v>
      </c>
      <c r="U540" s="6"/>
    </row>
    <row r="541" spans="1:21">
      <c r="A541" s="89" t="s">
        <v>5494</v>
      </c>
      <c r="B541" s="89" t="s">
        <v>176</v>
      </c>
      <c r="C541" s="134" t="s">
        <v>7814</v>
      </c>
      <c r="D541" s="134" t="s">
        <v>7814</v>
      </c>
      <c r="E541" s="134" t="s">
        <v>7814</v>
      </c>
      <c r="F541" s="134" t="s">
        <v>7814</v>
      </c>
      <c r="G541" s="134" t="s">
        <v>7814</v>
      </c>
      <c r="H541" s="134" t="s">
        <v>7814</v>
      </c>
      <c r="I541" s="134" t="s">
        <v>7814</v>
      </c>
      <c r="J541" s="134" t="s">
        <v>7814</v>
      </c>
      <c r="K541" s="134" t="s">
        <v>7814</v>
      </c>
      <c r="L541" s="134" t="s">
        <v>7814</v>
      </c>
      <c r="M541" s="134" t="s">
        <v>7814</v>
      </c>
      <c r="N541" s="134">
        <v>-3.1152726796571439E-2</v>
      </c>
      <c r="O541" s="134">
        <v>-9.4081909100297789E-2</v>
      </c>
      <c r="P541" s="134">
        <v>0.34764076927104259</v>
      </c>
      <c r="Q541" s="134">
        <v>0.11398548772946349</v>
      </c>
      <c r="R541" s="134">
        <v>0.15116383131960198</v>
      </c>
      <c r="S541" s="134">
        <v>0.11460252491854273</v>
      </c>
      <c r="T541" s="134">
        <v>1.2440255598927141E-2</v>
      </c>
      <c r="U541" s="6"/>
    </row>
    <row r="542" spans="1:21" ht="25.5">
      <c r="A542" s="89" t="s">
        <v>5521</v>
      </c>
      <c r="B542" s="89" t="s">
        <v>2962</v>
      </c>
      <c r="C542" s="134" t="s">
        <v>7814</v>
      </c>
      <c r="D542" s="134" t="s">
        <v>7814</v>
      </c>
      <c r="E542" s="134" t="s">
        <v>7814</v>
      </c>
      <c r="F542" s="134" t="s">
        <v>7814</v>
      </c>
      <c r="G542" s="134" t="s">
        <v>7814</v>
      </c>
      <c r="H542" s="134" t="s">
        <v>7814</v>
      </c>
      <c r="I542" s="134" t="s">
        <v>7814</v>
      </c>
      <c r="J542" s="134" t="s">
        <v>7814</v>
      </c>
      <c r="K542" s="134" t="s">
        <v>7814</v>
      </c>
      <c r="L542" s="134" t="s">
        <v>7814</v>
      </c>
      <c r="M542" s="134" t="s">
        <v>7814</v>
      </c>
      <c r="N542" s="134">
        <v>-1</v>
      </c>
      <c r="O542" s="134" t="s">
        <v>7814</v>
      </c>
      <c r="P542" s="134" t="s">
        <v>7814</v>
      </c>
      <c r="Q542" s="134" t="s">
        <v>7814</v>
      </c>
      <c r="R542" s="134" t="s">
        <v>7814</v>
      </c>
      <c r="S542" s="134" t="s">
        <v>7814</v>
      </c>
      <c r="T542" s="134" t="s">
        <v>7814</v>
      </c>
      <c r="U542" s="6"/>
    </row>
    <row r="543" spans="1:21">
      <c r="A543" s="89" t="s">
        <v>5537</v>
      </c>
      <c r="B543" s="89" t="s">
        <v>215</v>
      </c>
      <c r="C543" s="134" t="s">
        <v>7814</v>
      </c>
      <c r="D543" s="134" t="s">
        <v>7814</v>
      </c>
      <c r="E543" s="134" t="s">
        <v>7814</v>
      </c>
      <c r="F543" s="134" t="s">
        <v>7814</v>
      </c>
      <c r="G543" s="134" t="s">
        <v>7814</v>
      </c>
      <c r="H543" s="134" t="s">
        <v>7814</v>
      </c>
      <c r="I543" s="134" t="s">
        <v>7814</v>
      </c>
      <c r="J543" s="134" t="s">
        <v>7814</v>
      </c>
      <c r="K543" s="134" t="s">
        <v>7814</v>
      </c>
      <c r="L543" s="134" t="s">
        <v>7814</v>
      </c>
      <c r="M543" s="134" t="s">
        <v>7814</v>
      </c>
      <c r="N543" s="134" t="s">
        <v>7814</v>
      </c>
      <c r="O543" s="134" t="s">
        <v>7814</v>
      </c>
      <c r="P543" s="134" t="s">
        <v>7814</v>
      </c>
      <c r="Q543" s="134" t="s">
        <v>7814</v>
      </c>
      <c r="R543" s="134" t="s">
        <v>7814</v>
      </c>
      <c r="S543" s="134" t="s">
        <v>7814</v>
      </c>
      <c r="T543" s="134" t="s">
        <v>7814</v>
      </c>
      <c r="U543" s="6"/>
    </row>
    <row r="544" spans="1:21">
      <c r="A544" s="89" t="s">
        <v>5544</v>
      </c>
      <c r="B544" s="89" t="s">
        <v>5545</v>
      </c>
      <c r="C544" s="134" t="s">
        <v>7814</v>
      </c>
      <c r="D544" s="134" t="s">
        <v>7814</v>
      </c>
      <c r="E544" s="134" t="s">
        <v>7814</v>
      </c>
      <c r="F544" s="134" t="s">
        <v>7814</v>
      </c>
      <c r="G544" s="134" t="s">
        <v>7814</v>
      </c>
      <c r="H544" s="134" t="s">
        <v>7814</v>
      </c>
      <c r="I544" s="134" t="s">
        <v>7814</v>
      </c>
      <c r="J544" s="134" t="s">
        <v>7814</v>
      </c>
      <c r="K544" s="134" t="s">
        <v>7814</v>
      </c>
      <c r="L544" s="134" t="s">
        <v>7814</v>
      </c>
      <c r="M544" s="134" t="s">
        <v>7814</v>
      </c>
      <c r="N544" s="134" t="s">
        <v>7814</v>
      </c>
      <c r="O544" s="134" t="s">
        <v>7814</v>
      </c>
      <c r="P544" s="134" t="s">
        <v>7814</v>
      </c>
      <c r="Q544" s="134" t="s">
        <v>7814</v>
      </c>
      <c r="R544" s="134" t="s">
        <v>7814</v>
      </c>
      <c r="S544" s="134" t="s">
        <v>7814</v>
      </c>
      <c r="T544" s="134" t="s">
        <v>7814</v>
      </c>
      <c r="U544" s="6"/>
    </row>
    <row r="545" spans="1:21">
      <c r="A545" s="89" t="s">
        <v>5555</v>
      </c>
      <c r="B545" s="89" t="s">
        <v>968</v>
      </c>
      <c r="C545" s="134" t="s">
        <v>7814</v>
      </c>
      <c r="D545" s="134" t="s">
        <v>7814</v>
      </c>
      <c r="E545" s="134" t="s">
        <v>7814</v>
      </c>
      <c r="F545" s="134" t="s">
        <v>7814</v>
      </c>
      <c r="G545" s="134" t="s">
        <v>7814</v>
      </c>
      <c r="H545" s="134" t="s">
        <v>7814</v>
      </c>
      <c r="I545" s="134" t="s">
        <v>7814</v>
      </c>
      <c r="J545" s="134" t="s">
        <v>7814</v>
      </c>
      <c r="K545" s="134" t="s">
        <v>7814</v>
      </c>
      <c r="L545" s="134" t="s">
        <v>7814</v>
      </c>
      <c r="M545" s="134" t="s">
        <v>7814</v>
      </c>
      <c r="N545" s="134">
        <v>-0.10318528161539375</v>
      </c>
      <c r="O545" s="134">
        <v>-0.28744580916447238</v>
      </c>
      <c r="P545" s="134">
        <v>0.38852102993830728</v>
      </c>
      <c r="Q545" s="134">
        <v>0.46747917358416946</v>
      </c>
      <c r="R545" s="134">
        <v>0.1761147595385657</v>
      </c>
      <c r="S545" s="134">
        <v>4.5981947591258177E-2</v>
      </c>
      <c r="T545" s="134">
        <v>4.8510138907180922E-2</v>
      </c>
      <c r="U545" s="6"/>
    </row>
    <row r="546" spans="1:21">
      <c r="A546" s="89" t="s">
        <v>5571</v>
      </c>
      <c r="B546" s="89" t="s">
        <v>4395</v>
      </c>
      <c r="C546" s="134">
        <v>0.15989828971076614</v>
      </c>
      <c r="D546" s="134">
        <v>0.16302920201933047</v>
      </c>
      <c r="E546" s="134">
        <v>-0.31279224506921843</v>
      </c>
      <c r="F546" s="134">
        <v>0.90420155192196661</v>
      </c>
      <c r="G546" s="134">
        <v>0.127178051047248</v>
      </c>
      <c r="H546" s="134">
        <v>0.20996448742305751</v>
      </c>
      <c r="I546" s="134">
        <v>2.8629744719010919E-2</v>
      </c>
      <c r="J546" s="134">
        <v>0.15838501226956536</v>
      </c>
      <c r="K546" s="134">
        <v>-0.14689757619066812</v>
      </c>
      <c r="L546" s="134">
        <v>-0.53946126535327288</v>
      </c>
      <c r="M546" s="134">
        <v>0.22359670493240258</v>
      </c>
      <c r="N546" s="134">
        <v>-0.77474845959725391</v>
      </c>
      <c r="O546" s="134">
        <v>-0.55254883776969321</v>
      </c>
      <c r="P546" s="134">
        <v>0.96473863439352625</v>
      </c>
      <c r="Q546" s="134">
        <v>-0.25260645031049256</v>
      </c>
      <c r="R546" s="134">
        <v>-4.6014829123381396E-2</v>
      </c>
      <c r="S546" s="134">
        <v>-0.39313049708743009</v>
      </c>
      <c r="T546" s="134">
        <v>-0.47900609590519105</v>
      </c>
      <c r="U546" s="6"/>
    </row>
    <row r="547" spans="1:21">
      <c r="A547" s="89" t="s">
        <v>5572</v>
      </c>
      <c r="B547" s="89" t="s">
        <v>5573</v>
      </c>
      <c r="C547" s="134">
        <v>-7.0315727060495825E-2</v>
      </c>
      <c r="D547" s="134">
        <v>5.4359740895167263E-2</v>
      </c>
      <c r="E547" s="134">
        <v>2.1758204727845731E-2</v>
      </c>
      <c r="F547" s="134">
        <v>-0.28135373470007186</v>
      </c>
      <c r="G547" s="134">
        <v>-0.17821844601008185</v>
      </c>
      <c r="H547" s="134">
        <v>0.46207718715777624</v>
      </c>
      <c r="I547" s="134">
        <v>-0.41326503326818365</v>
      </c>
      <c r="J547" s="134">
        <v>0.80928912395745201</v>
      </c>
      <c r="K547" s="134">
        <v>1.428379715020518</v>
      </c>
      <c r="L547" s="134">
        <v>-0.47756242422998729</v>
      </c>
      <c r="M547" s="134">
        <v>0.2756596099825912</v>
      </c>
      <c r="N547" s="134">
        <v>-0.53349079959033319</v>
      </c>
      <c r="O547" s="134">
        <v>-0.82551555503031226</v>
      </c>
      <c r="P547" s="134">
        <v>3.590776083531213</v>
      </c>
      <c r="Q547" s="134">
        <v>0.99685122360363287</v>
      </c>
      <c r="R547" s="134">
        <v>-0.11057909385474596</v>
      </c>
      <c r="S547" s="134">
        <v>-0.47340827802462604</v>
      </c>
      <c r="T547" s="134">
        <v>-0.35415598702199513</v>
      </c>
      <c r="U547" s="6"/>
    </row>
    <row r="548" spans="1:21">
      <c r="A548" s="89" t="s">
        <v>5577</v>
      </c>
      <c r="B548" s="89" t="s">
        <v>4702</v>
      </c>
      <c r="C548" s="134">
        <v>0.1752749215927587</v>
      </c>
      <c r="D548" s="134">
        <v>0.57921226861234976</v>
      </c>
      <c r="E548" s="134">
        <v>-1</v>
      </c>
      <c r="F548" s="134" t="s">
        <v>7814</v>
      </c>
      <c r="G548" s="134">
        <v>-1</v>
      </c>
      <c r="H548" s="134" t="s">
        <v>7814</v>
      </c>
      <c r="I548" s="134">
        <v>0.70594184054650899</v>
      </c>
      <c r="J548" s="134">
        <v>-1</v>
      </c>
      <c r="K548" s="134" t="s">
        <v>7814</v>
      </c>
      <c r="L548" s="134">
        <v>0.39211136890951281</v>
      </c>
      <c r="M548" s="134">
        <v>7.0989162928294558</v>
      </c>
      <c r="N548" s="134">
        <v>1.503452283147245</v>
      </c>
      <c r="O548" s="134">
        <v>4.4936479828279356</v>
      </c>
      <c r="P548" s="134">
        <v>3.2294970881868057E-2</v>
      </c>
      <c r="Q548" s="134">
        <v>0.51092907827834089</v>
      </c>
      <c r="R548" s="134">
        <v>-0.69684868260460153</v>
      </c>
      <c r="S548" s="134">
        <v>-0.5720234554199376</v>
      </c>
      <c r="T548" s="134">
        <v>-3.6516515702936791E-3</v>
      </c>
      <c r="U548" s="6"/>
    </row>
    <row r="549" spans="1:21">
      <c r="A549" s="89" t="s">
        <v>5582</v>
      </c>
      <c r="B549" s="89" t="s">
        <v>4411</v>
      </c>
      <c r="C549" s="134">
        <v>0.19334584304508717</v>
      </c>
      <c r="D549" s="134">
        <v>0.17526495203950976</v>
      </c>
      <c r="E549" s="134">
        <v>-0.34662154957869284</v>
      </c>
      <c r="F549" s="134">
        <v>1.0917862755047678</v>
      </c>
      <c r="G549" s="134">
        <v>0.14421197185510537</v>
      </c>
      <c r="H549" s="134">
        <v>0.19994584417372208</v>
      </c>
      <c r="I549" s="134">
        <v>4.9649104643817443E-2</v>
      </c>
      <c r="J549" s="134">
        <v>0.14123247417548934</v>
      </c>
      <c r="K549" s="134">
        <v>-0.21362418238310321</v>
      </c>
      <c r="L549" s="134">
        <v>-0.5476370502679111</v>
      </c>
      <c r="M549" s="134">
        <v>0.21374056360761706</v>
      </c>
      <c r="N549" s="134">
        <v>-0.81743339014795902</v>
      </c>
      <c r="O549" s="134">
        <v>-0.57622525469896968</v>
      </c>
      <c r="P549" s="134">
        <v>0.84825664835942316</v>
      </c>
      <c r="Q549" s="134">
        <v>-0.91759250402057524</v>
      </c>
      <c r="R549" s="134">
        <v>2.9018760227199234</v>
      </c>
      <c r="S549" s="134">
        <v>-0.16024629992492911</v>
      </c>
      <c r="T549" s="134">
        <v>-0.72473657568177341</v>
      </c>
      <c r="U549" s="6"/>
    </row>
    <row r="550" spans="1:21">
      <c r="A550" s="89" t="s">
        <v>5590</v>
      </c>
      <c r="B550" s="89" t="s">
        <v>5591</v>
      </c>
      <c r="C550" s="134">
        <v>0.40008185657704143</v>
      </c>
      <c r="D550" s="134">
        <v>0.37303163819501117</v>
      </c>
      <c r="E550" s="134">
        <v>-0.27512914444986736</v>
      </c>
      <c r="F550" s="134">
        <v>-7.9074871041711514E-2</v>
      </c>
      <c r="G550" s="134">
        <v>9.0019889023930544E-2</v>
      </c>
      <c r="H550" s="134">
        <v>5.769452507698869E-2</v>
      </c>
      <c r="I550" s="134">
        <v>0.48735835314034692</v>
      </c>
      <c r="J550" s="134">
        <v>0.36820278069824441</v>
      </c>
      <c r="K550" s="134">
        <v>0.21256394279640078</v>
      </c>
      <c r="L550" s="134">
        <v>-0.3621695343471254</v>
      </c>
      <c r="M550" s="134">
        <v>0.21365307344064788</v>
      </c>
      <c r="N550" s="134">
        <v>0.13632495183512616</v>
      </c>
      <c r="O550" s="134">
        <v>-0.11942471195502002</v>
      </c>
      <c r="P550" s="134">
        <v>0.32460880901158462</v>
      </c>
      <c r="Q550" s="134">
        <v>0.26569668448601313</v>
      </c>
      <c r="R550" s="134">
        <v>0.44846497485191517</v>
      </c>
      <c r="S550" s="134">
        <v>-0.10727564903667575</v>
      </c>
      <c r="T550" s="134">
        <v>5.2651725764315982E-2</v>
      </c>
      <c r="U550" s="6"/>
    </row>
    <row r="551" spans="1:21">
      <c r="A551" s="89" t="s">
        <v>7723</v>
      </c>
      <c r="B551" s="89" t="s">
        <v>867</v>
      </c>
      <c r="C551" s="134">
        <v>0.16364391363810959</v>
      </c>
      <c r="D551" s="134">
        <v>-5.1852228204877227E-2</v>
      </c>
      <c r="E551" s="134">
        <v>-0.17328412298478357</v>
      </c>
      <c r="F551" s="134">
        <v>0.26405005303317886</v>
      </c>
      <c r="G551" s="134">
        <v>6.3723377448422269E-2</v>
      </c>
      <c r="H551" s="134">
        <v>-9.355193201434564E-2</v>
      </c>
      <c r="I551" s="134">
        <v>5.974025571525865E-2</v>
      </c>
      <c r="J551" s="134">
        <v>0.17408246395570104</v>
      </c>
      <c r="K551" s="134">
        <v>0.31336792348535147</v>
      </c>
      <c r="L551" s="134">
        <v>9.8857000798255878E-3</v>
      </c>
      <c r="M551" s="134">
        <v>-1</v>
      </c>
      <c r="N551" s="134" t="s">
        <v>7814</v>
      </c>
      <c r="O551" s="134" t="s">
        <v>7814</v>
      </c>
      <c r="P551" s="134" t="s">
        <v>7814</v>
      </c>
      <c r="Q551" s="134" t="s">
        <v>7814</v>
      </c>
      <c r="R551" s="134" t="s">
        <v>7814</v>
      </c>
      <c r="S551" s="134" t="s">
        <v>7814</v>
      </c>
      <c r="T551" s="134" t="s">
        <v>7814</v>
      </c>
      <c r="U551" s="6"/>
    </row>
    <row r="552" spans="1:21">
      <c r="A552" s="89" t="s">
        <v>5592</v>
      </c>
      <c r="B552" s="89" t="s">
        <v>1242</v>
      </c>
      <c r="C552" s="134">
        <v>-0.11941004805974997</v>
      </c>
      <c r="D552" s="134">
        <v>0.47177860916659253</v>
      </c>
      <c r="E552" s="134">
        <v>1.7139580129468257E-3</v>
      </c>
      <c r="F552" s="134">
        <v>0.9867165822618591</v>
      </c>
      <c r="G552" s="134">
        <v>-0.43924713071515664</v>
      </c>
      <c r="H552" s="134">
        <v>-0.16659740565017667</v>
      </c>
      <c r="I552" s="134">
        <v>0.11049652355792472</v>
      </c>
      <c r="J552" s="134">
        <v>7.9719677235909892E-3</v>
      </c>
      <c r="K552" s="134">
        <v>-4.2250379168122576E-2</v>
      </c>
      <c r="L552" s="134">
        <v>0.68281083938789067</v>
      </c>
      <c r="M552" s="134">
        <v>4.9205350534354153E-2</v>
      </c>
      <c r="N552" s="134">
        <v>-0.23714286757536474</v>
      </c>
      <c r="O552" s="134">
        <v>-0.15684853219794159</v>
      </c>
      <c r="P552" s="134">
        <v>1.5242613163956782</v>
      </c>
      <c r="Q552" s="134">
        <v>1.703371298657852E-2</v>
      </c>
      <c r="R552" s="134">
        <v>4.9656453685485991E-2</v>
      </c>
      <c r="S552" s="134">
        <v>-0.20568580377214385</v>
      </c>
      <c r="T552" s="134">
        <v>0.10018735111333155</v>
      </c>
      <c r="U552" s="6"/>
    </row>
    <row r="553" spans="1:21">
      <c r="A553" s="89" t="s">
        <v>5602</v>
      </c>
      <c r="B553" s="89" t="s">
        <v>4512</v>
      </c>
      <c r="C553" s="134">
        <v>0.60562484397940275</v>
      </c>
      <c r="D553" s="134">
        <v>-0.40002404564088634</v>
      </c>
      <c r="E553" s="134">
        <v>-0.27386730407007176</v>
      </c>
      <c r="F553" s="134">
        <v>-0.12736967077952965</v>
      </c>
      <c r="G553" s="134">
        <v>-4.3583918918257303E-2</v>
      </c>
      <c r="H553" s="134">
        <v>0.74754332883431607</v>
      </c>
      <c r="I553" s="134">
        <v>1.814228389049362</v>
      </c>
      <c r="J553" s="134">
        <v>0.89761782057793083</v>
      </c>
      <c r="K553" s="134">
        <v>-0.32960800064294837</v>
      </c>
      <c r="L553" s="134">
        <v>-0.69580631949897764</v>
      </c>
      <c r="M553" s="134">
        <v>0.3909584415230698</v>
      </c>
      <c r="N553" s="134">
        <v>-0.36437131662174072</v>
      </c>
      <c r="O553" s="134">
        <v>0.41082334656044961</v>
      </c>
      <c r="P553" s="134">
        <v>0.6778148501240655</v>
      </c>
      <c r="Q553" s="134">
        <v>-5.0921098802419684E-2</v>
      </c>
      <c r="R553" s="134">
        <v>1.5402703072622055</v>
      </c>
      <c r="S553" s="134">
        <v>-0.41912679129573582</v>
      </c>
      <c r="T553" s="134">
        <v>0.15899939013631248</v>
      </c>
      <c r="U553" s="6"/>
    </row>
    <row r="554" spans="1:21">
      <c r="A554" s="89" t="s">
        <v>5625</v>
      </c>
      <c r="B554" s="89" t="s">
        <v>4426</v>
      </c>
      <c r="C554" s="134" t="s">
        <v>7814</v>
      </c>
      <c r="D554" s="134" t="s">
        <v>7814</v>
      </c>
      <c r="E554" s="134" t="s">
        <v>7814</v>
      </c>
      <c r="F554" s="134" t="s">
        <v>7814</v>
      </c>
      <c r="G554" s="134" t="s">
        <v>7814</v>
      </c>
      <c r="H554" s="134" t="s">
        <v>7814</v>
      </c>
      <c r="I554" s="134" t="s">
        <v>7814</v>
      </c>
      <c r="J554" s="134" t="s">
        <v>7814</v>
      </c>
      <c r="K554" s="134" t="s">
        <v>7814</v>
      </c>
      <c r="L554" s="134" t="s">
        <v>7814</v>
      </c>
      <c r="M554" s="134" t="s">
        <v>7814</v>
      </c>
      <c r="N554" s="134">
        <v>7.9318483755781655E-2</v>
      </c>
      <c r="O554" s="134">
        <v>-1.0113674600438882E-2</v>
      </c>
      <c r="P554" s="134">
        <v>0.2402467702867217</v>
      </c>
      <c r="Q554" s="134">
        <v>0.55853215545196266</v>
      </c>
      <c r="R554" s="134">
        <v>0.3152632434312197</v>
      </c>
      <c r="S554" s="134">
        <v>-3.8464025815284408E-2</v>
      </c>
      <c r="T554" s="134">
        <v>1.4139712934609694E-2</v>
      </c>
      <c r="U554" s="6"/>
    </row>
    <row r="555" spans="1:21">
      <c r="A555" s="89" t="s">
        <v>7724</v>
      </c>
      <c r="B555" s="89" t="s">
        <v>4426</v>
      </c>
      <c r="C555" s="134">
        <v>-0.38020788446203269</v>
      </c>
      <c r="D555" s="134">
        <v>0.95096806964533664</v>
      </c>
      <c r="E555" s="134">
        <v>-0.2270882827641616</v>
      </c>
      <c r="F555" s="134">
        <v>8.6520502091939955E-2</v>
      </c>
      <c r="G555" s="134">
        <v>0.20351877092207782</v>
      </c>
      <c r="H555" s="134">
        <v>0.19475954561193265</v>
      </c>
      <c r="I555" s="134">
        <v>-0.33267134748467675</v>
      </c>
      <c r="J555" s="134">
        <v>1.2815854868134253</v>
      </c>
      <c r="K555" s="134">
        <v>1.4051341346421076</v>
      </c>
      <c r="L555" s="134">
        <v>-0.28294962220439324</v>
      </c>
      <c r="M555" s="134">
        <v>-1</v>
      </c>
      <c r="N555" s="134" t="s">
        <v>7814</v>
      </c>
      <c r="O555" s="134" t="s">
        <v>7814</v>
      </c>
      <c r="P555" s="134" t="s">
        <v>7814</v>
      </c>
      <c r="Q555" s="134" t="s">
        <v>7814</v>
      </c>
      <c r="R555" s="134" t="s">
        <v>7814</v>
      </c>
      <c r="S555" s="134" t="s">
        <v>7814</v>
      </c>
      <c r="T555" s="134" t="s">
        <v>7814</v>
      </c>
      <c r="U555" s="6"/>
    </row>
    <row r="556" spans="1:21">
      <c r="A556" s="89" t="s">
        <v>7725</v>
      </c>
      <c r="B556" s="89" t="s">
        <v>7756</v>
      </c>
      <c r="C556" s="134">
        <v>-0.23557403966473389</v>
      </c>
      <c r="D556" s="134">
        <v>0.11847053124231355</v>
      </c>
      <c r="E556" s="134">
        <v>1.6714466031778521</v>
      </c>
      <c r="F556" s="134">
        <v>-4.1370616744241917E-2</v>
      </c>
      <c r="G556" s="134">
        <v>1.0137146867036759</v>
      </c>
      <c r="H556" s="134">
        <v>3.6221123439683511</v>
      </c>
      <c r="I556" s="134">
        <v>3.8361996294306495</v>
      </c>
      <c r="J556" s="134">
        <v>-0.8757380148183892</v>
      </c>
      <c r="K556" s="134">
        <v>4.6524285000464713</v>
      </c>
      <c r="L556" s="134">
        <v>-0.73548054842818078</v>
      </c>
      <c r="M556" s="134">
        <v>-1</v>
      </c>
      <c r="N556" s="134" t="s">
        <v>7814</v>
      </c>
      <c r="O556" s="134" t="s">
        <v>7814</v>
      </c>
      <c r="P556" s="134" t="s">
        <v>7814</v>
      </c>
      <c r="Q556" s="134" t="s">
        <v>7814</v>
      </c>
      <c r="R556" s="134" t="s">
        <v>7814</v>
      </c>
      <c r="S556" s="134" t="s">
        <v>7814</v>
      </c>
      <c r="T556" s="134" t="s">
        <v>7814</v>
      </c>
      <c r="U556" s="6"/>
    </row>
    <row r="557" spans="1:21">
      <c r="A557" s="89" t="s">
        <v>7726</v>
      </c>
      <c r="B557" s="89" t="s">
        <v>7757</v>
      </c>
      <c r="C557" s="134">
        <v>0.36271595997405504</v>
      </c>
      <c r="D557" s="134">
        <v>0.30926912855538213</v>
      </c>
      <c r="E557" s="134">
        <v>-1.6123515197834282E-2</v>
      </c>
      <c r="F557" s="134">
        <v>0.23233479499958931</v>
      </c>
      <c r="G557" s="134">
        <v>5.9766318035890054E-2</v>
      </c>
      <c r="H557" s="134">
        <v>0.24136982939088059</v>
      </c>
      <c r="I557" s="134">
        <v>0.34393136590181039</v>
      </c>
      <c r="J557" s="134">
        <v>0.36771733285709396</v>
      </c>
      <c r="K557" s="134">
        <v>-0.10726024930928146</v>
      </c>
      <c r="L557" s="134">
        <v>-0.31925137503797874</v>
      </c>
      <c r="M557" s="134">
        <v>-1</v>
      </c>
      <c r="N557" s="134" t="s">
        <v>7814</v>
      </c>
      <c r="O557" s="134" t="s">
        <v>7814</v>
      </c>
      <c r="P557" s="134" t="s">
        <v>7814</v>
      </c>
      <c r="Q557" s="134" t="s">
        <v>7814</v>
      </c>
      <c r="R557" s="134" t="s">
        <v>7814</v>
      </c>
      <c r="S557" s="134" t="s">
        <v>7814</v>
      </c>
      <c r="T557" s="134" t="s">
        <v>7814</v>
      </c>
      <c r="U557" s="6"/>
    </row>
    <row r="558" spans="1:21">
      <c r="A558" s="89" t="s">
        <v>7727</v>
      </c>
      <c r="B558" s="89" t="s">
        <v>7751</v>
      </c>
      <c r="C558" s="134">
        <v>-0.13754640973445276</v>
      </c>
      <c r="D558" s="134">
        <v>0.32312142786724851</v>
      </c>
      <c r="E558" s="134">
        <v>-0.4786145265649715</v>
      </c>
      <c r="F558" s="134">
        <v>0.60386426071006905</v>
      </c>
      <c r="G558" s="134">
        <v>-0.13817025468105926</v>
      </c>
      <c r="H558" s="134">
        <v>0.9705196216163523</v>
      </c>
      <c r="I558" s="134">
        <v>-0.12585288073321277</v>
      </c>
      <c r="J558" s="134">
        <v>-0.39661508155707204</v>
      </c>
      <c r="K558" s="134">
        <v>1.3672549387092481</v>
      </c>
      <c r="L558" s="134">
        <v>2.3816617235320563</v>
      </c>
      <c r="M558" s="134">
        <v>-1</v>
      </c>
      <c r="N558" s="134" t="s">
        <v>7814</v>
      </c>
      <c r="O558" s="134" t="s">
        <v>7814</v>
      </c>
      <c r="P558" s="134" t="s">
        <v>7814</v>
      </c>
      <c r="Q558" s="134" t="s">
        <v>7814</v>
      </c>
      <c r="R558" s="134" t="s">
        <v>7814</v>
      </c>
      <c r="S558" s="134" t="s">
        <v>7814</v>
      </c>
      <c r="T558" s="134" t="s">
        <v>7814</v>
      </c>
      <c r="U558" s="6"/>
    </row>
    <row r="559" spans="1:21" ht="38.25">
      <c r="A559" s="89" t="s">
        <v>5707</v>
      </c>
      <c r="B559" s="89" t="s">
        <v>5708</v>
      </c>
      <c r="C559" s="134" t="s">
        <v>7814</v>
      </c>
      <c r="D559" s="134" t="s">
        <v>7814</v>
      </c>
      <c r="E559" s="134" t="s">
        <v>7814</v>
      </c>
      <c r="F559" s="134" t="s">
        <v>7814</v>
      </c>
      <c r="G559" s="134" t="s">
        <v>7814</v>
      </c>
      <c r="H559" s="134" t="s">
        <v>7814</v>
      </c>
      <c r="I559" s="134" t="s">
        <v>7814</v>
      </c>
      <c r="J559" s="134" t="s">
        <v>7814</v>
      </c>
      <c r="K559" s="134" t="s">
        <v>7814</v>
      </c>
      <c r="L559" s="134" t="s">
        <v>7814</v>
      </c>
      <c r="M559" s="134" t="s">
        <v>7814</v>
      </c>
      <c r="N559" s="134">
        <v>0.19299658798552954</v>
      </c>
      <c r="O559" s="134">
        <v>-0.68096280309548984</v>
      </c>
      <c r="P559" s="134">
        <v>5.8675790561289167</v>
      </c>
      <c r="Q559" s="134">
        <v>-0.37833169236404618</v>
      </c>
      <c r="R559" s="134">
        <v>4.9364543365036582</v>
      </c>
      <c r="S559" s="134">
        <v>-0.68004097369647298</v>
      </c>
      <c r="T559" s="134">
        <v>0.4145610558999715</v>
      </c>
      <c r="U559" s="6"/>
    </row>
    <row r="560" spans="1:21" ht="38.25">
      <c r="A560" s="89" t="s">
        <v>5714</v>
      </c>
      <c r="B560" s="89" t="s">
        <v>5715</v>
      </c>
      <c r="C560" s="134" t="s">
        <v>7814</v>
      </c>
      <c r="D560" s="134" t="s">
        <v>7814</v>
      </c>
      <c r="E560" s="134" t="s">
        <v>7814</v>
      </c>
      <c r="F560" s="134" t="s">
        <v>7814</v>
      </c>
      <c r="G560" s="134" t="s">
        <v>7814</v>
      </c>
      <c r="H560" s="134" t="s">
        <v>7814</v>
      </c>
      <c r="I560" s="134" t="s">
        <v>7814</v>
      </c>
      <c r="J560" s="134" t="s">
        <v>7814</v>
      </c>
      <c r="K560" s="134" t="s">
        <v>7814</v>
      </c>
      <c r="L560" s="134" t="s">
        <v>7814</v>
      </c>
      <c r="M560" s="134" t="s">
        <v>7814</v>
      </c>
      <c r="N560" s="134">
        <v>-0.42834309885732891</v>
      </c>
      <c r="O560" s="134">
        <v>0.53910637418842899</v>
      </c>
      <c r="P560" s="134">
        <v>-0.71091714083875868</v>
      </c>
      <c r="Q560" s="134">
        <v>10.726822346201772</v>
      </c>
      <c r="R560" s="134">
        <v>9.8908555375438727</v>
      </c>
      <c r="S560" s="134">
        <v>-0.96364639188310319</v>
      </c>
      <c r="T560" s="134">
        <v>-0.3678951928368428</v>
      </c>
      <c r="U560" s="6"/>
    </row>
    <row r="561" spans="1:21" ht="38.25">
      <c r="A561" s="89" t="s">
        <v>5721</v>
      </c>
      <c r="B561" s="89" t="s">
        <v>5722</v>
      </c>
      <c r="C561" s="134" t="s">
        <v>7814</v>
      </c>
      <c r="D561" s="134" t="s">
        <v>7814</v>
      </c>
      <c r="E561" s="134" t="s">
        <v>7814</v>
      </c>
      <c r="F561" s="134" t="s">
        <v>7814</v>
      </c>
      <c r="G561" s="134" t="s">
        <v>7814</v>
      </c>
      <c r="H561" s="134" t="s">
        <v>7814</v>
      </c>
      <c r="I561" s="134" t="s">
        <v>7814</v>
      </c>
      <c r="J561" s="134" t="s">
        <v>7814</v>
      </c>
      <c r="K561" s="134" t="s">
        <v>7814</v>
      </c>
      <c r="L561" s="134" t="s">
        <v>7814</v>
      </c>
      <c r="M561" s="134" t="s">
        <v>7814</v>
      </c>
      <c r="N561" s="134" t="s">
        <v>7814</v>
      </c>
      <c r="O561" s="134" t="s">
        <v>7814</v>
      </c>
      <c r="P561" s="134">
        <v>55.73299771570376</v>
      </c>
      <c r="Q561" s="134">
        <v>5.0406005090948582</v>
      </c>
      <c r="R561" s="134">
        <v>-6.8803357770708562E-2</v>
      </c>
      <c r="S561" s="134">
        <v>-0.82247592743099274</v>
      </c>
      <c r="T561" s="134">
        <v>13.128421160034318</v>
      </c>
      <c r="U561" s="6"/>
    </row>
    <row r="562" spans="1:21">
      <c r="A562" s="89" t="s">
        <v>7728</v>
      </c>
      <c r="B562" s="89" t="s">
        <v>7752</v>
      </c>
      <c r="C562" s="134">
        <v>1.0556449717699419</v>
      </c>
      <c r="D562" s="134">
        <v>1.4486837401701242</v>
      </c>
      <c r="E562" s="134">
        <v>-0.38319611930196928</v>
      </c>
      <c r="F562" s="134">
        <v>-0.46234540303004446</v>
      </c>
      <c r="G562" s="134">
        <v>0.27269576455535272</v>
      </c>
      <c r="H562" s="134">
        <v>-0.27922195029432784</v>
      </c>
      <c r="I562" s="134">
        <v>0.49289008209493823</v>
      </c>
      <c r="J562" s="134">
        <v>7.9716798125017752E-2</v>
      </c>
      <c r="K562" s="134">
        <v>1.3933439254441162</v>
      </c>
      <c r="L562" s="134">
        <v>-0.6190145447930826</v>
      </c>
      <c r="M562" s="134">
        <v>-1</v>
      </c>
      <c r="N562" s="134" t="s">
        <v>7814</v>
      </c>
      <c r="O562" s="134" t="s">
        <v>7814</v>
      </c>
      <c r="P562" s="134" t="s">
        <v>7814</v>
      </c>
      <c r="Q562" s="134" t="s">
        <v>7814</v>
      </c>
      <c r="R562" s="134" t="s">
        <v>7814</v>
      </c>
      <c r="S562" s="134" t="s">
        <v>7814</v>
      </c>
      <c r="T562" s="134" t="s">
        <v>7814</v>
      </c>
      <c r="U562" s="6"/>
    </row>
    <row r="563" spans="1:21">
      <c r="A563" s="89" t="s">
        <v>5725</v>
      </c>
      <c r="B563" s="89" t="s">
        <v>5726</v>
      </c>
      <c r="C563" s="134" t="s">
        <v>7814</v>
      </c>
      <c r="D563" s="134" t="s">
        <v>7814</v>
      </c>
      <c r="E563" s="134" t="s">
        <v>7814</v>
      </c>
      <c r="F563" s="134" t="s">
        <v>7814</v>
      </c>
      <c r="G563" s="134" t="s">
        <v>7814</v>
      </c>
      <c r="H563" s="134" t="s">
        <v>7814</v>
      </c>
      <c r="I563" s="134" t="s">
        <v>7814</v>
      </c>
      <c r="J563" s="134" t="s">
        <v>7814</v>
      </c>
      <c r="K563" s="134" t="s">
        <v>7814</v>
      </c>
      <c r="L563" s="134" t="s">
        <v>7814</v>
      </c>
      <c r="M563" s="134" t="s">
        <v>7814</v>
      </c>
      <c r="N563" s="134">
        <v>0.47440683835438113</v>
      </c>
      <c r="O563" s="134">
        <v>-1</v>
      </c>
      <c r="P563" s="134" t="s">
        <v>7814</v>
      </c>
      <c r="Q563" s="134">
        <v>5.6238490091497955</v>
      </c>
      <c r="R563" s="134">
        <v>-0.33144616478840683</v>
      </c>
      <c r="S563" s="134">
        <v>-0.22734951885667865</v>
      </c>
      <c r="T563" s="134">
        <v>-0.95665902757043231</v>
      </c>
      <c r="U563" s="6"/>
    </row>
    <row r="564" spans="1:21" ht="25.5">
      <c r="A564" s="89" t="s">
        <v>7683</v>
      </c>
      <c r="B564" s="89" t="s">
        <v>7684</v>
      </c>
      <c r="C564" s="134" t="s">
        <v>7814</v>
      </c>
      <c r="D564" s="134" t="s">
        <v>7814</v>
      </c>
      <c r="E564" s="134" t="s">
        <v>7814</v>
      </c>
      <c r="F564" s="134" t="s">
        <v>7814</v>
      </c>
      <c r="G564" s="134" t="s">
        <v>7814</v>
      </c>
      <c r="H564" s="134" t="s">
        <v>7814</v>
      </c>
      <c r="I564" s="134" t="s">
        <v>7814</v>
      </c>
      <c r="J564" s="134" t="s">
        <v>7814</v>
      </c>
      <c r="K564" s="134" t="s">
        <v>7814</v>
      </c>
      <c r="L564" s="134" t="s">
        <v>7814</v>
      </c>
      <c r="M564" s="134" t="s">
        <v>7814</v>
      </c>
      <c r="N564" s="134" t="s">
        <v>7814</v>
      </c>
      <c r="O564" s="134" t="s">
        <v>7814</v>
      </c>
      <c r="P564" s="134" t="s">
        <v>7814</v>
      </c>
      <c r="Q564" s="134" t="s">
        <v>7814</v>
      </c>
      <c r="R564" s="134" t="s">
        <v>7814</v>
      </c>
      <c r="S564" s="134" t="s">
        <v>7814</v>
      </c>
      <c r="T564" s="134">
        <v>-0.27373431994225661</v>
      </c>
      <c r="U564" s="6"/>
    </row>
    <row r="565" spans="1:21" ht="25.5">
      <c r="A565" s="89" t="s">
        <v>5730</v>
      </c>
      <c r="B565" s="89" t="s">
        <v>5731</v>
      </c>
      <c r="C565" s="134" t="s">
        <v>7814</v>
      </c>
      <c r="D565" s="134" t="s">
        <v>7814</v>
      </c>
      <c r="E565" s="134" t="s">
        <v>7814</v>
      </c>
      <c r="F565" s="134" t="s">
        <v>7814</v>
      </c>
      <c r="G565" s="134" t="s">
        <v>7814</v>
      </c>
      <c r="H565" s="134" t="s">
        <v>7814</v>
      </c>
      <c r="I565" s="134" t="s">
        <v>7814</v>
      </c>
      <c r="J565" s="134" t="s">
        <v>7814</v>
      </c>
      <c r="K565" s="134" t="s">
        <v>7814</v>
      </c>
      <c r="L565" s="134" t="s">
        <v>7814</v>
      </c>
      <c r="M565" s="134" t="s">
        <v>7814</v>
      </c>
      <c r="N565" s="134">
        <v>-0.3921698104285275</v>
      </c>
      <c r="O565" s="134">
        <v>77.053009795548846</v>
      </c>
      <c r="P565" s="134">
        <v>-0.35593255752071662</v>
      </c>
      <c r="Q565" s="134">
        <v>-0.98988180030557149</v>
      </c>
      <c r="R565" s="134">
        <v>-0.5445188784048518</v>
      </c>
      <c r="S565" s="134">
        <v>85.944569639046847</v>
      </c>
      <c r="T565" s="134">
        <v>-0.53827959181590623</v>
      </c>
      <c r="U565" s="6"/>
    </row>
    <row r="566" spans="1:21">
      <c r="A566" s="89" t="s">
        <v>5733</v>
      </c>
      <c r="B566" s="89" t="s">
        <v>5734</v>
      </c>
      <c r="C566" s="134" t="s">
        <v>7814</v>
      </c>
      <c r="D566" s="134" t="s">
        <v>7814</v>
      </c>
      <c r="E566" s="134" t="s">
        <v>7814</v>
      </c>
      <c r="F566" s="134" t="s">
        <v>7814</v>
      </c>
      <c r="G566" s="134" t="s">
        <v>7814</v>
      </c>
      <c r="H566" s="134" t="s">
        <v>7814</v>
      </c>
      <c r="I566" s="134" t="s">
        <v>7814</v>
      </c>
      <c r="J566" s="134" t="s">
        <v>7814</v>
      </c>
      <c r="K566" s="134" t="s">
        <v>7814</v>
      </c>
      <c r="L566" s="134" t="s">
        <v>7814</v>
      </c>
      <c r="M566" s="134" t="s">
        <v>7814</v>
      </c>
      <c r="N566" s="134" t="s">
        <v>7814</v>
      </c>
      <c r="O566" s="134" t="s">
        <v>7814</v>
      </c>
      <c r="P566" s="134">
        <v>-1</v>
      </c>
      <c r="Q566" s="134" t="s">
        <v>7814</v>
      </c>
      <c r="R566" s="134">
        <v>-0.19415203078985332</v>
      </c>
      <c r="S566" s="134">
        <v>-0.22884547878459371</v>
      </c>
      <c r="T566" s="134">
        <v>2.7728664000258094</v>
      </c>
      <c r="U566" s="6"/>
    </row>
    <row r="567" spans="1:21">
      <c r="A567" s="89" t="s">
        <v>5736</v>
      </c>
      <c r="B567" s="89" t="s">
        <v>5737</v>
      </c>
      <c r="C567" s="134" t="s">
        <v>7814</v>
      </c>
      <c r="D567" s="134" t="s">
        <v>7814</v>
      </c>
      <c r="E567" s="134" t="s">
        <v>7814</v>
      </c>
      <c r="F567" s="134" t="s">
        <v>7814</v>
      </c>
      <c r="G567" s="134" t="s">
        <v>7814</v>
      </c>
      <c r="H567" s="134" t="s">
        <v>7814</v>
      </c>
      <c r="I567" s="134" t="s">
        <v>7814</v>
      </c>
      <c r="J567" s="134" t="s">
        <v>7814</v>
      </c>
      <c r="K567" s="134" t="s">
        <v>7814</v>
      </c>
      <c r="L567" s="134" t="s">
        <v>7814</v>
      </c>
      <c r="M567" s="134" t="s">
        <v>7814</v>
      </c>
      <c r="N567" s="134">
        <v>0.1645904317044653</v>
      </c>
      <c r="O567" s="134">
        <v>0.13085214229555597</v>
      </c>
      <c r="P567" s="134">
        <v>0.19755652302519389</v>
      </c>
      <c r="Q567" s="134">
        <v>0.43059386132893729</v>
      </c>
      <c r="R567" s="134">
        <v>4.7799040813087723E-2</v>
      </c>
      <c r="S567" s="134">
        <v>0.10669768547477809</v>
      </c>
      <c r="T567" s="134">
        <v>4.2985237257783027E-2</v>
      </c>
      <c r="U567" s="6"/>
    </row>
    <row r="568" spans="1:21">
      <c r="A568" s="89" t="s">
        <v>5740</v>
      </c>
      <c r="B568" s="89" t="s">
        <v>4650</v>
      </c>
      <c r="C568" s="134" t="s">
        <v>7814</v>
      </c>
      <c r="D568" s="134" t="s">
        <v>7814</v>
      </c>
      <c r="E568" s="134" t="s">
        <v>7814</v>
      </c>
      <c r="F568" s="134" t="s">
        <v>7814</v>
      </c>
      <c r="G568" s="134" t="s">
        <v>7814</v>
      </c>
      <c r="H568" s="134" t="s">
        <v>7814</v>
      </c>
      <c r="I568" s="134" t="s">
        <v>7814</v>
      </c>
      <c r="J568" s="134" t="s">
        <v>7814</v>
      </c>
      <c r="K568" s="134" t="s">
        <v>7814</v>
      </c>
      <c r="L568" s="134" t="s">
        <v>7814</v>
      </c>
      <c r="M568" s="134" t="s">
        <v>7814</v>
      </c>
      <c r="N568" s="134">
        <v>-7.5364401778072687E-2</v>
      </c>
      <c r="O568" s="134">
        <v>-0.40192758036757958</v>
      </c>
      <c r="P568" s="134">
        <v>0.75199914069817009</v>
      </c>
      <c r="Q568" s="134">
        <v>0.2150899113456719</v>
      </c>
      <c r="R568" s="134">
        <v>0.18458917416726361</v>
      </c>
      <c r="S568" s="134">
        <v>-0.10558837120671438</v>
      </c>
      <c r="T568" s="134">
        <v>0.28943435175479482</v>
      </c>
      <c r="U568" s="6"/>
    </row>
    <row r="569" spans="1:21">
      <c r="A569" s="89" t="s">
        <v>7691</v>
      </c>
      <c r="B569" s="89" t="s">
        <v>7698</v>
      </c>
      <c r="C569" s="134" t="s">
        <v>7814</v>
      </c>
      <c r="D569" s="134" t="s">
        <v>7814</v>
      </c>
      <c r="E569" s="134" t="s">
        <v>7814</v>
      </c>
      <c r="F569" s="134" t="s">
        <v>7814</v>
      </c>
      <c r="G569" s="134" t="s">
        <v>7814</v>
      </c>
      <c r="H569" s="134" t="s">
        <v>7814</v>
      </c>
      <c r="I569" s="134" t="s">
        <v>7814</v>
      </c>
      <c r="J569" s="134" t="s">
        <v>7814</v>
      </c>
      <c r="K569" s="134" t="s">
        <v>7814</v>
      </c>
      <c r="L569" s="134" t="s">
        <v>7814</v>
      </c>
      <c r="M569" s="134" t="s">
        <v>7814</v>
      </c>
      <c r="N569" s="134" t="s">
        <v>7814</v>
      </c>
      <c r="O569" s="134" t="s">
        <v>7814</v>
      </c>
      <c r="P569" s="134" t="s">
        <v>7814</v>
      </c>
      <c r="Q569" s="134">
        <v>-0.69301957271726722</v>
      </c>
      <c r="R569" s="134">
        <v>-0.34084633453495539</v>
      </c>
      <c r="S569" s="134">
        <v>0.84490065484230126</v>
      </c>
      <c r="T569" s="134">
        <v>4.4920106646618425</v>
      </c>
      <c r="U569" s="6"/>
    </row>
    <row r="570" spans="1:21">
      <c r="A570" s="89" t="s">
        <v>7692</v>
      </c>
      <c r="B570" s="89" t="s">
        <v>7699</v>
      </c>
      <c r="C570" s="134" t="s">
        <v>7814</v>
      </c>
      <c r="D570" s="134" t="s">
        <v>7814</v>
      </c>
      <c r="E570" s="134" t="s">
        <v>7814</v>
      </c>
      <c r="F570" s="134" t="s">
        <v>7814</v>
      </c>
      <c r="G570" s="134" t="s">
        <v>7814</v>
      </c>
      <c r="H570" s="134" t="s">
        <v>7814</v>
      </c>
      <c r="I570" s="134" t="s">
        <v>7814</v>
      </c>
      <c r="J570" s="134" t="s">
        <v>7814</v>
      </c>
      <c r="K570" s="134" t="s">
        <v>7814</v>
      </c>
      <c r="L570" s="134" t="s">
        <v>7814</v>
      </c>
      <c r="M570" s="134" t="s">
        <v>7814</v>
      </c>
      <c r="N570" s="134" t="s">
        <v>7814</v>
      </c>
      <c r="O570" s="134" t="s">
        <v>7814</v>
      </c>
      <c r="P570" s="134" t="s">
        <v>7814</v>
      </c>
      <c r="Q570" s="134">
        <v>-0.9991122290030523</v>
      </c>
      <c r="R570" s="134">
        <v>5545.8001416466395</v>
      </c>
      <c r="S570" s="134">
        <v>-0.80090896128934308</v>
      </c>
      <c r="T570" s="134">
        <v>-1</v>
      </c>
      <c r="U570" s="6"/>
    </row>
    <row r="571" spans="1:21">
      <c r="A571" s="89" t="s">
        <v>7693</v>
      </c>
      <c r="B571" s="89" t="s">
        <v>7700</v>
      </c>
      <c r="C571" s="134" t="s">
        <v>7814</v>
      </c>
      <c r="D571" s="134" t="s">
        <v>7814</v>
      </c>
      <c r="E571" s="134" t="s">
        <v>7814</v>
      </c>
      <c r="F571" s="134" t="s">
        <v>7814</v>
      </c>
      <c r="G571" s="134" t="s">
        <v>7814</v>
      </c>
      <c r="H571" s="134" t="s">
        <v>7814</v>
      </c>
      <c r="I571" s="134" t="s">
        <v>7814</v>
      </c>
      <c r="J571" s="134" t="s">
        <v>7814</v>
      </c>
      <c r="K571" s="134" t="s">
        <v>7814</v>
      </c>
      <c r="L571" s="134" t="s">
        <v>7814</v>
      </c>
      <c r="M571" s="134" t="s">
        <v>7814</v>
      </c>
      <c r="N571" s="134" t="s">
        <v>7814</v>
      </c>
      <c r="O571" s="134" t="s">
        <v>7814</v>
      </c>
      <c r="P571" s="134" t="s">
        <v>7814</v>
      </c>
      <c r="Q571" s="134">
        <v>-0.82520320029397976</v>
      </c>
      <c r="R571" s="134">
        <v>-0.14062311811903383</v>
      </c>
      <c r="S571" s="134">
        <v>4.6337443784982382</v>
      </c>
      <c r="T571" s="134">
        <v>6.2922449045736064</v>
      </c>
      <c r="U571" s="6"/>
    </row>
    <row r="572" spans="1:21">
      <c r="A572" s="89" t="s">
        <v>7790</v>
      </c>
      <c r="B572" s="89" t="s">
        <v>7791</v>
      </c>
      <c r="C572" s="134" t="s">
        <v>7814</v>
      </c>
      <c r="D572" s="134" t="s">
        <v>7814</v>
      </c>
      <c r="E572" s="134" t="s">
        <v>7814</v>
      </c>
      <c r="F572" s="134" t="s">
        <v>7814</v>
      </c>
      <c r="G572" s="134" t="s">
        <v>7814</v>
      </c>
      <c r="H572" s="134" t="s">
        <v>7814</v>
      </c>
      <c r="I572" s="134" t="s">
        <v>7814</v>
      </c>
      <c r="J572" s="134" t="s">
        <v>7814</v>
      </c>
      <c r="K572" s="134" t="s">
        <v>7814</v>
      </c>
      <c r="L572" s="134" t="s">
        <v>7814</v>
      </c>
      <c r="M572" s="134" t="s">
        <v>7814</v>
      </c>
      <c r="N572" s="134" t="s">
        <v>7814</v>
      </c>
      <c r="O572" s="134" t="s">
        <v>7814</v>
      </c>
      <c r="P572" s="134" t="s">
        <v>7814</v>
      </c>
      <c r="Q572" s="134" t="s">
        <v>7814</v>
      </c>
      <c r="R572" s="134" t="s">
        <v>7814</v>
      </c>
      <c r="S572" s="134">
        <v>-0.26359912434202137</v>
      </c>
      <c r="T572" s="134">
        <v>-0.55385074166557013</v>
      </c>
      <c r="U572" s="6"/>
    </row>
    <row r="573" spans="1:21">
      <c r="A573" s="89" t="s">
        <v>5759</v>
      </c>
      <c r="B573" s="89" t="s">
        <v>5760</v>
      </c>
      <c r="C573" s="134" t="s">
        <v>7814</v>
      </c>
      <c r="D573" s="134" t="s">
        <v>7814</v>
      </c>
      <c r="E573" s="134" t="s">
        <v>7814</v>
      </c>
      <c r="F573" s="134" t="s">
        <v>7814</v>
      </c>
      <c r="G573" s="134" t="s">
        <v>7814</v>
      </c>
      <c r="H573" s="134" t="s">
        <v>7814</v>
      </c>
      <c r="I573" s="134" t="s">
        <v>7814</v>
      </c>
      <c r="J573" s="134" t="s">
        <v>7814</v>
      </c>
      <c r="K573" s="134" t="s">
        <v>7814</v>
      </c>
      <c r="L573" s="134" t="s">
        <v>7814</v>
      </c>
      <c r="M573" s="134" t="s">
        <v>7814</v>
      </c>
      <c r="N573" s="134">
        <v>0.48802688675744754</v>
      </c>
      <c r="O573" s="134">
        <v>-0.4483200493600551</v>
      </c>
      <c r="P573" s="134">
        <v>0.33730225832066818</v>
      </c>
      <c r="Q573" s="134">
        <v>1.8100576674424662E-2</v>
      </c>
      <c r="R573" s="134">
        <v>0.27741302579624039</v>
      </c>
      <c r="S573" s="134">
        <v>-0.10319740279830558</v>
      </c>
      <c r="T573" s="134">
        <v>0.18571847826104326</v>
      </c>
      <c r="U573" s="6"/>
    </row>
    <row r="574" spans="1:21">
      <c r="A574" s="89" t="s">
        <v>5805</v>
      </c>
      <c r="B574" s="89" t="s">
        <v>5806</v>
      </c>
      <c r="C574" s="134" t="s">
        <v>7814</v>
      </c>
      <c r="D574" s="134" t="s">
        <v>7814</v>
      </c>
      <c r="E574" s="134" t="s">
        <v>7814</v>
      </c>
      <c r="F574" s="134" t="s">
        <v>7814</v>
      </c>
      <c r="G574" s="134" t="s">
        <v>7814</v>
      </c>
      <c r="H574" s="134" t="s">
        <v>7814</v>
      </c>
      <c r="I574" s="134" t="s">
        <v>7814</v>
      </c>
      <c r="J574" s="134" t="s">
        <v>7814</v>
      </c>
      <c r="K574" s="134" t="s">
        <v>7814</v>
      </c>
      <c r="L574" s="134" t="s">
        <v>7814</v>
      </c>
      <c r="M574" s="134" t="s">
        <v>7814</v>
      </c>
      <c r="N574" s="134">
        <v>1.5259154974974667</v>
      </c>
      <c r="O574" s="134">
        <v>0.40817733470347894</v>
      </c>
      <c r="P574" s="134">
        <v>-0.36233127518188246</v>
      </c>
      <c r="Q574" s="134">
        <v>-0.10831402783920518</v>
      </c>
      <c r="R574" s="134">
        <v>-7.0326248743117215E-2</v>
      </c>
      <c r="S574" s="134">
        <v>1.9327316769605605</v>
      </c>
      <c r="T574" s="134">
        <v>-0.57048040718359749</v>
      </c>
      <c r="U574" s="6"/>
    </row>
    <row r="575" spans="1:21" ht="25.5">
      <c r="A575" s="89" t="s">
        <v>5845</v>
      </c>
      <c r="B575" s="89" t="s">
        <v>5846</v>
      </c>
      <c r="C575" s="134" t="s">
        <v>7814</v>
      </c>
      <c r="D575" s="134" t="s">
        <v>7814</v>
      </c>
      <c r="E575" s="134" t="s">
        <v>7814</v>
      </c>
      <c r="F575" s="134" t="s">
        <v>7814</v>
      </c>
      <c r="G575" s="134" t="s">
        <v>7814</v>
      </c>
      <c r="H575" s="134" t="s">
        <v>7814</v>
      </c>
      <c r="I575" s="134" t="s">
        <v>7814</v>
      </c>
      <c r="J575" s="134" t="s">
        <v>7814</v>
      </c>
      <c r="K575" s="134" t="s">
        <v>7814</v>
      </c>
      <c r="L575" s="134" t="s">
        <v>7814</v>
      </c>
      <c r="M575" s="134" t="s">
        <v>7814</v>
      </c>
      <c r="N575" s="134">
        <v>-0.95362781048755563</v>
      </c>
      <c r="O575" s="134">
        <v>-0.68168345847587952</v>
      </c>
      <c r="P575" s="134">
        <v>11.596179724707779</v>
      </c>
      <c r="Q575" s="134">
        <v>-0.99336527463845647</v>
      </c>
      <c r="R575" s="134">
        <v>-0.61408587773743539</v>
      </c>
      <c r="S575" s="134">
        <v>4573.8354818792441</v>
      </c>
      <c r="T575" s="134">
        <v>1.1442503790050838</v>
      </c>
      <c r="U575" s="6"/>
    </row>
    <row r="576" spans="1:21" ht="25.5">
      <c r="A576" s="89" t="s">
        <v>5850</v>
      </c>
      <c r="B576" s="89" t="s">
        <v>5851</v>
      </c>
      <c r="C576" s="134" t="s">
        <v>7814</v>
      </c>
      <c r="D576" s="134" t="s">
        <v>7814</v>
      </c>
      <c r="E576" s="134" t="s">
        <v>7814</v>
      </c>
      <c r="F576" s="134" t="s">
        <v>7814</v>
      </c>
      <c r="G576" s="134" t="s">
        <v>7814</v>
      </c>
      <c r="H576" s="134" t="s">
        <v>7814</v>
      </c>
      <c r="I576" s="134" t="s">
        <v>7814</v>
      </c>
      <c r="J576" s="134" t="s">
        <v>7814</v>
      </c>
      <c r="K576" s="134" t="s">
        <v>7814</v>
      </c>
      <c r="L576" s="134" t="s">
        <v>7814</v>
      </c>
      <c r="M576" s="134" t="s">
        <v>7814</v>
      </c>
      <c r="N576" s="134">
        <v>0.40955266473035423</v>
      </c>
      <c r="O576" s="134">
        <v>3.0192764503782721E-2</v>
      </c>
      <c r="P576" s="134">
        <v>-6.1212006188271495E-3</v>
      </c>
      <c r="Q576" s="134">
        <v>0.52178815031120829</v>
      </c>
      <c r="R576" s="134">
        <v>-0.14366106784085542</v>
      </c>
      <c r="S576" s="134">
        <v>5.5535757659794349E-2</v>
      </c>
      <c r="T576" s="134">
        <v>0.83963250776095677</v>
      </c>
      <c r="U576" s="6"/>
    </row>
    <row r="577" spans="1:21">
      <c r="A577" s="89" t="s">
        <v>5865</v>
      </c>
      <c r="B577" s="89" t="s">
        <v>5866</v>
      </c>
      <c r="C577" s="134" t="s">
        <v>7814</v>
      </c>
      <c r="D577" s="134" t="s">
        <v>7814</v>
      </c>
      <c r="E577" s="134" t="s">
        <v>7814</v>
      </c>
      <c r="F577" s="134" t="s">
        <v>7814</v>
      </c>
      <c r="G577" s="134" t="s">
        <v>7814</v>
      </c>
      <c r="H577" s="134" t="s">
        <v>7814</v>
      </c>
      <c r="I577" s="134" t="s">
        <v>7814</v>
      </c>
      <c r="J577" s="134" t="s">
        <v>7814</v>
      </c>
      <c r="K577" s="134" t="s">
        <v>7814</v>
      </c>
      <c r="L577" s="134" t="s">
        <v>7814</v>
      </c>
      <c r="M577" s="134" t="s">
        <v>7814</v>
      </c>
      <c r="N577" s="134">
        <v>0.77337336907144194</v>
      </c>
      <c r="O577" s="134">
        <v>-0.62680396984429609</v>
      </c>
      <c r="P577" s="134">
        <v>-0.88773942437526865</v>
      </c>
      <c r="Q577" s="134">
        <v>2.1359066279459262</v>
      </c>
      <c r="R577" s="134">
        <v>1.9781048120735303</v>
      </c>
      <c r="S577" s="134">
        <v>0.63211201784752702</v>
      </c>
      <c r="T577" s="134">
        <v>2.2648776600760412</v>
      </c>
      <c r="U577" s="6"/>
    </row>
    <row r="578" spans="1:21" ht="25.5">
      <c r="A578" s="89" t="s">
        <v>7801</v>
      </c>
      <c r="B578" s="89" t="s">
        <v>7802</v>
      </c>
      <c r="C578" s="134" t="s">
        <v>7814</v>
      </c>
      <c r="D578" s="134" t="s">
        <v>7814</v>
      </c>
      <c r="E578" s="134" t="s">
        <v>7814</v>
      </c>
      <c r="F578" s="134" t="s">
        <v>7814</v>
      </c>
      <c r="G578" s="134" t="s">
        <v>7814</v>
      </c>
      <c r="H578" s="134" t="s">
        <v>7814</v>
      </c>
      <c r="I578" s="134" t="s">
        <v>7814</v>
      </c>
      <c r="J578" s="134" t="s">
        <v>7814</v>
      </c>
      <c r="K578" s="134" t="s">
        <v>7814</v>
      </c>
      <c r="L578" s="134" t="s">
        <v>7814</v>
      </c>
      <c r="M578" s="134" t="s">
        <v>7814</v>
      </c>
      <c r="N578" s="134" t="s">
        <v>7814</v>
      </c>
      <c r="O578" s="134" t="s">
        <v>7814</v>
      </c>
      <c r="P578" s="134" t="s">
        <v>7814</v>
      </c>
      <c r="Q578" s="134" t="s">
        <v>7814</v>
      </c>
      <c r="R578" s="134" t="s">
        <v>7814</v>
      </c>
      <c r="S578" s="134" t="s">
        <v>7814</v>
      </c>
      <c r="T578" s="134" t="s">
        <v>7814</v>
      </c>
      <c r="U578" s="6"/>
    </row>
    <row r="579" spans="1:21" ht="25.5">
      <c r="A579" s="89" t="s">
        <v>5878</v>
      </c>
      <c r="B579" s="89" t="s">
        <v>5879</v>
      </c>
      <c r="C579" s="134">
        <v>-9.7835549390469234E-2</v>
      </c>
      <c r="D579" s="134">
        <v>0.25463543974445813</v>
      </c>
      <c r="E579" s="134">
        <v>-2.4665716855576281E-2</v>
      </c>
      <c r="F579" s="134">
        <v>0.12134782648737352</v>
      </c>
      <c r="G579" s="134">
        <v>4.8713376902633776E-2</v>
      </c>
      <c r="H579" s="134">
        <v>9.2198639567030005E-2</v>
      </c>
      <c r="I579" s="134">
        <v>0.30264962697633435</v>
      </c>
      <c r="J579" s="134">
        <v>7.1306515692165728E-2</v>
      </c>
      <c r="K579" s="134">
        <v>-0.28868885436320846</v>
      </c>
      <c r="L579" s="134">
        <v>0.40220999937215529</v>
      </c>
      <c r="M579" s="134">
        <v>-0.52998445326597521</v>
      </c>
      <c r="N579" s="134">
        <v>0.22665781577915545</v>
      </c>
      <c r="O579" s="134">
        <v>-0.32828680465988636</v>
      </c>
      <c r="P579" s="134">
        <v>-0.25145114845537764</v>
      </c>
      <c r="Q579" s="134">
        <v>9.4615430096025133E-2</v>
      </c>
      <c r="R579" s="134">
        <v>0.36352295004435331</v>
      </c>
      <c r="S579" s="134">
        <v>0.11456770469552535</v>
      </c>
      <c r="T579" s="134">
        <v>-2.66947562532176E-2</v>
      </c>
      <c r="U579" s="6"/>
    </row>
    <row r="580" spans="1:21" ht="25.5">
      <c r="A580" s="89" t="s">
        <v>7758</v>
      </c>
      <c r="B580" s="89" t="s">
        <v>7759</v>
      </c>
      <c r="C580" s="134">
        <v>-0.53984122216474195</v>
      </c>
      <c r="D580" s="134">
        <v>0.82059543610419383</v>
      </c>
      <c r="E580" s="134">
        <v>0.32548585018733522</v>
      </c>
      <c r="F580" s="134">
        <v>-0.47398896573768201</v>
      </c>
      <c r="G580" s="134">
        <v>1.1242834918889462</v>
      </c>
      <c r="H580" s="134">
        <v>1.4845144627367191E-2</v>
      </c>
      <c r="I580" s="134">
        <v>7.2662755007416591E-2</v>
      </c>
      <c r="J580" s="134">
        <v>-0.47384795104479782</v>
      </c>
      <c r="K580" s="134">
        <v>-1.6650086603964609E-2</v>
      </c>
      <c r="L580" s="134">
        <v>0.75705991559164243</v>
      </c>
      <c r="M580" s="134">
        <v>-1</v>
      </c>
      <c r="N580" s="134" t="s">
        <v>7814</v>
      </c>
      <c r="O580" s="134" t="s">
        <v>7814</v>
      </c>
      <c r="P580" s="134" t="s">
        <v>7814</v>
      </c>
      <c r="Q580" s="134" t="s">
        <v>7814</v>
      </c>
      <c r="R580" s="134" t="s">
        <v>7814</v>
      </c>
      <c r="S580" s="134" t="s">
        <v>7814</v>
      </c>
      <c r="T580" s="134" t="s">
        <v>7814</v>
      </c>
      <c r="U580" s="6"/>
    </row>
    <row r="581" spans="1:21">
      <c r="A581" s="88">
        <v>6</v>
      </c>
      <c r="B581" s="88" t="s">
        <v>5906</v>
      </c>
      <c r="C581" s="135">
        <v>0.14450368891500531</v>
      </c>
      <c r="D581" s="135">
        <v>0.14015221863954253</v>
      </c>
      <c r="E581" s="135">
        <v>3.2784249984023406E-2</v>
      </c>
      <c r="F581" s="135">
        <v>0.1310106737706731</v>
      </c>
      <c r="G581" s="135">
        <v>-3.8857690328677696E-2</v>
      </c>
      <c r="H581" s="135">
        <v>0.16027804710969717</v>
      </c>
      <c r="I581" s="135">
        <v>8.1959070872420936E-2</v>
      </c>
      <c r="J581" s="135">
        <v>0.22908949391839784</v>
      </c>
      <c r="K581" s="135">
        <v>2.8991282073367319E-3</v>
      </c>
      <c r="L581" s="135">
        <v>3.3927142822476331E-2</v>
      </c>
      <c r="M581" s="135">
        <v>-0.12193047151264857</v>
      </c>
      <c r="N581" s="135">
        <v>5.9585230873811179E-2</v>
      </c>
      <c r="O581" s="135">
        <v>5.2173466507173583E-2</v>
      </c>
      <c r="P581" s="135">
        <v>0.3450692194793592</v>
      </c>
      <c r="Q581" s="135">
        <v>0.12032166663373922</v>
      </c>
      <c r="R581" s="135">
        <v>0.18380829385731512</v>
      </c>
      <c r="S581" s="135">
        <v>7.6586958177052633E-2</v>
      </c>
      <c r="T581" s="135">
        <v>4.8324542584711194E-2</v>
      </c>
      <c r="U581" s="6"/>
    </row>
    <row r="582" spans="1:21">
      <c r="A582" s="89" t="s">
        <v>5907</v>
      </c>
      <c r="B582" s="89" t="s">
        <v>5908</v>
      </c>
      <c r="C582" s="134">
        <v>-0.16912974091575028</v>
      </c>
      <c r="D582" s="134">
        <v>0.16585130036681028</v>
      </c>
      <c r="E582" s="134">
        <v>0.45232724483522713</v>
      </c>
      <c r="F582" s="134">
        <v>-0.27323483716456864</v>
      </c>
      <c r="G582" s="134">
        <v>-1.2755114735715778E-2</v>
      </c>
      <c r="H582" s="134">
        <v>5.1857467202107044E-2</v>
      </c>
      <c r="I582" s="134">
        <v>-1.7214217369003415E-2</v>
      </c>
      <c r="J582" s="134">
        <v>6.7258732568002966E-3</v>
      </c>
      <c r="K582" s="134">
        <v>0.13355849136080056</v>
      </c>
      <c r="L582" s="134">
        <v>-0.12584744811890247</v>
      </c>
      <c r="M582" s="134">
        <v>1.1508962584185545E-2</v>
      </c>
      <c r="N582" s="134">
        <v>1.4178968793290503E-2</v>
      </c>
      <c r="O582" s="134">
        <v>-0.14853712681506626</v>
      </c>
      <c r="P582" s="134">
        <v>0.28833146427321887</v>
      </c>
      <c r="Q582" s="134">
        <v>0.4709920262797469</v>
      </c>
      <c r="R582" s="134">
        <v>0.11139593256722291</v>
      </c>
      <c r="S582" s="134">
        <v>-0.10215545899884304</v>
      </c>
      <c r="T582" s="134">
        <v>0.12492486792107904</v>
      </c>
      <c r="U582" s="6"/>
    </row>
    <row r="583" spans="1:21">
      <c r="A583" s="89" t="s">
        <v>5909</v>
      </c>
      <c r="B583" s="89" t="s">
        <v>115</v>
      </c>
      <c r="C583" s="134">
        <v>7.6644448030624979E-2</v>
      </c>
      <c r="D583" s="134">
        <v>0.14680443366155216</v>
      </c>
      <c r="E583" s="134">
        <v>6.9293212782208791E-3</v>
      </c>
      <c r="F583" s="134">
        <v>0.14699595553173683</v>
      </c>
      <c r="G583" s="134">
        <v>1.8044524459735145E-2</v>
      </c>
      <c r="H583" s="134">
        <v>-3.0739449365217331E-2</v>
      </c>
      <c r="I583" s="134">
        <v>-2.8285251012811319E-2</v>
      </c>
      <c r="J583" s="134">
        <v>5.3963615365244966E-2</v>
      </c>
      <c r="K583" s="134">
        <v>0.2204787152701293</v>
      </c>
      <c r="L583" s="134">
        <v>-0.26239503726126601</v>
      </c>
      <c r="M583" s="134">
        <v>0.33296245501130328</v>
      </c>
      <c r="N583" s="134">
        <v>5.105595268795815E-2</v>
      </c>
      <c r="O583" s="134">
        <v>-0.20071218747827413</v>
      </c>
      <c r="P583" s="134">
        <v>0.34725611974971327</v>
      </c>
      <c r="Q583" s="134">
        <v>0.52803913468974306</v>
      </c>
      <c r="R583" s="134">
        <v>8.6351027099923261E-2</v>
      </c>
      <c r="S583" s="134">
        <v>-0.10488498085783293</v>
      </c>
      <c r="T583" s="134">
        <v>0.14740341753419139</v>
      </c>
      <c r="U583" s="6"/>
    </row>
    <row r="584" spans="1:21">
      <c r="A584" s="89" t="s">
        <v>5929</v>
      </c>
      <c r="B584" s="89" t="s">
        <v>961</v>
      </c>
      <c r="C584" s="134">
        <v>-0.38104572387307734</v>
      </c>
      <c r="D584" s="134">
        <v>0.19441830606316968</v>
      </c>
      <c r="E584" s="134">
        <v>1.093717384838818</v>
      </c>
      <c r="F584" s="134">
        <v>-0.5642682767524847</v>
      </c>
      <c r="G584" s="134">
        <v>-6.8904286610416809E-2</v>
      </c>
      <c r="H584" s="134">
        <v>0.21649695508619837</v>
      </c>
      <c r="I584" s="134">
        <v>3.6857521771826995E-4</v>
      </c>
      <c r="J584" s="134">
        <v>-6.6147280870580194E-2</v>
      </c>
      <c r="K584" s="134">
        <v>-1.777899061759447E-2</v>
      </c>
      <c r="L584" s="134">
        <v>0.16956629436409321</v>
      </c>
      <c r="M584" s="134">
        <v>-0.4270861547086654</v>
      </c>
      <c r="N584" s="134">
        <v>-0.10288672327466586</v>
      </c>
      <c r="O584" s="134">
        <v>4.5513816456216549E-2</v>
      </c>
      <c r="P584" s="134">
        <v>0.12078963149827393</v>
      </c>
      <c r="Q584" s="134">
        <v>0.27601389381979224</v>
      </c>
      <c r="R584" s="134">
        <v>0.21390227583320942</v>
      </c>
      <c r="S584" s="134">
        <v>-9.2157660568546684E-2</v>
      </c>
      <c r="T584" s="134">
        <v>4.3743849550816671E-2</v>
      </c>
      <c r="U584" s="6"/>
    </row>
    <row r="585" spans="1:21">
      <c r="A585" s="89" t="s">
        <v>5958</v>
      </c>
      <c r="B585" s="89" t="s">
        <v>5959</v>
      </c>
      <c r="C585" s="134">
        <v>0.15615095567517434</v>
      </c>
      <c r="D585" s="134">
        <v>0.14166575883145804</v>
      </c>
      <c r="E585" s="134">
        <v>2.5130907436561767E-2</v>
      </c>
      <c r="F585" s="134">
        <v>0.15773581887965138</v>
      </c>
      <c r="G585" s="134">
        <v>-5.6336436876706752E-2</v>
      </c>
      <c r="H585" s="134">
        <v>0.1281232196463018</v>
      </c>
      <c r="I585" s="134">
        <v>6.8652814367791359E-2</v>
      </c>
      <c r="J585" s="134">
        <v>0.21594423761453219</v>
      </c>
      <c r="K585" s="134">
        <v>-7.967879089552321E-3</v>
      </c>
      <c r="L585" s="134">
        <v>2.8987269245508651E-2</v>
      </c>
      <c r="M585" s="134">
        <v>-1.1029589821994534E-2</v>
      </c>
      <c r="N585" s="134">
        <v>6.0534903478040913E-2</v>
      </c>
      <c r="O585" s="134">
        <v>5.6187842872732485E-2</v>
      </c>
      <c r="P585" s="134">
        <v>0.34598405810584087</v>
      </c>
      <c r="Q585" s="134">
        <v>0.11490965028196642</v>
      </c>
      <c r="R585" s="134">
        <v>0.18528278916532903</v>
      </c>
      <c r="S585" s="134">
        <v>7.999971337484113E-2</v>
      </c>
      <c r="T585" s="134">
        <v>4.7108676819153539E-2</v>
      </c>
      <c r="U585" s="6"/>
    </row>
    <row r="586" spans="1:21">
      <c r="A586" s="89" t="s">
        <v>5960</v>
      </c>
      <c r="B586" s="89" t="s">
        <v>964</v>
      </c>
      <c r="C586" s="134">
        <v>0.13096153235245733</v>
      </c>
      <c r="D586" s="134">
        <v>0.14434093426128891</v>
      </c>
      <c r="E586" s="134">
        <v>5.4617979630529723E-2</v>
      </c>
      <c r="F586" s="134">
        <v>5.917707354392765E-2</v>
      </c>
      <c r="G586" s="134">
        <v>7.2830596127677172E-2</v>
      </c>
      <c r="H586" s="134">
        <v>8.9559949822524798E-2</v>
      </c>
      <c r="I586" s="134">
        <v>2.588648691444595E-2</v>
      </c>
      <c r="J586" s="134">
        <v>0.11448982760055948</v>
      </c>
      <c r="K586" s="134">
        <v>1.3541472373682417E-2</v>
      </c>
      <c r="L586" s="134">
        <v>0.11229023401462146</v>
      </c>
      <c r="M586" s="134">
        <v>-0.47348039719989243</v>
      </c>
      <c r="N586" s="134">
        <v>0.13266162599925124</v>
      </c>
      <c r="O586" s="134">
        <v>-2.6601616033860909E-2</v>
      </c>
      <c r="P586" s="134">
        <v>0.10233573681636199</v>
      </c>
      <c r="Q586" s="134">
        <v>0.14718405815289159</v>
      </c>
      <c r="R586" s="134">
        <v>0.14781914357531245</v>
      </c>
      <c r="S586" s="134">
        <v>0.1212619847949743</v>
      </c>
      <c r="T586" s="134">
        <v>0.13294472108447253</v>
      </c>
      <c r="U586" s="6"/>
    </row>
    <row r="587" spans="1:21">
      <c r="A587" s="89" t="s">
        <v>5982</v>
      </c>
      <c r="B587" s="89" t="s">
        <v>129</v>
      </c>
      <c r="C587" s="134">
        <v>0.10135640123710843</v>
      </c>
      <c r="D587" s="134">
        <v>0.17861607317711758</v>
      </c>
      <c r="E587" s="134">
        <v>6.6350823903394085E-2</v>
      </c>
      <c r="F587" s="134">
        <v>0.10635329824064654</v>
      </c>
      <c r="G587" s="134">
        <v>4.8024499334797799E-2</v>
      </c>
      <c r="H587" s="134">
        <v>8.5027082341942339E-2</v>
      </c>
      <c r="I587" s="134">
        <v>7.3813920025798341E-2</v>
      </c>
      <c r="J587" s="134">
        <v>0.11169728771962695</v>
      </c>
      <c r="K587" s="134">
        <v>-0.11215827337332451</v>
      </c>
      <c r="L587" s="134">
        <v>0.14638218003173775</v>
      </c>
      <c r="M587" s="134">
        <v>0.10938637448615807</v>
      </c>
      <c r="N587" s="134">
        <v>0.10060041431170519</v>
      </c>
      <c r="O587" s="134">
        <v>5.3534677698765742E-2</v>
      </c>
      <c r="P587" s="134">
        <v>0.20987429386144285</v>
      </c>
      <c r="Q587" s="134">
        <v>5.9374382830191585E-2</v>
      </c>
      <c r="R587" s="134">
        <v>0.16628835787230534</v>
      </c>
      <c r="S587" s="134">
        <v>0.16086036213460231</v>
      </c>
      <c r="T587" s="134">
        <v>0.14432497538224398</v>
      </c>
      <c r="U587" s="6"/>
    </row>
    <row r="588" spans="1:21">
      <c r="A588" s="89" t="s">
        <v>6021</v>
      </c>
      <c r="B588" s="89" t="s">
        <v>966</v>
      </c>
      <c r="C588" s="134">
        <v>0.11170992621596887</v>
      </c>
      <c r="D588" s="134">
        <v>9.4598556596204642E-2</v>
      </c>
      <c r="E588" s="134">
        <v>4.1756087286751065E-2</v>
      </c>
      <c r="F588" s="134">
        <v>3.3430293384995036E-2</v>
      </c>
      <c r="G588" s="134">
        <v>-8.0355354852187366E-3</v>
      </c>
      <c r="H588" s="134">
        <v>2.0020637192618818E-2</v>
      </c>
      <c r="I588" s="134">
        <v>8.1463753247123405E-2</v>
      </c>
      <c r="J588" s="134">
        <v>0.11690329381957021</v>
      </c>
      <c r="K588" s="134">
        <v>0.13113069345678086</v>
      </c>
      <c r="L588" s="134">
        <v>0.22883591520364677</v>
      </c>
      <c r="M588" s="134">
        <v>0.18993073345394551</v>
      </c>
      <c r="N588" s="134">
        <v>0.16457764017076992</v>
      </c>
      <c r="O588" s="134">
        <v>-0.10910562462872853</v>
      </c>
      <c r="P588" s="134">
        <v>6.7917518096757332</v>
      </c>
      <c r="Q588" s="134">
        <v>0.15495672386890891</v>
      </c>
      <c r="R588" s="134">
        <v>0.18174624151082042</v>
      </c>
      <c r="S588" s="134">
        <v>-0.16906029644368503</v>
      </c>
      <c r="T588" s="134">
        <v>7.998281359824233E-2</v>
      </c>
      <c r="U588" s="6"/>
    </row>
    <row r="589" spans="1:21">
      <c r="A589" s="89" t="s">
        <v>6029</v>
      </c>
      <c r="B589" s="89" t="s">
        <v>970</v>
      </c>
      <c r="C589" s="134">
        <v>0.54008310827515582</v>
      </c>
      <c r="D589" s="134">
        <v>-0.86917321531886893</v>
      </c>
      <c r="E589" s="134">
        <v>5.3467714614811257E-2</v>
      </c>
      <c r="F589" s="134">
        <v>0.2421590249116774</v>
      </c>
      <c r="G589" s="134">
        <v>0.41327585983715842</v>
      </c>
      <c r="H589" s="134">
        <v>0.19533613360713242</v>
      </c>
      <c r="I589" s="134">
        <v>-0.25102125134552622</v>
      </c>
      <c r="J589" s="134">
        <v>9.7913953870946369E-2</v>
      </c>
      <c r="K589" s="134">
        <v>0.68164938770413741</v>
      </c>
      <c r="L589" s="134">
        <v>-0.15863810945450052</v>
      </c>
      <c r="M589" s="134">
        <v>0.13254579299804736</v>
      </c>
      <c r="N589" s="134">
        <v>0.17946781874506668</v>
      </c>
      <c r="O589" s="134">
        <v>-0.43879427475058752</v>
      </c>
      <c r="P589" s="134">
        <v>3.9155334484629591</v>
      </c>
      <c r="Q589" s="134">
        <v>1.6582618231276682</v>
      </c>
      <c r="R589" s="134">
        <v>0.46345687269321778</v>
      </c>
      <c r="S589" s="134">
        <v>0.10560413969158566</v>
      </c>
      <c r="T589" s="134">
        <v>-4.4647086275368175E-2</v>
      </c>
      <c r="U589" s="6"/>
    </row>
    <row r="590" spans="1:21">
      <c r="A590" s="89" t="s">
        <v>6035</v>
      </c>
      <c r="B590" s="89" t="s">
        <v>130</v>
      </c>
      <c r="C590" s="134">
        <v>0.20167649990485481</v>
      </c>
      <c r="D590" s="134">
        <v>9.9458149844641408E-2</v>
      </c>
      <c r="E590" s="134">
        <v>5.7003750935240571E-3</v>
      </c>
      <c r="F590" s="134">
        <v>0.2314349022030433</v>
      </c>
      <c r="G590" s="134">
        <v>-0.15721256352897639</v>
      </c>
      <c r="H590" s="134">
        <v>0.17745907993532173</v>
      </c>
      <c r="I590" s="134">
        <v>6.8685294313002299E-2</v>
      </c>
      <c r="J590" s="134">
        <v>0.19441571698032956</v>
      </c>
      <c r="K590" s="134">
        <v>4.4538077633954787E-2</v>
      </c>
      <c r="L590" s="134">
        <v>-5.8451184652378307E-2</v>
      </c>
      <c r="M590" s="134">
        <v>0.12041856827059449</v>
      </c>
      <c r="N590" s="134">
        <v>-0.11937434142922831</v>
      </c>
      <c r="O590" s="134">
        <v>0.10803648222930806</v>
      </c>
      <c r="P590" s="134">
        <v>0.28445250191380289</v>
      </c>
      <c r="Q590" s="134">
        <v>0.15223810553141659</v>
      </c>
      <c r="R590" s="134">
        <v>0.24290240412742881</v>
      </c>
      <c r="S590" s="134">
        <v>0.11496568308436439</v>
      </c>
      <c r="T590" s="134">
        <v>-3.4971897637476435E-2</v>
      </c>
      <c r="U590" s="6"/>
    </row>
    <row r="591" spans="1:21">
      <c r="A591" s="89" t="s">
        <v>6050</v>
      </c>
      <c r="B591" s="89" t="s">
        <v>1020</v>
      </c>
      <c r="C591" s="134">
        <v>9.5642784405121972E-2</v>
      </c>
      <c r="D591" s="134">
        <v>0.55311168919926113</v>
      </c>
      <c r="E591" s="134">
        <v>-0.14748564095171801</v>
      </c>
      <c r="F591" s="134">
        <v>0.15420782846858017</v>
      </c>
      <c r="G591" s="134">
        <v>-5.1827914941337094E-2</v>
      </c>
      <c r="H591" s="134">
        <v>0.1149515331737978</v>
      </c>
      <c r="I591" s="134">
        <v>0.26039620101349059</v>
      </c>
      <c r="J591" s="134">
        <v>1.677284393757343</v>
      </c>
      <c r="K591" s="134">
        <v>-3.7813439980937336E-2</v>
      </c>
      <c r="L591" s="134">
        <v>1.0177495339577902E-2</v>
      </c>
      <c r="M591" s="134">
        <v>-8.7522901577484102E-2</v>
      </c>
      <c r="N591" s="134">
        <v>0.9479193121118572</v>
      </c>
      <c r="O591" s="134">
        <v>-2.8347927886693824E-3</v>
      </c>
      <c r="P591" s="134">
        <v>0.16947498546326267</v>
      </c>
      <c r="Q591" s="134">
        <v>4.7981245773219827E-2</v>
      </c>
      <c r="R591" s="134">
        <v>3.4265216878961002E-2</v>
      </c>
      <c r="S591" s="134">
        <v>-5.2155484684440978E-2</v>
      </c>
      <c r="T591" s="134">
        <v>7.6402515215323596E-2</v>
      </c>
      <c r="U591" s="6"/>
    </row>
    <row r="592" spans="1:21">
      <c r="A592" s="89" t="s">
        <v>7739</v>
      </c>
      <c r="B592" s="89" t="s">
        <v>7740</v>
      </c>
      <c r="C592" s="134">
        <v>0.1920208508558916</v>
      </c>
      <c r="D592" s="134">
        <v>8.6300303849195625E-2</v>
      </c>
      <c r="E592" s="134">
        <v>-0.10715086533477891</v>
      </c>
      <c r="F592" s="134">
        <v>-0.10636157445931782</v>
      </c>
      <c r="G592" s="134">
        <v>0.56954455492678413</v>
      </c>
      <c r="H592" s="134">
        <v>0.93327767546892471</v>
      </c>
      <c r="I592" s="134">
        <v>0.28663129727816039</v>
      </c>
      <c r="J592" s="134">
        <v>0.42824484777389538</v>
      </c>
      <c r="K592" s="134">
        <v>7.6070600388967735E-2</v>
      </c>
      <c r="L592" s="134">
        <v>0.10696413821912354</v>
      </c>
      <c r="M592" s="134">
        <v>-1</v>
      </c>
      <c r="N592" s="134" t="s">
        <v>7814</v>
      </c>
      <c r="O592" s="134" t="s">
        <v>7814</v>
      </c>
      <c r="P592" s="134" t="s">
        <v>7814</v>
      </c>
      <c r="Q592" s="134" t="s">
        <v>7814</v>
      </c>
      <c r="R592" s="134" t="s">
        <v>7814</v>
      </c>
      <c r="S592" s="134" t="s">
        <v>7814</v>
      </c>
      <c r="T592" s="134" t="s">
        <v>7814</v>
      </c>
      <c r="U592" s="6"/>
    </row>
    <row r="593" spans="1:21">
      <c r="A593" s="89" t="s">
        <v>7741</v>
      </c>
      <c r="B593" s="89" t="s">
        <v>7742</v>
      </c>
      <c r="C593" s="134">
        <v>-0.44114057631839654</v>
      </c>
      <c r="D593" s="134">
        <v>-1</v>
      </c>
      <c r="E593" s="134" t="s">
        <v>7814</v>
      </c>
      <c r="F593" s="134" t="s">
        <v>7814</v>
      </c>
      <c r="G593" s="134" t="s">
        <v>7814</v>
      </c>
      <c r="H593" s="134" t="s">
        <v>7814</v>
      </c>
      <c r="I593" s="134" t="s">
        <v>7814</v>
      </c>
      <c r="J593" s="134" t="s">
        <v>7814</v>
      </c>
      <c r="K593" s="134" t="s">
        <v>7814</v>
      </c>
      <c r="L593" s="134" t="s">
        <v>7814</v>
      </c>
      <c r="M593" s="134" t="s">
        <v>7814</v>
      </c>
      <c r="N593" s="134" t="s">
        <v>7814</v>
      </c>
      <c r="O593" s="134" t="s">
        <v>7814</v>
      </c>
      <c r="P593" s="134" t="s">
        <v>7814</v>
      </c>
      <c r="Q593" s="134" t="s">
        <v>7814</v>
      </c>
      <c r="R593" s="134" t="s">
        <v>7814</v>
      </c>
      <c r="S593" s="134" t="s">
        <v>7814</v>
      </c>
      <c r="T593" s="134" t="s">
        <v>7814</v>
      </c>
      <c r="U593" s="6"/>
    </row>
    <row r="594" spans="1:21">
      <c r="A594" s="89" t="s">
        <v>7743</v>
      </c>
      <c r="B594" s="89" t="s">
        <v>176</v>
      </c>
      <c r="C594" s="134">
        <v>0.32744739926940114</v>
      </c>
      <c r="D594" s="134">
        <v>0.17067619677841916</v>
      </c>
      <c r="E594" s="134">
        <v>-0.10530664077652863</v>
      </c>
      <c r="F594" s="134">
        <v>-0.23000111862016659</v>
      </c>
      <c r="G594" s="134">
        <v>1.2878971940458581</v>
      </c>
      <c r="H594" s="134">
        <v>1.3223487763707955</v>
      </c>
      <c r="I594" s="134">
        <v>0.34245239705205321</v>
      </c>
      <c r="J594" s="134">
        <v>0.476582172741707</v>
      </c>
      <c r="K594" s="134">
        <v>6.938017587955625E-2</v>
      </c>
      <c r="L594" s="134">
        <v>0.11243404742318908</v>
      </c>
      <c r="M594" s="134">
        <v>-1</v>
      </c>
      <c r="N594" s="134" t="s">
        <v>7814</v>
      </c>
      <c r="O594" s="134" t="s">
        <v>7814</v>
      </c>
      <c r="P594" s="134" t="s">
        <v>7814</v>
      </c>
      <c r="Q594" s="134" t="s">
        <v>7814</v>
      </c>
      <c r="R594" s="134" t="s">
        <v>7814</v>
      </c>
      <c r="S594" s="134" t="s">
        <v>7814</v>
      </c>
      <c r="T594" s="134" t="s">
        <v>7814</v>
      </c>
      <c r="U594" s="6"/>
    </row>
    <row r="595" spans="1:21" ht="25.5">
      <c r="A595" s="89" t="s">
        <v>7744</v>
      </c>
      <c r="B595" s="89" t="s">
        <v>177</v>
      </c>
      <c r="C595" s="134" t="s">
        <v>7814</v>
      </c>
      <c r="D595" s="134" t="s">
        <v>7814</v>
      </c>
      <c r="E595" s="134" t="s">
        <v>7814</v>
      </c>
      <c r="F595" s="134" t="s">
        <v>7814</v>
      </c>
      <c r="G595" s="134" t="s">
        <v>7814</v>
      </c>
      <c r="H595" s="134">
        <v>-1</v>
      </c>
      <c r="I595" s="134" t="s">
        <v>7814</v>
      </c>
      <c r="J595" s="134">
        <v>-1</v>
      </c>
      <c r="K595" s="134" t="s">
        <v>7814</v>
      </c>
      <c r="L595" s="134">
        <v>-0.55390334572490707</v>
      </c>
      <c r="M595" s="134">
        <v>-1</v>
      </c>
      <c r="N595" s="134" t="s">
        <v>7814</v>
      </c>
      <c r="O595" s="134" t="s">
        <v>7814</v>
      </c>
      <c r="P595" s="134" t="s">
        <v>7814</v>
      </c>
      <c r="Q595" s="134" t="s">
        <v>7814</v>
      </c>
      <c r="R595" s="134" t="s">
        <v>7814</v>
      </c>
      <c r="S595" s="134" t="s">
        <v>7814</v>
      </c>
      <c r="T595" s="134" t="s">
        <v>7814</v>
      </c>
      <c r="U595" s="6"/>
    </row>
    <row r="596" spans="1:21">
      <c r="A596" s="89" t="s">
        <v>7745</v>
      </c>
      <c r="B596" s="89" t="s">
        <v>65</v>
      </c>
      <c r="C596" s="134">
        <v>0.63105776705913241</v>
      </c>
      <c r="D596" s="134">
        <v>-0.11004970188081953</v>
      </c>
      <c r="E596" s="134">
        <v>-0.30870618247891313</v>
      </c>
      <c r="F596" s="134">
        <v>5.7090365896092843E-2</v>
      </c>
      <c r="G596" s="134">
        <v>-0.13206595519335895</v>
      </c>
      <c r="H596" s="134">
        <v>-0.70221842340765828</v>
      </c>
      <c r="I596" s="134">
        <v>0.22322961325405055</v>
      </c>
      <c r="J596" s="134">
        <v>0.24970256671245639</v>
      </c>
      <c r="K596" s="134">
        <v>0.72549959898059391</v>
      </c>
      <c r="L596" s="134">
        <v>-0.46453274876923145</v>
      </c>
      <c r="M596" s="134">
        <v>-1</v>
      </c>
      <c r="N596" s="134" t="s">
        <v>7814</v>
      </c>
      <c r="O596" s="134" t="s">
        <v>7814</v>
      </c>
      <c r="P596" s="134" t="s">
        <v>7814</v>
      </c>
      <c r="Q596" s="134" t="s">
        <v>7814</v>
      </c>
      <c r="R596" s="134" t="s">
        <v>7814</v>
      </c>
      <c r="S596" s="134" t="s">
        <v>7814</v>
      </c>
      <c r="T596" s="134" t="s">
        <v>7814</v>
      </c>
      <c r="U596" s="6"/>
    </row>
    <row r="597" spans="1:21">
      <c r="A597" s="89" t="s">
        <v>7746</v>
      </c>
      <c r="B597" s="89" t="s">
        <v>215</v>
      </c>
      <c r="C597" s="134" t="s">
        <v>7814</v>
      </c>
      <c r="D597" s="134" t="s">
        <v>7814</v>
      </c>
      <c r="E597" s="134" t="s">
        <v>7814</v>
      </c>
      <c r="F597" s="134" t="s">
        <v>7814</v>
      </c>
      <c r="G597" s="134" t="s">
        <v>7814</v>
      </c>
      <c r="H597" s="134" t="s">
        <v>7814</v>
      </c>
      <c r="I597" s="134" t="s">
        <v>7814</v>
      </c>
      <c r="J597" s="134" t="s">
        <v>7814</v>
      </c>
      <c r="K597" s="134" t="s">
        <v>7814</v>
      </c>
      <c r="L597" s="134" t="s">
        <v>7814</v>
      </c>
      <c r="M597" s="134" t="s">
        <v>7814</v>
      </c>
      <c r="N597" s="134" t="s">
        <v>7814</v>
      </c>
      <c r="O597" s="134" t="s">
        <v>7814</v>
      </c>
      <c r="P597" s="134" t="s">
        <v>7814</v>
      </c>
      <c r="Q597" s="134" t="s">
        <v>7814</v>
      </c>
      <c r="R597" s="134" t="s">
        <v>7814</v>
      </c>
      <c r="S597" s="134" t="s">
        <v>7814</v>
      </c>
      <c r="T597" s="134" t="s">
        <v>7814</v>
      </c>
      <c r="U597" s="6"/>
    </row>
    <row r="598" spans="1:21">
      <c r="A598" s="89" t="s">
        <v>7747</v>
      </c>
      <c r="B598" s="89" t="s">
        <v>5545</v>
      </c>
      <c r="C598" s="134" t="s">
        <v>7814</v>
      </c>
      <c r="D598" s="134" t="s">
        <v>7814</v>
      </c>
      <c r="E598" s="134" t="s">
        <v>7814</v>
      </c>
      <c r="F598" s="134" t="s">
        <v>7814</v>
      </c>
      <c r="G598" s="134" t="s">
        <v>7814</v>
      </c>
      <c r="H598" s="134" t="s">
        <v>7814</v>
      </c>
      <c r="I598" s="134">
        <v>-1</v>
      </c>
      <c r="J598" s="134" t="s">
        <v>7814</v>
      </c>
      <c r="K598" s="134" t="s">
        <v>7814</v>
      </c>
      <c r="L598" s="134" t="s">
        <v>7814</v>
      </c>
      <c r="M598" s="134" t="s">
        <v>7814</v>
      </c>
      <c r="N598" s="134" t="s">
        <v>7814</v>
      </c>
      <c r="O598" s="134" t="s">
        <v>7814</v>
      </c>
      <c r="P598" s="134" t="s">
        <v>7814</v>
      </c>
      <c r="Q598" s="134" t="s">
        <v>7814</v>
      </c>
      <c r="R598" s="134" t="s">
        <v>7814</v>
      </c>
      <c r="S598" s="134" t="s">
        <v>7814</v>
      </c>
      <c r="T598" s="134" t="s">
        <v>7814</v>
      </c>
      <c r="U598" s="6"/>
    </row>
    <row r="599" spans="1:21">
      <c r="A599" s="89" t="s">
        <v>7748</v>
      </c>
      <c r="B599" s="89" t="s">
        <v>968</v>
      </c>
      <c r="C599" s="134">
        <v>-1.5053966664735907E-2</v>
      </c>
      <c r="D599" s="134">
        <v>2.0998613463858673E-2</v>
      </c>
      <c r="E599" s="134">
        <v>-6.4547454932783022E-2</v>
      </c>
      <c r="F599" s="134">
        <v>5.3325805353313216E-2</v>
      </c>
      <c r="G599" s="134">
        <v>-0.10704503285463862</v>
      </c>
      <c r="H599" s="134">
        <v>9.7376440576143253E-2</v>
      </c>
      <c r="I599" s="134">
        <v>-4.4918778502493928E-2</v>
      </c>
      <c r="J599" s="134">
        <v>3.1109546717578818E-2</v>
      </c>
      <c r="K599" s="134">
        <v>0.11225141520405035</v>
      </c>
      <c r="L599" s="134">
        <v>0.10431411933599111</v>
      </c>
      <c r="M599" s="134">
        <v>-1</v>
      </c>
      <c r="N599" s="134" t="s">
        <v>7814</v>
      </c>
      <c r="O599" s="134" t="s">
        <v>7814</v>
      </c>
      <c r="P599" s="134" t="s">
        <v>7814</v>
      </c>
      <c r="Q599" s="134" t="s">
        <v>7814</v>
      </c>
      <c r="R599" s="134" t="s">
        <v>7814</v>
      </c>
      <c r="S599" s="134" t="s">
        <v>7814</v>
      </c>
      <c r="T599" s="134" t="s">
        <v>7814</v>
      </c>
      <c r="U599" s="6"/>
    </row>
    <row r="600" spans="1:21">
      <c r="C600" s="141"/>
    </row>
    <row r="601" spans="1:21">
      <c r="C601" s="141"/>
    </row>
    <row r="602" spans="1:21">
      <c r="C602" s="141"/>
    </row>
    <row r="603" spans="1:21">
      <c r="C603" s="141"/>
    </row>
  </sheetData>
  <mergeCells count="1">
    <mergeCell ref="A1:Q2"/>
  </mergeCells>
  <printOptions horizontalCentered="1"/>
  <pageMargins left="0.39370078740157483" right="0.39370078740157483" top="0.39370078740157483" bottom="0.39370078740157483" header="0" footer="0"/>
  <pageSetup scale="37" fitToHeight="9" orientation="landscape" r:id="rId1"/>
  <headerFooter alignWithMargins="0">
    <oddHeader>&amp;R09/05/2014</oddHead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L19" sqref="L19"/>
    </sheetView>
  </sheetViews>
  <sheetFormatPr defaultColWidth="11.42578125" defaultRowHeight="12.75"/>
  <cols>
    <col min="1" max="1" width="28" customWidth="1"/>
    <col min="2" max="2" width="17" bestFit="1" customWidth="1"/>
  </cols>
  <sheetData>
    <row r="1" spans="1:17" ht="15.75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80"/>
    </row>
    <row r="2" spans="1:17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7" ht="15.7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ht="15">
      <c r="A4" s="6" t="s">
        <v>474</v>
      </c>
      <c r="B4" s="76">
        <v>43928383924</v>
      </c>
      <c r="C4" s="76">
        <v>38251457494</v>
      </c>
      <c r="D4" s="76">
        <v>43861973154</v>
      </c>
      <c r="E4" s="76">
        <v>47677299243</v>
      </c>
      <c r="F4" s="76">
        <v>50931463509</v>
      </c>
      <c r="G4" s="76">
        <v>62468711543</v>
      </c>
      <c r="H4" s="76">
        <v>83156217431</v>
      </c>
      <c r="I4" s="76">
        <v>91253481685</v>
      </c>
      <c r="J4" s="76">
        <v>79736282148</v>
      </c>
      <c r="K4" s="76">
        <v>90035644487</v>
      </c>
      <c r="L4" s="77">
        <v>92206522891.619293</v>
      </c>
      <c r="M4" s="77">
        <v>98284208265.143799</v>
      </c>
      <c r="N4" s="77">
        <v>93010810778.920914</v>
      </c>
      <c r="O4" s="77">
        <v>106174089727.02299</v>
      </c>
      <c r="P4" s="78">
        <v>131748991046.791</v>
      </c>
      <c r="Q4" s="78">
        <v>132721199885.70399</v>
      </c>
    </row>
    <row r="5" spans="1:17" ht="15">
      <c r="A5" s="6" t="s">
        <v>149</v>
      </c>
      <c r="B5" s="76">
        <v>70851185265</v>
      </c>
      <c r="C5" s="76">
        <v>90472315919</v>
      </c>
      <c r="D5" s="76">
        <v>92873233689</v>
      </c>
      <c r="E5" s="76">
        <v>92649150201</v>
      </c>
      <c r="F5" s="76">
        <v>108005557295</v>
      </c>
      <c r="G5" s="76">
        <v>147028967032</v>
      </c>
      <c r="H5" s="76">
        <v>168432276324</v>
      </c>
      <c r="I5" s="76">
        <v>208330544003</v>
      </c>
      <c r="J5" s="76">
        <v>260239131244</v>
      </c>
      <c r="K5" s="76">
        <v>273900606295</v>
      </c>
      <c r="L5" s="77">
        <v>279471952656.32001</v>
      </c>
      <c r="M5" s="77">
        <v>276256434347.33398</v>
      </c>
      <c r="N5" s="77">
        <v>311153126058.83801</v>
      </c>
      <c r="O5" s="77">
        <v>343205254481.75403</v>
      </c>
      <c r="P5" s="78">
        <v>361150640266.32001</v>
      </c>
      <c r="Q5" s="78">
        <v>424924004362.00598</v>
      </c>
    </row>
    <row r="6" spans="1:17" ht="15">
      <c r="A6" s="6" t="s">
        <v>760</v>
      </c>
      <c r="B6" s="76">
        <v>13685508019</v>
      </c>
      <c r="C6" s="76">
        <v>9217038499</v>
      </c>
      <c r="D6" s="76">
        <v>10736747672</v>
      </c>
      <c r="E6" s="76">
        <v>12196269629</v>
      </c>
      <c r="F6" s="76">
        <v>23975240616</v>
      </c>
      <c r="G6" s="76">
        <v>19819964472</v>
      </c>
      <c r="H6" s="76">
        <v>17261468271</v>
      </c>
      <c r="I6" s="76">
        <v>17669938340</v>
      </c>
      <c r="J6" s="76">
        <v>20826575083</v>
      </c>
      <c r="K6" s="76">
        <v>24694664274</v>
      </c>
      <c r="L6" s="77">
        <v>27651600374.729698</v>
      </c>
      <c r="M6" s="77">
        <v>90982522138.665207</v>
      </c>
      <c r="N6" s="77">
        <v>93442267823.860092</v>
      </c>
      <c r="O6" s="77">
        <v>93305924881.841599</v>
      </c>
      <c r="P6" s="78">
        <v>116465198604.811</v>
      </c>
      <c r="Q6" s="78">
        <v>142719536168.944</v>
      </c>
    </row>
    <row r="7" spans="1:17" ht="15">
      <c r="A7" s="6" t="s">
        <v>1383</v>
      </c>
      <c r="B7" s="76">
        <v>77845261642</v>
      </c>
      <c r="C7" s="76">
        <v>76956836059</v>
      </c>
      <c r="D7" s="76">
        <v>86994478737</v>
      </c>
      <c r="E7" s="76">
        <v>113315166416</v>
      </c>
      <c r="F7" s="76">
        <v>100633375710</v>
      </c>
      <c r="G7" s="76">
        <v>128868385132</v>
      </c>
      <c r="H7" s="76">
        <v>140970448526</v>
      </c>
      <c r="I7" s="76">
        <v>151101172975</v>
      </c>
      <c r="J7" s="76">
        <v>176993245646</v>
      </c>
      <c r="K7" s="76">
        <v>186722267881</v>
      </c>
      <c r="L7" s="77">
        <v>201364054529.05899</v>
      </c>
      <c r="M7" s="77">
        <v>62134339811.683296</v>
      </c>
      <c r="N7" s="77">
        <v>55497486498.827599</v>
      </c>
      <c r="O7" s="77">
        <v>59192421128.080605</v>
      </c>
      <c r="P7" s="78">
        <v>54951703508.722206</v>
      </c>
      <c r="Q7" s="78">
        <v>65411225321.064499</v>
      </c>
    </row>
    <row r="8" spans="1:17" ht="15">
      <c r="A8" s="6" t="s">
        <v>116</v>
      </c>
      <c r="B8" s="76">
        <v>4944242703</v>
      </c>
      <c r="C8" s="76">
        <v>4757467990</v>
      </c>
      <c r="D8" s="76">
        <v>5096293422</v>
      </c>
      <c r="E8" s="76">
        <v>6326023493</v>
      </c>
      <c r="F8" s="76">
        <v>6907966664</v>
      </c>
      <c r="G8" s="76">
        <v>7618680587</v>
      </c>
      <c r="H8" s="76">
        <v>8354375021</v>
      </c>
      <c r="I8" s="76">
        <v>8707484578</v>
      </c>
      <c r="J8" s="76">
        <v>9014366564</v>
      </c>
      <c r="K8" s="76">
        <v>9124544125</v>
      </c>
      <c r="L8" s="77">
        <v>9983963920.1105385</v>
      </c>
      <c r="M8" s="77">
        <v>13581714019.106001</v>
      </c>
      <c r="N8" s="77">
        <v>15760931120.257198</v>
      </c>
      <c r="O8" s="77">
        <v>16400914458.414801</v>
      </c>
      <c r="P8" s="78">
        <v>21064911558.796803</v>
      </c>
      <c r="Q8" s="78">
        <v>25075711658.247799</v>
      </c>
    </row>
    <row r="9" spans="1:17" ht="15">
      <c r="A9" s="6" t="s">
        <v>193</v>
      </c>
      <c r="B9" s="76">
        <v>78888594077</v>
      </c>
      <c r="C9" s="76">
        <v>82186264147</v>
      </c>
      <c r="D9" s="76">
        <v>98474599590</v>
      </c>
      <c r="E9" s="76">
        <v>107485913148</v>
      </c>
      <c r="F9" s="76">
        <v>124419753869</v>
      </c>
      <c r="G9" s="76">
        <v>136453831174</v>
      </c>
      <c r="H9" s="76">
        <v>151607919349</v>
      </c>
      <c r="I9" s="76">
        <v>163954989413</v>
      </c>
      <c r="J9" s="76">
        <v>204343859781</v>
      </c>
      <c r="K9" s="76">
        <v>212645854788</v>
      </c>
      <c r="L9" s="77">
        <v>224581115732.66699</v>
      </c>
      <c r="M9" s="77">
        <v>327648752532.67798</v>
      </c>
      <c r="N9" s="77">
        <v>341380078750.99298</v>
      </c>
      <c r="O9" s="77">
        <v>354973091768.39697</v>
      </c>
      <c r="P9" s="78">
        <v>374490072014.63397</v>
      </c>
      <c r="Q9" s="78">
        <v>400137018691.58099</v>
      </c>
    </row>
    <row r="10" spans="1:17" ht="15">
      <c r="A10" s="6" t="s">
        <v>211</v>
      </c>
      <c r="B10" s="76">
        <v>40168841664</v>
      </c>
      <c r="C10" s="76">
        <v>49646502172</v>
      </c>
      <c r="D10" s="76">
        <v>64261085568</v>
      </c>
      <c r="E10" s="76">
        <v>64864903906</v>
      </c>
      <c r="F10" s="76">
        <v>80295661683</v>
      </c>
      <c r="G10" s="76">
        <v>95452478869</v>
      </c>
      <c r="H10" s="76">
        <v>105897310254</v>
      </c>
      <c r="I10" s="76">
        <v>116892830566</v>
      </c>
      <c r="J10" s="76">
        <v>176845826677</v>
      </c>
      <c r="K10" s="76">
        <v>193493228477</v>
      </c>
      <c r="L10" s="77">
        <v>212470174805.97299</v>
      </c>
      <c r="M10" s="77">
        <v>331674090310.51398</v>
      </c>
      <c r="N10" s="77">
        <v>344365050853.27399</v>
      </c>
      <c r="O10" s="77">
        <v>356857568040.25299</v>
      </c>
      <c r="P10" s="78">
        <v>366207634282.76099</v>
      </c>
      <c r="Q10" s="78">
        <v>380036379752.72101</v>
      </c>
    </row>
    <row r="11" spans="1:17" ht="15">
      <c r="A11" s="6" t="s">
        <v>2156</v>
      </c>
      <c r="B11" s="76">
        <v>30287912100</v>
      </c>
      <c r="C11" s="76">
        <v>29606843598</v>
      </c>
      <c r="D11" s="76">
        <v>30078664479</v>
      </c>
      <c r="E11" s="76">
        <v>39260187790</v>
      </c>
      <c r="F11" s="76">
        <v>56305560115</v>
      </c>
      <c r="G11" s="76">
        <v>64609554622</v>
      </c>
      <c r="H11" s="76">
        <v>77045027274</v>
      </c>
      <c r="I11" s="76">
        <v>77007178781</v>
      </c>
      <c r="J11" s="76">
        <v>65375747606</v>
      </c>
      <c r="K11" s="76">
        <v>68331607886</v>
      </c>
      <c r="L11" s="77">
        <v>55533591218.944298</v>
      </c>
      <c r="M11" s="77">
        <v>61140989044.128998</v>
      </c>
      <c r="N11" s="77">
        <v>70084141720.798004</v>
      </c>
      <c r="O11" s="77">
        <v>65762990016.842796</v>
      </c>
      <c r="P11" s="78">
        <v>63737950697.9272</v>
      </c>
      <c r="Q11" s="78">
        <v>163983845323.06</v>
      </c>
    </row>
    <row r="12" spans="1:17" ht="15">
      <c r="A12" s="6" t="s">
        <v>82</v>
      </c>
      <c r="B12" s="76">
        <v>76990805745</v>
      </c>
      <c r="C12" s="76">
        <v>89748986269</v>
      </c>
      <c r="D12" s="76">
        <v>94546121840</v>
      </c>
      <c r="E12" s="76">
        <v>104426279084</v>
      </c>
      <c r="F12" s="76">
        <v>130599364161</v>
      </c>
      <c r="G12" s="76">
        <v>152873312555</v>
      </c>
      <c r="H12" s="76">
        <v>169757522407</v>
      </c>
      <c r="I12" s="76">
        <v>185903085027</v>
      </c>
      <c r="J12" s="76">
        <v>165478777931</v>
      </c>
      <c r="K12" s="76">
        <v>162015842361</v>
      </c>
      <c r="L12" s="77">
        <v>198451394173.82199</v>
      </c>
      <c r="M12" s="77">
        <v>109972529947.78993</v>
      </c>
      <c r="N12" s="77">
        <v>211812254994.509</v>
      </c>
      <c r="O12" s="77">
        <v>143580728920.13699</v>
      </c>
      <c r="P12" s="78">
        <v>155933795625.461</v>
      </c>
      <c r="Q12" s="78">
        <v>180353369956.94699</v>
      </c>
    </row>
    <row r="13" spans="1:17" ht="15">
      <c r="A13" s="6" t="s">
        <v>173</v>
      </c>
      <c r="B13" s="76">
        <v>-1024254848.4400005</v>
      </c>
      <c r="C13" s="76">
        <v>-6517442105.2200003</v>
      </c>
      <c r="D13" s="76">
        <v>-11010118714.52</v>
      </c>
      <c r="E13" s="76">
        <v>-21652678963.419998</v>
      </c>
      <c r="F13" s="76">
        <v>-16594966694.469999</v>
      </c>
      <c r="G13" s="76">
        <v>-17873343888.220001</v>
      </c>
      <c r="H13" s="76">
        <v>-22958937716.810001</v>
      </c>
      <c r="I13" s="76">
        <v>-27048133132.27</v>
      </c>
      <c r="J13" s="76">
        <v>-25605674946.93</v>
      </c>
      <c r="K13" s="76">
        <v>-12990800368.139999</v>
      </c>
      <c r="L13" s="77">
        <v>-15443437253.5494</v>
      </c>
      <c r="M13" s="77"/>
      <c r="N13" s="77"/>
      <c r="O13" s="77"/>
      <c r="P13" s="78"/>
      <c r="Q13" s="78"/>
    </row>
  </sheetData>
  <mergeCells count="1">
    <mergeCell ref="A1:N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topLeftCell="E1" workbookViewId="0">
      <selection activeCell="O3" sqref="O3"/>
    </sheetView>
  </sheetViews>
  <sheetFormatPr defaultColWidth="11.42578125" defaultRowHeight="12.75"/>
  <cols>
    <col min="2" max="2" width="17" bestFit="1" customWidth="1"/>
  </cols>
  <sheetData>
    <row r="1" spans="1:16" ht="15.75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80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</row>
    <row r="4" spans="1:16" ht="15">
      <c r="A4" s="6" t="s">
        <v>66</v>
      </c>
      <c r="B4" s="76">
        <v>49389917609</v>
      </c>
      <c r="C4" s="76">
        <v>53156716003</v>
      </c>
      <c r="D4" s="76">
        <v>59737926919</v>
      </c>
      <c r="E4" s="76">
        <v>67177716983</v>
      </c>
      <c r="F4" s="76">
        <v>76178552110</v>
      </c>
      <c r="G4" s="76">
        <v>85075618351</v>
      </c>
      <c r="H4" s="76">
        <v>100076449402</v>
      </c>
      <c r="I4" s="76">
        <v>118479721160</v>
      </c>
      <c r="J4" s="76">
        <v>125966489664</v>
      </c>
      <c r="K4" s="76">
        <v>135641433111</v>
      </c>
      <c r="L4" s="77">
        <v>137747271814.41299</v>
      </c>
      <c r="M4" s="77">
        <v>142494813436.51599</v>
      </c>
      <c r="N4" s="77">
        <v>161190888502.92401</v>
      </c>
      <c r="O4" s="77"/>
      <c r="P4" s="77">
        <v>192861226610.58899</v>
      </c>
    </row>
    <row r="5" spans="1:16" ht="15">
      <c r="A5" s="6" t="s">
        <v>201</v>
      </c>
      <c r="B5" s="76">
        <v>125228279051</v>
      </c>
      <c r="C5" s="76">
        <v>139070302465</v>
      </c>
      <c r="D5" s="76">
        <v>159258527161</v>
      </c>
      <c r="E5" s="76">
        <v>176498959843</v>
      </c>
      <c r="F5" s="76">
        <v>193073222194</v>
      </c>
      <c r="G5" s="76">
        <v>235363355081</v>
      </c>
      <c r="H5" s="76">
        <v>270569211276</v>
      </c>
      <c r="I5" s="76">
        <v>335104625685</v>
      </c>
      <c r="J5" s="76">
        <v>402310536222</v>
      </c>
      <c r="K5" s="76">
        <v>441840622349</v>
      </c>
      <c r="L5" s="77">
        <v>470323368825.70398</v>
      </c>
      <c r="M5" s="77">
        <v>416473541409.43298</v>
      </c>
      <c r="N5" s="77">
        <v>455459014549.005</v>
      </c>
      <c r="O5" s="77"/>
      <c r="P5" s="77">
        <v>512962612498.237</v>
      </c>
    </row>
    <row r="6" spans="1:16" ht="15">
      <c r="A6" s="6" t="s">
        <v>159</v>
      </c>
      <c r="B6" s="76">
        <v>13068474945</v>
      </c>
      <c r="C6" s="76">
        <v>13761140822</v>
      </c>
      <c r="D6" s="76">
        <v>15055702396</v>
      </c>
      <c r="E6" s="76">
        <v>17926731966</v>
      </c>
      <c r="F6" s="76">
        <v>14233769093</v>
      </c>
      <c r="G6" s="76">
        <v>14086452122</v>
      </c>
      <c r="H6" s="76">
        <v>17253596852</v>
      </c>
      <c r="I6" s="76">
        <v>16925054211</v>
      </c>
      <c r="J6" s="76">
        <v>27389725442</v>
      </c>
      <c r="K6" s="76">
        <v>24961715992</v>
      </c>
      <c r="L6" s="77">
        <v>24374578447.405201</v>
      </c>
      <c r="M6" s="77">
        <v>144419056083.81299</v>
      </c>
      <c r="N6" s="77">
        <v>146606383440.76501</v>
      </c>
      <c r="O6" s="77"/>
      <c r="P6" s="77">
        <v>204229878617.67499</v>
      </c>
    </row>
    <row r="7" spans="1:16" ht="15">
      <c r="A7" s="6" t="s">
        <v>57</v>
      </c>
      <c r="B7" s="76">
        <v>37888346325</v>
      </c>
      <c r="C7" s="76">
        <v>40589831276</v>
      </c>
      <c r="D7" s="76">
        <v>46530526474</v>
      </c>
      <c r="E7" s="76">
        <v>55338742793</v>
      </c>
      <c r="F7" s="76">
        <v>60045858140</v>
      </c>
      <c r="G7" s="76">
        <v>67727564713</v>
      </c>
      <c r="H7" s="76">
        <v>68154782836</v>
      </c>
      <c r="I7" s="76">
        <v>77548646235</v>
      </c>
      <c r="J7" s="76">
        <v>85693889297</v>
      </c>
      <c r="K7" s="76">
        <v>90553733829</v>
      </c>
      <c r="L7" s="77">
        <v>89434729194.735199</v>
      </c>
      <c r="M7" s="77">
        <v>87888438400.281097</v>
      </c>
      <c r="N7" s="77">
        <v>99535432575.105209</v>
      </c>
      <c r="O7" s="77"/>
      <c r="P7" s="77">
        <v>100282674223.254</v>
      </c>
    </row>
    <row r="8" spans="1:16" ht="15">
      <c r="A8" s="6" t="s">
        <v>160</v>
      </c>
      <c r="B8" s="76">
        <v>4472458153</v>
      </c>
      <c r="C8" s="76">
        <v>5510331474</v>
      </c>
      <c r="D8" s="76">
        <v>4838196728</v>
      </c>
      <c r="E8" s="76">
        <v>4962871657</v>
      </c>
      <c r="F8" s="76">
        <v>4839853129</v>
      </c>
      <c r="G8" s="76">
        <v>5853475120</v>
      </c>
      <c r="H8" s="76">
        <v>6012524675</v>
      </c>
      <c r="I8" s="76">
        <v>6408548514</v>
      </c>
      <c r="J8" s="76">
        <v>8197690411</v>
      </c>
      <c r="K8" s="76">
        <v>15628565736</v>
      </c>
      <c r="L8" s="77">
        <v>17038682135.677801</v>
      </c>
      <c r="M8" s="77">
        <v>241753109380.98734</v>
      </c>
      <c r="N8" s="77">
        <v>474279568575.23602</v>
      </c>
      <c r="O8" s="77"/>
      <c r="P8" s="77">
        <v>523688040004.80298</v>
      </c>
    </row>
    <row r="9" spans="1:16" ht="15">
      <c r="A9" s="6" t="s">
        <v>161</v>
      </c>
      <c r="B9" s="76">
        <v>9115555182</v>
      </c>
      <c r="C9" s="76">
        <v>10747609056</v>
      </c>
      <c r="D9" s="76">
        <v>12554474255</v>
      </c>
      <c r="E9" s="76">
        <v>14151106870</v>
      </c>
      <c r="F9" s="76">
        <v>12454036558</v>
      </c>
      <c r="G9" s="76">
        <v>13279706451</v>
      </c>
      <c r="H9" s="76">
        <v>15648322995</v>
      </c>
      <c r="I9" s="76">
        <v>16558015293</v>
      </c>
      <c r="J9" s="76">
        <v>21599376676</v>
      </c>
      <c r="K9" s="76">
        <v>22860455559</v>
      </c>
      <c r="L9" s="77">
        <v>23479340404.405602</v>
      </c>
      <c r="M9" s="77">
        <v>204785427.84388</v>
      </c>
      <c r="N9" s="77">
        <v>213505041.50269002</v>
      </c>
      <c r="O9" s="77"/>
      <c r="P9" s="77">
        <v>734117781.65111995</v>
      </c>
    </row>
    <row r="10" spans="1:16" ht="15">
      <c r="A10" s="6" t="s">
        <v>34</v>
      </c>
      <c r="B10" s="76">
        <v>143062910900</v>
      </c>
      <c r="C10" s="76">
        <v>143421950445</v>
      </c>
      <c r="D10" s="76">
        <v>161972114359</v>
      </c>
      <c r="E10" s="76">
        <v>166328226570</v>
      </c>
      <c r="F10" s="76">
        <v>177384774217</v>
      </c>
      <c r="G10" s="76">
        <v>182633707071</v>
      </c>
      <c r="H10" s="76">
        <v>194329089536</v>
      </c>
      <c r="I10" s="76">
        <v>204764580014</v>
      </c>
      <c r="J10" s="76">
        <v>134257953753</v>
      </c>
      <c r="K10" s="76">
        <v>125572190814</v>
      </c>
      <c r="L10" s="77">
        <v>144906070326.49399</v>
      </c>
      <c r="M10" s="77">
        <v>80258959891.112503</v>
      </c>
      <c r="N10" s="77">
        <v>211547957406.45499</v>
      </c>
      <c r="O10" s="77"/>
      <c r="P10" s="77">
        <v>92841344551.932907</v>
      </c>
    </row>
    <row r="11" spans="1:16" ht="15">
      <c r="A11" s="6" t="s">
        <v>162</v>
      </c>
      <c r="B11" s="76">
        <v>42870668081</v>
      </c>
      <c r="C11" s="76">
        <v>48719607373</v>
      </c>
      <c r="D11" s="76">
        <v>55011509473</v>
      </c>
      <c r="E11" s="76">
        <v>59246144577</v>
      </c>
      <c r="F11" s="76">
        <v>72447594673</v>
      </c>
      <c r="G11" s="76">
        <v>77940679974</v>
      </c>
      <c r="H11" s="76">
        <v>84408711779</v>
      </c>
      <c r="I11" s="76">
        <v>92895255274</v>
      </c>
      <c r="J11" s="76">
        <v>103165087012</v>
      </c>
      <c r="K11" s="76">
        <v>112477317992</v>
      </c>
      <c r="L11" s="77">
        <v>127668640081.916</v>
      </c>
      <c r="M11" s="77">
        <v>157371534097.013</v>
      </c>
      <c r="N11" s="77">
        <v>153584733646.41699</v>
      </c>
      <c r="O11" s="77"/>
      <c r="P11" s="77">
        <v>161546605284.565</v>
      </c>
    </row>
    <row r="12" spans="1:16" ht="15">
      <c r="A12" s="6" t="s">
        <v>180</v>
      </c>
      <c r="B12" s="76">
        <v>-15621888678</v>
      </c>
      <c r="C12" s="76">
        <v>-14962843881</v>
      </c>
      <c r="D12" s="76">
        <v>-15452469768</v>
      </c>
      <c r="E12" s="76">
        <v>-15038941629</v>
      </c>
      <c r="F12" s="76">
        <v>-16794078384</v>
      </c>
      <c r="G12" s="76">
        <v>-23504560637</v>
      </c>
      <c r="H12" s="76">
        <v>-24667766708</v>
      </c>
      <c r="I12" s="76">
        <v>-27359064521</v>
      </c>
      <c r="J12" s="76">
        <v>-33218423985</v>
      </c>
      <c r="K12" s="76">
        <v>-16025453693</v>
      </c>
      <c r="L12" s="77">
        <v>-15028747873.7628</v>
      </c>
      <c r="M12" s="77">
        <v>11567097149.747601</v>
      </c>
      <c r="N12" s="77">
        <v>11974454056.990801</v>
      </c>
      <c r="O12" s="77"/>
      <c r="P12" s="77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Q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M14" sqref="M14"/>
    </sheetView>
  </sheetViews>
  <sheetFormatPr defaultColWidth="11.42578125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42578125" customWidth="1"/>
    <col min="14" max="15" width="22" customWidth="1"/>
    <col min="16" max="16" width="22" bestFit="1" customWidth="1"/>
  </cols>
  <sheetData>
    <row r="1" spans="1:17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</row>
    <row r="2" spans="1:17">
      <c r="A2" t="s">
        <v>66</v>
      </c>
      <c r="B2" s="79">
        <v>49389917609</v>
      </c>
      <c r="C2" s="79">
        <v>53156716003</v>
      </c>
      <c r="D2" s="79">
        <v>59737926919</v>
      </c>
      <c r="E2" s="79">
        <v>67177716983</v>
      </c>
      <c r="F2" s="79">
        <v>76178552110</v>
      </c>
      <c r="G2" s="79">
        <v>85075618351</v>
      </c>
      <c r="H2" s="79">
        <v>100076449402</v>
      </c>
      <c r="I2" s="79">
        <v>118479721160</v>
      </c>
      <c r="J2" s="79">
        <v>125966489664</v>
      </c>
      <c r="K2" s="79">
        <v>135641433111</v>
      </c>
      <c r="L2" s="79">
        <v>137747271814.41299</v>
      </c>
      <c r="M2" s="79">
        <v>142494813436.51599</v>
      </c>
      <c r="N2" s="79">
        <v>161190888502.92401</v>
      </c>
      <c r="O2" s="79">
        <v>192861226610.58899</v>
      </c>
      <c r="P2" s="79">
        <v>216018023797.534</v>
      </c>
      <c r="Q2" s="79">
        <v>226045618753.79001</v>
      </c>
    </row>
    <row r="3" spans="1:17">
      <c r="A3" t="s">
        <v>2406</v>
      </c>
      <c r="B3" s="79">
        <v>125228279051</v>
      </c>
      <c r="C3" s="79">
        <v>139070302465</v>
      </c>
      <c r="D3" s="79">
        <v>159258527161</v>
      </c>
      <c r="E3" s="79">
        <v>176498959843</v>
      </c>
      <c r="F3" s="79">
        <v>193073222194</v>
      </c>
      <c r="G3" s="79">
        <v>235363355081</v>
      </c>
      <c r="H3" s="79">
        <v>270569211276</v>
      </c>
      <c r="I3" s="79">
        <v>335104625685</v>
      </c>
      <c r="J3" s="79">
        <v>402310536222</v>
      </c>
      <c r="K3" s="79">
        <v>441840622349</v>
      </c>
      <c r="L3" s="79">
        <v>470323368825.70398</v>
      </c>
      <c r="M3" s="79">
        <v>416473541409.43298</v>
      </c>
      <c r="N3" s="79">
        <v>455459014549.005</v>
      </c>
      <c r="O3" s="79">
        <v>512962612498.237</v>
      </c>
      <c r="P3" s="79">
        <v>596457339126.99194</v>
      </c>
      <c r="Q3" s="79">
        <v>682467919943.73206</v>
      </c>
    </row>
    <row r="4" spans="1:17">
      <c r="A4" t="s">
        <v>2408</v>
      </c>
      <c r="B4" s="79">
        <v>13068474945</v>
      </c>
      <c r="C4" s="79">
        <v>13761140822</v>
      </c>
      <c r="D4" s="79">
        <v>15055702396</v>
      </c>
      <c r="E4" s="79">
        <v>17926731966</v>
      </c>
      <c r="F4" s="79">
        <v>14233769093</v>
      </c>
      <c r="G4" s="79">
        <v>14086452122</v>
      </c>
      <c r="H4" s="79">
        <v>17253596852</v>
      </c>
      <c r="I4" s="79">
        <v>16925054211</v>
      </c>
      <c r="J4" s="79">
        <v>27389725442</v>
      </c>
      <c r="K4" s="79">
        <v>24961715992</v>
      </c>
      <c r="L4" s="79">
        <v>24374578447.405201</v>
      </c>
      <c r="M4" s="79">
        <v>144419056083.81299</v>
      </c>
      <c r="N4" s="79">
        <v>146606383440.76501</v>
      </c>
      <c r="O4" s="79">
        <v>204229878617.67499</v>
      </c>
      <c r="P4" s="79">
        <v>248209313794.02499</v>
      </c>
      <c r="Q4" s="79">
        <v>327598209158.46399</v>
      </c>
    </row>
    <row r="5" spans="1:17">
      <c r="A5" t="s">
        <v>57</v>
      </c>
      <c r="B5" s="79">
        <v>37888346325</v>
      </c>
      <c r="C5" s="79">
        <v>40589831276</v>
      </c>
      <c r="D5" s="79">
        <v>46530526474</v>
      </c>
      <c r="E5" s="79">
        <v>55338742793</v>
      </c>
      <c r="F5" s="79">
        <v>60045858140</v>
      </c>
      <c r="G5" s="79">
        <v>67727564713</v>
      </c>
      <c r="H5" s="79">
        <v>68154782836</v>
      </c>
      <c r="I5" s="79">
        <v>77548646235</v>
      </c>
      <c r="J5" s="79">
        <v>85693889297</v>
      </c>
      <c r="K5" s="79">
        <v>90553733829</v>
      </c>
      <c r="L5" s="79">
        <v>89434729194.735199</v>
      </c>
      <c r="M5" s="79">
        <v>87888438400.281097</v>
      </c>
      <c r="N5" s="79">
        <v>99535432575.105209</v>
      </c>
      <c r="O5" s="79">
        <v>100282674223.254</v>
      </c>
      <c r="P5" s="79">
        <v>119441052559.522</v>
      </c>
      <c r="Q5" s="79">
        <v>135574391784.584</v>
      </c>
    </row>
    <row r="6" spans="1:17">
      <c r="A6" t="s">
        <v>3058</v>
      </c>
      <c r="B6" s="79">
        <v>4472458153</v>
      </c>
      <c r="C6" s="79">
        <v>5510331474</v>
      </c>
      <c r="D6" s="79">
        <v>4838196728</v>
      </c>
      <c r="E6" s="79">
        <v>4962871657</v>
      </c>
      <c r="F6" s="79">
        <v>4839853129</v>
      </c>
      <c r="G6" s="79">
        <v>5853475120</v>
      </c>
      <c r="H6" s="79">
        <v>6012524675</v>
      </c>
      <c r="I6" s="79">
        <v>6408548514</v>
      </c>
      <c r="J6" s="79">
        <v>8197690411</v>
      </c>
      <c r="K6" s="79">
        <v>15628565736</v>
      </c>
      <c r="L6" s="79">
        <v>17038682135.677801</v>
      </c>
      <c r="M6" s="79">
        <v>241753109380.98734</v>
      </c>
      <c r="N6" s="79">
        <v>474279568575.23602</v>
      </c>
      <c r="O6" s="79">
        <v>523688040004.80298</v>
      </c>
      <c r="P6" s="79">
        <v>575782317246.31995</v>
      </c>
      <c r="Q6" s="79">
        <v>611426638801.198</v>
      </c>
    </row>
    <row r="7" spans="1:17">
      <c r="A7" t="s">
        <v>2413</v>
      </c>
      <c r="B7" s="79">
        <v>9115555182</v>
      </c>
      <c r="C7" s="79">
        <v>10747609056</v>
      </c>
      <c r="D7" s="79">
        <v>12554474255</v>
      </c>
      <c r="E7" s="79">
        <v>14151106870</v>
      </c>
      <c r="F7" s="79">
        <v>12454036558</v>
      </c>
      <c r="G7" s="79">
        <v>13279706451</v>
      </c>
      <c r="H7" s="79">
        <v>15648322995</v>
      </c>
      <c r="I7" s="79">
        <v>16558015293</v>
      </c>
      <c r="J7" s="79">
        <v>21599376676</v>
      </c>
      <c r="K7" s="79">
        <v>22860455559</v>
      </c>
      <c r="L7" s="79">
        <v>23479340404.405602</v>
      </c>
      <c r="M7" s="79">
        <v>204785427.84388</v>
      </c>
      <c r="N7" s="79">
        <v>213505041.50269002</v>
      </c>
      <c r="O7" s="79">
        <v>734117781.65111995</v>
      </c>
      <c r="P7" s="79">
        <v>393556175.34799999</v>
      </c>
      <c r="Q7" s="79">
        <v>468161070.92452002</v>
      </c>
    </row>
    <row r="8" spans="1:17">
      <c r="A8" t="s">
        <v>2415</v>
      </c>
      <c r="B8" s="79">
        <v>143062910900</v>
      </c>
      <c r="C8" s="79">
        <v>143421950445</v>
      </c>
      <c r="D8" s="79">
        <v>161972114359</v>
      </c>
      <c r="E8" s="79">
        <v>166328226570</v>
      </c>
      <c r="F8" s="79">
        <v>177384774217</v>
      </c>
      <c r="G8" s="79">
        <v>182633707071</v>
      </c>
      <c r="H8" s="79">
        <v>194329089536</v>
      </c>
      <c r="I8" s="79">
        <v>204764580014</v>
      </c>
      <c r="J8" s="79">
        <v>134257953753</v>
      </c>
      <c r="K8" s="79">
        <v>125572190814</v>
      </c>
      <c r="L8" s="79">
        <v>144906070326.49399</v>
      </c>
      <c r="M8" s="79">
        <v>80258959891.112503</v>
      </c>
      <c r="N8" s="79">
        <v>211547957406.45499</v>
      </c>
      <c r="O8" s="79">
        <v>92841344551.932907</v>
      </c>
      <c r="P8" s="79">
        <v>94163354650.035095</v>
      </c>
      <c r="Q8" s="79">
        <v>103057053407.83</v>
      </c>
    </row>
    <row r="9" spans="1:17">
      <c r="A9" t="s">
        <v>162</v>
      </c>
      <c r="B9" s="79">
        <v>42870668081</v>
      </c>
      <c r="C9" s="79">
        <v>48719607373</v>
      </c>
      <c r="D9" s="79">
        <v>55011509473</v>
      </c>
      <c r="E9" s="79">
        <v>59246144577</v>
      </c>
      <c r="F9" s="79">
        <v>72447594673</v>
      </c>
      <c r="G9" s="79">
        <v>77940679974</v>
      </c>
      <c r="H9" s="79">
        <v>84408711779</v>
      </c>
      <c r="I9" s="79">
        <v>92895255274</v>
      </c>
      <c r="J9" s="79">
        <v>103165087012</v>
      </c>
      <c r="K9" s="79">
        <v>112477317992</v>
      </c>
      <c r="L9" s="79">
        <v>127668640081.916</v>
      </c>
      <c r="M9" s="79">
        <v>157371534097.013</v>
      </c>
      <c r="N9" s="79">
        <v>153584733646.41699</v>
      </c>
      <c r="O9" s="79">
        <v>161546605284.565</v>
      </c>
      <c r="P9" s="79">
        <v>194322509763.50601</v>
      </c>
      <c r="Q9" s="79">
        <v>232999295823.90799</v>
      </c>
    </row>
    <row r="10" spans="1:17">
      <c r="A10" t="s">
        <v>180</v>
      </c>
      <c r="B10" s="79">
        <v>-15621888678</v>
      </c>
      <c r="C10" s="79">
        <v>-14962843881</v>
      </c>
      <c r="D10" s="79">
        <v>-15452469768</v>
      </c>
      <c r="E10" s="79">
        <v>-15038941629</v>
      </c>
      <c r="F10" s="79">
        <v>-16794078384</v>
      </c>
      <c r="G10" s="79">
        <v>-23504560637</v>
      </c>
      <c r="H10" s="79">
        <v>-24667766708</v>
      </c>
      <c r="I10" s="79">
        <v>-27359064521</v>
      </c>
      <c r="J10" s="79">
        <v>-33218423985</v>
      </c>
      <c r="K10" s="79">
        <v>-16025453693</v>
      </c>
      <c r="L10" s="79">
        <v>-15028747873.7628</v>
      </c>
      <c r="M10" s="79"/>
      <c r="N10" s="79"/>
      <c r="O10" s="79"/>
      <c r="P10" s="79"/>
      <c r="Q10" s="7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defaultColWidth="11.42578125" defaultRowHeight="12.75"/>
  <cols>
    <col min="3" max="16" width="11.42578125" customWidth="1"/>
  </cols>
  <sheetData>
    <row r="1" spans="1:18" ht="15.75">
      <c r="A1" s="149" t="s">
        <v>7642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8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8" ht="31.5">
      <c r="A3" s="48" t="s">
        <v>224</v>
      </c>
      <c r="B3" s="48" t="s">
        <v>187</v>
      </c>
      <c r="C3" s="26">
        <v>2007</v>
      </c>
      <c r="D3" s="45">
        <v>2008</v>
      </c>
      <c r="E3" s="45">
        <v>2009</v>
      </c>
      <c r="F3" s="45">
        <v>2010</v>
      </c>
      <c r="G3" s="45">
        <v>2011</v>
      </c>
      <c r="H3" s="45">
        <v>2012</v>
      </c>
      <c r="I3" s="45">
        <v>2013</v>
      </c>
      <c r="J3" s="45">
        <v>2014</v>
      </c>
      <c r="K3" s="45">
        <v>2015</v>
      </c>
      <c r="L3" s="49">
        <v>2016</v>
      </c>
      <c r="M3" s="49">
        <v>2017</v>
      </c>
      <c r="N3" s="49">
        <v>2018</v>
      </c>
      <c r="O3" s="49">
        <v>2019</v>
      </c>
      <c r="P3" s="49">
        <v>2020</v>
      </c>
      <c r="Q3" s="49">
        <v>2021</v>
      </c>
      <c r="R3" s="49">
        <v>2022</v>
      </c>
    </row>
    <row r="4" spans="1:18" ht="15">
      <c r="A4" s="11">
        <v>3</v>
      </c>
      <c r="B4" s="6" t="s">
        <v>7643</v>
      </c>
      <c r="C4" s="73">
        <v>20783778658.580002</v>
      </c>
      <c r="D4" s="73">
        <v>16888621451.570015</v>
      </c>
      <c r="E4" s="73">
        <v>6295209613.7000074</v>
      </c>
      <c r="F4" s="73">
        <v>8825414942.9100037</v>
      </c>
      <c r="G4" s="73">
        <v>55179543530.160019</v>
      </c>
      <c r="H4" s="73">
        <v>120325244539.46001</v>
      </c>
      <c r="I4" s="73">
        <v>144698157199.76001</v>
      </c>
      <c r="J4" s="73">
        <v>130425163723.57001</v>
      </c>
      <c r="K4" s="73">
        <v>236759746740.59</v>
      </c>
      <c r="L4" s="73">
        <v>234987182270.25</v>
      </c>
      <c r="M4" s="70">
        <v>246529425544.57501</v>
      </c>
      <c r="N4" s="74">
        <v>100811342290.04346</v>
      </c>
      <c r="O4" s="74">
        <v>-203353407854.39099</v>
      </c>
      <c r="P4" s="74">
        <v>-249693516149.96701</v>
      </c>
      <c r="Q4" s="74">
        <v>-399036569507.06097</v>
      </c>
      <c r="R4" s="74">
        <v>-404274997624.15198</v>
      </c>
    </row>
    <row r="5" spans="1:18" ht="15">
      <c r="A5" s="11" t="s">
        <v>418</v>
      </c>
      <c r="B5" s="6" t="s">
        <v>3407</v>
      </c>
      <c r="C5" s="73">
        <v>-6786639669</v>
      </c>
      <c r="D5" s="73">
        <v>-13770228701</v>
      </c>
      <c r="E5" s="73">
        <v>-51516085455</v>
      </c>
      <c r="F5" s="73">
        <v>-54858040925</v>
      </c>
      <c r="G5" s="73">
        <v>-47137383826</v>
      </c>
      <c r="H5" s="73">
        <v>-5198307448</v>
      </c>
      <c r="I5" s="73">
        <v>41202604974</v>
      </c>
      <c r="J5" s="73">
        <v>28629945908</v>
      </c>
      <c r="K5" s="73">
        <v>33928017299</v>
      </c>
      <c r="L5" s="73">
        <v>-19885414483</v>
      </c>
      <c r="M5" s="70">
        <v>-19916789612.411602</v>
      </c>
      <c r="N5" s="74">
        <v>-30013367670.398701</v>
      </c>
      <c r="O5" s="74">
        <v>-353991153604.17297</v>
      </c>
      <c r="P5" s="74">
        <v>-373917458218.87799</v>
      </c>
      <c r="Q5" s="74">
        <v>-539311210131.68799</v>
      </c>
      <c r="R5" s="74">
        <v>-578927637269.54297</v>
      </c>
    </row>
    <row r="6" spans="1:18" ht="15">
      <c r="A6" s="11" t="s">
        <v>426</v>
      </c>
      <c r="B6" s="6" t="s">
        <v>3539</v>
      </c>
      <c r="C6" s="73">
        <v>26366212247.68</v>
      </c>
      <c r="D6" s="73">
        <v>35514787090.180016</v>
      </c>
      <c r="E6" s="73">
        <v>64025539352.390007</v>
      </c>
      <c r="F6" s="73">
        <v>66096645895.370003</v>
      </c>
      <c r="G6" s="73">
        <v>80614927112.27002</v>
      </c>
      <c r="H6" s="73">
        <v>76431742312.380005</v>
      </c>
      <c r="I6" s="73">
        <v>95663475576.690002</v>
      </c>
      <c r="J6" s="73">
        <v>127334530584.99001</v>
      </c>
      <c r="K6" s="73">
        <v>239552490791.20001</v>
      </c>
      <c r="L6" s="73">
        <v>259510538599.60999</v>
      </c>
      <c r="M6" s="70">
        <v>271261758635.52499</v>
      </c>
      <c r="N6" s="74">
        <v>138914642800.715</v>
      </c>
      <c r="O6" s="74">
        <v>145150010512.57901</v>
      </c>
      <c r="P6" s="74">
        <v>162864905945.13699</v>
      </c>
      <c r="Q6" s="74">
        <v>199577771693.884</v>
      </c>
      <c r="R6" s="74">
        <v>239109499353.78799</v>
      </c>
    </row>
    <row r="7" spans="1:18" ht="15">
      <c r="A7" s="53" t="s">
        <v>450</v>
      </c>
      <c r="B7" s="6" t="s">
        <v>164</v>
      </c>
      <c r="C7" s="73">
        <v>1204206079.9000001</v>
      </c>
      <c r="D7" s="73">
        <v>-4855936937.6099997</v>
      </c>
      <c r="E7" s="73">
        <v>-6214244283.6899996</v>
      </c>
      <c r="F7" s="73">
        <v>-2413190027.46</v>
      </c>
      <c r="G7" s="73">
        <v>21702000243.889999</v>
      </c>
      <c r="H7" s="73">
        <v>49091809675.080002</v>
      </c>
      <c r="I7" s="73">
        <v>7832076649.0699997</v>
      </c>
      <c r="J7" s="73">
        <v>-25539312769.43</v>
      </c>
      <c r="K7" s="73">
        <v>-36720761349.610001</v>
      </c>
      <c r="L7" s="73">
        <v>-4637941846.3599997</v>
      </c>
      <c r="M7" s="70">
        <v>-4815543478.5384998</v>
      </c>
      <c r="N7" s="74">
        <v>-30365559777.0877</v>
      </c>
      <c r="O7" s="74">
        <v>19559801774.668999</v>
      </c>
      <c r="P7" s="74">
        <v>-69119874611.846893</v>
      </c>
      <c r="Q7" s="74">
        <v>-67874867752.410004</v>
      </c>
      <c r="R7" s="74">
        <v>-79854516039.280594</v>
      </c>
    </row>
    <row r="8" spans="1:18" ht="15">
      <c r="A8" s="53" t="s">
        <v>3663</v>
      </c>
      <c r="B8" s="6" t="s">
        <v>3664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0"/>
      <c r="N8" s="74">
        <v>6605551718.6555023</v>
      </c>
      <c r="O8" s="74">
        <v>30645756291.739201</v>
      </c>
      <c r="P8" s="74">
        <v>12690187524.983099</v>
      </c>
      <c r="Q8" s="74">
        <v>-10858559186.009401</v>
      </c>
      <c r="R8" s="74">
        <v>-7305419466.55474</v>
      </c>
    </row>
    <row r="9" spans="1:18" ht="15">
      <c r="A9" s="53" t="s">
        <v>3671</v>
      </c>
      <c r="B9" s="6" t="s">
        <v>3672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0"/>
      <c r="N9" s="74">
        <v>15670075218.1602</v>
      </c>
      <c r="O9" s="74">
        <v>16573689754.2729</v>
      </c>
      <c r="P9" s="74">
        <v>17788723210.637501</v>
      </c>
      <c r="Q9" s="74">
        <v>19430295869.162201</v>
      </c>
      <c r="R9" s="74">
        <v>22703075797.438602</v>
      </c>
    </row>
    <row r="10" spans="1:18" ht="15"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0"/>
      <c r="N10" s="74"/>
      <c r="O10" s="74"/>
      <c r="P10" s="74"/>
      <c r="Q10" s="74"/>
      <c r="R10" s="74"/>
    </row>
  </sheetData>
  <mergeCells count="1">
    <mergeCell ref="A1:O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D7"/>
  <sheetViews>
    <sheetView topLeftCell="A4" workbookViewId="0">
      <selection activeCell="A14" sqref="A14"/>
    </sheetView>
  </sheetViews>
  <sheetFormatPr defaultColWidth="11.42578125" defaultRowHeight="12.75"/>
  <cols>
    <col min="1" max="1" width="22.85546875" style="81" customWidth="1"/>
    <col min="2" max="3" width="12.42578125" style="84" bestFit="1" customWidth="1"/>
    <col min="4" max="4" width="7.28515625" style="85" bestFit="1" customWidth="1"/>
    <col min="5" max="16384" width="11.42578125" style="85"/>
  </cols>
  <sheetData>
    <row r="1" spans="1:4" s="81" customFormat="1">
      <c r="B1" s="82">
        <v>2020</v>
      </c>
      <c r="C1" s="82">
        <v>2021</v>
      </c>
      <c r="D1" s="81">
        <v>2022</v>
      </c>
    </row>
    <row r="2" spans="1:4" s="81" customFormat="1" ht="15">
      <c r="A2" s="83" t="s">
        <v>7652</v>
      </c>
      <c r="B2" s="84">
        <f>+'[1]SERIES HISTÓRICAS 2007-2021'!AN5</f>
        <v>1539452983422.74</v>
      </c>
      <c r="C2" s="84">
        <v>1645750897606.2251</v>
      </c>
      <c r="D2" s="84">
        <v>1915362291120.28</v>
      </c>
    </row>
    <row r="3" spans="1:4" s="81" customFormat="1" ht="15">
      <c r="A3" s="83" t="s">
        <v>7653</v>
      </c>
      <c r="B3" s="84">
        <f>+'[1]SERIES HISTÓRICAS 2007-2021'!AN207</f>
        <v>1789146499572.71</v>
      </c>
      <c r="C3" s="84">
        <v>2044787467113.2849</v>
      </c>
      <c r="D3" s="84">
        <v>2319637288744.4302</v>
      </c>
    </row>
    <row r="4" spans="1:4" s="81" customFormat="1" ht="15">
      <c r="A4" s="83" t="s">
        <v>22</v>
      </c>
      <c r="B4" s="84">
        <f>+'[1]SERIES HISTÓRICAS 2007-2021'!AN318</f>
        <v>-249693516149.96701</v>
      </c>
      <c r="C4" s="84">
        <v>399036569507.06097</v>
      </c>
      <c r="D4" s="84">
        <v>404274997624.15002</v>
      </c>
    </row>
    <row r="5" spans="1:4">
      <c r="A5" s="85"/>
      <c r="B5" s="86"/>
      <c r="C5" s="86"/>
    </row>
    <row r="6" spans="1:4">
      <c r="A6" s="85"/>
      <c r="B6" s="86"/>
      <c r="C6" s="86"/>
    </row>
    <row r="7" spans="1:4">
      <c r="A7" s="85"/>
      <c r="B7" s="86"/>
      <c r="C7" s="8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defaultColWidth="11.42578125" defaultRowHeight="12.75"/>
  <cols>
    <col min="1" max="1" width="6.140625" style="42" bestFit="1" customWidth="1"/>
    <col min="2" max="2" width="2.42578125" style="42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2" t="s">
        <v>7637</v>
      </c>
      <c r="B1" s="42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4"/>
      <c r="B2" s="44"/>
      <c r="C2" s="27" t="s">
        <v>527</v>
      </c>
      <c r="D2" s="27" t="s">
        <v>528</v>
      </c>
      <c r="E2" s="27" t="b">
        <f t="shared" ref="E2:E65" si="0">A2=C2</f>
        <v>0</v>
      </c>
      <c r="G2" s="54"/>
      <c r="H2" s="27" t="s">
        <v>7640</v>
      </c>
    </row>
    <row r="3" spans="1:8">
      <c r="A3" s="44"/>
      <c r="B3" s="44"/>
      <c r="C3" s="27" t="s">
        <v>532</v>
      </c>
      <c r="D3" s="27" t="s">
        <v>533</v>
      </c>
      <c r="E3" s="27" t="b">
        <f t="shared" si="0"/>
        <v>0</v>
      </c>
      <c r="G3" s="43"/>
      <c r="H3" s="27" t="s">
        <v>7641</v>
      </c>
    </row>
    <row r="4" spans="1:8">
      <c r="A4" s="44"/>
      <c r="B4" s="44"/>
      <c r="C4" s="27" t="s">
        <v>595</v>
      </c>
      <c r="D4" s="27" t="s">
        <v>590</v>
      </c>
      <c r="E4" s="27" t="b">
        <f t="shared" si="0"/>
        <v>0</v>
      </c>
    </row>
    <row r="5" spans="1:8">
      <c r="A5" s="44"/>
      <c r="B5" s="44"/>
      <c r="C5" s="27" t="s">
        <v>621</v>
      </c>
      <c r="D5" s="27" t="s">
        <v>592</v>
      </c>
      <c r="E5" s="27" t="b">
        <f t="shared" si="0"/>
        <v>0</v>
      </c>
    </row>
    <row r="6" spans="1:8">
      <c r="A6" s="44"/>
      <c r="B6" s="44"/>
      <c r="C6" s="27" t="s">
        <v>639</v>
      </c>
      <c r="D6" s="27" t="s">
        <v>640</v>
      </c>
      <c r="E6" s="27" t="b">
        <f t="shared" si="0"/>
        <v>0</v>
      </c>
    </row>
    <row r="7" spans="1:8">
      <c r="A7" s="44"/>
      <c r="B7" s="44"/>
      <c r="C7" s="27" t="s">
        <v>655</v>
      </c>
      <c r="D7" s="27" t="s">
        <v>594</v>
      </c>
      <c r="E7" s="27" t="b">
        <f t="shared" si="0"/>
        <v>0</v>
      </c>
    </row>
    <row r="8" spans="1:8">
      <c r="A8" s="44"/>
      <c r="B8" s="44"/>
      <c r="C8" s="27" t="s">
        <v>676</v>
      </c>
      <c r="D8" s="27" t="s">
        <v>677</v>
      </c>
      <c r="E8" s="27" t="b">
        <f t="shared" si="0"/>
        <v>0</v>
      </c>
    </row>
    <row r="9" spans="1:8">
      <c r="A9" s="44"/>
      <c r="B9" s="44"/>
      <c r="C9" s="27" t="s">
        <v>682</v>
      </c>
      <c r="D9" s="27" t="s">
        <v>683</v>
      </c>
      <c r="E9" s="27" t="b">
        <f t="shared" si="0"/>
        <v>0</v>
      </c>
    </row>
    <row r="10" spans="1:8">
      <c r="A10" s="44"/>
      <c r="B10" s="44"/>
      <c r="C10" s="27" t="s">
        <v>685</v>
      </c>
      <c r="D10" s="27" t="s">
        <v>686</v>
      </c>
      <c r="E10" s="27" t="b">
        <f t="shared" si="0"/>
        <v>0</v>
      </c>
    </row>
    <row r="11" spans="1:8">
      <c r="A11" s="44"/>
      <c r="B11" s="44"/>
      <c r="C11" s="27" t="s">
        <v>692</v>
      </c>
      <c r="D11" s="27" t="s">
        <v>693</v>
      </c>
      <c r="E11" s="27" t="b">
        <f t="shared" si="0"/>
        <v>0</v>
      </c>
    </row>
    <row r="12" spans="1:8">
      <c r="A12" s="44"/>
      <c r="B12" s="44"/>
      <c r="C12" s="27" t="s">
        <v>697</v>
      </c>
      <c r="D12" s="27" t="s">
        <v>698</v>
      </c>
      <c r="E12" s="27" t="b">
        <f t="shared" si="0"/>
        <v>0</v>
      </c>
    </row>
    <row r="13" spans="1:8">
      <c r="A13" s="44"/>
      <c r="B13" s="44"/>
      <c r="C13" s="27" t="s">
        <v>701</v>
      </c>
      <c r="D13" s="27" t="s">
        <v>702</v>
      </c>
      <c r="E13" s="27" t="b">
        <f t="shared" si="0"/>
        <v>0</v>
      </c>
    </row>
    <row r="14" spans="1:8">
      <c r="A14" s="44"/>
      <c r="B14" s="44"/>
      <c r="C14" s="27" t="s">
        <v>708</v>
      </c>
      <c r="D14" s="27" t="s">
        <v>709</v>
      </c>
      <c r="E14" s="27" t="b">
        <f t="shared" si="0"/>
        <v>0</v>
      </c>
    </row>
    <row r="15" spans="1:8">
      <c r="A15" s="44"/>
      <c r="B15" s="44"/>
      <c r="C15" s="27" t="s">
        <v>712</v>
      </c>
      <c r="D15" s="27" t="s">
        <v>713</v>
      </c>
      <c r="E15" s="27" t="b">
        <f t="shared" si="0"/>
        <v>0</v>
      </c>
    </row>
    <row r="16" spans="1:8">
      <c r="A16" s="44"/>
      <c r="B16" s="44"/>
      <c r="C16" s="27" t="s">
        <v>715</v>
      </c>
      <c r="D16" s="27" t="s">
        <v>716</v>
      </c>
      <c r="E16" s="27" t="b">
        <f t="shared" si="0"/>
        <v>0</v>
      </c>
    </row>
    <row r="17" spans="1:5">
      <c r="A17" s="44"/>
      <c r="B17" s="44"/>
      <c r="C17" s="27" t="s">
        <v>722</v>
      </c>
      <c r="D17" s="27" t="s">
        <v>723</v>
      </c>
      <c r="E17" s="27" t="b">
        <f t="shared" si="0"/>
        <v>0</v>
      </c>
    </row>
    <row r="18" spans="1:5">
      <c r="A18" s="44"/>
      <c r="B18" s="44"/>
      <c r="C18" s="27" t="s">
        <v>738</v>
      </c>
      <c r="D18" s="27" t="s">
        <v>739</v>
      </c>
      <c r="E18" s="27" t="b">
        <f t="shared" si="0"/>
        <v>0</v>
      </c>
    </row>
    <row r="19" spans="1:5">
      <c r="A19" s="44"/>
      <c r="B19" s="44"/>
      <c r="C19" s="27" t="s">
        <v>742</v>
      </c>
      <c r="D19" s="27" t="s">
        <v>743</v>
      </c>
      <c r="E19" s="27" t="b">
        <f t="shared" si="0"/>
        <v>0</v>
      </c>
    </row>
    <row r="20" spans="1:5">
      <c r="A20" s="44"/>
      <c r="B20" s="44"/>
      <c r="C20" s="27" t="s">
        <v>747</v>
      </c>
      <c r="D20" s="27" t="s">
        <v>748</v>
      </c>
      <c r="E20" s="27" t="b">
        <f t="shared" si="0"/>
        <v>0</v>
      </c>
    </row>
    <row r="21" spans="1:5">
      <c r="A21" s="44"/>
      <c r="B21" s="44"/>
      <c r="C21" s="27" t="s">
        <v>860</v>
      </c>
      <c r="D21" s="27" t="s">
        <v>861</v>
      </c>
      <c r="E21" s="27" t="b">
        <f t="shared" si="0"/>
        <v>0</v>
      </c>
    </row>
    <row r="22" spans="1:5">
      <c r="A22" s="44"/>
      <c r="B22" s="44"/>
      <c r="C22" s="27" t="s">
        <v>934</v>
      </c>
      <c r="D22" s="27" t="s">
        <v>133</v>
      </c>
      <c r="E22" s="27" t="b">
        <f t="shared" si="0"/>
        <v>0</v>
      </c>
    </row>
    <row r="23" spans="1:5">
      <c r="A23" s="44"/>
      <c r="B23" s="44"/>
      <c r="C23" s="27" t="s">
        <v>943</v>
      </c>
      <c r="D23" s="27" t="s">
        <v>166</v>
      </c>
      <c r="E23" s="27" t="b">
        <f t="shared" si="0"/>
        <v>0</v>
      </c>
    </row>
    <row r="24" spans="1:5">
      <c r="A24" s="44"/>
      <c r="B24" s="44"/>
      <c r="C24" s="27" t="s">
        <v>946</v>
      </c>
      <c r="D24" s="27" t="s">
        <v>154</v>
      </c>
      <c r="E24" s="27" t="b">
        <f t="shared" si="0"/>
        <v>0</v>
      </c>
    </row>
    <row r="25" spans="1:5">
      <c r="A25" s="44"/>
      <c r="B25" s="44"/>
      <c r="C25" s="27" t="s">
        <v>949</v>
      </c>
      <c r="D25" s="27" t="s">
        <v>132</v>
      </c>
      <c r="E25" s="27" t="b">
        <f t="shared" si="0"/>
        <v>0</v>
      </c>
    </row>
    <row r="26" spans="1:5">
      <c r="A26" s="44"/>
      <c r="B26" s="44"/>
      <c r="C26" s="27" t="s">
        <v>962</v>
      </c>
      <c r="D26" s="27" t="s">
        <v>131</v>
      </c>
      <c r="E26" s="27" t="b">
        <f t="shared" si="0"/>
        <v>0</v>
      </c>
    </row>
    <row r="27" spans="1:5">
      <c r="A27" s="44"/>
      <c r="B27" s="44"/>
      <c r="C27" s="27" t="s">
        <v>1021</v>
      </c>
      <c r="D27" s="27" t="s">
        <v>1022</v>
      </c>
      <c r="E27" s="27" t="b">
        <f t="shared" si="0"/>
        <v>0</v>
      </c>
    </row>
    <row r="28" spans="1:5">
      <c r="A28" s="44"/>
      <c r="B28" s="44"/>
      <c r="C28" s="27" t="s">
        <v>1047</v>
      </c>
      <c r="D28" s="27" t="s">
        <v>1048</v>
      </c>
      <c r="E28" s="27" t="b">
        <f t="shared" si="0"/>
        <v>0</v>
      </c>
    </row>
    <row r="29" spans="1:5">
      <c r="A29" s="44"/>
      <c r="B29" s="44"/>
      <c r="C29" s="27" t="s">
        <v>1113</v>
      </c>
      <c r="D29" s="27" t="s">
        <v>1114</v>
      </c>
      <c r="E29" s="27" t="b">
        <f t="shared" si="0"/>
        <v>0</v>
      </c>
    </row>
    <row r="30" spans="1:5">
      <c r="A30" s="44"/>
      <c r="B30" s="44"/>
      <c r="C30" s="27" t="s">
        <v>1125</v>
      </c>
      <c r="D30" s="27" t="s">
        <v>127</v>
      </c>
      <c r="E30" s="27" t="b">
        <f t="shared" si="0"/>
        <v>0</v>
      </c>
    </row>
    <row r="31" spans="1:5">
      <c r="A31" s="44"/>
      <c r="B31" s="44"/>
      <c r="C31" s="27" t="s">
        <v>1162</v>
      </c>
      <c r="D31" s="27" t="s">
        <v>1163</v>
      </c>
      <c r="E31" s="27" t="b">
        <f t="shared" si="0"/>
        <v>0</v>
      </c>
    </row>
    <row r="32" spans="1:5">
      <c r="A32" s="44"/>
      <c r="B32" s="44"/>
      <c r="C32" s="27" t="s">
        <v>1168</v>
      </c>
      <c r="D32" s="27" t="s">
        <v>1169</v>
      </c>
      <c r="E32" s="27" t="b">
        <f t="shared" si="0"/>
        <v>0</v>
      </c>
    </row>
    <row r="33" spans="1:5">
      <c r="A33" s="44"/>
      <c r="B33" s="44"/>
      <c r="C33" s="27" t="s">
        <v>1176</v>
      </c>
      <c r="D33" s="27" t="s">
        <v>184</v>
      </c>
      <c r="E33" s="27" t="b">
        <f t="shared" si="0"/>
        <v>0</v>
      </c>
    </row>
    <row r="34" spans="1:5">
      <c r="A34" s="44"/>
      <c r="B34" s="44"/>
      <c r="C34" s="27" t="s">
        <v>1185</v>
      </c>
      <c r="D34" s="27" t="s">
        <v>1186</v>
      </c>
      <c r="E34" s="27" t="b">
        <f t="shared" si="0"/>
        <v>0</v>
      </c>
    </row>
    <row r="35" spans="1:5">
      <c r="A35" s="44"/>
      <c r="B35" s="44"/>
      <c r="C35" s="27" t="s">
        <v>1189</v>
      </c>
      <c r="D35" s="27" t="s">
        <v>191</v>
      </c>
      <c r="E35" s="27" t="b">
        <f t="shared" si="0"/>
        <v>0</v>
      </c>
    </row>
    <row r="36" spans="1:5">
      <c r="A36" s="44"/>
      <c r="B36" s="44"/>
      <c r="C36" s="27" t="s">
        <v>1194</v>
      </c>
      <c r="D36" s="27" t="s">
        <v>1195</v>
      </c>
      <c r="E36" s="27" t="b">
        <f t="shared" si="0"/>
        <v>0</v>
      </c>
    </row>
    <row r="37" spans="1:5">
      <c r="A37" s="44"/>
      <c r="B37" s="44"/>
      <c r="C37" s="27" t="s">
        <v>1197</v>
      </c>
      <c r="D37" s="27" t="s">
        <v>210</v>
      </c>
      <c r="E37" s="27" t="b">
        <f t="shared" si="0"/>
        <v>0</v>
      </c>
    </row>
    <row r="38" spans="1:5">
      <c r="A38" s="44"/>
      <c r="B38" s="44"/>
      <c r="C38" s="27" t="s">
        <v>1202</v>
      </c>
      <c r="D38" s="27" t="s">
        <v>185</v>
      </c>
      <c r="E38" s="27" t="b">
        <f t="shared" si="0"/>
        <v>0</v>
      </c>
    </row>
    <row r="39" spans="1:5">
      <c r="A39" s="44"/>
      <c r="B39" s="44"/>
      <c r="C39" s="27" t="s">
        <v>1207</v>
      </c>
      <c r="D39" s="27" t="s">
        <v>126</v>
      </c>
      <c r="E39" s="27" t="b">
        <f t="shared" si="0"/>
        <v>0</v>
      </c>
    </row>
    <row r="40" spans="1:5">
      <c r="A40" s="44"/>
      <c r="B40" s="44"/>
      <c r="C40" s="27" t="s">
        <v>1231</v>
      </c>
      <c r="D40" s="27" t="s">
        <v>1232</v>
      </c>
      <c r="E40" s="27" t="b">
        <f t="shared" si="0"/>
        <v>0</v>
      </c>
    </row>
    <row r="41" spans="1:5">
      <c r="A41" s="44"/>
      <c r="B41" s="44"/>
      <c r="C41" s="27" t="s">
        <v>1320</v>
      </c>
      <c r="D41" s="27" t="s">
        <v>1321</v>
      </c>
      <c r="E41" s="27" t="b">
        <f t="shared" si="0"/>
        <v>0</v>
      </c>
    </row>
    <row r="42" spans="1:5">
      <c r="A42" s="44"/>
      <c r="B42" s="44"/>
      <c r="C42" s="27" t="s">
        <v>1340</v>
      </c>
      <c r="D42" s="27" t="s">
        <v>1341</v>
      </c>
      <c r="E42" s="27" t="b">
        <f t="shared" si="0"/>
        <v>0</v>
      </c>
    </row>
    <row r="43" spans="1:5">
      <c r="A43" s="44"/>
      <c r="B43" s="44"/>
      <c r="C43" s="27" t="s">
        <v>1359</v>
      </c>
      <c r="D43" s="27" t="s">
        <v>1360</v>
      </c>
      <c r="E43" s="27" t="b">
        <f t="shared" si="0"/>
        <v>0</v>
      </c>
    </row>
    <row r="44" spans="1:5">
      <c r="A44" s="44"/>
      <c r="B44" s="44"/>
      <c r="C44" s="27" t="s">
        <v>1372</v>
      </c>
      <c r="D44" s="27" t="s">
        <v>1373</v>
      </c>
      <c r="E44" s="27" t="b">
        <f t="shared" si="0"/>
        <v>0</v>
      </c>
    </row>
    <row r="45" spans="1:5">
      <c r="A45" s="44"/>
      <c r="B45" s="44"/>
      <c r="C45" s="27" t="s">
        <v>1424</v>
      </c>
      <c r="D45" s="27" t="s">
        <v>1425</v>
      </c>
      <c r="E45" s="27" t="b">
        <f t="shared" si="0"/>
        <v>0</v>
      </c>
    </row>
    <row r="46" spans="1:5">
      <c r="A46" s="44"/>
      <c r="B46" s="44"/>
      <c r="C46" s="27" t="s">
        <v>1427</v>
      </c>
      <c r="D46" s="27" t="s">
        <v>1428</v>
      </c>
      <c r="E46" s="27" t="b">
        <f t="shared" si="0"/>
        <v>0</v>
      </c>
    </row>
    <row r="47" spans="1:5">
      <c r="A47" s="44"/>
      <c r="B47" s="44"/>
      <c r="C47" s="27" t="s">
        <v>1517</v>
      </c>
      <c r="D47" s="27" t="s">
        <v>1518</v>
      </c>
      <c r="E47" s="27" t="b">
        <f t="shared" si="0"/>
        <v>0</v>
      </c>
    </row>
    <row r="48" spans="1:5">
      <c r="A48" s="44"/>
      <c r="B48" s="44"/>
      <c r="C48" s="27" t="s">
        <v>1526</v>
      </c>
      <c r="D48" s="27" t="s">
        <v>1527</v>
      </c>
      <c r="E48" s="27" t="b">
        <f t="shared" si="0"/>
        <v>0</v>
      </c>
    </row>
    <row r="49" spans="1:5">
      <c r="A49" s="44"/>
      <c r="B49" s="44"/>
      <c r="C49" s="27" t="s">
        <v>1780</v>
      </c>
      <c r="D49" s="27" t="s">
        <v>1540</v>
      </c>
      <c r="E49" s="27" t="b">
        <f t="shared" si="0"/>
        <v>0</v>
      </c>
    </row>
    <row r="50" spans="1:5">
      <c r="A50" s="44"/>
      <c r="B50" s="44"/>
      <c r="C50" s="27" t="s">
        <v>1963</v>
      </c>
      <c r="D50" s="27" t="s">
        <v>70</v>
      </c>
      <c r="E50" s="27" t="b">
        <f t="shared" si="0"/>
        <v>0</v>
      </c>
    </row>
    <row r="51" spans="1:5">
      <c r="A51" s="44"/>
      <c r="B51" s="44"/>
      <c r="C51" s="27" t="s">
        <v>1978</v>
      </c>
      <c r="D51" s="27" t="s">
        <v>1979</v>
      </c>
      <c r="E51" s="27" t="b">
        <f t="shared" si="0"/>
        <v>0</v>
      </c>
    </row>
    <row r="52" spans="1:5">
      <c r="A52" s="44"/>
      <c r="B52" s="44"/>
      <c r="C52" s="27" t="s">
        <v>2032</v>
      </c>
      <c r="D52" s="27" t="s">
        <v>2033</v>
      </c>
      <c r="E52" s="27" t="b">
        <f t="shared" si="0"/>
        <v>0</v>
      </c>
    </row>
    <row r="53" spans="1:5">
      <c r="A53" s="44"/>
      <c r="B53" s="44"/>
      <c r="C53" s="27" t="s">
        <v>2036</v>
      </c>
      <c r="D53" s="27" t="s">
        <v>2037</v>
      </c>
      <c r="E53" s="27" t="b">
        <f t="shared" si="0"/>
        <v>0</v>
      </c>
    </row>
    <row r="54" spans="1:5">
      <c r="A54" s="44"/>
      <c r="B54" s="44"/>
      <c r="C54" s="27" t="s">
        <v>2039</v>
      </c>
      <c r="D54" s="27" t="s">
        <v>2040</v>
      </c>
      <c r="E54" s="27" t="b">
        <f t="shared" si="0"/>
        <v>0</v>
      </c>
    </row>
    <row r="55" spans="1:5">
      <c r="A55" s="44"/>
      <c r="B55" s="44"/>
      <c r="C55" s="27" t="s">
        <v>2112</v>
      </c>
      <c r="D55" s="27" t="s">
        <v>2113</v>
      </c>
      <c r="E55" s="27" t="b">
        <f t="shared" si="0"/>
        <v>0</v>
      </c>
    </row>
    <row r="56" spans="1:5">
      <c r="A56" s="44"/>
      <c r="B56" s="44"/>
      <c r="C56" s="27" t="s">
        <v>2133</v>
      </c>
      <c r="D56" s="27" t="s">
        <v>2134</v>
      </c>
      <c r="E56" s="27" t="b">
        <f t="shared" si="0"/>
        <v>0</v>
      </c>
    </row>
    <row r="57" spans="1:5">
      <c r="A57" s="44"/>
      <c r="B57" s="44"/>
      <c r="C57" s="27" t="s">
        <v>2140</v>
      </c>
      <c r="D57" s="27" t="s">
        <v>2141</v>
      </c>
      <c r="E57" s="27" t="b">
        <f t="shared" si="0"/>
        <v>0</v>
      </c>
    </row>
    <row r="58" spans="1:5">
      <c r="A58" s="44"/>
      <c r="B58" s="44"/>
      <c r="C58" s="27" t="s">
        <v>2145</v>
      </c>
      <c r="D58" s="27" t="s">
        <v>2146</v>
      </c>
      <c r="E58" s="27" t="b">
        <f t="shared" si="0"/>
        <v>0</v>
      </c>
    </row>
    <row r="59" spans="1:5">
      <c r="A59" s="44"/>
      <c r="B59" s="44"/>
      <c r="C59" s="27" t="s">
        <v>2166</v>
      </c>
      <c r="D59" s="27" t="s">
        <v>2167</v>
      </c>
      <c r="E59" s="27" t="b">
        <f t="shared" si="0"/>
        <v>0</v>
      </c>
    </row>
    <row r="60" spans="1:5">
      <c r="A60" s="44"/>
      <c r="B60" s="44"/>
      <c r="C60" s="27" t="s">
        <v>2177</v>
      </c>
      <c r="D60" s="27" t="s">
        <v>2178</v>
      </c>
      <c r="E60" s="27" t="b">
        <f t="shared" si="0"/>
        <v>0</v>
      </c>
    </row>
    <row r="61" spans="1:5">
      <c r="A61" s="44"/>
      <c r="B61" s="44"/>
      <c r="C61" s="27" t="s">
        <v>2183</v>
      </c>
      <c r="D61" s="27" t="s">
        <v>2184</v>
      </c>
      <c r="E61" s="27" t="b">
        <f t="shared" si="0"/>
        <v>0</v>
      </c>
    </row>
    <row r="62" spans="1:5">
      <c r="A62" s="44"/>
      <c r="B62" s="44"/>
      <c r="C62" s="27" t="s">
        <v>2225</v>
      </c>
      <c r="D62" s="27" t="s">
        <v>122</v>
      </c>
      <c r="E62" s="27" t="b">
        <f t="shared" si="0"/>
        <v>0</v>
      </c>
    </row>
    <row r="63" spans="1:5">
      <c r="A63" s="44"/>
      <c r="B63" s="44"/>
      <c r="C63" s="27" t="s">
        <v>2238</v>
      </c>
      <c r="D63" s="27" t="s">
        <v>2239</v>
      </c>
      <c r="E63" s="27" t="b">
        <f t="shared" si="0"/>
        <v>0</v>
      </c>
    </row>
    <row r="64" spans="1:5">
      <c r="A64" s="44"/>
      <c r="B64" s="44"/>
      <c r="C64" s="27" t="s">
        <v>2260</v>
      </c>
      <c r="D64" s="27" t="s">
        <v>120</v>
      </c>
      <c r="E64" s="27" t="b">
        <f t="shared" si="0"/>
        <v>0</v>
      </c>
    </row>
    <row r="65" spans="1:5">
      <c r="A65" s="44"/>
      <c r="B65" s="44"/>
      <c r="C65" s="27" t="s">
        <v>2273</v>
      </c>
      <c r="D65" s="27" t="s">
        <v>119</v>
      </c>
      <c r="E65" s="27" t="b">
        <f t="shared" si="0"/>
        <v>0</v>
      </c>
    </row>
    <row r="66" spans="1:5">
      <c r="A66" s="44"/>
      <c r="B66" s="44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4"/>
      <c r="B67" s="44"/>
      <c r="C67" s="27" t="s">
        <v>2305</v>
      </c>
      <c r="D67" s="27" t="s">
        <v>2306</v>
      </c>
      <c r="E67" s="27" t="b">
        <f t="shared" si="1"/>
        <v>0</v>
      </c>
    </row>
    <row r="68" spans="1:5">
      <c r="A68" s="44"/>
      <c r="B68" s="44"/>
      <c r="C68" s="27" t="s">
        <v>2311</v>
      </c>
      <c r="D68" s="27" t="s">
        <v>93</v>
      </c>
      <c r="E68" s="27" t="b">
        <f t="shared" si="1"/>
        <v>0</v>
      </c>
    </row>
    <row r="69" spans="1:5">
      <c r="A69" s="44"/>
      <c r="B69" s="44"/>
      <c r="C69" s="27" t="s">
        <v>2318</v>
      </c>
      <c r="D69" s="27" t="s">
        <v>2319</v>
      </c>
      <c r="E69" s="27" t="b">
        <f t="shared" si="1"/>
        <v>0</v>
      </c>
    </row>
    <row r="70" spans="1:5">
      <c r="A70" s="44"/>
      <c r="B70" s="44"/>
      <c r="C70" s="27" t="s">
        <v>2322</v>
      </c>
      <c r="D70" s="27" t="s">
        <v>2323</v>
      </c>
      <c r="E70" s="27" t="b">
        <f t="shared" si="1"/>
        <v>0</v>
      </c>
    </row>
    <row r="71" spans="1:5">
      <c r="A71" s="44"/>
      <c r="B71" s="44"/>
      <c r="C71" s="27" t="s">
        <v>2326</v>
      </c>
      <c r="D71" s="27" t="s">
        <v>2327</v>
      </c>
      <c r="E71" s="27" t="b">
        <f t="shared" si="1"/>
        <v>0</v>
      </c>
    </row>
    <row r="72" spans="1:5">
      <c r="A72" s="44"/>
      <c r="B72" s="44"/>
      <c r="C72" s="27" t="s">
        <v>2361</v>
      </c>
      <c r="D72" s="27" t="s">
        <v>2362</v>
      </c>
      <c r="E72" s="27" t="b">
        <f t="shared" si="1"/>
        <v>0</v>
      </c>
    </row>
    <row r="73" spans="1:5">
      <c r="A73" s="44"/>
      <c r="B73" s="44"/>
      <c r="C73" s="27" t="s">
        <v>2372</v>
      </c>
      <c r="D73" s="27" t="s">
        <v>2373</v>
      </c>
      <c r="E73" s="27" t="b">
        <f t="shared" si="1"/>
        <v>0</v>
      </c>
    </row>
    <row r="74" spans="1:5">
      <c r="A74" s="44"/>
      <c r="B74" s="44"/>
      <c r="C74" s="27" t="s">
        <v>2380</v>
      </c>
      <c r="D74" s="27" t="s">
        <v>2381</v>
      </c>
      <c r="E74" s="27" t="b">
        <f t="shared" si="1"/>
        <v>0</v>
      </c>
    </row>
    <row r="75" spans="1:5">
      <c r="A75" s="44"/>
      <c r="B75" s="44"/>
      <c r="C75" s="27" t="s">
        <v>2386</v>
      </c>
      <c r="D75" s="27" t="s">
        <v>2387</v>
      </c>
      <c r="E75" s="27" t="b">
        <f t="shared" si="1"/>
        <v>0</v>
      </c>
    </row>
    <row r="76" spans="1:5">
      <c r="A76" s="44"/>
      <c r="B76" s="44"/>
      <c r="C76" s="27" t="s">
        <v>2390</v>
      </c>
      <c r="D76" s="27" t="s">
        <v>2391</v>
      </c>
      <c r="E76" s="27" t="b">
        <f t="shared" si="1"/>
        <v>0</v>
      </c>
    </row>
    <row r="77" spans="1:5">
      <c r="A77" s="44"/>
      <c r="B77" s="44"/>
      <c r="C77" s="27" t="s">
        <v>2417</v>
      </c>
      <c r="D77" s="27" t="s">
        <v>2418</v>
      </c>
      <c r="E77" s="27" t="b">
        <f t="shared" si="1"/>
        <v>0</v>
      </c>
    </row>
    <row r="78" spans="1:5">
      <c r="A78" s="44"/>
      <c r="B78" s="44"/>
      <c r="C78" s="27" t="s">
        <v>2427</v>
      </c>
      <c r="D78" s="27" t="s">
        <v>2428</v>
      </c>
      <c r="E78" s="27" t="b">
        <f t="shared" si="1"/>
        <v>0</v>
      </c>
    </row>
    <row r="79" spans="1:5">
      <c r="A79" s="44"/>
      <c r="B79" s="44"/>
      <c r="C79" s="27" t="s">
        <v>2439</v>
      </c>
      <c r="D79" s="27" t="s">
        <v>2440</v>
      </c>
      <c r="E79" s="27" t="b">
        <f t="shared" si="1"/>
        <v>0</v>
      </c>
    </row>
    <row r="80" spans="1:5">
      <c r="A80" s="44"/>
      <c r="B80" s="44"/>
      <c r="C80" s="27" t="s">
        <v>2450</v>
      </c>
      <c r="D80" s="27" t="s">
        <v>2451</v>
      </c>
      <c r="E80" s="27" t="b">
        <f t="shared" si="1"/>
        <v>0</v>
      </c>
    </row>
    <row r="81" spans="1:5">
      <c r="A81" s="44"/>
      <c r="B81" s="44"/>
      <c r="C81" s="27" t="s">
        <v>2536</v>
      </c>
      <c r="D81" s="27" t="s">
        <v>2537</v>
      </c>
      <c r="E81" s="27" t="b">
        <f t="shared" si="1"/>
        <v>0</v>
      </c>
    </row>
    <row r="82" spans="1:5">
      <c r="A82" s="44"/>
      <c r="B82" s="44"/>
      <c r="C82" s="27" t="s">
        <v>2540</v>
      </c>
      <c r="D82" s="27" t="s">
        <v>2541</v>
      </c>
      <c r="E82" s="27" t="b">
        <f t="shared" si="1"/>
        <v>0</v>
      </c>
    </row>
    <row r="83" spans="1:5">
      <c r="A83" s="44"/>
      <c r="B83" s="44"/>
      <c r="C83" s="27" t="s">
        <v>2545</v>
      </c>
      <c r="D83" s="27" t="s">
        <v>2546</v>
      </c>
      <c r="E83" s="27" t="b">
        <f t="shared" si="1"/>
        <v>0</v>
      </c>
    </row>
    <row r="84" spans="1:5">
      <c r="A84" s="44"/>
      <c r="B84" s="44"/>
      <c r="C84" s="27" t="s">
        <v>2548</v>
      </c>
      <c r="D84" s="27" t="s">
        <v>2549</v>
      </c>
      <c r="E84" s="27" t="b">
        <f t="shared" si="1"/>
        <v>0</v>
      </c>
    </row>
    <row r="85" spans="1:5">
      <c r="A85" s="44"/>
      <c r="B85" s="44"/>
      <c r="C85" s="27" t="s">
        <v>2551</v>
      </c>
      <c r="D85" s="27" t="s">
        <v>2552</v>
      </c>
      <c r="E85" s="27" t="b">
        <f t="shared" si="1"/>
        <v>0</v>
      </c>
    </row>
    <row r="86" spans="1:5">
      <c r="A86" s="44"/>
      <c r="B86" s="44"/>
      <c r="C86" s="27" t="s">
        <v>2557</v>
      </c>
      <c r="D86" s="27" t="s">
        <v>2537</v>
      </c>
      <c r="E86" s="27" t="b">
        <f t="shared" si="1"/>
        <v>0</v>
      </c>
    </row>
    <row r="87" spans="1:5">
      <c r="A87" s="44"/>
      <c r="B87" s="44"/>
      <c r="C87" s="27" t="s">
        <v>2586</v>
      </c>
      <c r="D87" s="27" t="s">
        <v>2541</v>
      </c>
      <c r="E87" s="27" t="b">
        <f t="shared" si="1"/>
        <v>0</v>
      </c>
    </row>
    <row r="88" spans="1:5">
      <c r="A88" s="44"/>
      <c r="B88" s="44"/>
      <c r="C88" s="27" t="s">
        <v>2602</v>
      </c>
      <c r="D88" s="27" t="s">
        <v>2546</v>
      </c>
      <c r="E88" s="27" t="b">
        <f t="shared" si="1"/>
        <v>0</v>
      </c>
    </row>
    <row r="89" spans="1:5">
      <c r="A89" s="44"/>
      <c r="B89" s="44"/>
      <c r="C89" s="27" t="s">
        <v>2607</v>
      </c>
      <c r="D89" s="27" t="s">
        <v>2549</v>
      </c>
      <c r="E89" s="27" t="b">
        <f t="shared" si="1"/>
        <v>0</v>
      </c>
    </row>
    <row r="90" spans="1:5">
      <c r="A90" s="44"/>
      <c r="B90" s="44"/>
      <c r="C90" s="27" t="s">
        <v>2620</v>
      </c>
      <c r="D90" s="27" t="s">
        <v>2621</v>
      </c>
      <c r="E90" s="27" t="b">
        <f t="shared" si="1"/>
        <v>0</v>
      </c>
    </row>
    <row r="91" spans="1:5">
      <c r="A91" s="44"/>
      <c r="B91" s="44"/>
      <c r="C91" s="27" t="s">
        <v>2642</v>
      </c>
      <c r="D91" s="27" t="s">
        <v>2643</v>
      </c>
      <c r="E91" s="27" t="b">
        <f t="shared" si="1"/>
        <v>0</v>
      </c>
    </row>
    <row r="92" spans="1:5">
      <c r="A92" s="44"/>
      <c r="B92" s="44"/>
      <c r="C92" s="27" t="s">
        <v>2677</v>
      </c>
      <c r="D92" s="27" t="s">
        <v>1114</v>
      </c>
      <c r="E92" s="27" t="b">
        <f t="shared" si="1"/>
        <v>0</v>
      </c>
    </row>
    <row r="93" spans="1:5">
      <c r="A93" s="44"/>
      <c r="B93" s="44"/>
      <c r="C93" s="27" t="s">
        <v>2723</v>
      </c>
      <c r="D93" s="27" t="s">
        <v>2724</v>
      </c>
      <c r="E93" s="27" t="b">
        <f t="shared" si="1"/>
        <v>0</v>
      </c>
    </row>
    <row r="94" spans="1:5">
      <c r="A94" s="44"/>
      <c r="B94" s="44"/>
      <c r="C94" s="27" t="s">
        <v>2918</v>
      </c>
      <c r="D94" s="27" t="s">
        <v>210</v>
      </c>
      <c r="E94" s="27" t="b">
        <f t="shared" si="1"/>
        <v>0</v>
      </c>
    </row>
    <row r="95" spans="1:5">
      <c r="A95" s="44"/>
      <c r="B95" s="44"/>
      <c r="C95" s="27" t="s">
        <v>2930</v>
      </c>
      <c r="D95" s="27" t="s">
        <v>176</v>
      </c>
      <c r="E95" s="27" t="b">
        <f t="shared" si="1"/>
        <v>0</v>
      </c>
    </row>
    <row r="96" spans="1:5">
      <c r="A96" s="44"/>
      <c r="B96" s="44"/>
      <c r="C96" s="27" t="s">
        <v>2961</v>
      </c>
      <c r="D96" s="27" t="s">
        <v>2962</v>
      </c>
      <c r="E96" s="27" t="b">
        <f t="shared" si="1"/>
        <v>0</v>
      </c>
    </row>
    <row r="97" spans="1:5">
      <c r="A97" s="44"/>
      <c r="B97" s="44"/>
      <c r="C97" s="27" t="s">
        <v>2965</v>
      </c>
      <c r="D97" s="27" t="s">
        <v>2966</v>
      </c>
      <c r="E97" s="27" t="b">
        <f t="shared" si="1"/>
        <v>0</v>
      </c>
    </row>
    <row r="98" spans="1:5">
      <c r="A98" s="44"/>
      <c r="B98" s="44"/>
      <c r="C98" s="27" t="s">
        <v>3050</v>
      </c>
      <c r="D98" s="27" t="s">
        <v>3051</v>
      </c>
      <c r="E98" s="27" t="b">
        <f t="shared" si="1"/>
        <v>0</v>
      </c>
    </row>
    <row r="99" spans="1:5">
      <c r="A99" s="44"/>
      <c r="B99" s="44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4"/>
      <c r="B100" s="44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4"/>
      <c r="B101" s="44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4"/>
      <c r="B102" s="44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4"/>
      <c r="B103" s="44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4"/>
      <c r="B104" s="44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4"/>
      <c r="B105" s="44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4"/>
      <c r="B106" s="44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4"/>
      <c r="B107" s="44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4"/>
      <c r="B108" s="44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4"/>
      <c r="B109" s="44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4"/>
      <c r="B110" s="44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4"/>
      <c r="B111" s="44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4"/>
      <c r="B112" s="44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4"/>
      <c r="B113" s="44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4"/>
      <c r="B114" s="44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4"/>
      <c r="B115" s="44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4"/>
      <c r="B116" s="44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4"/>
      <c r="B117" s="44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4"/>
      <c r="B118" s="44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4"/>
      <c r="B119" s="44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4"/>
      <c r="B120" s="44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4"/>
      <c r="B121" s="44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4"/>
      <c r="B122" s="44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4"/>
      <c r="B123" s="44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4"/>
      <c r="B124" s="44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4"/>
      <c r="B125" s="44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4"/>
      <c r="B126" s="44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4"/>
      <c r="B127" s="44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4"/>
      <c r="B128" s="44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4"/>
      <c r="B129" s="44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4"/>
      <c r="B130" s="44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4"/>
      <c r="B131" s="44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4"/>
      <c r="B132" s="44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4"/>
      <c r="B133" s="44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4"/>
      <c r="B134" s="44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4"/>
      <c r="B135" s="44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4"/>
      <c r="B136" s="44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4"/>
      <c r="B137" s="44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4"/>
      <c r="B138" s="44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4"/>
      <c r="B139" s="44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4"/>
      <c r="B140" s="44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4"/>
      <c r="B141" s="44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4"/>
      <c r="B142" s="44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4"/>
      <c r="B143" s="44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4"/>
      <c r="B144" s="44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4"/>
      <c r="B145" s="44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4"/>
      <c r="B146" s="44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4"/>
      <c r="B147" s="44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4"/>
      <c r="B148" s="44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4"/>
      <c r="B149" s="44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4"/>
      <c r="B150" s="44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2">
        <v>1</v>
      </c>
      <c r="B151" s="42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2" t="s">
        <v>226</v>
      </c>
      <c r="B152" s="42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2" t="s">
        <v>227</v>
      </c>
      <c r="B153" s="42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2" t="s">
        <v>228</v>
      </c>
      <c r="B154" s="42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2" t="s">
        <v>229</v>
      </c>
      <c r="B155" s="42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2" t="s">
        <v>230</v>
      </c>
      <c r="B156" s="42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2" t="s">
        <v>231</v>
      </c>
      <c r="B157" s="42" t="s">
        <v>206</v>
      </c>
      <c r="C157" s="43"/>
      <c r="D157" s="43"/>
      <c r="E157" s="27" t="b">
        <f t="shared" si="2"/>
        <v>0</v>
      </c>
    </row>
    <row r="158" spans="1:5">
      <c r="A158" s="42" t="s">
        <v>232</v>
      </c>
      <c r="B158" s="42" t="s">
        <v>165</v>
      </c>
      <c r="C158" s="43"/>
      <c r="D158" s="43"/>
      <c r="E158" s="27" t="b">
        <f t="shared" si="2"/>
        <v>0</v>
      </c>
    </row>
    <row r="159" spans="1:5">
      <c r="A159" s="42" t="s">
        <v>233</v>
      </c>
      <c r="B159" s="42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2" t="s">
        <v>234</v>
      </c>
      <c r="B160" s="42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2" t="s">
        <v>235</v>
      </c>
      <c r="B161" s="42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2" t="s">
        <v>236</v>
      </c>
      <c r="B162" s="42" t="s">
        <v>148</v>
      </c>
      <c r="C162" s="43"/>
      <c r="D162" s="43"/>
      <c r="E162" s="27" t="b">
        <f t="shared" si="2"/>
        <v>0</v>
      </c>
    </row>
    <row r="163" spans="1:5">
      <c r="A163" s="42" t="s">
        <v>237</v>
      </c>
      <c r="B163" s="42" t="s">
        <v>147</v>
      </c>
      <c r="C163" s="43"/>
      <c r="D163" s="43"/>
      <c r="E163" s="27" t="b">
        <f t="shared" si="2"/>
        <v>0</v>
      </c>
    </row>
    <row r="164" spans="1:5">
      <c r="A164" s="42" t="s">
        <v>238</v>
      </c>
      <c r="B164" s="42" t="s">
        <v>146</v>
      </c>
      <c r="C164" s="43"/>
      <c r="D164" s="43"/>
      <c r="E164" s="27" t="b">
        <f t="shared" si="2"/>
        <v>0</v>
      </c>
    </row>
    <row r="165" spans="1:5">
      <c r="A165" s="42" t="s">
        <v>239</v>
      </c>
      <c r="B165" s="42" t="s">
        <v>145</v>
      </c>
      <c r="C165" s="43"/>
      <c r="D165" s="43"/>
      <c r="E165" s="27" t="b">
        <f t="shared" si="2"/>
        <v>0</v>
      </c>
    </row>
    <row r="166" spans="1:5">
      <c r="A166" s="42" t="s">
        <v>240</v>
      </c>
      <c r="B166" s="42" t="s">
        <v>144</v>
      </c>
      <c r="C166" s="43"/>
      <c r="D166" s="43"/>
      <c r="E166" s="27" t="b">
        <f t="shared" si="2"/>
        <v>0</v>
      </c>
    </row>
    <row r="167" spans="1:5">
      <c r="A167" s="42" t="s">
        <v>241</v>
      </c>
      <c r="B167" s="42" t="s">
        <v>143</v>
      </c>
      <c r="C167" s="43"/>
      <c r="D167" s="43"/>
      <c r="E167" s="27" t="b">
        <f t="shared" si="2"/>
        <v>0</v>
      </c>
    </row>
    <row r="168" spans="1:5">
      <c r="A168" s="42" t="s">
        <v>242</v>
      </c>
      <c r="B168" s="42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2" t="s">
        <v>243</v>
      </c>
      <c r="B169" s="42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2" t="s">
        <v>244</v>
      </c>
      <c r="B170" s="42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2" t="s">
        <v>245</v>
      </c>
      <c r="B171" s="42" t="s">
        <v>141</v>
      </c>
      <c r="C171" s="43"/>
      <c r="D171" s="43"/>
      <c r="E171" s="27" t="b">
        <f t="shared" si="2"/>
        <v>0</v>
      </c>
    </row>
    <row r="172" spans="1:5">
      <c r="A172" s="42" t="s">
        <v>246</v>
      </c>
      <c r="B172" s="42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2" t="s">
        <v>247</v>
      </c>
      <c r="B173" s="42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2" t="s">
        <v>248</v>
      </c>
      <c r="B174" s="42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2" t="s">
        <v>249</v>
      </c>
      <c r="B175" s="42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2" t="s">
        <v>250</v>
      </c>
      <c r="B176" s="42" t="s">
        <v>136</v>
      </c>
      <c r="C176" s="43"/>
      <c r="D176" s="43"/>
      <c r="E176" s="27" t="b">
        <f t="shared" si="2"/>
        <v>0</v>
      </c>
    </row>
    <row r="177" spans="1:5">
      <c r="A177" s="42" t="s">
        <v>251</v>
      </c>
      <c r="B177" s="42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2" t="s">
        <v>252</v>
      </c>
      <c r="B178" s="42" t="s">
        <v>134</v>
      </c>
      <c r="C178" s="43"/>
      <c r="D178" s="43"/>
      <c r="E178" s="27" t="b">
        <f t="shared" si="2"/>
        <v>0</v>
      </c>
    </row>
    <row r="179" spans="1:5">
      <c r="A179" s="42" t="s">
        <v>253</v>
      </c>
      <c r="B179" s="42" t="s">
        <v>133</v>
      </c>
      <c r="C179" s="43"/>
      <c r="D179" s="43"/>
      <c r="E179" s="27" t="b">
        <f t="shared" si="2"/>
        <v>0</v>
      </c>
    </row>
    <row r="180" spans="1:5">
      <c r="A180" s="42" t="s">
        <v>254</v>
      </c>
      <c r="B180" s="42" t="s">
        <v>166</v>
      </c>
      <c r="C180" s="43"/>
      <c r="D180" s="43"/>
      <c r="E180" s="27" t="b">
        <f t="shared" si="2"/>
        <v>0</v>
      </c>
    </row>
    <row r="181" spans="1:5">
      <c r="A181" s="42" t="s">
        <v>255</v>
      </c>
      <c r="B181" s="42" t="s">
        <v>154</v>
      </c>
      <c r="C181" s="43"/>
      <c r="D181" s="43"/>
      <c r="E181" s="27" t="b">
        <f t="shared" si="2"/>
        <v>0</v>
      </c>
    </row>
    <row r="182" spans="1:5">
      <c r="A182" s="42" t="s">
        <v>256</v>
      </c>
      <c r="B182" s="42" t="s">
        <v>132</v>
      </c>
      <c r="C182" s="43"/>
      <c r="D182" s="43"/>
      <c r="E182" s="27" t="b">
        <f t="shared" si="2"/>
        <v>0</v>
      </c>
    </row>
    <row r="183" spans="1:5">
      <c r="A183" s="42" t="s">
        <v>257</v>
      </c>
      <c r="B183" s="42" t="s">
        <v>131</v>
      </c>
      <c r="C183" s="43"/>
      <c r="D183" s="43"/>
      <c r="E183" s="27" t="b">
        <f t="shared" si="2"/>
        <v>0</v>
      </c>
    </row>
    <row r="184" spans="1:5">
      <c r="A184" s="42" t="s">
        <v>258</v>
      </c>
      <c r="B184" s="42" t="s">
        <v>130</v>
      </c>
      <c r="C184" s="43"/>
      <c r="D184" s="43"/>
      <c r="E184" s="27" t="b">
        <f t="shared" si="2"/>
        <v>0</v>
      </c>
    </row>
    <row r="185" spans="1:5">
      <c r="A185" s="42" t="s">
        <v>259</v>
      </c>
      <c r="B185" s="42" t="s">
        <v>129</v>
      </c>
      <c r="C185" s="43"/>
      <c r="D185" s="43"/>
      <c r="E185" s="27" t="b">
        <f t="shared" si="2"/>
        <v>0</v>
      </c>
    </row>
    <row r="186" spans="1:5">
      <c r="A186" s="42" t="s">
        <v>260</v>
      </c>
      <c r="B186" s="42" t="s">
        <v>128</v>
      </c>
      <c r="C186" s="43"/>
      <c r="D186" s="43"/>
      <c r="E186" s="27" t="b">
        <f t="shared" si="2"/>
        <v>0</v>
      </c>
    </row>
    <row r="187" spans="1:5">
      <c r="A187" s="42" t="s">
        <v>261</v>
      </c>
      <c r="B187" s="42" t="s">
        <v>127</v>
      </c>
      <c r="C187" s="43"/>
      <c r="D187" s="43"/>
      <c r="E187" s="27" t="b">
        <f t="shared" si="2"/>
        <v>0</v>
      </c>
    </row>
    <row r="188" spans="1:5">
      <c r="A188" s="42" t="s">
        <v>262</v>
      </c>
      <c r="B188" s="42" t="s">
        <v>126</v>
      </c>
      <c r="C188" s="43"/>
      <c r="D188" s="43"/>
      <c r="E188" s="27" t="b">
        <f t="shared" si="2"/>
        <v>0</v>
      </c>
    </row>
    <row r="189" spans="1:5">
      <c r="A189" s="42" t="s">
        <v>263</v>
      </c>
      <c r="B189" s="42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2" t="s">
        <v>264</v>
      </c>
      <c r="B190" s="42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2" t="s">
        <v>265</v>
      </c>
      <c r="B191" s="42" t="s">
        <v>184</v>
      </c>
      <c r="C191" s="43"/>
      <c r="D191" s="43"/>
      <c r="E191" s="27" t="b">
        <f t="shared" si="2"/>
        <v>0</v>
      </c>
    </row>
    <row r="192" spans="1:5">
      <c r="A192" s="42" t="s">
        <v>266</v>
      </c>
      <c r="B192" s="42" t="s">
        <v>123</v>
      </c>
      <c r="C192" s="43"/>
      <c r="D192" s="43"/>
      <c r="E192" s="27" t="b">
        <f t="shared" si="2"/>
        <v>0</v>
      </c>
    </row>
    <row r="193" spans="1:5">
      <c r="A193" s="42" t="s">
        <v>267</v>
      </c>
      <c r="B193" s="42" t="s">
        <v>122</v>
      </c>
      <c r="C193" s="43"/>
      <c r="D193" s="43"/>
      <c r="E193" s="27" t="b">
        <f t="shared" si="2"/>
        <v>0</v>
      </c>
    </row>
    <row r="194" spans="1:5">
      <c r="A194" s="42" t="s">
        <v>268</v>
      </c>
      <c r="B194" s="42" t="s">
        <v>121</v>
      </c>
      <c r="C194" s="43"/>
      <c r="D194" s="43"/>
      <c r="E194" s="27" t="b">
        <f t="shared" ref="E194:E257" si="3">A194=C194</f>
        <v>0</v>
      </c>
    </row>
    <row r="195" spans="1:5">
      <c r="A195" s="42" t="s">
        <v>269</v>
      </c>
      <c r="B195" s="42" t="s">
        <v>120</v>
      </c>
      <c r="C195" s="43"/>
      <c r="D195" s="43"/>
      <c r="E195" s="27" t="b">
        <f t="shared" si="3"/>
        <v>0</v>
      </c>
    </row>
    <row r="196" spans="1:5">
      <c r="A196" s="42" t="s">
        <v>270</v>
      </c>
      <c r="B196" s="42" t="s">
        <v>119</v>
      </c>
      <c r="C196" s="43"/>
      <c r="D196" s="43"/>
      <c r="E196" s="27" t="b">
        <f t="shared" si="3"/>
        <v>0</v>
      </c>
    </row>
    <row r="197" spans="1:5">
      <c r="A197" s="42" t="s">
        <v>271</v>
      </c>
      <c r="B197" s="42" t="s">
        <v>191</v>
      </c>
      <c r="C197" s="43"/>
      <c r="D197" s="43"/>
      <c r="E197" s="27" t="b">
        <f t="shared" si="3"/>
        <v>0</v>
      </c>
    </row>
    <row r="198" spans="1:5">
      <c r="A198" s="42" t="s">
        <v>272</v>
      </c>
      <c r="B198" s="42" t="s">
        <v>210</v>
      </c>
      <c r="C198" s="43"/>
      <c r="D198" s="43"/>
      <c r="E198" s="27" t="b">
        <f t="shared" si="3"/>
        <v>0</v>
      </c>
    </row>
    <row r="199" spans="1:5">
      <c r="A199" s="42" t="s">
        <v>273</v>
      </c>
      <c r="B199" s="42" t="s">
        <v>185</v>
      </c>
      <c r="C199" s="43"/>
      <c r="D199" s="43"/>
      <c r="E199" s="27" t="b">
        <f t="shared" si="3"/>
        <v>0</v>
      </c>
    </row>
    <row r="200" spans="1:5">
      <c r="A200" s="42" t="s">
        <v>274</v>
      </c>
      <c r="B200" s="42" t="s">
        <v>118</v>
      </c>
      <c r="C200" s="43"/>
      <c r="D200" s="43"/>
      <c r="E200" s="27" t="b">
        <f t="shared" si="3"/>
        <v>0</v>
      </c>
    </row>
    <row r="201" spans="1:5">
      <c r="A201" s="42" t="s">
        <v>275</v>
      </c>
      <c r="B201" s="42" t="s">
        <v>155</v>
      </c>
      <c r="C201" s="43"/>
      <c r="D201" s="43"/>
      <c r="E201" s="27" t="b">
        <f t="shared" si="3"/>
        <v>0</v>
      </c>
    </row>
    <row r="202" spans="1:5">
      <c r="A202" s="42" t="s">
        <v>276</v>
      </c>
      <c r="B202" s="42" t="s">
        <v>167</v>
      </c>
      <c r="C202" s="43"/>
      <c r="D202" s="43"/>
      <c r="E202" s="27" t="b">
        <f t="shared" si="3"/>
        <v>0</v>
      </c>
    </row>
    <row r="203" spans="1:5">
      <c r="A203" s="42" t="s">
        <v>277</v>
      </c>
      <c r="B203" s="42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2" t="s">
        <v>278</v>
      </c>
      <c r="B204" s="42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2" t="s">
        <v>279</v>
      </c>
      <c r="B205" s="42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2" t="s">
        <v>280</v>
      </c>
      <c r="B206" s="42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2" t="s">
        <v>281</v>
      </c>
      <c r="B207" s="42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2" t="s">
        <v>282</v>
      </c>
      <c r="B208" s="42" t="s">
        <v>112</v>
      </c>
      <c r="C208" s="43"/>
      <c r="D208" s="43"/>
      <c r="E208" s="27" t="b">
        <f t="shared" si="3"/>
        <v>0</v>
      </c>
    </row>
    <row r="209" spans="1:5">
      <c r="A209" s="42" t="s">
        <v>283</v>
      </c>
      <c r="B209" s="42" t="s">
        <v>111</v>
      </c>
      <c r="C209" s="43"/>
      <c r="D209" s="43"/>
      <c r="E209" s="27" t="b">
        <f t="shared" si="3"/>
        <v>0</v>
      </c>
    </row>
    <row r="210" spans="1:5">
      <c r="A210" s="42" t="s">
        <v>284</v>
      </c>
      <c r="B210" s="42" t="s">
        <v>110</v>
      </c>
      <c r="C210" s="43"/>
      <c r="D210" s="43"/>
      <c r="E210" s="27" t="b">
        <f t="shared" si="3"/>
        <v>0</v>
      </c>
    </row>
    <row r="211" spans="1:5">
      <c r="A211" s="42" t="s">
        <v>285</v>
      </c>
      <c r="B211" s="42" t="s">
        <v>192</v>
      </c>
      <c r="C211" s="43"/>
      <c r="D211" s="43"/>
      <c r="E211" s="27" t="b">
        <f t="shared" si="3"/>
        <v>0</v>
      </c>
    </row>
    <row r="212" spans="1:5">
      <c r="A212" s="42" t="s">
        <v>286</v>
      </c>
      <c r="B212" s="42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2" t="s">
        <v>287</v>
      </c>
      <c r="B213" s="42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2" t="s">
        <v>288</v>
      </c>
      <c r="B214" s="42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2" t="s">
        <v>289</v>
      </c>
      <c r="B215" s="42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2" t="s">
        <v>290</v>
      </c>
      <c r="B216" s="42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2" t="s">
        <v>291</v>
      </c>
      <c r="B217" s="42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2" t="s">
        <v>292</v>
      </c>
      <c r="B218" s="42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2" t="s">
        <v>293</v>
      </c>
      <c r="B219" s="42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2" t="s">
        <v>294</v>
      </c>
      <c r="B220" s="42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2" t="s">
        <v>295</v>
      </c>
      <c r="B221" s="42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2" t="s">
        <v>296</v>
      </c>
      <c r="B222" s="42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2" t="s">
        <v>297</v>
      </c>
      <c r="B223" s="42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2" t="s">
        <v>298</v>
      </c>
      <c r="B224" s="42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2" t="s">
        <v>299</v>
      </c>
      <c r="B225" s="42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2" t="s">
        <v>300</v>
      </c>
      <c r="B226" s="42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2" t="s">
        <v>301</v>
      </c>
      <c r="B227" s="42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2" t="s">
        <v>302</v>
      </c>
      <c r="B228" s="42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2" t="s">
        <v>303</v>
      </c>
      <c r="B229" s="42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2" t="s">
        <v>304</v>
      </c>
      <c r="B230" s="42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2" t="s">
        <v>305</v>
      </c>
      <c r="B231" s="42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2" t="s">
        <v>306</v>
      </c>
      <c r="B232" s="42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2" t="s">
        <v>307</v>
      </c>
      <c r="B233" s="42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2" t="s">
        <v>308</v>
      </c>
      <c r="B234" s="42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2" t="s">
        <v>309</v>
      </c>
      <c r="B235" s="42" t="s">
        <v>93</v>
      </c>
      <c r="C235" s="43"/>
      <c r="D235" s="43"/>
      <c r="E235" s="27" t="b">
        <f t="shared" si="3"/>
        <v>0</v>
      </c>
    </row>
    <row r="236" spans="1:5">
      <c r="A236" s="42" t="s">
        <v>310</v>
      </c>
      <c r="B236" s="42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2" t="s">
        <v>311</v>
      </c>
      <c r="B237" s="42" t="s">
        <v>91</v>
      </c>
      <c r="C237" s="43"/>
      <c r="D237" s="43"/>
      <c r="E237" s="27" t="b">
        <f t="shared" si="3"/>
        <v>0</v>
      </c>
    </row>
    <row r="238" spans="1:5">
      <c r="A238" s="42" t="s">
        <v>312</v>
      </c>
      <c r="B238" s="42" t="s">
        <v>90</v>
      </c>
      <c r="C238" s="43"/>
      <c r="D238" s="43"/>
      <c r="E238" s="27" t="b">
        <f t="shared" si="3"/>
        <v>0</v>
      </c>
    </row>
    <row r="239" spans="1:5">
      <c r="A239" s="42" t="s">
        <v>313</v>
      </c>
      <c r="B239" s="42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2" t="s">
        <v>314</v>
      </c>
      <c r="B240" s="42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2" t="s">
        <v>315</v>
      </c>
      <c r="B241" s="42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2" t="s">
        <v>316</v>
      </c>
      <c r="B242" s="42" t="s">
        <v>200</v>
      </c>
      <c r="C242" s="43"/>
      <c r="D242" s="43"/>
      <c r="E242" s="27" t="b">
        <f t="shared" si="3"/>
        <v>0</v>
      </c>
    </row>
    <row r="243" spans="1:5">
      <c r="A243" s="42" t="s">
        <v>317</v>
      </c>
      <c r="B243" s="42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2" t="s">
        <v>318</v>
      </c>
      <c r="B244" s="42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2" t="s">
        <v>319</v>
      </c>
      <c r="B245" s="42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2" t="s">
        <v>320</v>
      </c>
      <c r="B246" s="42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2" t="s">
        <v>321</v>
      </c>
      <c r="B247" s="42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2" t="s">
        <v>322</v>
      </c>
      <c r="B248" s="42" t="s">
        <v>170</v>
      </c>
      <c r="C248" s="43"/>
      <c r="D248" s="43"/>
      <c r="E248" s="27" t="b">
        <f t="shared" si="3"/>
        <v>0</v>
      </c>
    </row>
    <row r="249" spans="1:5">
      <c r="A249" s="42" t="s">
        <v>323</v>
      </c>
      <c r="B249" s="42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2" t="s">
        <v>324</v>
      </c>
      <c r="B250" s="42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2" t="s">
        <v>325</v>
      </c>
      <c r="B251" s="42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2" t="s">
        <v>326</v>
      </c>
      <c r="B252" s="42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2" t="s">
        <v>327</v>
      </c>
      <c r="B253" s="42" t="s">
        <v>84</v>
      </c>
      <c r="C253" s="43"/>
      <c r="D253" s="43"/>
      <c r="E253" s="27" t="b">
        <f t="shared" si="3"/>
        <v>0</v>
      </c>
    </row>
    <row r="254" spans="1:5">
      <c r="A254" s="42" t="s">
        <v>328</v>
      </c>
      <c r="B254" s="42" t="s">
        <v>83</v>
      </c>
      <c r="C254" s="43"/>
      <c r="D254" s="43"/>
      <c r="E254" s="27" t="b">
        <f t="shared" si="3"/>
        <v>0</v>
      </c>
    </row>
    <row r="255" spans="1:5">
      <c r="A255" s="42" t="s">
        <v>329</v>
      </c>
      <c r="B255" s="42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2" t="s">
        <v>330</v>
      </c>
      <c r="B256" s="42" t="s">
        <v>81</v>
      </c>
      <c r="C256" s="43"/>
      <c r="D256" s="43"/>
      <c r="E256" s="27" t="b">
        <f t="shared" si="3"/>
        <v>0</v>
      </c>
    </row>
    <row r="257" spans="1:5">
      <c r="A257" s="42" t="s">
        <v>331</v>
      </c>
      <c r="B257" s="42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2" t="s">
        <v>332</v>
      </c>
      <c r="B258" s="42" t="s">
        <v>79</v>
      </c>
      <c r="C258" s="43"/>
      <c r="D258" s="43"/>
      <c r="E258" s="27" t="b">
        <f t="shared" ref="E258:E321" si="4">A258=C258</f>
        <v>0</v>
      </c>
    </row>
    <row r="259" spans="1:5">
      <c r="A259" s="42" t="s">
        <v>333</v>
      </c>
      <c r="B259" s="42" t="s">
        <v>78</v>
      </c>
      <c r="C259" s="43"/>
      <c r="D259" s="43"/>
      <c r="E259" s="27" t="b">
        <f t="shared" si="4"/>
        <v>0</v>
      </c>
    </row>
    <row r="260" spans="1:5">
      <c r="A260" s="42" t="s">
        <v>334</v>
      </c>
      <c r="B260" s="42" t="s">
        <v>77</v>
      </c>
      <c r="C260" s="43"/>
      <c r="D260" s="43"/>
      <c r="E260" s="27" t="b">
        <f t="shared" si="4"/>
        <v>0</v>
      </c>
    </row>
    <row r="261" spans="1:5">
      <c r="A261" s="42" t="s">
        <v>335</v>
      </c>
      <c r="B261" s="42" t="s">
        <v>76</v>
      </c>
      <c r="C261" s="43"/>
      <c r="D261" s="43"/>
      <c r="E261" s="27" t="b">
        <f t="shared" si="4"/>
        <v>0</v>
      </c>
    </row>
    <row r="262" spans="1:5">
      <c r="A262" s="42" t="s">
        <v>336</v>
      </c>
      <c r="B262" s="42" t="s">
        <v>75</v>
      </c>
      <c r="C262" s="43"/>
      <c r="D262" s="43"/>
      <c r="E262" s="27" t="b">
        <f t="shared" si="4"/>
        <v>0</v>
      </c>
    </row>
    <row r="263" spans="1:5">
      <c r="A263" s="42" t="s">
        <v>337</v>
      </c>
      <c r="B263" s="42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2" t="s">
        <v>338</v>
      </c>
      <c r="B264" s="42" t="s">
        <v>73</v>
      </c>
      <c r="C264" s="43"/>
      <c r="D264" s="43"/>
      <c r="E264" s="27" t="b">
        <f t="shared" si="4"/>
        <v>0</v>
      </c>
    </row>
    <row r="265" spans="1:5">
      <c r="A265" s="42" t="s">
        <v>339</v>
      </c>
      <c r="B265" s="42" t="s">
        <v>72</v>
      </c>
      <c r="C265" s="43"/>
      <c r="D265" s="43"/>
      <c r="E265" s="27" t="b">
        <f t="shared" si="4"/>
        <v>0</v>
      </c>
    </row>
    <row r="266" spans="1:5">
      <c r="A266" s="42" t="s">
        <v>340</v>
      </c>
      <c r="B266" s="42" t="s">
        <v>214</v>
      </c>
      <c r="C266" s="43"/>
      <c r="D266" s="43"/>
      <c r="E266" s="27" t="b">
        <f t="shared" si="4"/>
        <v>0</v>
      </c>
    </row>
    <row r="267" spans="1:5">
      <c r="A267" s="42" t="s">
        <v>341</v>
      </c>
      <c r="B267" s="42" t="s">
        <v>71</v>
      </c>
      <c r="C267" s="43"/>
      <c r="D267" s="43"/>
      <c r="E267" s="27" t="b">
        <f t="shared" si="4"/>
        <v>0</v>
      </c>
    </row>
    <row r="268" spans="1:5">
      <c r="A268" s="42" t="s">
        <v>342</v>
      </c>
      <c r="B268" s="42" t="s">
        <v>172</v>
      </c>
      <c r="C268" s="43"/>
      <c r="D268" s="43"/>
      <c r="E268" s="27" t="b">
        <f t="shared" si="4"/>
        <v>0</v>
      </c>
    </row>
    <row r="269" spans="1:5">
      <c r="A269" s="42" t="s">
        <v>343</v>
      </c>
      <c r="B269" s="42" t="s">
        <v>70</v>
      </c>
      <c r="C269" s="43"/>
      <c r="D269" s="43"/>
      <c r="E269" s="27" t="b">
        <f t="shared" si="4"/>
        <v>0</v>
      </c>
    </row>
    <row r="270" spans="1:5">
      <c r="A270" s="42" t="s">
        <v>344</v>
      </c>
      <c r="B270" s="42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2" t="s">
        <v>345</v>
      </c>
      <c r="B271" s="42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2" t="s">
        <v>346</v>
      </c>
      <c r="B272" s="42" t="s">
        <v>67</v>
      </c>
      <c r="C272" s="43"/>
      <c r="D272" s="43"/>
      <c r="E272" s="27" t="b">
        <f t="shared" si="4"/>
        <v>0</v>
      </c>
    </row>
    <row r="273" spans="1:5">
      <c r="A273" s="42" t="s">
        <v>347</v>
      </c>
      <c r="B273" s="42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2">
        <v>2</v>
      </c>
      <c r="B274" s="42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2" t="s">
        <v>348</v>
      </c>
      <c r="B275" s="42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2" t="s">
        <v>349</v>
      </c>
      <c r="B276" s="42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2" t="s">
        <v>350</v>
      </c>
      <c r="B277" s="42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2" t="s">
        <v>351</v>
      </c>
      <c r="B278" s="42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2" t="s">
        <v>352</v>
      </c>
      <c r="B279" s="42" t="s">
        <v>64</v>
      </c>
      <c r="C279" s="43"/>
      <c r="D279" s="43"/>
      <c r="E279" s="27" t="b">
        <f t="shared" si="4"/>
        <v>0</v>
      </c>
    </row>
    <row r="280" spans="1:5">
      <c r="A280" s="42" t="s">
        <v>353</v>
      </c>
      <c r="B280" s="42" t="s">
        <v>63</v>
      </c>
      <c r="C280" s="43"/>
      <c r="D280" s="43"/>
      <c r="E280" s="27" t="b">
        <f t="shared" si="4"/>
        <v>0</v>
      </c>
    </row>
    <row r="281" spans="1:5">
      <c r="A281" s="42" t="s">
        <v>354</v>
      </c>
      <c r="B281" s="42" t="s">
        <v>62</v>
      </c>
      <c r="C281" s="43"/>
      <c r="D281" s="43"/>
      <c r="E281" s="27" t="b">
        <f t="shared" si="4"/>
        <v>0</v>
      </c>
    </row>
    <row r="282" spans="1:5">
      <c r="A282" s="42" t="s">
        <v>355</v>
      </c>
      <c r="B282" s="42" t="s">
        <v>61</v>
      </c>
      <c r="C282" s="43"/>
      <c r="D282" s="43"/>
      <c r="E282" s="27" t="b">
        <f t="shared" si="4"/>
        <v>0</v>
      </c>
    </row>
    <row r="283" spans="1:5">
      <c r="A283" s="42" t="s">
        <v>356</v>
      </c>
      <c r="B283" s="42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2" t="s">
        <v>357</v>
      </c>
      <c r="B284" s="42" t="s">
        <v>216</v>
      </c>
      <c r="C284" s="43"/>
      <c r="D284" s="43"/>
      <c r="E284" s="27" t="b">
        <f t="shared" si="4"/>
        <v>0</v>
      </c>
    </row>
    <row r="285" spans="1:5">
      <c r="A285" s="42" t="s">
        <v>358</v>
      </c>
      <c r="B285" s="42" t="s">
        <v>60</v>
      </c>
      <c r="C285" s="43"/>
      <c r="D285" s="43"/>
      <c r="E285" s="27" t="b">
        <f t="shared" si="4"/>
        <v>0</v>
      </c>
    </row>
    <row r="286" spans="1:5">
      <c r="A286" s="42" t="s">
        <v>359</v>
      </c>
      <c r="B286" s="42" t="s">
        <v>217</v>
      </c>
      <c r="C286" s="43"/>
      <c r="D286" s="43"/>
      <c r="E286" s="27" t="b">
        <f t="shared" si="4"/>
        <v>0</v>
      </c>
    </row>
    <row r="287" spans="1:5">
      <c r="A287" s="42" t="s">
        <v>360</v>
      </c>
      <c r="B287" s="42" t="s">
        <v>202</v>
      </c>
      <c r="C287" s="43"/>
      <c r="D287" s="43"/>
      <c r="E287" s="27" t="b">
        <f t="shared" si="4"/>
        <v>0</v>
      </c>
    </row>
    <row r="288" spans="1:5">
      <c r="A288" s="42" t="s">
        <v>361</v>
      </c>
      <c r="B288" s="42" t="s">
        <v>59</v>
      </c>
      <c r="C288" s="43"/>
      <c r="D288" s="43"/>
      <c r="E288" s="27" t="b">
        <f t="shared" si="4"/>
        <v>0</v>
      </c>
    </row>
    <row r="289" spans="1:5">
      <c r="A289" s="42" t="s">
        <v>362</v>
      </c>
      <c r="B289" s="42" t="s">
        <v>58</v>
      </c>
      <c r="C289" s="43"/>
      <c r="D289" s="43"/>
      <c r="E289" s="27" t="b">
        <f t="shared" si="4"/>
        <v>0</v>
      </c>
    </row>
    <row r="290" spans="1:5">
      <c r="A290" s="42" t="s">
        <v>363</v>
      </c>
      <c r="B290" s="42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2" t="s">
        <v>364</v>
      </c>
      <c r="B291" s="42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2" t="s">
        <v>365</v>
      </c>
      <c r="B292" s="42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2" t="s">
        <v>366</v>
      </c>
      <c r="B293" s="42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2" t="s">
        <v>367</v>
      </c>
      <c r="B294" s="42" t="s">
        <v>218</v>
      </c>
      <c r="C294" s="43"/>
      <c r="D294" s="43"/>
      <c r="E294" s="27" t="b">
        <f t="shared" si="4"/>
        <v>0</v>
      </c>
    </row>
    <row r="295" spans="1:5">
      <c r="A295" s="42" t="s">
        <v>368</v>
      </c>
      <c r="B295" s="42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2" t="s">
        <v>369</v>
      </c>
      <c r="B296" s="42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2" t="s">
        <v>370</v>
      </c>
      <c r="B297" s="42" t="s">
        <v>51</v>
      </c>
      <c r="C297" s="43"/>
      <c r="D297" s="43"/>
      <c r="E297" s="27" t="b">
        <f t="shared" si="4"/>
        <v>0</v>
      </c>
    </row>
    <row r="298" spans="1:5">
      <c r="A298" s="42" t="s">
        <v>371</v>
      </c>
      <c r="B298" s="42" t="s">
        <v>50</v>
      </c>
      <c r="C298" s="43"/>
      <c r="D298" s="43"/>
      <c r="E298" s="27" t="b">
        <f t="shared" si="4"/>
        <v>0</v>
      </c>
    </row>
    <row r="299" spans="1:5">
      <c r="A299" s="42" t="s">
        <v>372</v>
      </c>
      <c r="B299" s="42" t="s">
        <v>49</v>
      </c>
      <c r="C299" s="43"/>
      <c r="D299" s="43"/>
      <c r="E299" s="27" t="b">
        <f t="shared" si="4"/>
        <v>0</v>
      </c>
    </row>
    <row r="300" spans="1:5">
      <c r="A300" s="42" t="s">
        <v>373</v>
      </c>
      <c r="B300" s="42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2" t="s">
        <v>374</v>
      </c>
      <c r="B301" s="42" t="s">
        <v>48</v>
      </c>
      <c r="C301" s="43"/>
      <c r="D301" s="43"/>
      <c r="E301" s="27" t="b">
        <f t="shared" si="4"/>
        <v>0</v>
      </c>
    </row>
    <row r="302" spans="1:5">
      <c r="A302" s="42" t="s">
        <v>375</v>
      </c>
      <c r="B302" s="42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2" t="s">
        <v>376</v>
      </c>
      <c r="B303" s="42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2" t="s">
        <v>377</v>
      </c>
      <c r="B304" s="42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2" t="s">
        <v>378</v>
      </c>
      <c r="B305" s="42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2" t="s">
        <v>379</v>
      </c>
      <c r="B306" s="42" t="s">
        <v>43</v>
      </c>
      <c r="C306" s="43"/>
      <c r="D306" s="43"/>
      <c r="E306" s="27" t="b">
        <f t="shared" si="4"/>
        <v>0</v>
      </c>
    </row>
    <row r="307" spans="1:5">
      <c r="A307" s="42" t="s">
        <v>380</v>
      </c>
      <c r="B307" s="42" t="s">
        <v>42</v>
      </c>
      <c r="C307" s="43"/>
      <c r="D307" s="43"/>
      <c r="E307" s="27" t="b">
        <f t="shared" si="4"/>
        <v>0</v>
      </c>
    </row>
    <row r="308" spans="1:5">
      <c r="A308" s="42" t="s">
        <v>381</v>
      </c>
      <c r="B308" s="42" t="s">
        <v>41</v>
      </c>
      <c r="C308" s="43"/>
      <c r="D308" s="43"/>
      <c r="E308" s="27" t="b">
        <f t="shared" si="4"/>
        <v>0</v>
      </c>
    </row>
    <row r="309" spans="1:5">
      <c r="A309" s="42" t="s">
        <v>382</v>
      </c>
      <c r="B309" s="42" t="s">
        <v>219</v>
      </c>
      <c r="C309" s="43"/>
      <c r="D309" s="43"/>
      <c r="E309" s="27" t="b">
        <f t="shared" si="4"/>
        <v>0</v>
      </c>
    </row>
    <row r="310" spans="1:5">
      <c r="A310" s="42" t="s">
        <v>383</v>
      </c>
      <c r="B310" s="42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2" t="s">
        <v>384</v>
      </c>
      <c r="B311" s="42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2" t="s">
        <v>385</v>
      </c>
      <c r="B312" s="42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2" t="s">
        <v>386</v>
      </c>
      <c r="B313" s="42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2" t="s">
        <v>387</v>
      </c>
      <c r="B314" s="42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2" t="s">
        <v>388</v>
      </c>
      <c r="B315" s="42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2" t="s">
        <v>389</v>
      </c>
      <c r="B316" s="42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2" t="s">
        <v>390</v>
      </c>
      <c r="B317" s="42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2" t="s">
        <v>391</v>
      </c>
      <c r="B318" s="42" t="s">
        <v>36</v>
      </c>
      <c r="C318" s="43"/>
      <c r="D318" s="43"/>
      <c r="E318" s="27" t="b">
        <f t="shared" si="4"/>
        <v>0</v>
      </c>
    </row>
    <row r="319" spans="1:5">
      <c r="A319" s="42" t="s">
        <v>392</v>
      </c>
      <c r="B319" s="42" t="s">
        <v>175</v>
      </c>
      <c r="C319" s="43"/>
      <c r="D319" s="43"/>
      <c r="E319" s="27" t="b">
        <f t="shared" si="4"/>
        <v>0</v>
      </c>
    </row>
    <row r="320" spans="1:5">
      <c r="A320" s="42" t="s">
        <v>393</v>
      </c>
      <c r="B320" s="42" t="s">
        <v>176</v>
      </c>
      <c r="C320" s="43"/>
      <c r="D320" s="43"/>
      <c r="E320" s="27" t="b">
        <f t="shared" si="4"/>
        <v>0</v>
      </c>
    </row>
    <row r="321" spans="1:5">
      <c r="A321" s="42" t="s">
        <v>394</v>
      </c>
      <c r="B321" s="42" t="s">
        <v>177</v>
      </c>
      <c r="C321" s="43"/>
      <c r="D321" s="43"/>
      <c r="E321" s="27" t="b">
        <f t="shared" si="4"/>
        <v>0</v>
      </c>
    </row>
    <row r="322" spans="1:5">
      <c r="A322" s="42" t="s">
        <v>395</v>
      </c>
      <c r="B322" s="42" t="s">
        <v>186</v>
      </c>
      <c r="C322" s="43"/>
      <c r="D322" s="43"/>
      <c r="E322" s="27" t="b">
        <f t="shared" ref="E322:E378" si="5">A322=C322</f>
        <v>0</v>
      </c>
    </row>
    <row r="323" spans="1:5">
      <c r="A323" s="42" t="s">
        <v>396</v>
      </c>
      <c r="B323" s="42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2" t="s">
        <v>397</v>
      </c>
      <c r="B324" s="42" t="s">
        <v>178</v>
      </c>
      <c r="C324" s="43"/>
      <c r="D324" s="43"/>
      <c r="E324" s="27" t="b">
        <f t="shared" si="5"/>
        <v>0</v>
      </c>
    </row>
    <row r="325" spans="1:5">
      <c r="A325" s="42" t="s">
        <v>398</v>
      </c>
      <c r="B325" s="42" t="s">
        <v>35</v>
      </c>
      <c r="C325" s="43"/>
      <c r="D325" s="43"/>
      <c r="E325" s="27" t="b">
        <f t="shared" si="5"/>
        <v>0</v>
      </c>
    </row>
    <row r="326" spans="1:5">
      <c r="A326" s="42" t="s">
        <v>399</v>
      </c>
      <c r="B326" s="42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2" t="s">
        <v>400</v>
      </c>
      <c r="B327" s="42" t="s">
        <v>33</v>
      </c>
      <c r="C327" s="43"/>
      <c r="D327" s="43"/>
      <c r="E327" s="27" t="b">
        <f t="shared" si="5"/>
        <v>0</v>
      </c>
    </row>
    <row r="328" spans="1:5">
      <c r="A328" s="42" t="s">
        <v>401</v>
      </c>
      <c r="B328" s="42" t="s">
        <v>32</v>
      </c>
      <c r="C328" s="43"/>
      <c r="D328" s="43"/>
      <c r="E328" s="27" t="b">
        <f t="shared" si="5"/>
        <v>0</v>
      </c>
    </row>
    <row r="329" spans="1:5">
      <c r="A329" s="42" t="s">
        <v>402</v>
      </c>
      <c r="B329" s="42" t="s">
        <v>31</v>
      </c>
      <c r="C329" s="43"/>
      <c r="D329" s="43"/>
      <c r="E329" s="27" t="b">
        <f t="shared" si="5"/>
        <v>0</v>
      </c>
    </row>
    <row r="330" spans="1:5">
      <c r="A330" s="42" t="s">
        <v>403</v>
      </c>
      <c r="B330" s="42" t="s">
        <v>30</v>
      </c>
      <c r="C330" s="43"/>
      <c r="D330" s="43"/>
      <c r="E330" s="27" t="b">
        <f t="shared" si="5"/>
        <v>0</v>
      </c>
    </row>
    <row r="331" spans="1:5">
      <c r="A331" s="42" t="s">
        <v>404</v>
      </c>
      <c r="B331" s="42" t="s">
        <v>29</v>
      </c>
      <c r="C331" s="43"/>
      <c r="D331" s="43"/>
      <c r="E331" s="27" t="b">
        <f t="shared" si="5"/>
        <v>0</v>
      </c>
    </row>
    <row r="332" spans="1:5">
      <c r="A332" s="42" t="s">
        <v>405</v>
      </c>
      <c r="B332" s="42" t="s">
        <v>179</v>
      </c>
      <c r="C332" s="43"/>
      <c r="D332" s="43"/>
      <c r="E332" s="27" t="b">
        <f t="shared" si="5"/>
        <v>0</v>
      </c>
    </row>
    <row r="333" spans="1:5">
      <c r="A333" s="42" t="s">
        <v>406</v>
      </c>
      <c r="B333" s="42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2" t="s">
        <v>407</v>
      </c>
      <c r="B334" s="42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2" t="s">
        <v>408</v>
      </c>
      <c r="B335" s="42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2" t="s">
        <v>409</v>
      </c>
      <c r="B336" s="42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2" t="s">
        <v>410</v>
      </c>
      <c r="B337" s="42" t="s">
        <v>26</v>
      </c>
      <c r="C337" s="43"/>
      <c r="D337" s="43"/>
      <c r="E337" s="27" t="b">
        <f t="shared" si="5"/>
        <v>0</v>
      </c>
    </row>
    <row r="338" spans="1:5">
      <c r="A338" s="42" t="s">
        <v>411</v>
      </c>
      <c r="B338" s="42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2" t="s">
        <v>412</v>
      </c>
      <c r="B339" s="42" t="s">
        <v>24</v>
      </c>
      <c r="C339" s="43"/>
      <c r="D339" s="43"/>
      <c r="E339" s="27" t="b">
        <f t="shared" si="5"/>
        <v>0</v>
      </c>
    </row>
    <row r="340" spans="1:5">
      <c r="A340" s="42" t="s">
        <v>413</v>
      </c>
      <c r="B340" s="42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2" t="s">
        <v>414</v>
      </c>
      <c r="B341" s="42" t="s">
        <v>210</v>
      </c>
      <c r="C341" s="43"/>
      <c r="D341" s="43"/>
      <c r="E341" s="27" t="b">
        <f t="shared" si="5"/>
        <v>0</v>
      </c>
    </row>
    <row r="342" spans="1:5">
      <c r="A342" s="42" t="s">
        <v>415</v>
      </c>
      <c r="B342" s="42" t="s">
        <v>221</v>
      </c>
      <c r="C342" s="43"/>
      <c r="D342" s="43"/>
      <c r="E342" s="27" t="b">
        <f t="shared" si="5"/>
        <v>0</v>
      </c>
    </row>
    <row r="343" spans="1:5">
      <c r="A343" s="42" t="s">
        <v>416</v>
      </c>
      <c r="B343" s="42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2" t="s">
        <v>417</v>
      </c>
      <c r="B344" s="42" t="s">
        <v>225</v>
      </c>
      <c r="C344" s="43"/>
      <c r="D344" s="43"/>
      <c r="E344" s="27" t="b">
        <f t="shared" si="5"/>
        <v>0</v>
      </c>
    </row>
    <row r="345" spans="1:5">
      <c r="A345" s="42">
        <v>3</v>
      </c>
      <c r="B345" s="42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2" t="s">
        <v>418</v>
      </c>
      <c r="B346" s="42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2" t="s">
        <v>419</v>
      </c>
      <c r="B347" s="42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2" t="s">
        <v>420</v>
      </c>
      <c r="B348" s="42" t="s">
        <v>8</v>
      </c>
      <c r="C348" s="43"/>
      <c r="D348" s="43"/>
      <c r="E348" s="27" t="b">
        <f t="shared" si="5"/>
        <v>0</v>
      </c>
    </row>
    <row r="349" spans="1:5">
      <c r="A349" s="42" t="s">
        <v>421</v>
      </c>
      <c r="B349" s="42" t="s">
        <v>7</v>
      </c>
      <c r="C349" s="43"/>
      <c r="D349" s="43"/>
      <c r="E349" s="27" t="b">
        <f t="shared" si="5"/>
        <v>0</v>
      </c>
    </row>
    <row r="350" spans="1:5">
      <c r="A350" s="42" t="s">
        <v>422</v>
      </c>
      <c r="B350" s="42" t="s">
        <v>10</v>
      </c>
      <c r="C350" s="43"/>
      <c r="D350" s="43"/>
      <c r="E350" s="27" t="b">
        <f t="shared" si="5"/>
        <v>0</v>
      </c>
    </row>
    <row r="351" spans="1:5">
      <c r="A351" s="42" t="s">
        <v>423</v>
      </c>
      <c r="B351" s="42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2" t="s">
        <v>424</v>
      </c>
      <c r="B352" s="42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2" t="s">
        <v>425</v>
      </c>
      <c r="B353" s="42" t="s">
        <v>2</v>
      </c>
      <c r="C353" s="43"/>
      <c r="D353" s="43"/>
      <c r="E353" s="27" t="b">
        <f t="shared" si="5"/>
        <v>0</v>
      </c>
    </row>
    <row r="354" spans="1:5">
      <c r="A354" s="42" t="s">
        <v>426</v>
      </c>
      <c r="B354" s="42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2" t="s">
        <v>427</v>
      </c>
      <c r="B355" s="42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2" t="s">
        <v>428</v>
      </c>
      <c r="B356" s="42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2" t="s">
        <v>429</v>
      </c>
      <c r="B357" s="42" t="s">
        <v>181</v>
      </c>
      <c r="C357" s="43"/>
      <c r="D357" s="43"/>
      <c r="E357" s="27" t="b">
        <f t="shared" si="5"/>
        <v>0</v>
      </c>
    </row>
    <row r="358" spans="1:5">
      <c r="A358" s="42" t="s">
        <v>430</v>
      </c>
      <c r="B358" s="42" t="s">
        <v>183</v>
      </c>
      <c r="C358" s="43"/>
      <c r="D358" s="43"/>
      <c r="E358" s="27" t="b">
        <f t="shared" si="5"/>
        <v>0</v>
      </c>
    </row>
    <row r="359" spans="1:5">
      <c r="A359" s="42" t="s">
        <v>431</v>
      </c>
      <c r="B359" s="42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2" t="s">
        <v>432</v>
      </c>
      <c r="B360" s="42" t="s">
        <v>222</v>
      </c>
      <c r="C360" s="43"/>
      <c r="D360" s="43"/>
      <c r="E360" s="27" t="b">
        <f t="shared" si="5"/>
        <v>0</v>
      </c>
    </row>
    <row r="361" spans="1:5">
      <c r="A361" s="42" t="s">
        <v>433</v>
      </c>
      <c r="B361" s="42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2" t="s">
        <v>434</v>
      </c>
      <c r="B362" s="42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2" t="s">
        <v>435</v>
      </c>
      <c r="B363" s="42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2" t="s">
        <v>436</v>
      </c>
      <c r="B364" s="42" t="s">
        <v>12</v>
      </c>
      <c r="C364" s="43"/>
      <c r="D364" s="43"/>
      <c r="E364" s="27" t="b">
        <f t="shared" si="5"/>
        <v>0</v>
      </c>
    </row>
    <row r="365" spans="1:5">
      <c r="A365" s="42" t="s">
        <v>437</v>
      </c>
      <c r="B365" s="42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2" t="s">
        <v>438</v>
      </c>
      <c r="B366" s="42" t="s">
        <v>10</v>
      </c>
      <c r="C366" s="43"/>
      <c r="D366" s="43"/>
      <c r="E366" s="27" t="b">
        <f t="shared" si="5"/>
        <v>0</v>
      </c>
    </row>
    <row r="367" spans="1:5">
      <c r="A367" s="42" t="s">
        <v>439</v>
      </c>
      <c r="B367" s="42" t="s">
        <v>9</v>
      </c>
      <c r="C367" s="43"/>
      <c r="D367" s="43"/>
      <c r="E367" s="27" t="b">
        <f t="shared" si="5"/>
        <v>0</v>
      </c>
    </row>
    <row r="368" spans="1:5">
      <c r="A368" s="42" t="s">
        <v>440</v>
      </c>
      <c r="B368" s="42" t="s">
        <v>8</v>
      </c>
      <c r="C368" s="43"/>
      <c r="D368" s="43"/>
      <c r="E368" s="27" t="b">
        <f t="shared" si="5"/>
        <v>0</v>
      </c>
    </row>
    <row r="369" spans="1:5">
      <c r="A369" s="42" t="s">
        <v>441</v>
      </c>
      <c r="B369" s="42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2" t="s">
        <v>442</v>
      </c>
      <c r="B370" s="42" t="s">
        <v>7</v>
      </c>
      <c r="C370" s="43"/>
      <c r="D370" s="43"/>
      <c r="E370" s="27" t="b">
        <f t="shared" si="5"/>
        <v>0</v>
      </c>
    </row>
    <row r="371" spans="1:5">
      <c r="A371" s="42" t="s">
        <v>443</v>
      </c>
      <c r="B371" s="42" t="s">
        <v>6</v>
      </c>
      <c r="C371" s="43"/>
      <c r="D371" s="43"/>
      <c r="E371" s="27" t="b">
        <f t="shared" si="5"/>
        <v>0</v>
      </c>
    </row>
    <row r="372" spans="1:5">
      <c r="A372" s="42" t="s">
        <v>444</v>
      </c>
      <c r="B372" s="42" t="s">
        <v>5</v>
      </c>
      <c r="C372" s="43"/>
      <c r="D372" s="43"/>
      <c r="E372" s="27" t="b">
        <f t="shared" si="5"/>
        <v>0</v>
      </c>
    </row>
    <row r="373" spans="1:5">
      <c r="A373" s="42" t="s">
        <v>445</v>
      </c>
      <c r="B373" s="42" t="s">
        <v>4</v>
      </c>
      <c r="C373" s="43"/>
      <c r="D373" s="43"/>
      <c r="E373" s="27" t="b">
        <f t="shared" si="5"/>
        <v>0</v>
      </c>
    </row>
    <row r="374" spans="1:5">
      <c r="A374" s="42" t="s">
        <v>446</v>
      </c>
      <c r="B374" s="42" t="s">
        <v>3</v>
      </c>
      <c r="C374" s="43"/>
      <c r="D374" s="43"/>
      <c r="E374" s="27" t="b">
        <f t="shared" si="5"/>
        <v>0</v>
      </c>
    </row>
    <row r="375" spans="1:5">
      <c r="A375" s="42" t="s">
        <v>447</v>
      </c>
      <c r="B375" s="42" t="s">
        <v>2</v>
      </c>
      <c r="C375" s="43"/>
      <c r="D375" s="43"/>
      <c r="E375" s="27" t="b">
        <f t="shared" si="5"/>
        <v>0</v>
      </c>
    </row>
    <row r="376" spans="1:5">
      <c r="A376" s="42" t="s">
        <v>448</v>
      </c>
      <c r="B376" s="42" t="s">
        <v>1</v>
      </c>
      <c r="C376" s="43"/>
      <c r="D376" s="43"/>
      <c r="E376" s="27" t="b">
        <f t="shared" si="5"/>
        <v>0</v>
      </c>
    </row>
    <row r="377" spans="1:5">
      <c r="A377" s="42" t="s">
        <v>449</v>
      </c>
      <c r="B377" s="42" t="s">
        <v>0</v>
      </c>
      <c r="C377" s="43"/>
      <c r="D377" s="43"/>
      <c r="E377" s="27" t="b">
        <f t="shared" si="5"/>
        <v>0</v>
      </c>
    </row>
    <row r="378" spans="1:5">
      <c r="A378" s="42" t="s">
        <v>450</v>
      </c>
      <c r="B378" s="42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defaultColWidth="11.42578125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72CD-F9FA-4A3F-8367-2D837FAB83E2}">
  <sheetPr>
    <pageSetUpPr fitToPage="1"/>
  </sheetPr>
  <dimension ref="A1:X636"/>
  <sheetViews>
    <sheetView showGridLines="0"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.85546875" defaultRowHeight="15"/>
  <cols>
    <col min="1" max="1" width="13.28515625" style="124" bestFit="1" customWidth="1"/>
    <col min="2" max="2" width="60.7109375" style="67" bestFit="1" customWidth="1"/>
    <col min="3" max="5" width="24" style="102" customWidth="1"/>
    <col min="6" max="7" width="25" style="102" customWidth="1"/>
    <col min="8" max="10" width="24" style="102" customWidth="1"/>
    <col min="11" max="13" width="25.85546875" style="102" customWidth="1"/>
    <col min="14" max="14" width="31" style="103" customWidth="1"/>
    <col min="15" max="17" width="25.85546875" style="103" customWidth="1"/>
    <col min="18" max="18" width="25.85546875" style="102" customWidth="1"/>
    <col min="19" max="20" width="26" style="7" customWidth="1"/>
    <col min="21" max="21" width="22.7109375" style="7" bestFit="1" customWidth="1"/>
    <col min="22" max="22" width="9.85546875" style="7"/>
    <col min="23" max="23" width="22" style="7" customWidth="1"/>
    <col min="24" max="16384" width="9.85546875" style="7"/>
  </cols>
  <sheetData>
    <row r="1" spans="1:21" s="23" customFormat="1" ht="154.5" customHeight="1">
      <c r="A1" s="147" t="s">
        <v>7823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21" s="23" customFormat="1" ht="36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1:21" s="5" customFormat="1" ht="15.75">
      <c r="A3" s="142" t="s">
        <v>224</v>
      </c>
      <c r="B3" s="142" t="s">
        <v>187</v>
      </c>
      <c r="C3" s="143">
        <v>2007</v>
      </c>
      <c r="D3" s="144">
        <v>2008</v>
      </c>
      <c r="E3" s="144">
        <v>2009</v>
      </c>
      <c r="F3" s="144">
        <v>2010</v>
      </c>
      <c r="G3" s="144">
        <v>2011</v>
      </c>
      <c r="H3" s="144">
        <v>2012</v>
      </c>
      <c r="I3" s="144">
        <v>2013</v>
      </c>
      <c r="J3" s="144">
        <v>2014</v>
      </c>
      <c r="K3" s="144">
        <v>2015</v>
      </c>
      <c r="L3" s="144">
        <v>2016</v>
      </c>
      <c r="M3" s="144">
        <v>2017</v>
      </c>
      <c r="N3" s="144">
        <v>2018</v>
      </c>
      <c r="O3" s="144">
        <v>2019</v>
      </c>
      <c r="P3" s="144">
        <v>2020</v>
      </c>
      <c r="Q3" s="144">
        <v>2021</v>
      </c>
      <c r="R3" s="144">
        <v>2022</v>
      </c>
      <c r="S3" s="144">
        <v>2023</v>
      </c>
      <c r="T3" s="144">
        <v>2024</v>
      </c>
      <c r="U3" s="144">
        <v>2025</v>
      </c>
    </row>
    <row r="4" spans="1:21" s="6" customFormat="1">
      <c r="A4" s="87">
        <v>1</v>
      </c>
      <c r="B4" s="88" t="s">
        <v>182</v>
      </c>
      <c r="C4" s="90">
        <v>436560858846.56</v>
      </c>
      <c r="D4" s="90">
        <v>464326270041.78003</v>
      </c>
      <c r="E4" s="90">
        <v>515913079436.47998</v>
      </c>
      <c r="F4" s="90">
        <v>566548513946.57996</v>
      </c>
      <c r="G4" s="90">
        <v>665478976927.53003</v>
      </c>
      <c r="H4" s="90">
        <v>797320542097.78003</v>
      </c>
      <c r="I4" s="90">
        <v>899523627140.18994</v>
      </c>
      <c r="J4" s="90">
        <v>993772572235.72998</v>
      </c>
      <c r="K4" s="90">
        <v>1133248137733.0701</v>
      </c>
      <c r="L4" s="90">
        <v>1207973460205.8601</v>
      </c>
      <c r="M4" s="91">
        <v>1287476920806.77</v>
      </c>
      <c r="N4" s="91">
        <v>1371675580417.0432</v>
      </c>
      <c r="O4" s="91">
        <v>1448210699296.1599</v>
      </c>
      <c r="P4" s="91">
        <v>1539452983422.74</v>
      </c>
      <c r="Q4" s="91">
        <v>1645750897606.23</v>
      </c>
      <c r="R4" s="91">
        <v>1915362291120.28</v>
      </c>
      <c r="S4" s="91">
        <v>1874765665640.51</v>
      </c>
      <c r="T4" s="91">
        <v>2007449000343.5</v>
      </c>
      <c r="U4" s="91">
        <v>2086209879567.73</v>
      </c>
    </row>
    <row r="5" spans="1:21">
      <c r="A5" s="89" t="s">
        <v>226</v>
      </c>
      <c r="B5" s="89" t="s">
        <v>474</v>
      </c>
      <c r="C5" s="92">
        <v>43927581476</v>
      </c>
      <c r="D5" s="92">
        <v>38251457494</v>
      </c>
      <c r="E5" s="92">
        <v>43861973154</v>
      </c>
      <c r="F5" s="92">
        <v>47677299243</v>
      </c>
      <c r="G5" s="92">
        <v>50931463509</v>
      </c>
      <c r="H5" s="92">
        <v>62468711543</v>
      </c>
      <c r="I5" s="92">
        <v>83156217431</v>
      </c>
      <c r="J5" s="92">
        <v>91253481685</v>
      </c>
      <c r="K5" s="92">
        <v>79736282148</v>
      </c>
      <c r="L5" s="92">
        <v>90035644487</v>
      </c>
      <c r="M5" s="93">
        <v>92206522891.619293</v>
      </c>
      <c r="N5" s="93">
        <v>98284208265.143799</v>
      </c>
      <c r="O5" s="93">
        <v>93010810778.920898</v>
      </c>
      <c r="P5" s="93">
        <v>106174089727.02299</v>
      </c>
      <c r="Q5" s="93">
        <v>131748991046.791</v>
      </c>
      <c r="R5" s="93">
        <v>132721199885.70399</v>
      </c>
      <c r="S5" s="93">
        <v>125729396665.77</v>
      </c>
      <c r="T5" s="93">
        <v>130815957782.85001</v>
      </c>
      <c r="U5" s="93">
        <v>146251262121.418</v>
      </c>
    </row>
    <row r="6" spans="1:21">
      <c r="A6" s="89" t="s">
        <v>227</v>
      </c>
      <c r="B6" s="89" t="s">
        <v>152</v>
      </c>
      <c r="C6" s="92">
        <v>664733648</v>
      </c>
      <c r="D6" s="92">
        <v>658065852</v>
      </c>
      <c r="E6" s="92">
        <v>593845676</v>
      </c>
      <c r="F6" s="92">
        <v>512477030</v>
      </c>
      <c r="G6" s="92">
        <v>446318307</v>
      </c>
      <c r="H6" s="92">
        <v>553567635</v>
      </c>
      <c r="I6" s="92">
        <v>604261733</v>
      </c>
      <c r="J6" s="92">
        <v>528740545</v>
      </c>
      <c r="K6" s="92">
        <v>576393103</v>
      </c>
      <c r="L6" s="92">
        <v>673167916</v>
      </c>
      <c r="M6" s="93">
        <v>758681464.25652003</v>
      </c>
      <c r="N6" s="93">
        <v>727679213.73074996</v>
      </c>
      <c r="O6" s="93">
        <v>845178534.27531993</v>
      </c>
      <c r="P6" s="93">
        <v>920261184.07033992</v>
      </c>
      <c r="Q6" s="93">
        <v>1017158486.5886999</v>
      </c>
      <c r="R6" s="93">
        <v>1284515457.22177</v>
      </c>
      <c r="S6" s="93">
        <v>1235255518.76</v>
      </c>
      <c r="T6" s="93">
        <v>1222854235.71</v>
      </c>
      <c r="U6" s="93">
        <v>1298556051.9172099</v>
      </c>
    </row>
    <row r="7" spans="1:21">
      <c r="A7" s="89" t="s">
        <v>228</v>
      </c>
      <c r="B7" s="89" t="s">
        <v>204</v>
      </c>
      <c r="C7" s="92">
        <v>381555906</v>
      </c>
      <c r="D7" s="92">
        <v>257559937</v>
      </c>
      <c r="E7" s="92">
        <v>729541783</v>
      </c>
      <c r="F7" s="92">
        <v>483100578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3">
        <v>0</v>
      </c>
      <c r="N7" s="93">
        <v>1263222717.7170901</v>
      </c>
      <c r="O7" s="93">
        <v>412144387.97453004</v>
      </c>
      <c r="P7" s="93">
        <v>6496711671.9556799</v>
      </c>
      <c r="Q7" s="93">
        <v>4392024545.6587095</v>
      </c>
      <c r="R7" s="93">
        <v>8644466887.6461792</v>
      </c>
      <c r="S7" s="93">
        <v>7735399705.75</v>
      </c>
      <c r="T7" s="93">
        <v>8696596057.7999992</v>
      </c>
      <c r="U7" s="93">
        <v>9603482831.2802792</v>
      </c>
    </row>
    <row r="8" spans="1:21">
      <c r="A8" s="89" t="s">
        <v>229</v>
      </c>
      <c r="B8" s="89" t="s">
        <v>205</v>
      </c>
      <c r="C8" s="92">
        <v>2643983872</v>
      </c>
      <c r="D8" s="92">
        <v>3098579075</v>
      </c>
      <c r="E8" s="92">
        <v>4608005767</v>
      </c>
      <c r="F8" s="92">
        <v>4125560394</v>
      </c>
      <c r="G8" s="92">
        <v>4800578003</v>
      </c>
      <c r="H8" s="92">
        <v>4626252473</v>
      </c>
      <c r="I8" s="92">
        <v>4859278965</v>
      </c>
      <c r="J8" s="92">
        <v>5777924666</v>
      </c>
      <c r="K8" s="92">
        <v>6325867621</v>
      </c>
      <c r="L8" s="92">
        <v>5293973746</v>
      </c>
      <c r="M8" s="93">
        <v>7149695979.0799999</v>
      </c>
      <c r="N8" s="93">
        <v>8198052522.8859997</v>
      </c>
      <c r="O8" s="93">
        <v>9264854560.6720009</v>
      </c>
      <c r="P8" s="93">
        <v>8788756084.8710003</v>
      </c>
      <c r="Q8" s="93">
        <v>21596218857.472</v>
      </c>
      <c r="R8" s="93">
        <v>24410806632.841</v>
      </c>
      <c r="S8" s="93">
        <v>19671034096.540001</v>
      </c>
      <c r="T8" s="93">
        <v>22664031919.740002</v>
      </c>
      <c r="U8" s="93">
        <v>21131991189.477001</v>
      </c>
    </row>
    <row r="9" spans="1:21">
      <c r="A9" s="89" t="s">
        <v>230</v>
      </c>
      <c r="B9" s="89" t="s">
        <v>151</v>
      </c>
      <c r="C9" s="92">
        <v>26100794179</v>
      </c>
      <c r="D9" s="92">
        <v>25812906446</v>
      </c>
      <c r="E9" s="92">
        <v>28926028191</v>
      </c>
      <c r="F9" s="92">
        <v>30389427990</v>
      </c>
      <c r="G9" s="92">
        <v>37462850699</v>
      </c>
      <c r="H9" s="92">
        <v>48546652330</v>
      </c>
      <c r="I9" s="92">
        <v>66259587352</v>
      </c>
      <c r="J9" s="92">
        <v>73834265267</v>
      </c>
      <c r="K9" s="92">
        <v>59228537898</v>
      </c>
      <c r="L9" s="92">
        <v>70148241434</v>
      </c>
      <c r="M9" s="93">
        <v>74639418399.288803</v>
      </c>
      <c r="N9" s="93">
        <v>62287277185.9729</v>
      </c>
      <c r="O9" s="93">
        <v>65459220211.115105</v>
      </c>
      <c r="P9" s="93">
        <v>76902724168.400406</v>
      </c>
      <c r="Q9" s="93">
        <v>89724411348.891998</v>
      </c>
      <c r="R9" s="93">
        <v>83960261800.815399</v>
      </c>
      <c r="S9" s="93">
        <v>79257039708.080002</v>
      </c>
      <c r="T9" s="93">
        <v>78570777057.210007</v>
      </c>
      <c r="U9" s="93">
        <v>89386891849.159698</v>
      </c>
    </row>
    <row r="10" spans="1:21">
      <c r="A10" s="89" t="s">
        <v>231</v>
      </c>
      <c r="B10" s="89" t="s">
        <v>206</v>
      </c>
      <c r="C10" s="92">
        <v>7250032667</v>
      </c>
      <c r="D10" s="92">
        <v>5678538536</v>
      </c>
      <c r="E10" s="92">
        <v>6557797896</v>
      </c>
      <c r="F10" s="92">
        <v>8748824583</v>
      </c>
      <c r="G10" s="92">
        <v>3989454740</v>
      </c>
      <c r="H10" s="92">
        <v>5742554386</v>
      </c>
      <c r="I10" s="92">
        <v>6726681797</v>
      </c>
      <c r="J10" s="92">
        <v>2562092085</v>
      </c>
      <c r="K10" s="92">
        <v>6030056822</v>
      </c>
      <c r="L10" s="92">
        <v>6890036260</v>
      </c>
      <c r="M10" s="93">
        <v>3831607302.934</v>
      </c>
      <c r="N10" s="93">
        <v>0</v>
      </c>
      <c r="O10" s="93">
        <v>0</v>
      </c>
      <c r="P10" s="94">
        <v>0</v>
      </c>
      <c r="Q10" s="94">
        <v>0</v>
      </c>
      <c r="R10" s="93">
        <v>0</v>
      </c>
      <c r="S10" s="93">
        <v>0</v>
      </c>
      <c r="T10" s="93">
        <v>0</v>
      </c>
      <c r="U10" s="93">
        <v>0</v>
      </c>
    </row>
    <row r="11" spans="1:21">
      <c r="A11" s="89" t="s">
        <v>232</v>
      </c>
      <c r="B11" s="89" t="s">
        <v>165</v>
      </c>
      <c r="C11" s="92">
        <v>5431531348</v>
      </c>
      <c r="D11" s="92">
        <v>1388455552</v>
      </c>
      <c r="E11" s="92">
        <v>1019624547</v>
      </c>
      <c r="F11" s="92">
        <v>2585052991</v>
      </c>
      <c r="G11" s="92">
        <v>3665642000</v>
      </c>
      <c r="H11" s="92">
        <v>2528881000</v>
      </c>
      <c r="I11" s="92">
        <v>4210324827</v>
      </c>
      <c r="J11" s="92">
        <v>6919775595</v>
      </c>
      <c r="K11" s="92">
        <v>6931004833</v>
      </c>
      <c r="L11" s="92">
        <v>5903890922</v>
      </c>
      <c r="M11" s="93">
        <v>4176625965.6620002</v>
      </c>
      <c r="N11" s="93">
        <v>0</v>
      </c>
      <c r="O11" s="93">
        <v>0</v>
      </c>
      <c r="P11" s="94">
        <v>0</v>
      </c>
      <c r="Q11" s="94">
        <v>0</v>
      </c>
      <c r="R11" s="93">
        <v>0</v>
      </c>
      <c r="S11" s="93">
        <v>0</v>
      </c>
      <c r="T11" s="93">
        <v>0</v>
      </c>
      <c r="U11" s="93">
        <v>0</v>
      </c>
    </row>
    <row r="12" spans="1:21">
      <c r="A12" s="89" t="s">
        <v>233</v>
      </c>
      <c r="B12" s="89" t="s">
        <v>150</v>
      </c>
      <c r="C12" s="92">
        <v>1454949856</v>
      </c>
      <c r="D12" s="92">
        <v>1357352096</v>
      </c>
      <c r="E12" s="92">
        <v>1427129294</v>
      </c>
      <c r="F12" s="92">
        <v>832855677</v>
      </c>
      <c r="G12" s="92">
        <v>566619760</v>
      </c>
      <c r="H12" s="92">
        <v>460081284</v>
      </c>
      <c r="I12" s="92">
        <v>488743900</v>
      </c>
      <c r="J12" s="92">
        <v>1615457704</v>
      </c>
      <c r="K12" s="92">
        <v>642998218</v>
      </c>
      <c r="L12" s="92">
        <v>1118083164</v>
      </c>
      <c r="M12" s="93">
        <v>1650417765.3110001</v>
      </c>
      <c r="N12" s="93">
        <v>4441018960.8433895</v>
      </c>
      <c r="O12" s="93">
        <v>1351765851.9757099</v>
      </c>
      <c r="P12" s="93">
        <v>1233236078.875</v>
      </c>
      <c r="Q12" s="93">
        <v>1985038196.9513402</v>
      </c>
      <c r="R12" s="93">
        <v>1853334106.9133601</v>
      </c>
      <c r="S12" s="93">
        <v>2141544001.8699999</v>
      </c>
      <c r="T12" s="93">
        <v>1139523588.22</v>
      </c>
      <c r="U12" s="93">
        <v>1361926769.52829</v>
      </c>
    </row>
    <row r="13" spans="1:21">
      <c r="A13" s="89" t="s">
        <v>527</v>
      </c>
      <c r="B13" s="89" t="s">
        <v>528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3">
        <v>9515486105.2434292</v>
      </c>
      <c r="O13" s="93">
        <v>3159725435.6430602</v>
      </c>
      <c r="P13" s="93">
        <v>1576247537.85374</v>
      </c>
      <c r="Q13" s="93">
        <v>2166110237.6668</v>
      </c>
      <c r="R13" s="93">
        <v>1199693957.8498101</v>
      </c>
      <c r="S13" s="93">
        <v>1414089994.9200001</v>
      </c>
      <c r="T13" s="93">
        <v>1280096831.75</v>
      </c>
      <c r="U13" s="93">
        <v>1251649091.9074299</v>
      </c>
    </row>
    <row r="14" spans="1:21">
      <c r="A14" s="89" t="s">
        <v>532</v>
      </c>
      <c r="B14" s="89" t="s">
        <v>533</v>
      </c>
      <c r="C14" s="92"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3">
        <v>11833890621.4394</v>
      </c>
      <c r="O14" s="93">
        <v>12511512587.370399</v>
      </c>
      <c r="P14" s="93">
        <v>9953991315.2427311</v>
      </c>
      <c r="Q14" s="93">
        <v>10672663650.430901</v>
      </c>
      <c r="R14" s="93">
        <v>10709950887.863901</v>
      </c>
      <c r="S14" s="93">
        <v>13608480990.309999</v>
      </c>
      <c r="T14" s="93">
        <v>15575996070.889999</v>
      </c>
      <c r="U14" s="93">
        <v>21774143153.6544</v>
      </c>
    </row>
    <row r="15" spans="1:21">
      <c r="A15" s="89" t="s">
        <v>234</v>
      </c>
      <c r="B15" s="89" t="s">
        <v>207</v>
      </c>
      <c r="C15" s="92">
        <v>0</v>
      </c>
      <c r="D15" s="92">
        <v>0</v>
      </c>
      <c r="E15" s="92">
        <v>0</v>
      </c>
      <c r="F15" s="92">
        <v>0</v>
      </c>
      <c r="G15" s="92">
        <v>0</v>
      </c>
      <c r="H15" s="92">
        <v>10722435</v>
      </c>
      <c r="I15" s="92">
        <v>7338857</v>
      </c>
      <c r="J15" s="92">
        <v>15225823</v>
      </c>
      <c r="K15" s="92">
        <v>1423653</v>
      </c>
      <c r="L15" s="92">
        <v>8251045</v>
      </c>
      <c r="M15" s="93">
        <v>76015.087</v>
      </c>
      <c r="N15" s="93">
        <v>17580937.310830001</v>
      </c>
      <c r="O15" s="93">
        <v>6409209.8948500007</v>
      </c>
      <c r="P15" s="93">
        <v>302161685.75452</v>
      </c>
      <c r="Q15" s="93">
        <v>195365723.13056999</v>
      </c>
      <c r="R15" s="93">
        <v>658170154.55285001</v>
      </c>
      <c r="S15" s="93">
        <v>666552649.53999996</v>
      </c>
      <c r="T15" s="93">
        <v>1666082021.53</v>
      </c>
      <c r="U15" s="93">
        <v>442621184.49415004</v>
      </c>
    </row>
    <row r="16" spans="1:21">
      <c r="A16" s="89" t="s">
        <v>235</v>
      </c>
      <c r="B16" s="89" t="s">
        <v>149</v>
      </c>
      <c r="C16" s="92">
        <v>70851185265</v>
      </c>
      <c r="D16" s="92">
        <v>90472315919</v>
      </c>
      <c r="E16" s="92">
        <v>92873233689</v>
      </c>
      <c r="F16" s="92">
        <v>92649150201</v>
      </c>
      <c r="G16" s="92">
        <v>108005557295</v>
      </c>
      <c r="H16" s="92">
        <v>147028967032</v>
      </c>
      <c r="I16" s="92">
        <v>168432276324</v>
      </c>
      <c r="J16" s="92">
        <v>208330544003</v>
      </c>
      <c r="K16" s="92">
        <v>260239131244</v>
      </c>
      <c r="L16" s="92">
        <v>273900606295</v>
      </c>
      <c r="M16" s="93">
        <v>279471952656.32001</v>
      </c>
      <c r="N16" s="93">
        <v>276256434347.33398</v>
      </c>
      <c r="O16" s="93">
        <v>311153126058.83801</v>
      </c>
      <c r="P16" s="93">
        <v>343205254481.75403</v>
      </c>
      <c r="Q16" s="93">
        <v>361150640266.32001</v>
      </c>
      <c r="R16" s="93">
        <v>424924004362.00598</v>
      </c>
      <c r="S16" s="93">
        <v>392521474033.58002</v>
      </c>
      <c r="T16" s="93">
        <v>463062621524.58002</v>
      </c>
      <c r="U16" s="93">
        <v>491467454805.55298</v>
      </c>
    </row>
    <row r="17" spans="1:21" ht="25.5">
      <c r="A17" s="89" t="s">
        <v>236</v>
      </c>
      <c r="B17" s="89" t="s">
        <v>148</v>
      </c>
      <c r="C17" s="92">
        <v>18217390460</v>
      </c>
      <c r="D17" s="92">
        <v>22086212444</v>
      </c>
      <c r="E17" s="92">
        <v>25186395163</v>
      </c>
      <c r="F17" s="92">
        <v>23000320296</v>
      </c>
      <c r="G17" s="92">
        <v>26178219501</v>
      </c>
      <c r="H17" s="92">
        <v>44869809195</v>
      </c>
      <c r="I17" s="92">
        <v>40973184477</v>
      </c>
      <c r="J17" s="92">
        <v>40748703310</v>
      </c>
      <c r="K17" s="92">
        <v>41798590025</v>
      </c>
      <c r="L17" s="92">
        <v>62259837696</v>
      </c>
      <c r="M17" s="93">
        <v>63902956334.4347</v>
      </c>
      <c r="N17" s="93">
        <v>0</v>
      </c>
      <c r="O17" s="93">
        <v>0</v>
      </c>
      <c r="P17" s="94">
        <v>0</v>
      </c>
      <c r="Q17" s="94">
        <v>0</v>
      </c>
      <c r="R17" s="93">
        <v>0</v>
      </c>
      <c r="S17" s="93">
        <v>0</v>
      </c>
      <c r="T17" s="93">
        <v>0</v>
      </c>
      <c r="U17" s="93">
        <v>0</v>
      </c>
    </row>
    <row r="18" spans="1:21" ht="25.5">
      <c r="A18" s="89" t="s">
        <v>237</v>
      </c>
      <c r="B18" s="89" t="s">
        <v>147</v>
      </c>
      <c r="C18" s="92">
        <v>1415341612</v>
      </c>
      <c r="D18" s="92">
        <v>1132937386</v>
      </c>
      <c r="E18" s="92">
        <v>1732583741</v>
      </c>
      <c r="F18" s="92">
        <v>1347736653</v>
      </c>
      <c r="G18" s="92">
        <v>1570594637</v>
      </c>
      <c r="H18" s="92">
        <v>2256159018</v>
      </c>
      <c r="I18" s="92">
        <v>1796412640</v>
      </c>
      <c r="J18" s="92">
        <v>2496134007</v>
      </c>
      <c r="K18" s="92">
        <v>2954664375</v>
      </c>
      <c r="L18" s="92">
        <v>2544866310</v>
      </c>
      <c r="M18" s="93">
        <v>3774022197.6201401</v>
      </c>
      <c r="N18" s="93">
        <v>0</v>
      </c>
      <c r="O18" s="93">
        <v>0</v>
      </c>
      <c r="P18" s="94">
        <v>0</v>
      </c>
      <c r="Q18" s="94">
        <v>0</v>
      </c>
      <c r="R18" s="93">
        <v>0</v>
      </c>
      <c r="S18" s="93">
        <v>0</v>
      </c>
      <c r="T18" s="93">
        <v>0</v>
      </c>
      <c r="U18" s="93">
        <v>0</v>
      </c>
    </row>
    <row r="19" spans="1:21" ht="25.5">
      <c r="A19" s="89" t="s">
        <v>238</v>
      </c>
      <c r="B19" s="89" t="s">
        <v>146</v>
      </c>
      <c r="C19" s="92">
        <v>1137278272</v>
      </c>
      <c r="D19" s="92">
        <v>1384406275</v>
      </c>
      <c r="E19" s="92">
        <v>616894770</v>
      </c>
      <c r="F19" s="92">
        <v>535871630</v>
      </c>
      <c r="G19" s="92">
        <v>519475855</v>
      </c>
      <c r="H19" s="92">
        <v>14885547189</v>
      </c>
      <c r="I19" s="92">
        <v>15097410944</v>
      </c>
      <c r="J19" s="92">
        <v>17980994514</v>
      </c>
      <c r="K19" s="92">
        <v>16162884006</v>
      </c>
      <c r="L19" s="92">
        <v>16228348314</v>
      </c>
      <c r="M19" s="93">
        <v>14982185481.211901</v>
      </c>
      <c r="N19" s="93">
        <v>0</v>
      </c>
      <c r="O19" s="93">
        <v>0</v>
      </c>
      <c r="P19" s="94">
        <v>0</v>
      </c>
      <c r="Q19" s="94">
        <v>0</v>
      </c>
      <c r="R19" s="93">
        <v>0</v>
      </c>
      <c r="S19" s="93">
        <v>0</v>
      </c>
      <c r="T19" s="93">
        <v>0</v>
      </c>
      <c r="U19" s="93">
        <v>0</v>
      </c>
    </row>
    <row r="20" spans="1:21" ht="25.5">
      <c r="A20" s="89" t="s">
        <v>239</v>
      </c>
      <c r="B20" s="89" t="s">
        <v>145</v>
      </c>
      <c r="C20" s="92">
        <v>2027100</v>
      </c>
      <c r="D20" s="92">
        <v>-1469623</v>
      </c>
      <c r="E20" s="92">
        <v>27736887</v>
      </c>
      <c r="F20" s="92">
        <v>100656562</v>
      </c>
      <c r="G20" s="92">
        <v>101574823</v>
      </c>
      <c r="H20" s="92">
        <v>133038707</v>
      </c>
      <c r="I20" s="92">
        <v>17408834</v>
      </c>
      <c r="J20" s="92">
        <v>171423639</v>
      </c>
      <c r="K20" s="92">
        <v>107248738</v>
      </c>
      <c r="L20" s="92">
        <v>134681903</v>
      </c>
      <c r="M20" s="93">
        <v>32376434.081020001</v>
      </c>
      <c r="N20" s="93">
        <v>0</v>
      </c>
      <c r="O20" s="93">
        <v>0</v>
      </c>
      <c r="P20" s="94">
        <v>0</v>
      </c>
      <c r="Q20" s="94">
        <v>0</v>
      </c>
      <c r="R20" s="93">
        <v>0</v>
      </c>
      <c r="S20" s="93">
        <v>0</v>
      </c>
      <c r="T20" s="93">
        <v>0</v>
      </c>
      <c r="U20" s="93">
        <v>0</v>
      </c>
    </row>
    <row r="21" spans="1:21" ht="25.5">
      <c r="A21" s="89" t="s">
        <v>240</v>
      </c>
      <c r="B21" s="89" t="s">
        <v>144</v>
      </c>
      <c r="C21" s="92">
        <v>9309800903</v>
      </c>
      <c r="D21" s="92">
        <v>8658367063</v>
      </c>
      <c r="E21" s="92">
        <v>10843195133</v>
      </c>
      <c r="F21" s="92">
        <v>8818981389</v>
      </c>
      <c r="G21" s="92">
        <v>9358626888</v>
      </c>
      <c r="H21" s="92">
        <v>8781296515</v>
      </c>
      <c r="I21" s="92">
        <v>9421313912</v>
      </c>
      <c r="J21" s="92">
        <v>10605311848</v>
      </c>
      <c r="K21" s="92">
        <v>16727562728</v>
      </c>
      <c r="L21" s="92">
        <v>24861538702</v>
      </c>
      <c r="M21" s="93">
        <v>28413568365.307701</v>
      </c>
      <c r="N21" s="93">
        <v>0</v>
      </c>
      <c r="O21" s="93">
        <v>0</v>
      </c>
      <c r="P21" s="94">
        <v>0</v>
      </c>
      <c r="Q21" s="94">
        <v>0</v>
      </c>
      <c r="R21" s="93">
        <v>0</v>
      </c>
      <c r="S21" s="93">
        <v>0</v>
      </c>
      <c r="T21" s="93">
        <v>0</v>
      </c>
      <c r="U21" s="93">
        <v>0</v>
      </c>
    </row>
    <row r="22" spans="1:21" ht="26.25" customHeight="1">
      <c r="A22" s="89" t="s">
        <v>241</v>
      </c>
      <c r="B22" s="89" t="s">
        <v>143</v>
      </c>
      <c r="C22" s="92">
        <v>2309949498</v>
      </c>
      <c r="D22" s="92">
        <v>6666920745</v>
      </c>
      <c r="E22" s="92">
        <v>7381704527</v>
      </c>
      <c r="F22" s="92">
        <v>9608990807</v>
      </c>
      <c r="G22" s="92">
        <v>13691584417</v>
      </c>
      <c r="H22" s="92">
        <v>15401368555</v>
      </c>
      <c r="I22" s="92">
        <v>22694236622</v>
      </c>
      <c r="J22" s="92">
        <v>22814773075</v>
      </c>
      <c r="K22" s="92">
        <v>32570741224</v>
      </c>
      <c r="L22" s="92">
        <v>29990453914</v>
      </c>
      <c r="M22" s="93">
        <v>31024525613.070602</v>
      </c>
      <c r="N22" s="93">
        <v>0</v>
      </c>
      <c r="O22" s="93">
        <v>0</v>
      </c>
      <c r="P22" s="94">
        <v>0</v>
      </c>
      <c r="Q22" s="94">
        <v>0</v>
      </c>
      <c r="R22" s="93">
        <v>0</v>
      </c>
      <c r="S22" s="93">
        <v>0</v>
      </c>
      <c r="T22" s="93">
        <v>0</v>
      </c>
      <c r="U22" s="93">
        <v>0</v>
      </c>
    </row>
    <row r="23" spans="1:21" ht="51">
      <c r="A23" s="89" t="s">
        <v>242</v>
      </c>
      <c r="B23" s="89" t="s">
        <v>7662</v>
      </c>
      <c r="C23" s="92">
        <v>77325030</v>
      </c>
      <c r="D23" s="92">
        <v>590813598</v>
      </c>
      <c r="E23" s="92">
        <v>574357546</v>
      </c>
      <c r="F23" s="92">
        <v>131478774</v>
      </c>
      <c r="G23" s="92">
        <v>76738975</v>
      </c>
      <c r="H23" s="92">
        <v>139911004</v>
      </c>
      <c r="I23" s="92">
        <v>396609411</v>
      </c>
      <c r="J23" s="92">
        <v>778453107</v>
      </c>
      <c r="K23" s="92">
        <v>1188387969</v>
      </c>
      <c r="L23" s="92">
        <v>13803</v>
      </c>
      <c r="M23" s="93">
        <v>14523.933999999999</v>
      </c>
      <c r="N23" s="93">
        <v>636203837.58169997</v>
      </c>
      <c r="O23" s="93">
        <v>476377860.32218999</v>
      </c>
      <c r="P23" s="93">
        <v>1095107177.10901</v>
      </c>
      <c r="Q23" s="93">
        <v>15702552.296840001</v>
      </c>
      <c r="R23" s="93">
        <v>43187405.77132</v>
      </c>
      <c r="S23" s="93">
        <v>19342412282.830002</v>
      </c>
      <c r="T23" s="93">
        <v>16347660382.93</v>
      </c>
      <c r="U23" s="93">
        <v>7487543693.5682201</v>
      </c>
    </row>
    <row r="24" spans="1:21">
      <c r="A24" s="89" t="s">
        <v>243</v>
      </c>
      <c r="B24" s="89" t="s">
        <v>209</v>
      </c>
      <c r="C24" s="92">
        <v>39575461464</v>
      </c>
      <c r="D24" s="92">
        <v>50839623923</v>
      </c>
      <c r="E24" s="92">
        <v>47241313891</v>
      </c>
      <c r="F24" s="92">
        <v>50343121320</v>
      </c>
      <c r="G24" s="92">
        <v>57949842607</v>
      </c>
      <c r="H24" s="92">
        <v>61636873826</v>
      </c>
      <c r="I24" s="92">
        <v>79224565686</v>
      </c>
      <c r="J24" s="92">
        <v>114294904498</v>
      </c>
      <c r="K24" s="92">
        <v>150994475482</v>
      </c>
      <c r="L24" s="92">
        <v>141188695899</v>
      </c>
      <c r="M24" s="93">
        <v>140137327587.521</v>
      </c>
      <c r="N24" s="93">
        <v>154940452187.30099</v>
      </c>
      <c r="O24" s="93">
        <v>169929730727.71701</v>
      </c>
      <c r="P24" s="93">
        <v>201018333884.35599</v>
      </c>
      <c r="Q24" s="93">
        <v>219338331499.24701</v>
      </c>
      <c r="R24" s="93">
        <v>261600667874.58401</v>
      </c>
      <c r="S24" s="93">
        <v>214490121467.56</v>
      </c>
      <c r="T24" s="93">
        <v>258725000851.73001</v>
      </c>
      <c r="U24" s="93">
        <v>234467631622.401</v>
      </c>
    </row>
    <row r="25" spans="1:21">
      <c r="A25" s="89" t="s">
        <v>244</v>
      </c>
      <c r="B25" s="89" t="s">
        <v>578</v>
      </c>
      <c r="C25" s="92">
        <v>607997549</v>
      </c>
      <c r="D25" s="92">
        <v>134343493</v>
      </c>
      <c r="E25" s="92">
        <v>56920518</v>
      </c>
      <c r="F25" s="92">
        <v>43832048</v>
      </c>
      <c r="G25" s="92">
        <v>47650410</v>
      </c>
      <c r="H25" s="92">
        <v>56875084</v>
      </c>
      <c r="I25" s="92">
        <v>73265889</v>
      </c>
      <c r="J25" s="92">
        <v>79547140</v>
      </c>
      <c r="K25" s="92">
        <v>142077559</v>
      </c>
      <c r="L25" s="92">
        <v>109299507</v>
      </c>
      <c r="M25" s="93">
        <v>183536514.77649</v>
      </c>
      <c r="N25" s="93">
        <v>602260815.91768992</v>
      </c>
      <c r="O25" s="93">
        <v>595456507.64318991</v>
      </c>
      <c r="P25" s="93">
        <v>678966375.80325997</v>
      </c>
      <c r="Q25" s="93">
        <v>753327239.76938999</v>
      </c>
      <c r="R25" s="93">
        <v>775808097.96063006</v>
      </c>
      <c r="S25" s="93">
        <v>843633568.04999995</v>
      </c>
      <c r="T25" s="93">
        <v>889930283.98000002</v>
      </c>
      <c r="U25" s="93">
        <v>828129237.24033999</v>
      </c>
    </row>
    <row r="26" spans="1:21" ht="25.5">
      <c r="A26" s="89" t="s">
        <v>245</v>
      </c>
      <c r="B26" s="89" t="s">
        <v>141</v>
      </c>
      <c r="C26" s="92">
        <v>-2195557</v>
      </c>
      <c r="D26" s="92">
        <v>226996</v>
      </c>
      <c r="E26" s="92">
        <v>2488362</v>
      </c>
      <c r="F26" s="92">
        <v>11080498</v>
      </c>
      <c r="G26" s="92">
        <v>4669563</v>
      </c>
      <c r="H26" s="92">
        <v>1125869</v>
      </c>
      <c r="I26" s="92">
        <v>1677024</v>
      </c>
      <c r="J26" s="92">
        <v>18428365</v>
      </c>
      <c r="K26" s="92">
        <v>36927103</v>
      </c>
      <c r="L26" s="92">
        <v>67423640</v>
      </c>
      <c r="M26" s="93">
        <v>97227089.428330004</v>
      </c>
      <c r="N26" s="93">
        <v>0</v>
      </c>
      <c r="O26" s="93">
        <v>0</v>
      </c>
      <c r="P26" s="94">
        <v>0</v>
      </c>
      <c r="Q26" s="94">
        <v>0</v>
      </c>
      <c r="R26" s="93">
        <v>0</v>
      </c>
      <c r="S26" s="93">
        <v>0</v>
      </c>
      <c r="T26" s="93">
        <v>0</v>
      </c>
      <c r="U26" s="93">
        <v>0</v>
      </c>
    </row>
    <row r="27" spans="1:21">
      <c r="A27" s="89" t="s">
        <v>246</v>
      </c>
      <c r="B27" s="89" t="s">
        <v>140</v>
      </c>
      <c r="C27" s="92">
        <v>260000</v>
      </c>
      <c r="D27" s="92">
        <v>32673196</v>
      </c>
      <c r="E27" s="92">
        <v>0</v>
      </c>
      <c r="F27" s="92">
        <v>351580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12269743</v>
      </c>
      <c r="M27" s="93">
        <v>15315625</v>
      </c>
      <c r="N27" s="93">
        <v>340782063.23749</v>
      </c>
      <c r="O27" s="93">
        <v>850387357.44172001</v>
      </c>
      <c r="P27" s="93">
        <v>312909353.45491999</v>
      </c>
      <c r="Q27" s="93">
        <v>293842991.12599999</v>
      </c>
      <c r="R27" s="93">
        <v>2123391.15</v>
      </c>
      <c r="S27" s="93">
        <v>273706.37</v>
      </c>
      <c r="T27" s="93">
        <v>397134352.67000002</v>
      </c>
      <c r="U27" s="93">
        <v>59383103442.103996</v>
      </c>
    </row>
    <row r="28" spans="1:21" ht="38.25">
      <c r="A28" s="89" t="s">
        <v>595</v>
      </c>
      <c r="B28" s="89" t="s">
        <v>590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93">
        <v>54624215764.8078</v>
      </c>
      <c r="O28" s="93">
        <v>47720838526.760498</v>
      </c>
      <c r="P28" s="93">
        <v>50344446368.277901</v>
      </c>
      <c r="Q28" s="93">
        <v>51014277826.079201</v>
      </c>
      <c r="R28" s="93">
        <v>54845231608.602798</v>
      </c>
      <c r="S28" s="93">
        <v>58315125078.93</v>
      </c>
      <c r="T28" s="93">
        <v>62109221296.150002</v>
      </c>
      <c r="U28" s="93">
        <v>63479858459.292702</v>
      </c>
    </row>
    <row r="29" spans="1:21" ht="38.25">
      <c r="A29" s="89" t="s">
        <v>621</v>
      </c>
      <c r="B29" s="89" t="s">
        <v>592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92">
        <v>0</v>
      </c>
      <c r="K29" s="92">
        <v>0</v>
      </c>
      <c r="L29" s="92">
        <v>0</v>
      </c>
      <c r="M29" s="92">
        <v>0</v>
      </c>
      <c r="N29" s="93">
        <v>10602336722.662199</v>
      </c>
      <c r="O29" s="93">
        <v>27107096017.6609</v>
      </c>
      <c r="P29" s="93">
        <v>17455926284.463001</v>
      </c>
      <c r="Q29" s="93">
        <v>5508525005.6461201</v>
      </c>
      <c r="R29" s="93">
        <v>5114547223.4687405</v>
      </c>
      <c r="S29" s="93">
        <v>3812540530</v>
      </c>
      <c r="T29" s="93">
        <v>4547159321.9799995</v>
      </c>
      <c r="U29" s="93">
        <v>5823840579.2690897</v>
      </c>
    </row>
    <row r="30" spans="1:21" ht="25.5">
      <c r="A30" s="89" t="s">
        <v>639</v>
      </c>
      <c r="B30" s="89" t="s">
        <v>640</v>
      </c>
      <c r="C30" s="92">
        <v>0</v>
      </c>
      <c r="D30" s="92">
        <v>0</v>
      </c>
      <c r="E30" s="92">
        <v>0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  <c r="M30" s="92">
        <v>0</v>
      </c>
      <c r="N30" s="93">
        <v>13264480860.3181</v>
      </c>
      <c r="O30" s="93">
        <v>15625454862.621199</v>
      </c>
      <c r="P30" s="93">
        <v>12609466620.5634</v>
      </c>
      <c r="Q30" s="93">
        <v>16961078787.130699</v>
      </c>
      <c r="R30" s="93">
        <v>13587297559.743401</v>
      </c>
      <c r="S30" s="93">
        <v>20022572895.900002</v>
      </c>
      <c r="T30" s="93">
        <v>32736188449.490002</v>
      </c>
      <c r="U30" s="93">
        <v>39749095662.353401</v>
      </c>
    </row>
    <row r="31" spans="1:21">
      <c r="A31" s="89" t="s">
        <v>655</v>
      </c>
      <c r="B31" s="89" t="s">
        <v>594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0</v>
      </c>
      <c r="L31" s="92">
        <v>0</v>
      </c>
      <c r="M31" s="92">
        <v>0</v>
      </c>
      <c r="N31" s="93">
        <v>9357432782.2071304</v>
      </c>
      <c r="O31" s="93">
        <v>9871628425.7964611</v>
      </c>
      <c r="P31" s="93">
        <v>11091494536.664801</v>
      </c>
      <c r="Q31" s="93">
        <v>12281419240.8095</v>
      </c>
      <c r="R31" s="93">
        <v>16588968952.349199</v>
      </c>
      <c r="S31" s="93">
        <v>14517104164.41</v>
      </c>
      <c r="T31" s="93">
        <v>16615463672.24</v>
      </c>
      <c r="U31" s="93">
        <v>15125856934.4846</v>
      </c>
    </row>
    <row r="32" spans="1:21">
      <c r="A32" s="89" t="s">
        <v>676</v>
      </c>
      <c r="B32" s="89" t="s">
        <v>677</v>
      </c>
      <c r="C32" s="92">
        <v>0</v>
      </c>
      <c r="D32" s="92">
        <v>0</v>
      </c>
      <c r="E32" s="92">
        <v>0</v>
      </c>
      <c r="F32" s="92">
        <v>0</v>
      </c>
      <c r="G32" s="92">
        <v>0</v>
      </c>
      <c r="H32" s="92">
        <v>0</v>
      </c>
      <c r="I32" s="92">
        <v>0</v>
      </c>
      <c r="J32" s="92">
        <v>0</v>
      </c>
      <c r="K32" s="92">
        <v>0</v>
      </c>
      <c r="L32" s="92">
        <v>0</v>
      </c>
      <c r="M32" s="92">
        <v>0</v>
      </c>
      <c r="N32" s="93">
        <v>4229121870.8340001</v>
      </c>
      <c r="O32" s="93">
        <v>5247498955.7720003</v>
      </c>
      <c r="P32" s="93">
        <v>3736351567.0489998</v>
      </c>
      <c r="Q32" s="93">
        <v>979382932.08000004</v>
      </c>
      <c r="R32" s="93">
        <v>1052085663.7610301</v>
      </c>
      <c r="S32" s="93">
        <v>1097051179.77</v>
      </c>
      <c r="T32" s="93">
        <v>1903413719.0999999</v>
      </c>
      <c r="U32" s="93">
        <v>1066034208.8669599</v>
      </c>
    </row>
    <row r="33" spans="1:21">
      <c r="A33" s="89" t="s">
        <v>682</v>
      </c>
      <c r="B33" s="89" t="s">
        <v>683</v>
      </c>
      <c r="C33" s="92">
        <v>0</v>
      </c>
      <c r="D33" s="92">
        <v>0</v>
      </c>
      <c r="E33" s="92">
        <v>0</v>
      </c>
      <c r="F33" s="92">
        <v>0</v>
      </c>
      <c r="G33" s="92">
        <v>0</v>
      </c>
      <c r="H33" s="92">
        <v>0</v>
      </c>
      <c r="I33" s="92">
        <v>0</v>
      </c>
      <c r="J33" s="92">
        <v>0</v>
      </c>
      <c r="K33" s="92">
        <v>0</v>
      </c>
      <c r="L33" s="92">
        <v>0</v>
      </c>
      <c r="M33" s="92">
        <v>0</v>
      </c>
      <c r="N33" s="93">
        <v>0</v>
      </c>
      <c r="O33" s="93">
        <v>0</v>
      </c>
      <c r="P33" s="93">
        <v>0</v>
      </c>
      <c r="Q33" s="93">
        <v>1E-3</v>
      </c>
      <c r="R33" s="93">
        <v>0</v>
      </c>
      <c r="S33" s="93">
        <v>0</v>
      </c>
      <c r="T33" s="93">
        <v>0</v>
      </c>
      <c r="U33" s="93">
        <v>0</v>
      </c>
    </row>
    <row r="34" spans="1:21" ht="25.5">
      <c r="A34" s="89" t="s">
        <v>685</v>
      </c>
      <c r="B34" s="89" t="s">
        <v>686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92">
        <v>0</v>
      </c>
      <c r="N34" s="93">
        <v>25471788062.877499</v>
      </c>
      <c r="O34" s="93">
        <v>32503911013.9207</v>
      </c>
      <c r="P34" s="93">
        <v>44392906367.540604</v>
      </c>
      <c r="Q34" s="93">
        <v>44465354164.525795</v>
      </c>
      <c r="R34" s="93">
        <v>58041265404.096298</v>
      </c>
      <c r="S34" s="93">
        <v>48083538137.879997</v>
      </c>
      <c r="T34" s="93">
        <v>56122531197.169998</v>
      </c>
      <c r="U34" s="93">
        <v>52443331591.787399</v>
      </c>
    </row>
    <row r="35" spans="1:21">
      <c r="A35" s="89" t="s">
        <v>692</v>
      </c>
      <c r="B35" s="89" t="s">
        <v>693</v>
      </c>
      <c r="C35" s="92">
        <v>0</v>
      </c>
      <c r="D35" s="92">
        <v>0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93">
        <v>285925562.49900001</v>
      </c>
      <c r="O35" s="93">
        <v>313284816.58999997</v>
      </c>
      <c r="P35" s="93">
        <v>113750453.65000001</v>
      </c>
      <c r="Q35" s="93">
        <v>103486057.046</v>
      </c>
      <c r="R35" s="93">
        <v>120103856.73217</v>
      </c>
      <c r="S35" s="93">
        <v>136328896.31</v>
      </c>
      <c r="T35" s="93">
        <v>98965404.140000001</v>
      </c>
      <c r="U35" s="93">
        <v>96597853.624229997</v>
      </c>
    </row>
    <row r="36" spans="1:21">
      <c r="A36" s="89" t="s">
        <v>697</v>
      </c>
      <c r="B36" s="89" t="s">
        <v>698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3">
        <v>1531.835</v>
      </c>
      <c r="O36" s="93">
        <v>1531.8340000000001</v>
      </c>
      <c r="P36" s="93">
        <v>1531.8340000000001</v>
      </c>
      <c r="Q36" s="93">
        <v>1531.835</v>
      </c>
      <c r="R36" s="93">
        <v>1531.835</v>
      </c>
      <c r="S36" s="93">
        <v>1531.85</v>
      </c>
      <c r="T36" s="93">
        <v>0</v>
      </c>
      <c r="U36" s="93">
        <v>0</v>
      </c>
    </row>
    <row r="37" spans="1:21" ht="25.5">
      <c r="A37" s="89" t="s">
        <v>701</v>
      </c>
      <c r="B37" s="89" t="s">
        <v>702</v>
      </c>
      <c r="C37" s="92">
        <v>0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0</v>
      </c>
      <c r="J37" s="92">
        <v>0</v>
      </c>
      <c r="K37" s="92">
        <v>0</v>
      </c>
      <c r="L37" s="92">
        <v>0</v>
      </c>
      <c r="M37" s="92">
        <v>0</v>
      </c>
      <c r="N37" s="93">
        <v>1907183852.2751598</v>
      </c>
      <c r="O37" s="93">
        <v>1673512122.2249699</v>
      </c>
      <c r="P37" s="93">
        <v>1686634683.24669</v>
      </c>
      <c r="Q37" s="93">
        <v>9065670882.8680706</v>
      </c>
      <c r="R37" s="93">
        <v>11705901951.2073</v>
      </c>
      <c r="S37" s="93">
        <v>11448094141.389999</v>
      </c>
      <c r="T37" s="93">
        <v>12280545831.84</v>
      </c>
      <c r="U37" s="93">
        <v>12594272329.277401</v>
      </c>
    </row>
    <row r="38" spans="1:21">
      <c r="A38" s="89" t="s">
        <v>708</v>
      </c>
      <c r="B38" s="89" t="s">
        <v>709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3">
        <v>290350.30197000003</v>
      </c>
      <c r="O38" s="93">
        <v>902514.77225000004</v>
      </c>
      <c r="P38" s="93">
        <v>342464.39692999999</v>
      </c>
      <c r="Q38" s="93">
        <v>30422130.998939998</v>
      </c>
      <c r="R38" s="93">
        <v>17938035.681709997</v>
      </c>
      <c r="S38" s="93">
        <v>19233715.16</v>
      </c>
      <c r="T38" s="93">
        <v>22824397.449999999</v>
      </c>
      <c r="U38" s="93">
        <v>20172861.029929999</v>
      </c>
    </row>
    <row r="39" spans="1:21" ht="25.5">
      <c r="A39" s="89" t="s">
        <v>712</v>
      </c>
      <c r="B39" s="89" t="s">
        <v>713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93">
        <v>250</v>
      </c>
      <c r="O39" s="93">
        <v>250</v>
      </c>
      <c r="P39" s="93">
        <v>250</v>
      </c>
      <c r="Q39" s="93">
        <v>250</v>
      </c>
      <c r="R39" s="93">
        <v>250</v>
      </c>
      <c r="S39" s="93">
        <v>250</v>
      </c>
      <c r="T39" s="93">
        <v>68873</v>
      </c>
      <c r="U39" s="93">
        <v>68873</v>
      </c>
    </row>
    <row r="40" spans="1:21" ht="25.5">
      <c r="A40" s="89" t="s">
        <v>715</v>
      </c>
      <c r="B40" s="89" t="s">
        <v>716</v>
      </c>
      <c r="C40" s="92">
        <v>0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93">
        <v>2191319992.1535001</v>
      </c>
      <c r="O40" s="93">
        <v>2330485763.2802701</v>
      </c>
      <c r="P40" s="93">
        <v>2359387224.5247302</v>
      </c>
      <c r="Q40" s="93">
        <v>3368204425.8292599</v>
      </c>
      <c r="R40" s="93">
        <v>4319930363.4188395</v>
      </c>
      <c r="S40" s="93">
        <v>3960113590.8699999</v>
      </c>
      <c r="T40" s="93">
        <v>3863772865.4400001</v>
      </c>
      <c r="U40" s="93">
        <v>3029991368.6788397</v>
      </c>
    </row>
    <row r="41" spans="1:21">
      <c r="A41" s="89" t="s">
        <v>722</v>
      </c>
      <c r="B41" s="89" t="s">
        <v>723</v>
      </c>
      <c r="C41" s="92">
        <v>0</v>
      </c>
      <c r="D41" s="92">
        <v>0</v>
      </c>
      <c r="E41" s="92">
        <v>0</v>
      </c>
      <c r="F41" s="92">
        <v>0</v>
      </c>
      <c r="G41" s="92">
        <v>0</v>
      </c>
      <c r="H41" s="92">
        <v>0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3">
        <v>175775777.64701</v>
      </c>
      <c r="O41" s="93">
        <v>98543095.180000007</v>
      </c>
      <c r="P41" s="93">
        <v>220360920.47194001</v>
      </c>
      <c r="Q41" s="93">
        <v>348254244.46871996</v>
      </c>
      <c r="R41" s="93">
        <v>288118580.28696996</v>
      </c>
      <c r="S41" s="93">
        <v>119388434.78</v>
      </c>
      <c r="T41" s="93">
        <v>233239251.31999999</v>
      </c>
      <c r="U41" s="93">
        <v>86904151.846000001</v>
      </c>
    </row>
    <row r="42" spans="1:21" ht="25.5">
      <c r="A42" s="89" t="s">
        <v>738</v>
      </c>
      <c r="B42" s="89" t="s">
        <v>739</v>
      </c>
      <c r="C42" s="92">
        <v>0</v>
      </c>
      <c r="D42" s="92">
        <v>0</v>
      </c>
      <c r="E42" s="92">
        <v>0</v>
      </c>
      <c r="F42" s="92">
        <v>0</v>
      </c>
      <c r="G42" s="92">
        <v>0</v>
      </c>
      <c r="H42" s="92">
        <v>0</v>
      </c>
      <c r="I42" s="92">
        <v>0</v>
      </c>
      <c r="J42" s="92">
        <v>0</v>
      </c>
      <c r="K42" s="92">
        <v>0</v>
      </c>
      <c r="L42" s="92">
        <v>0</v>
      </c>
      <c r="M42" s="92">
        <v>0</v>
      </c>
      <c r="N42" s="93">
        <v>1E-3</v>
      </c>
      <c r="O42" s="93">
        <v>0</v>
      </c>
      <c r="P42" s="93">
        <v>5056727.5580000002</v>
      </c>
      <c r="Q42" s="93">
        <v>0</v>
      </c>
      <c r="R42" s="93">
        <v>0</v>
      </c>
      <c r="S42" s="93">
        <v>0</v>
      </c>
      <c r="T42" s="93">
        <v>312290.09000000003</v>
      </c>
      <c r="U42" s="93">
        <v>1749135.1004999999</v>
      </c>
    </row>
    <row r="43" spans="1:21" ht="25.5">
      <c r="A43" s="89" t="s">
        <v>742</v>
      </c>
      <c r="B43" s="89" t="s">
        <v>743</v>
      </c>
      <c r="C43" s="92">
        <v>0</v>
      </c>
      <c r="D43" s="92">
        <v>0</v>
      </c>
      <c r="E43" s="92">
        <v>0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  <c r="M43" s="92">
        <v>0</v>
      </c>
      <c r="N43" s="93">
        <v>453561697.03869998</v>
      </c>
      <c r="O43" s="93">
        <v>230980098.93461999</v>
      </c>
      <c r="P43" s="93">
        <v>277654427.55461001</v>
      </c>
      <c r="Q43" s="93">
        <v>266075074.48423001</v>
      </c>
      <c r="R43" s="93">
        <v>602611119.95740998</v>
      </c>
      <c r="S43" s="93">
        <v>281316577.94999999</v>
      </c>
      <c r="T43" s="93">
        <v>321437068.94999999</v>
      </c>
      <c r="U43" s="93">
        <v>536631806.10376</v>
      </c>
    </row>
    <row r="44" spans="1:21" ht="25.5">
      <c r="A44" s="89" t="s">
        <v>747</v>
      </c>
      <c r="B44" s="89" t="s">
        <v>748</v>
      </c>
      <c r="C44" s="92">
        <v>0</v>
      </c>
      <c r="D44" s="92">
        <v>0</v>
      </c>
      <c r="E44" s="92">
        <v>0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93">
        <v>413</v>
      </c>
      <c r="O44" s="93">
        <v>0</v>
      </c>
      <c r="P44" s="94">
        <v>0</v>
      </c>
      <c r="Q44" s="94">
        <v>0</v>
      </c>
      <c r="R44" s="93">
        <v>0</v>
      </c>
      <c r="S44" s="93">
        <v>0</v>
      </c>
      <c r="T44" s="93">
        <v>0</v>
      </c>
      <c r="U44" s="93">
        <v>0</v>
      </c>
    </row>
    <row r="45" spans="1:21">
      <c r="A45" s="89" t="s">
        <v>247</v>
      </c>
      <c r="B45" s="89" t="s">
        <v>751</v>
      </c>
      <c r="C45" s="92">
        <v>-1799451066</v>
      </c>
      <c r="D45" s="92">
        <v>-1052739577</v>
      </c>
      <c r="E45" s="92">
        <v>-790356849</v>
      </c>
      <c r="F45" s="92">
        <v>-1293271356</v>
      </c>
      <c r="G45" s="92">
        <v>-1493420381</v>
      </c>
      <c r="H45" s="92">
        <v>-1133037930</v>
      </c>
      <c r="I45" s="92">
        <v>-1263809115</v>
      </c>
      <c r="J45" s="92">
        <v>-1658129500</v>
      </c>
      <c r="K45" s="92">
        <v>-2444427965</v>
      </c>
      <c r="L45" s="92">
        <v>-3496823136</v>
      </c>
      <c r="M45" s="93">
        <v>-3091103110.0663099</v>
      </c>
      <c r="N45" s="93">
        <v>-2826700047.1620202</v>
      </c>
      <c r="O45" s="93">
        <v>-3422964389.6339202</v>
      </c>
      <c r="P45" s="93">
        <v>-4193842736.7646999</v>
      </c>
      <c r="Q45" s="93">
        <v>-3642716569.9217</v>
      </c>
      <c r="R45" s="93">
        <v>-3781784508.6003299</v>
      </c>
      <c r="S45" s="93">
        <v>-3967376116.4400001</v>
      </c>
      <c r="T45" s="93">
        <v>-4152247985.0700002</v>
      </c>
      <c r="U45" s="93">
        <v>-4753359004.4755306</v>
      </c>
    </row>
    <row r="46" spans="1:21">
      <c r="A46" s="89" t="s">
        <v>248</v>
      </c>
      <c r="B46" s="89" t="s">
        <v>760</v>
      </c>
      <c r="C46" s="92">
        <v>13684960394</v>
      </c>
      <c r="D46" s="92">
        <v>9217038499</v>
      </c>
      <c r="E46" s="92">
        <v>10736747672</v>
      </c>
      <c r="F46" s="92">
        <v>12196269629</v>
      </c>
      <c r="G46" s="92">
        <v>23975240616</v>
      </c>
      <c r="H46" s="92">
        <v>19819964472</v>
      </c>
      <c r="I46" s="92">
        <v>17261468271</v>
      </c>
      <c r="J46" s="92">
        <v>17669938340</v>
      </c>
      <c r="K46" s="92">
        <v>20826575083</v>
      </c>
      <c r="L46" s="92">
        <v>24694664274</v>
      </c>
      <c r="M46" s="93">
        <v>27651600374.729698</v>
      </c>
      <c r="N46" s="93">
        <v>90982522138.665207</v>
      </c>
      <c r="O46" s="93">
        <v>93442267823.860092</v>
      </c>
      <c r="P46" s="93">
        <v>93305924881.841599</v>
      </c>
      <c r="Q46" s="93">
        <v>116465198604.811</v>
      </c>
      <c r="R46" s="93">
        <v>142719536168.944</v>
      </c>
      <c r="S46" s="93">
        <v>159662844787.10999</v>
      </c>
      <c r="T46" s="93">
        <v>156965268603.16</v>
      </c>
      <c r="U46" s="93">
        <v>170206751870.07199</v>
      </c>
    </row>
    <row r="47" spans="1:21" ht="25.5">
      <c r="A47" s="89" t="s">
        <v>249</v>
      </c>
      <c r="B47" s="89" t="s">
        <v>761</v>
      </c>
      <c r="C47" s="92">
        <v>6508988165</v>
      </c>
      <c r="D47" s="92">
        <v>4658048579</v>
      </c>
      <c r="E47" s="92">
        <v>4950563347</v>
      </c>
      <c r="F47" s="92">
        <v>3997437705</v>
      </c>
      <c r="G47" s="92">
        <v>15066575794</v>
      </c>
      <c r="H47" s="92">
        <v>4543944656</v>
      </c>
      <c r="I47" s="92">
        <v>5174452131</v>
      </c>
      <c r="J47" s="92">
        <v>5725673977</v>
      </c>
      <c r="K47" s="92">
        <v>7522244146</v>
      </c>
      <c r="L47" s="92">
        <v>7198234250</v>
      </c>
      <c r="M47" s="93">
        <v>8109089784.1359406</v>
      </c>
      <c r="N47" s="93">
        <v>26953985287.150501</v>
      </c>
      <c r="O47" s="93">
        <v>28940586265.119499</v>
      </c>
      <c r="P47" s="93">
        <v>29706262401.036198</v>
      </c>
      <c r="Q47" s="93">
        <v>34395773871.215401</v>
      </c>
      <c r="R47" s="93">
        <v>37291809339.849503</v>
      </c>
      <c r="S47" s="93">
        <v>44837903903.800003</v>
      </c>
      <c r="T47" s="93">
        <v>53621250675.889999</v>
      </c>
      <c r="U47" s="93">
        <v>64365236504.313896</v>
      </c>
    </row>
    <row r="48" spans="1:21">
      <c r="A48" s="89" t="s">
        <v>250</v>
      </c>
      <c r="B48" s="89" t="s">
        <v>136</v>
      </c>
      <c r="C48" s="92">
        <v>7175972229</v>
      </c>
      <c r="D48" s="92">
        <v>4558989920</v>
      </c>
      <c r="E48" s="92">
        <v>5786184325</v>
      </c>
      <c r="F48" s="92">
        <v>8198831924</v>
      </c>
      <c r="G48" s="92">
        <v>8908664822</v>
      </c>
      <c r="H48" s="92">
        <v>15276019816</v>
      </c>
      <c r="I48" s="92">
        <v>12087016140</v>
      </c>
      <c r="J48" s="92">
        <v>11944264363</v>
      </c>
      <c r="K48" s="92">
        <v>13304330937</v>
      </c>
      <c r="L48" s="92">
        <v>17496430024</v>
      </c>
      <c r="M48" s="93">
        <v>19542510590.5938</v>
      </c>
      <c r="N48" s="93">
        <v>0</v>
      </c>
      <c r="O48" s="93">
        <v>0</v>
      </c>
      <c r="P48" s="94">
        <v>0</v>
      </c>
      <c r="Q48" s="94">
        <v>0</v>
      </c>
      <c r="R48" s="93">
        <v>0</v>
      </c>
      <c r="S48" s="93">
        <v>0</v>
      </c>
      <c r="T48" s="93">
        <v>0</v>
      </c>
      <c r="U48" s="93">
        <v>0</v>
      </c>
    </row>
    <row r="49" spans="1:21">
      <c r="A49" s="89" t="s">
        <v>860</v>
      </c>
      <c r="B49" s="89" t="s">
        <v>861</v>
      </c>
      <c r="C49" s="92">
        <v>0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</v>
      </c>
      <c r="J49" s="92">
        <v>0</v>
      </c>
      <c r="K49" s="92">
        <v>0</v>
      </c>
      <c r="L49" s="92">
        <v>0</v>
      </c>
      <c r="M49" s="92">
        <v>0</v>
      </c>
      <c r="N49" s="93">
        <v>66429515404.8144</v>
      </c>
      <c r="O49" s="93">
        <v>83972944124.6698</v>
      </c>
      <c r="P49" s="93">
        <v>27727208404.349701</v>
      </c>
      <c r="Q49" s="93">
        <v>30474822732.577801</v>
      </c>
      <c r="R49" s="93">
        <v>30511045637.3787</v>
      </c>
      <c r="S49" s="93">
        <v>39622346914.089996</v>
      </c>
      <c r="T49" s="93">
        <v>45872134538.830002</v>
      </c>
      <c r="U49" s="93">
        <v>52094067178.630203</v>
      </c>
    </row>
    <row r="50" spans="1:21">
      <c r="A50" s="89" t="s">
        <v>934</v>
      </c>
      <c r="B50" s="89" t="s">
        <v>133</v>
      </c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2">
        <v>0</v>
      </c>
      <c r="M50" s="92">
        <v>0</v>
      </c>
      <c r="N50" s="93">
        <v>144855394.6753</v>
      </c>
      <c r="O50" s="93">
        <v>143251152.21612</v>
      </c>
      <c r="P50" s="93">
        <v>121862406.30400999</v>
      </c>
      <c r="Q50" s="93">
        <v>113862780.66461</v>
      </c>
      <c r="R50" s="93">
        <v>112955234.67774001</v>
      </c>
      <c r="S50" s="93">
        <v>119569936.16</v>
      </c>
      <c r="T50" s="93">
        <v>101913339.55</v>
      </c>
      <c r="U50" s="93">
        <v>126653714.30432001</v>
      </c>
    </row>
    <row r="51" spans="1:21">
      <c r="A51" s="89" t="s">
        <v>943</v>
      </c>
      <c r="B51" s="89" t="s">
        <v>166</v>
      </c>
      <c r="C51" s="92">
        <v>0</v>
      </c>
      <c r="D51" s="92">
        <v>0</v>
      </c>
      <c r="E51" s="92">
        <v>0</v>
      </c>
      <c r="F51" s="92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2">
        <v>0</v>
      </c>
      <c r="N51" s="93">
        <v>257455.31200000001</v>
      </c>
      <c r="O51" s="93">
        <v>7789608.6109300004</v>
      </c>
      <c r="P51" s="93">
        <v>10429910.392000001</v>
      </c>
      <c r="Q51" s="93">
        <v>15146836.895</v>
      </c>
      <c r="R51" s="93">
        <v>14508043.205</v>
      </c>
      <c r="S51" s="93">
        <v>20972940.260000002</v>
      </c>
      <c r="T51" s="93">
        <v>24638895.57</v>
      </c>
      <c r="U51" s="93">
        <v>40746804.811519995</v>
      </c>
    </row>
    <row r="52" spans="1:21">
      <c r="A52" s="89" t="s">
        <v>946</v>
      </c>
      <c r="B52" s="89" t="s">
        <v>154</v>
      </c>
      <c r="C52" s="92">
        <v>0</v>
      </c>
      <c r="D52" s="92">
        <v>0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  <c r="J52" s="92">
        <v>0</v>
      </c>
      <c r="K52" s="92">
        <v>0</v>
      </c>
      <c r="L52" s="92">
        <v>0</v>
      </c>
      <c r="M52" s="92">
        <v>0</v>
      </c>
      <c r="N52" s="93">
        <v>1372618.8759100002</v>
      </c>
      <c r="O52" s="93">
        <v>13333520.582</v>
      </c>
      <c r="P52" s="93">
        <v>14245410.691</v>
      </c>
      <c r="Q52" s="93">
        <v>75368506.322999999</v>
      </c>
      <c r="R52" s="93">
        <v>75537808.474000007</v>
      </c>
      <c r="S52" s="93">
        <v>75254826.099999994</v>
      </c>
      <c r="T52" s="93">
        <v>67854906.299999997</v>
      </c>
      <c r="U52" s="93">
        <v>61488925.11513</v>
      </c>
    </row>
    <row r="53" spans="1:21">
      <c r="A53" s="89" t="s">
        <v>949</v>
      </c>
      <c r="B53" s="89" t="s">
        <v>132</v>
      </c>
      <c r="C53" s="92">
        <v>0</v>
      </c>
      <c r="D53" s="92">
        <v>0</v>
      </c>
      <c r="E53" s="92">
        <v>0</v>
      </c>
      <c r="F53" s="92">
        <v>0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>
        <v>0</v>
      </c>
      <c r="M53" s="92">
        <v>0</v>
      </c>
      <c r="N53" s="93">
        <v>4023277161.2462001</v>
      </c>
      <c r="O53" s="93">
        <v>4379137925.2762003</v>
      </c>
      <c r="P53" s="93">
        <v>3782493314.8118701</v>
      </c>
      <c r="Q53" s="93">
        <v>5775333117.4752998</v>
      </c>
      <c r="R53" s="93">
        <v>6427081722.7120304</v>
      </c>
      <c r="S53" s="93">
        <v>6766989277.1999998</v>
      </c>
      <c r="T53" s="93">
        <v>6752399321.3199997</v>
      </c>
      <c r="U53" s="93">
        <v>4999145712.7505798</v>
      </c>
    </row>
    <row r="54" spans="1:21">
      <c r="A54" s="89" t="s">
        <v>962</v>
      </c>
      <c r="B54" s="89" t="s">
        <v>131</v>
      </c>
      <c r="C54" s="92">
        <v>0</v>
      </c>
      <c r="D54" s="92">
        <v>0</v>
      </c>
      <c r="E54" s="92">
        <v>0</v>
      </c>
      <c r="F54" s="92">
        <v>0</v>
      </c>
      <c r="G54" s="92">
        <v>0</v>
      </c>
      <c r="H54" s="92">
        <v>0</v>
      </c>
      <c r="I54" s="92">
        <v>0</v>
      </c>
      <c r="J54" s="92">
        <v>0</v>
      </c>
      <c r="K54" s="92">
        <v>0</v>
      </c>
      <c r="L54" s="92">
        <v>0</v>
      </c>
      <c r="M54" s="92">
        <v>0</v>
      </c>
      <c r="N54" s="93">
        <v>2704254973.4559302</v>
      </c>
      <c r="O54" s="93">
        <v>2962944433.8729401</v>
      </c>
      <c r="P54" s="93">
        <v>3322251141.4653902</v>
      </c>
      <c r="Q54" s="93">
        <v>3572390612.3915496</v>
      </c>
      <c r="R54" s="93">
        <v>3995715731.27527</v>
      </c>
      <c r="S54" s="93">
        <v>4712067348.6199999</v>
      </c>
      <c r="T54" s="93">
        <v>5695298238.2799997</v>
      </c>
      <c r="U54" s="93">
        <v>5745650275.21488</v>
      </c>
    </row>
    <row r="55" spans="1:21">
      <c r="A55" s="89" t="s">
        <v>1021</v>
      </c>
      <c r="B55" s="89" t="s">
        <v>1022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93">
        <v>2897986183.98736</v>
      </c>
      <c r="O55" s="93">
        <v>3445158959.3334703</v>
      </c>
      <c r="P55" s="93">
        <v>3520558740.5978303</v>
      </c>
      <c r="Q55" s="93">
        <v>4026723584.3357902</v>
      </c>
      <c r="R55" s="93">
        <v>5075812140.3768206</v>
      </c>
      <c r="S55" s="93">
        <v>5887056037.0500002</v>
      </c>
      <c r="T55" s="93">
        <v>7268979615.4200001</v>
      </c>
      <c r="U55" s="93">
        <v>7852262478.2105198</v>
      </c>
    </row>
    <row r="56" spans="1:21">
      <c r="A56" s="89" t="s">
        <v>1047</v>
      </c>
      <c r="B56" s="89" t="s">
        <v>1048</v>
      </c>
      <c r="C56" s="92">
        <v>0</v>
      </c>
      <c r="D56" s="92">
        <v>0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93">
        <v>7618018151.2044601</v>
      </c>
      <c r="O56" s="93">
        <v>8135035622.90063</v>
      </c>
      <c r="P56" s="93">
        <v>8102511218.6101503</v>
      </c>
      <c r="Q56" s="93">
        <v>8799297199.8685703</v>
      </c>
      <c r="R56" s="93">
        <v>9169615400.5737</v>
      </c>
      <c r="S56" s="93">
        <v>10471137198.280001</v>
      </c>
      <c r="T56" s="93">
        <v>12521971903.290001</v>
      </c>
      <c r="U56" s="93">
        <v>15818854160.7202</v>
      </c>
    </row>
    <row r="57" spans="1:21" ht="25.5">
      <c r="A57" s="89" t="s">
        <v>1113</v>
      </c>
      <c r="B57" s="89" t="s">
        <v>1114</v>
      </c>
      <c r="C57" s="92">
        <v>0</v>
      </c>
      <c r="D57" s="92">
        <v>0</v>
      </c>
      <c r="E57" s="92">
        <v>0</v>
      </c>
      <c r="F57" s="92">
        <v>0</v>
      </c>
      <c r="G57" s="92">
        <v>0</v>
      </c>
      <c r="H57" s="92">
        <v>0</v>
      </c>
      <c r="I57" s="92">
        <v>0</v>
      </c>
      <c r="J57" s="92">
        <v>0</v>
      </c>
      <c r="K57" s="92">
        <v>0</v>
      </c>
      <c r="L57" s="92">
        <v>0</v>
      </c>
      <c r="M57" s="92">
        <v>0</v>
      </c>
      <c r="N57" s="93">
        <v>454737862.27399999</v>
      </c>
      <c r="O57" s="93">
        <v>1269893233.1585701</v>
      </c>
      <c r="P57" s="93">
        <v>181594284.45401001</v>
      </c>
      <c r="Q57" s="93">
        <v>14119697.671969999</v>
      </c>
      <c r="R57" s="93">
        <v>282287.39620999998</v>
      </c>
      <c r="S57" s="93">
        <v>37937.67</v>
      </c>
      <c r="T57" s="93">
        <v>1280389.8</v>
      </c>
      <c r="U57" s="93">
        <v>17449046.276140001</v>
      </c>
    </row>
    <row r="58" spans="1:21">
      <c r="A58" s="89" t="s">
        <v>1125</v>
      </c>
      <c r="B58" s="89" t="s">
        <v>176</v>
      </c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3">
        <v>493775606.66863</v>
      </c>
      <c r="O58" s="93">
        <v>198253879.24939999</v>
      </c>
      <c r="P58" s="93">
        <v>199518285.93607</v>
      </c>
      <c r="Q58" s="93">
        <v>315726456.32754999</v>
      </c>
      <c r="R58" s="93">
        <v>344002486.93034005</v>
      </c>
      <c r="S58" s="93">
        <v>351639530.13</v>
      </c>
      <c r="T58" s="93">
        <v>338973113.19999999</v>
      </c>
      <c r="U58" s="93">
        <v>363261060.78941</v>
      </c>
    </row>
    <row r="59" spans="1:21">
      <c r="A59" s="89" t="s">
        <v>1162</v>
      </c>
      <c r="B59" s="89" t="s">
        <v>1163</v>
      </c>
      <c r="C59" s="92">
        <v>0</v>
      </c>
      <c r="D59" s="92">
        <v>0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3">
        <v>4040753.8820000002</v>
      </c>
      <c r="O59" s="93">
        <v>0</v>
      </c>
      <c r="P59" s="94">
        <v>0</v>
      </c>
      <c r="Q59" s="94">
        <v>0</v>
      </c>
      <c r="R59" s="93">
        <v>0</v>
      </c>
      <c r="S59" s="93">
        <v>0</v>
      </c>
      <c r="T59" s="93">
        <v>0</v>
      </c>
      <c r="U59" s="93">
        <v>0</v>
      </c>
    </row>
    <row r="60" spans="1:21">
      <c r="A60" s="89" t="s">
        <v>1168</v>
      </c>
      <c r="B60" s="89" t="s">
        <v>1169</v>
      </c>
      <c r="C60" s="92">
        <v>0</v>
      </c>
      <c r="D60" s="92">
        <v>0</v>
      </c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92">
        <v>0</v>
      </c>
      <c r="N60" s="93">
        <v>81838161.032859996</v>
      </c>
      <c r="O60" s="93">
        <v>204290171.74188</v>
      </c>
      <c r="P60" s="93">
        <v>33751557.700959995</v>
      </c>
      <c r="Q60" s="93">
        <v>26377010.251709998</v>
      </c>
      <c r="R60" s="93">
        <v>157802053.50007999</v>
      </c>
      <c r="S60" s="93">
        <v>173689718.84</v>
      </c>
      <c r="T60" s="93">
        <v>69742753.239999995</v>
      </c>
      <c r="U60" s="93">
        <v>80250613.889080003</v>
      </c>
    </row>
    <row r="61" spans="1:21" ht="25.5">
      <c r="A61" s="89" t="s">
        <v>1176</v>
      </c>
      <c r="B61" s="89" t="s">
        <v>7663</v>
      </c>
      <c r="C61" s="92">
        <v>0</v>
      </c>
      <c r="D61" s="92">
        <v>0</v>
      </c>
      <c r="E61" s="92">
        <v>0</v>
      </c>
      <c r="F61" s="92">
        <v>0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92">
        <v>0</v>
      </c>
      <c r="N61" s="93">
        <v>3635069144.7776003</v>
      </c>
      <c r="O61" s="93">
        <v>2942051242.4945898</v>
      </c>
      <c r="P61" s="93">
        <v>3196734916.776</v>
      </c>
      <c r="Q61" s="93">
        <v>6698767996.7679996</v>
      </c>
      <c r="R61" s="93">
        <v>7642256583.7620001</v>
      </c>
      <c r="S61" s="93">
        <v>8767987338.7399998</v>
      </c>
      <c r="T61" s="93">
        <v>10065532538.49</v>
      </c>
      <c r="U61" s="93">
        <v>11318802564.941</v>
      </c>
    </row>
    <row r="62" spans="1:21" ht="25.5">
      <c r="A62" s="89" t="s">
        <v>1185</v>
      </c>
      <c r="B62" s="89" t="s">
        <v>1186</v>
      </c>
      <c r="C62" s="92">
        <v>0</v>
      </c>
      <c r="D62" s="92">
        <v>0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3">
        <v>78872135.966000006</v>
      </c>
      <c r="O62" s="93">
        <v>65681596.041000001</v>
      </c>
      <c r="P62" s="93">
        <v>71863822.167999998</v>
      </c>
      <c r="Q62" s="93">
        <v>88253988.840000004</v>
      </c>
      <c r="R62" s="93">
        <v>95014250.642000005</v>
      </c>
      <c r="S62" s="93">
        <v>122415801.56999999</v>
      </c>
      <c r="T62" s="93">
        <v>128789124.59</v>
      </c>
      <c r="U62" s="93">
        <v>234349050.132</v>
      </c>
    </row>
    <row r="63" spans="1:21">
      <c r="A63" s="89" t="s">
        <v>1189</v>
      </c>
      <c r="B63" s="89" t="s">
        <v>191</v>
      </c>
      <c r="C63" s="92">
        <v>0</v>
      </c>
      <c r="D63" s="92">
        <v>0</v>
      </c>
      <c r="E63" s="92">
        <v>0</v>
      </c>
      <c r="F63" s="92">
        <v>0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92">
        <v>0</v>
      </c>
      <c r="N63" s="93">
        <v>223204212.01894</v>
      </c>
      <c r="O63" s="93">
        <v>563705.60962</v>
      </c>
      <c r="P63" s="93">
        <v>514030.69164999999</v>
      </c>
      <c r="Q63" s="93">
        <v>189000</v>
      </c>
      <c r="R63" s="93">
        <v>189000</v>
      </c>
      <c r="S63" s="93">
        <v>189000</v>
      </c>
      <c r="T63" s="93">
        <v>189000</v>
      </c>
      <c r="U63" s="93">
        <v>189000</v>
      </c>
    </row>
    <row r="64" spans="1:21">
      <c r="A64" s="89" t="s">
        <v>1194</v>
      </c>
      <c r="B64" s="89" t="s">
        <v>1195</v>
      </c>
      <c r="C64" s="92"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3">
        <v>1242.5</v>
      </c>
      <c r="O64" s="93">
        <v>2069041.247</v>
      </c>
      <c r="P64" s="93">
        <v>46842.119079999997</v>
      </c>
      <c r="Q64" s="93">
        <v>214047.03353000002</v>
      </c>
      <c r="R64" s="93">
        <v>212566.22736000002</v>
      </c>
      <c r="S64" s="93">
        <v>2052332.81</v>
      </c>
      <c r="T64" s="93">
        <v>163500.9</v>
      </c>
      <c r="U64" s="93">
        <v>3366570.3375800001</v>
      </c>
    </row>
    <row r="65" spans="1:21">
      <c r="A65" s="89" t="s">
        <v>1197</v>
      </c>
      <c r="B65" s="89" t="s">
        <v>210</v>
      </c>
      <c r="C65" s="92">
        <v>0</v>
      </c>
      <c r="D65" s="92">
        <v>0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2">
        <v>0</v>
      </c>
      <c r="N65" s="93">
        <v>562234255.38151002</v>
      </c>
      <c r="O65" s="93">
        <v>578177296.31646001</v>
      </c>
      <c r="P65" s="93">
        <v>743619293.88402998</v>
      </c>
      <c r="Q65" s="93">
        <v>781368840.80596995</v>
      </c>
      <c r="R65" s="93">
        <v>885579608.89388001</v>
      </c>
      <c r="S65" s="93">
        <v>1037724305.38</v>
      </c>
      <c r="T65" s="93">
        <v>1086621348.5699999</v>
      </c>
      <c r="U65" s="93">
        <v>1179447040.2184401</v>
      </c>
    </row>
    <row r="66" spans="1:21" ht="25.5">
      <c r="A66" s="89" t="s">
        <v>1202</v>
      </c>
      <c r="B66" s="89" t="s">
        <v>185</v>
      </c>
      <c r="C66" s="92">
        <v>0</v>
      </c>
      <c r="D66" s="92">
        <v>0</v>
      </c>
      <c r="E66" s="92">
        <v>0</v>
      </c>
      <c r="F66" s="92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93">
        <v>84862778.493029997</v>
      </c>
      <c r="O66" s="93">
        <v>249918334.00902</v>
      </c>
      <c r="P66" s="93">
        <v>120713907.15038</v>
      </c>
      <c r="Q66" s="93">
        <v>278542613.07308</v>
      </c>
      <c r="R66" s="93">
        <v>10961472.534559999</v>
      </c>
      <c r="S66" s="93">
        <v>7334729.0599999996</v>
      </c>
      <c r="T66" s="93">
        <v>5747125.2300000004</v>
      </c>
      <c r="U66" s="93">
        <v>5092603.2041499997</v>
      </c>
    </row>
    <row r="67" spans="1:21">
      <c r="A67" s="89" t="s">
        <v>1207</v>
      </c>
      <c r="B67" s="89" t="s">
        <v>126</v>
      </c>
      <c r="C67" s="92">
        <v>0</v>
      </c>
      <c r="D67" s="92">
        <v>0</v>
      </c>
      <c r="E67" s="92">
        <v>0</v>
      </c>
      <c r="F67" s="92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3">
        <v>990765374.46973002</v>
      </c>
      <c r="O67" s="93">
        <v>863935859.95429003</v>
      </c>
      <c r="P67" s="93">
        <v>1154637775.6654799</v>
      </c>
      <c r="Q67" s="93">
        <v>1723351068.7721698</v>
      </c>
      <c r="R67" s="93">
        <v>2102909719.49965</v>
      </c>
      <c r="S67" s="93">
        <v>2606454543.77</v>
      </c>
      <c r="T67" s="93">
        <v>2398785855.5900002</v>
      </c>
      <c r="U67" s="93">
        <v>2979784440.2853198</v>
      </c>
    </row>
    <row r="68" spans="1:21" ht="25.5">
      <c r="A68" s="89" t="s">
        <v>7654</v>
      </c>
      <c r="B68" s="89" t="s">
        <v>7655</v>
      </c>
      <c r="C68" s="92">
        <v>0</v>
      </c>
      <c r="D68" s="92">
        <v>0</v>
      </c>
      <c r="E68" s="92">
        <v>0</v>
      </c>
      <c r="F68" s="92">
        <v>0</v>
      </c>
      <c r="G68" s="92">
        <v>0</v>
      </c>
      <c r="H68" s="92">
        <v>0</v>
      </c>
      <c r="I68" s="92">
        <v>0</v>
      </c>
      <c r="J68" s="92">
        <v>0</v>
      </c>
      <c r="K68" s="92">
        <v>0</v>
      </c>
      <c r="L68" s="92">
        <v>0</v>
      </c>
      <c r="M68" s="92">
        <v>0</v>
      </c>
      <c r="N68" s="93">
        <v>0</v>
      </c>
      <c r="O68" s="93">
        <v>0</v>
      </c>
      <c r="P68" s="93">
        <v>0</v>
      </c>
      <c r="Q68" s="93">
        <v>183100067.94589999</v>
      </c>
      <c r="R68" s="93">
        <v>244580021.29988</v>
      </c>
      <c r="S68" s="93">
        <v>177659245.99000001</v>
      </c>
      <c r="T68" s="93">
        <v>289510953.72000003</v>
      </c>
      <c r="U68" s="93">
        <v>880711815.03592002</v>
      </c>
    </row>
    <row r="69" spans="1:21">
      <c r="A69" s="89" t="s">
        <v>1231</v>
      </c>
      <c r="B69" s="89" t="s">
        <v>1232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3">
        <v>22318244675.902897</v>
      </c>
      <c r="O69" s="93">
        <v>20028904626.584999</v>
      </c>
      <c r="P69" s="93">
        <v>20110160898.787998</v>
      </c>
      <c r="Q69" s="93">
        <v>27810435657.219101</v>
      </c>
      <c r="R69" s="93">
        <v>47323426294.279503</v>
      </c>
      <c r="S69" s="93">
        <v>45146952662.599998</v>
      </c>
      <c r="T69" s="93">
        <v>28579645293.540001</v>
      </c>
      <c r="U69" s="93">
        <v>25188941634.405602</v>
      </c>
    </row>
    <row r="70" spans="1:21">
      <c r="A70" s="89" t="s">
        <v>1320</v>
      </c>
      <c r="B70" s="89" t="s">
        <v>1321</v>
      </c>
      <c r="C70" s="92">
        <v>0</v>
      </c>
      <c r="D70" s="92">
        <v>0</v>
      </c>
      <c r="E70" s="92">
        <v>0</v>
      </c>
      <c r="F70" s="92">
        <v>0</v>
      </c>
      <c r="G70" s="92">
        <v>0</v>
      </c>
      <c r="H70" s="92">
        <v>0</v>
      </c>
      <c r="I70" s="92">
        <v>0</v>
      </c>
      <c r="J70" s="92">
        <v>0</v>
      </c>
      <c r="K70" s="92">
        <v>0</v>
      </c>
      <c r="L70" s="92">
        <v>0</v>
      </c>
      <c r="M70" s="92">
        <v>0</v>
      </c>
      <c r="N70" s="93">
        <v>10311481871.7092</v>
      </c>
      <c r="O70" s="93">
        <v>10754873581.455198</v>
      </c>
      <c r="P70" s="93">
        <v>12632183219.551802</v>
      </c>
      <c r="Q70" s="93">
        <v>16856162326.362301</v>
      </c>
      <c r="R70" s="93">
        <v>19927640159.6982</v>
      </c>
      <c r="S70" s="93">
        <v>23858331753.029999</v>
      </c>
      <c r="T70" s="93">
        <v>26393700598.189999</v>
      </c>
      <c r="U70" s="93">
        <v>30234619518.2061</v>
      </c>
    </row>
    <row r="71" spans="1:21">
      <c r="A71" s="89" t="s">
        <v>1340</v>
      </c>
      <c r="B71" s="89" t="s">
        <v>1341</v>
      </c>
      <c r="C71" s="92">
        <v>0</v>
      </c>
      <c r="D71" s="92">
        <v>0</v>
      </c>
      <c r="E71" s="92">
        <v>0</v>
      </c>
      <c r="F71" s="92">
        <v>0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3">
        <v>-60778936868.447197</v>
      </c>
      <c r="O71" s="93">
        <v>-77249859127.907593</v>
      </c>
      <c r="P71" s="93">
        <v>-23205846207.0802</v>
      </c>
      <c r="Q71" s="93">
        <v>-28603970059.688999</v>
      </c>
      <c r="R71" s="93">
        <v>-33346756127.2616</v>
      </c>
      <c r="S71" s="93">
        <v>-41790661291.989998</v>
      </c>
      <c r="T71" s="93">
        <v>-50410640071.099998</v>
      </c>
      <c r="U71" s="93">
        <v>-59275962489.1828</v>
      </c>
    </row>
    <row r="72" spans="1:21">
      <c r="A72" s="89" t="s">
        <v>1359</v>
      </c>
      <c r="B72" s="89" t="s">
        <v>1360</v>
      </c>
      <c r="C72" s="92">
        <v>0</v>
      </c>
      <c r="D72" s="92">
        <v>0</v>
      </c>
      <c r="E72" s="92">
        <v>0</v>
      </c>
      <c r="F72" s="92">
        <v>0</v>
      </c>
      <c r="G72" s="92">
        <v>0</v>
      </c>
      <c r="H72" s="92">
        <v>0</v>
      </c>
      <c r="I72" s="92">
        <v>0</v>
      </c>
      <c r="J72" s="92">
        <v>0</v>
      </c>
      <c r="K72" s="92">
        <v>0</v>
      </c>
      <c r="L72" s="92">
        <v>0</v>
      </c>
      <c r="M72" s="92">
        <v>0</v>
      </c>
      <c r="N72" s="93">
        <v>1829374646.4753101</v>
      </c>
      <c r="O72" s="93">
        <v>2077296720.2522099</v>
      </c>
      <c r="P72" s="93">
        <v>2329197453.6985803</v>
      </c>
      <c r="Q72" s="93">
        <v>4886497939.7814198</v>
      </c>
      <c r="R72" s="93">
        <v>7004839589.0251999</v>
      </c>
      <c r="S72" s="93">
        <v>9510773570.2900009</v>
      </c>
      <c r="T72" s="93">
        <v>9345017932.2000008</v>
      </c>
      <c r="U72" s="93">
        <v>10161907181.0896</v>
      </c>
    </row>
    <row r="73" spans="1:21" ht="25.5">
      <c r="A73" s="89" t="s">
        <v>1372</v>
      </c>
      <c r="B73" s="89" t="s">
        <v>1373</v>
      </c>
      <c r="C73" s="92">
        <v>0</v>
      </c>
      <c r="D73" s="92">
        <v>0</v>
      </c>
      <c r="E73" s="92">
        <v>0</v>
      </c>
      <c r="F73" s="92">
        <v>0</v>
      </c>
      <c r="G73" s="92">
        <v>0</v>
      </c>
      <c r="H73" s="92">
        <v>0</v>
      </c>
      <c r="I73" s="92">
        <v>0</v>
      </c>
      <c r="J73" s="92">
        <v>0</v>
      </c>
      <c r="K73" s="92">
        <v>0</v>
      </c>
      <c r="L73" s="92">
        <v>0</v>
      </c>
      <c r="M73" s="92">
        <v>0</v>
      </c>
      <c r="N73" s="93">
        <v>-80566345.161400005</v>
      </c>
      <c r="O73" s="93">
        <v>-543963948.92803001</v>
      </c>
      <c r="P73" s="93">
        <v>-570588147.92042994</v>
      </c>
      <c r="Q73" s="93">
        <v>-1842657288.0999801</v>
      </c>
      <c r="R73" s="93">
        <v>-2347484856.0064702</v>
      </c>
      <c r="S73" s="93">
        <v>-2823034772.3499999</v>
      </c>
      <c r="T73" s="93">
        <v>-3254232287.46</v>
      </c>
      <c r="U73" s="93">
        <v>-4269563533.6273899</v>
      </c>
    </row>
    <row r="74" spans="1:21">
      <c r="A74" s="89" t="s">
        <v>251</v>
      </c>
      <c r="B74" s="89" t="s">
        <v>1383</v>
      </c>
      <c r="C74" s="92">
        <v>77844866920</v>
      </c>
      <c r="D74" s="92">
        <v>76956836059</v>
      </c>
      <c r="E74" s="92">
        <v>86994478737</v>
      </c>
      <c r="F74" s="92">
        <v>113315166416</v>
      </c>
      <c r="G74" s="92">
        <v>100633375710</v>
      </c>
      <c r="H74" s="92">
        <v>128868385132</v>
      </c>
      <c r="I74" s="92">
        <v>140970448526</v>
      </c>
      <c r="J74" s="92">
        <v>151101172975</v>
      </c>
      <c r="K74" s="92">
        <v>176993245646</v>
      </c>
      <c r="L74" s="92">
        <v>186722267881</v>
      </c>
      <c r="M74" s="93">
        <v>201364054529.05899</v>
      </c>
      <c r="N74" s="93">
        <v>62134339811.683296</v>
      </c>
      <c r="O74" s="93">
        <v>55497486498.827599</v>
      </c>
      <c r="P74" s="93">
        <v>59192421128.080605</v>
      </c>
      <c r="Q74" s="93">
        <v>54951703508.722206</v>
      </c>
      <c r="R74" s="93">
        <v>65411225321.064499</v>
      </c>
      <c r="S74" s="93">
        <v>70973710447.669998</v>
      </c>
      <c r="T74" s="93">
        <v>73278599193.570007</v>
      </c>
      <c r="U74" s="93">
        <v>79463195337.203598</v>
      </c>
    </row>
    <row r="75" spans="1:21">
      <c r="A75" s="89" t="s">
        <v>252</v>
      </c>
      <c r="B75" s="89" t="s">
        <v>134</v>
      </c>
      <c r="C75" s="92">
        <v>10304331546</v>
      </c>
      <c r="D75" s="92">
        <v>11547411360</v>
      </c>
      <c r="E75" s="92">
        <v>15231090350</v>
      </c>
      <c r="F75" s="92">
        <v>16913706696</v>
      </c>
      <c r="G75" s="92">
        <v>17364786920</v>
      </c>
      <c r="H75" s="92">
        <v>38636982529</v>
      </c>
      <c r="I75" s="92">
        <v>40533958984</v>
      </c>
      <c r="J75" s="92">
        <v>47129855522</v>
      </c>
      <c r="K75" s="92">
        <v>51914536251</v>
      </c>
      <c r="L75" s="92">
        <v>58380845364</v>
      </c>
      <c r="M75" s="93">
        <v>65778035912.526604</v>
      </c>
      <c r="N75" s="93">
        <v>0</v>
      </c>
      <c r="O75" s="93">
        <v>0</v>
      </c>
      <c r="P75" s="94">
        <v>0</v>
      </c>
      <c r="Q75" s="94">
        <v>0</v>
      </c>
      <c r="R75" s="93">
        <v>0</v>
      </c>
      <c r="S75" s="93">
        <v>0</v>
      </c>
      <c r="T75" s="93">
        <v>0</v>
      </c>
      <c r="U75" s="93">
        <v>0</v>
      </c>
    </row>
    <row r="76" spans="1:21">
      <c r="A76" s="89" t="s">
        <v>253</v>
      </c>
      <c r="B76" s="89" t="s">
        <v>133</v>
      </c>
      <c r="C76" s="92">
        <v>142551544</v>
      </c>
      <c r="D76" s="92">
        <v>133902272</v>
      </c>
      <c r="E76" s="92">
        <v>133123654</v>
      </c>
      <c r="F76" s="92">
        <v>81981095</v>
      </c>
      <c r="G76" s="92">
        <v>103978770</v>
      </c>
      <c r="H76" s="92">
        <v>114689425</v>
      </c>
      <c r="I76" s="92">
        <v>91621261</v>
      </c>
      <c r="J76" s="92">
        <v>87983913</v>
      </c>
      <c r="K76" s="92">
        <v>75919932</v>
      </c>
      <c r="L76" s="92">
        <v>248718475</v>
      </c>
      <c r="M76" s="93">
        <v>176902916.36623999</v>
      </c>
      <c r="N76" s="93">
        <v>0</v>
      </c>
      <c r="O76" s="93">
        <v>0</v>
      </c>
      <c r="P76" s="94">
        <v>0</v>
      </c>
      <c r="Q76" s="94">
        <v>0</v>
      </c>
      <c r="R76" s="93">
        <v>0</v>
      </c>
      <c r="S76" s="93">
        <v>0</v>
      </c>
      <c r="T76" s="93">
        <v>0</v>
      </c>
      <c r="U76" s="93">
        <v>0</v>
      </c>
    </row>
    <row r="77" spans="1:21">
      <c r="A77" s="89" t="s">
        <v>254</v>
      </c>
      <c r="B77" s="89" t="s">
        <v>166</v>
      </c>
      <c r="C77" s="92">
        <v>1550154</v>
      </c>
      <c r="D77" s="92">
        <v>53593</v>
      </c>
      <c r="E77" s="92">
        <v>20</v>
      </c>
      <c r="F77" s="92">
        <v>0</v>
      </c>
      <c r="G77" s="92">
        <v>20004</v>
      </c>
      <c r="H77" s="92">
        <v>453050</v>
      </c>
      <c r="I77" s="92">
        <v>0</v>
      </c>
      <c r="J77" s="92">
        <v>53096</v>
      </c>
      <c r="K77" s="92">
        <v>53096</v>
      </c>
      <c r="L77" s="92">
        <v>93419</v>
      </c>
      <c r="M77" s="93">
        <v>172252.12</v>
      </c>
      <c r="N77" s="93">
        <v>0</v>
      </c>
      <c r="O77" s="93">
        <v>0</v>
      </c>
      <c r="P77" s="94">
        <v>0</v>
      </c>
      <c r="Q77" s="94">
        <v>0</v>
      </c>
      <c r="R77" s="93">
        <v>0</v>
      </c>
      <c r="S77" s="93">
        <v>0</v>
      </c>
      <c r="T77" s="93">
        <v>0</v>
      </c>
      <c r="U77" s="93">
        <v>0</v>
      </c>
    </row>
    <row r="78" spans="1:21">
      <c r="A78" s="89" t="s">
        <v>255</v>
      </c>
      <c r="B78" s="89" t="s">
        <v>154</v>
      </c>
      <c r="C78" s="92">
        <v>0</v>
      </c>
      <c r="D78" s="92">
        <v>0</v>
      </c>
      <c r="E78" s="92">
        <v>0</v>
      </c>
      <c r="F78" s="92">
        <v>0</v>
      </c>
      <c r="G78" s="92">
        <v>0</v>
      </c>
      <c r="H78" s="92">
        <v>2855416702</v>
      </c>
      <c r="I78" s="92">
        <v>2085504665</v>
      </c>
      <c r="J78" s="92">
        <v>410283479</v>
      </c>
      <c r="K78" s="92">
        <v>115580361</v>
      </c>
      <c r="L78" s="92">
        <v>186764226</v>
      </c>
      <c r="M78" s="93">
        <v>181743037.12514001</v>
      </c>
      <c r="N78" s="93">
        <v>0</v>
      </c>
      <c r="O78" s="93">
        <v>0</v>
      </c>
      <c r="P78" s="94">
        <v>0</v>
      </c>
      <c r="Q78" s="94">
        <v>0</v>
      </c>
      <c r="R78" s="93">
        <v>0</v>
      </c>
      <c r="S78" s="93">
        <v>0</v>
      </c>
      <c r="T78" s="93">
        <v>0</v>
      </c>
      <c r="U78" s="93">
        <v>0</v>
      </c>
    </row>
    <row r="79" spans="1:21">
      <c r="A79" s="89" t="s">
        <v>256</v>
      </c>
      <c r="B79" s="89" t="s">
        <v>132</v>
      </c>
      <c r="C79" s="92">
        <v>1826753261</v>
      </c>
      <c r="D79" s="92">
        <v>1357410156</v>
      </c>
      <c r="E79" s="92">
        <v>2134314282</v>
      </c>
      <c r="F79" s="92">
        <v>2482135101</v>
      </c>
      <c r="G79" s="92">
        <v>3556054462</v>
      </c>
      <c r="H79" s="92">
        <v>3766253306</v>
      </c>
      <c r="I79" s="92">
        <v>4635856691</v>
      </c>
      <c r="J79" s="92">
        <v>3230391335</v>
      </c>
      <c r="K79" s="92">
        <v>2964969838</v>
      </c>
      <c r="L79" s="92">
        <v>2646426042</v>
      </c>
      <c r="M79" s="93">
        <v>3649656481.3938599</v>
      </c>
      <c r="N79" s="93">
        <v>0</v>
      </c>
      <c r="O79" s="93">
        <v>0</v>
      </c>
      <c r="P79" s="94">
        <v>0</v>
      </c>
      <c r="Q79" s="94">
        <v>0</v>
      </c>
      <c r="R79" s="93">
        <v>0</v>
      </c>
      <c r="S79" s="93">
        <v>0</v>
      </c>
      <c r="T79" s="93">
        <v>0</v>
      </c>
      <c r="U79" s="93">
        <v>0</v>
      </c>
    </row>
    <row r="80" spans="1:21">
      <c r="A80" s="89" t="s">
        <v>257</v>
      </c>
      <c r="B80" s="89" t="s">
        <v>131</v>
      </c>
      <c r="C80" s="92">
        <v>1039110479</v>
      </c>
      <c r="D80" s="92">
        <v>1054680915</v>
      </c>
      <c r="E80" s="92">
        <v>1138532475</v>
      </c>
      <c r="F80" s="92">
        <v>1077710110</v>
      </c>
      <c r="G80" s="92">
        <v>1300078777</v>
      </c>
      <c r="H80" s="92">
        <v>1070738286</v>
      </c>
      <c r="I80" s="92">
        <v>1157628139</v>
      </c>
      <c r="J80" s="92">
        <v>1373664514</v>
      </c>
      <c r="K80" s="92">
        <v>1481827270</v>
      </c>
      <c r="L80" s="92">
        <v>1992467855</v>
      </c>
      <c r="M80" s="93">
        <v>2233427750.53088</v>
      </c>
      <c r="N80" s="93">
        <v>0</v>
      </c>
      <c r="O80" s="93">
        <v>0</v>
      </c>
      <c r="P80" s="94">
        <v>0</v>
      </c>
      <c r="Q80" s="94">
        <v>0</v>
      </c>
      <c r="R80" s="93">
        <v>0</v>
      </c>
      <c r="S80" s="93">
        <v>0</v>
      </c>
      <c r="T80" s="93">
        <v>0</v>
      </c>
      <c r="U80" s="93">
        <v>0</v>
      </c>
    </row>
    <row r="81" spans="1:21">
      <c r="A81" s="89" t="s">
        <v>258</v>
      </c>
      <c r="B81" s="89" t="s">
        <v>130</v>
      </c>
      <c r="C81" s="92">
        <v>3091853834</v>
      </c>
      <c r="D81" s="92">
        <v>3387517289</v>
      </c>
      <c r="E81" s="92">
        <v>3664908028</v>
      </c>
      <c r="F81" s="92">
        <v>3636403572</v>
      </c>
      <c r="G81" s="92">
        <v>4143447700</v>
      </c>
      <c r="H81" s="92">
        <v>3664009386</v>
      </c>
      <c r="I81" s="92">
        <v>3735136110</v>
      </c>
      <c r="J81" s="92">
        <v>3828951863</v>
      </c>
      <c r="K81" s="92">
        <v>4422750131</v>
      </c>
      <c r="L81" s="92">
        <v>4205525265</v>
      </c>
      <c r="M81" s="93">
        <v>4459030877.9625397</v>
      </c>
      <c r="N81" s="93">
        <v>0</v>
      </c>
      <c r="O81" s="93">
        <v>0</v>
      </c>
      <c r="P81" s="94">
        <v>0</v>
      </c>
      <c r="Q81" s="94">
        <v>0</v>
      </c>
      <c r="R81" s="93">
        <v>0</v>
      </c>
      <c r="S81" s="93">
        <v>0</v>
      </c>
      <c r="T81" s="93">
        <v>0</v>
      </c>
      <c r="U81" s="93">
        <v>0</v>
      </c>
    </row>
    <row r="82" spans="1:21">
      <c r="A82" s="89" t="s">
        <v>259</v>
      </c>
      <c r="B82" s="89" t="s">
        <v>129</v>
      </c>
      <c r="C82" s="92">
        <v>1518303343</v>
      </c>
      <c r="D82" s="92">
        <v>1709035386</v>
      </c>
      <c r="E82" s="92">
        <v>1985127217</v>
      </c>
      <c r="F82" s="92">
        <v>2431699629</v>
      </c>
      <c r="G82" s="92">
        <v>3211554078</v>
      </c>
      <c r="H82" s="92">
        <v>3542755609</v>
      </c>
      <c r="I82" s="92">
        <v>3702431105</v>
      </c>
      <c r="J82" s="92">
        <v>3846306339</v>
      </c>
      <c r="K82" s="92">
        <v>4385943252</v>
      </c>
      <c r="L82" s="92">
        <v>5081000524</v>
      </c>
      <c r="M82" s="93">
        <v>5455987909.7077799</v>
      </c>
      <c r="N82" s="93">
        <v>0</v>
      </c>
      <c r="O82" s="93">
        <v>0</v>
      </c>
      <c r="P82" s="94">
        <v>0</v>
      </c>
      <c r="Q82" s="94">
        <v>0</v>
      </c>
      <c r="R82" s="93">
        <v>0</v>
      </c>
      <c r="S82" s="93">
        <v>0</v>
      </c>
      <c r="T82" s="93">
        <v>0</v>
      </c>
      <c r="U82" s="93">
        <v>0</v>
      </c>
    </row>
    <row r="83" spans="1:21">
      <c r="A83" s="89" t="s">
        <v>260</v>
      </c>
      <c r="B83" s="89" t="s">
        <v>128</v>
      </c>
      <c r="C83" s="92">
        <v>23542348</v>
      </c>
      <c r="D83" s="92">
        <v>18523391</v>
      </c>
      <c r="E83" s="92">
        <v>17873683</v>
      </c>
      <c r="F83" s="92">
        <v>5241986</v>
      </c>
      <c r="G83" s="92">
        <v>0</v>
      </c>
      <c r="H83" s="92">
        <v>0</v>
      </c>
      <c r="I83" s="92">
        <v>5446</v>
      </c>
      <c r="J83" s="92">
        <v>0</v>
      </c>
      <c r="K83" s="92">
        <v>0</v>
      </c>
      <c r="L83" s="92">
        <v>0</v>
      </c>
      <c r="M83" s="93">
        <v>0</v>
      </c>
      <c r="N83" s="93">
        <v>0</v>
      </c>
      <c r="O83" s="93">
        <v>0</v>
      </c>
      <c r="P83" s="94">
        <v>0</v>
      </c>
      <c r="Q83" s="94">
        <v>0</v>
      </c>
      <c r="R83" s="93">
        <v>0</v>
      </c>
      <c r="S83" s="93">
        <v>0</v>
      </c>
      <c r="T83" s="93">
        <v>0</v>
      </c>
      <c r="U83" s="93">
        <v>0</v>
      </c>
    </row>
    <row r="84" spans="1:21" ht="25.5">
      <c r="A84" s="89" t="s">
        <v>261</v>
      </c>
      <c r="B84" s="89" t="s">
        <v>127</v>
      </c>
      <c r="C84" s="92">
        <v>349763359</v>
      </c>
      <c r="D84" s="92">
        <v>68275955</v>
      </c>
      <c r="E84" s="92">
        <v>122476856</v>
      </c>
      <c r="F84" s="92">
        <v>205425313</v>
      </c>
      <c r="G84" s="92">
        <v>275830719</v>
      </c>
      <c r="H84" s="92">
        <v>335198099</v>
      </c>
      <c r="I84" s="92">
        <v>299317451</v>
      </c>
      <c r="J84" s="92">
        <v>293487447</v>
      </c>
      <c r="K84" s="92">
        <v>550371861</v>
      </c>
      <c r="L84" s="92">
        <v>246184694</v>
      </c>
      <c r="M84" s="93">
        <v>215391608.41020998</v>
      </c>
      <c r="N84" s="93">
        <v>0</v>
      </c>
      <c r="O84" s="93">
        <v>0</v>
      </c>
      <c r="P84" s="94">
        <v>0</v>
      </c>
      <c r="Q84" s="94">
        <v>0</v>
      </c>
      <c r="R84" s="93">
        <v>0</v>
      </c>
      <c r="S84" s="93">
        <v>0</v>
      </c>
      <c r="T84" s="93">
        <v>0</v>
      </c>
      <c r="U84" s="93">
        <v>0</v>
      </c>
    </row>
    <row r="85" spans="1:21">
      <c r="A85" s="89" t="s">
        <v>262</v>
      </c>
      <c r="B85" s="89" t="s">
        <v>126</v>
      </c>
      <c r="C85" s="92">
        <v>19864319</v>
      </c>
      <c r="D85" s="92">
        <v>320103778</v>
      </c>
      <c r="E85" s="92">
        <v>460445579</v>
      </c>
      <c r="F85" s="92">
        <v>613426007</v>
      </c>
      <c r="G85" s="92">
        <v>878677834</v>
      </c>
      <c r="H85" s="92">
        <v>1247909257</v>
      </c>
      <c r="I85" s="92">
        <v>1258983699</v>
      </c>
      <c r="J85" s="92">
        <v>1693806317</v>
      </c>
      <c r="K85" s="92">
        <v>991741882</v>
      </c>
      <c r="L85" s="92">
        <v>1210778264</v>
      </c>
      <c r="M85" s="93">
        <v>745045319.17812002</v>
      </c>
      <c r="N85" s="93">
        <v>0</v>
      </c>
      <c r="O85" s="93">
        <v>0</v>
      </c>
      <c r="P85" s="94">
        <v>0</v>
      </c>
      <c r="Q85" s="94">
        <v>0</v>
      </c>
      <c r="R85" s="93">
        <v>0</v>
      </c>
      <c r="S85" s="93">
        <v>0</v>
      </c>
      <c r="T85" s="93">
        <v>0</v>
      </c>
      <c r="U85" s="93">
        <v>0</v>
      </c>
    </row>
    <row r="86" spans="1:21">
      <c r="A86" s="89" t="s">
        <v>263</v>
      </c>
      <c r="B86" s="89" t="s">
        <v>125</v>
      </c>
      <c r="C86" s="92">
        <v>15611483681</v>
      </c>
      <c r="D86" s="92">
        <v>18967059943</v>
      </c>
      <c r="E86" s="92">
        <v>19874464140</v>
      </c>
      <c r="F86" s="92">
        <v>20075241441</v>
      </c>
      <c r="G86" s="92">
        <v>24936678027</v>
      </c>
      <c r="H86" s="92">
        <v>26197121755</v>
      </c>
      <c r="I86" s="92">
        <v>28936212923</v>
      </c>
      <c r="J86" s="92">
        <v>30326868446</v>
      </c>
      <c r="K86" s="92">
        <v>33050442326</v>
      </c>
      <c r="L86" s="92">
        <v>36959149658</v>
      </c>
      <c r="M86" s="93">
        <v>38797482841.875603</v>
      </c>
      <c r="N86" s="93">
        <v>65148553808.948105</v>
      </c>
      <c r="O86" s="93">
        <v>57211563400.822998</v>
      </c>
      <c r="P86" s="93">
        <v>63248011707.497398</v>
      </c>
      <c r="Q86" s="93">
        <v>61580246984.785599</v>
      </c>
      <c r="R86" s="93">
        <v>69672925899.9823</v>
      </c>
      <c r="S86" s="93">
        <v>76285891215.919998</v>
      </c>
      <c r="T86" s="93">
        <v>79352840602.179993</v>
      </c>
      <c r="U86" s="93">
        <v>86102753675.597092</v>
      </c>
    </row>
    <row r="87" spans="1:21">
      <c r="A87" s="89" t="s">
        <v>264</v>
      </c>
      <c r="B87" s="89" t="s">
        <v>124</v>
      </c>
      <c r="C87" s="92">
        <v>1737216414</v>
      </c>
      <c r="D87" s="92">
        <v>1837681405</v>
      </c>
      <c r="E87" s="92">
        <v>1884994379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819146922</v>
      </c>
      <c r="L87" s="92">
        <v>997684848</v>
      </c>
      <c r="M87" s="93">
        <v>1213582759.767</v>
      </c>
      <c r="N87" s="93">
        <v>500000</v>
      </c>
      <c r="O87" s="93">
        <v>1562420994.40592</v>
      </c>
      <c r="P87" s="93">
        <v>450000</v>
      </c>
      <c r="Q87" s="93">
        <v>64403.968090000002</v>
      </c>
      <c r="R87" s="93">
        <v>-1.0000000000000001E-5</v>
      </c>
      <c r="S87" s="93">
        <v>0</v>
      </c>
      <c r="T87" s="93">
        <v>0</v>
      </c>
      <c r="U87" s="93">
        <v>0</v>
      </c>
    </row>
    <row r="88" spans="1:21">
      <c r="A88" s="89" t="s">
        <v>265</v>
      </c>
      <c r="B88" s="89" t="s">
        <v>184</v>
      </c>
      <c r="C88" s="92">
        <v>234647721</v>
      </c>
      <c r="D88" s="92">
        <v>1258755173</v>
      </c>
      <c r="E88" s="92">
        <v>1566489351</v>
      </c>
      <c r="F88" s="92">
        <v>1841012318</v>
      </c>
      <c r="G88" s="92">
        <v>1985173465</v>
      </c>
      <c r="H88" s="92">
        <v>2404065276</v>
      </c>
      <c r="I88" s="92">
        <v>1395436700</v>
      </c>
      <c r="J88" s="92">
        <v>1231473122</v>
      </c>
      <c r="K88" s="92">
        <v>1160626262</v>
      </c>
      <c r="L88" s="92">
        <v>1161682549</v>
      </c>
      <c r="M88" s="93">
        <v>1303745947.3281202</v>
      </c>
      <c r="N88" s="93">
        <v>0</v>
      </c>
      <c r="O88" s="93">
        <v>0</v>
      </c>
      <c r="P88" s="94">
        <v>0</v>
      </c>
      <c r="Q88" s="94">
        <v>0</v>
      </c>
      <c r="R88" s="93">
        <v>0</v>
      </c>
      <c r="S88" s="93">
        <v>0</v>
      </c>
      <c r="T88" s="93">
        <v>0</v>
      </c>
      <c r="U88" s="93">
        <v>0</v>
      </c>
    </row>
    <row r="89" spans="1:21" ht="25.5">
      <c r="A89" s="89" t="s">
        <v>266</v>
      </c>
      <c r="B89" s="89" t="s">
        <v>123</v>
      </c>
      <c r="C89" s="92">
        <v>23147469</v>
      </c>
      <c r="D89" s="92">
        <v>13884483</v>
      </c>
      <c r="E89" s="92">
        <v>3311601</v>
      </c>
      <c r="F89" s="92">
        <v>67162937</v>
      </c>
      <c r="G89" s="92">
        <v>60946933</v>
      </c>
      <c r="H89" s="92">
        <v>53714597</v>
      </c>
      <c r="I89" s="92">
        <v>57382515</v>
      </c>
      <c r="J89" s="92">
        <v>110150767</v>
      </c>
      <c r="K89" s="92">
        <v>76471959</v>
      </c>
      <c r="L89" s="92">
        <v>66731538</v>
      </c>
      <c r="M89" s="93">
        <v>60914523.397</v>
      </c>
      <c r="N89" s="93">
        <v>0</v>
      </c>
      <c r="O89" s="93">
        <v>0</v>
      </c>
      <c r="P89" s="94">
        <v>0</v>
      </c>
      <c r="Q89" s="94">
        <v>0</v>
      </c>
      <c r="R89" s="93">
        <v>0</v>
      </c>
      <c r="S89" s="93">
        <v>0</v>
      </c>
      <c r="T89" s="93">
        <v>0</v>
      </c>
      <c r="U89" s="93">
        <v>0</v>
      </c>
    </row>
    <row r="90" spans="1:21">
      <c r="A90" s="89" t="s">
        <v>267</v>
      </c>
      <c r="B90" s="89" t="s">
        <v>122</v>
      </c>
      <c r="C90" s="92">
        <v>7281714673</v>
      </c>
      <c r="D90" s="92">
        <v>7368694149</v>
      </c>
      <c r="E90" s="92">
        <v>8796601645</v>
      </c>
      <c r="F90" s="92">
        <v>9312786726</v>
      </c>
      <c r="G90" s="92">
        <v>7781983246</v>
      </c>
      <c r="H90" s="92">
        <v>7010149832</v>
      </c>
      <c r="I90" s="92">
        <v>8398888826</v>
      </c>
      <c r="J90" s="92">
        <v>8941891966</v>
      </c>
      <c r="K90" s="92">
        <v>9143723113</v>
      </c>
      <c r="L90" s="92">
        <v>8297398520</v>
      </c>
      <c r="M90" s="93">
        <v>8264631838.8326597</v>
      </c>
      <c r="N90" s="93">
        <v>0</v>
      </c>
      <c r="O90" s="93">
        <v>0</v>
      </c>
      <c r="P90" s="94">
        <v>0</v>
      </c>
      <c r="Q90" s="94">
        <v>0</v>
      </c>
      <c r="R90" s="93">
        <v>0</v>
      </c>
      <c r="S90" s="93">
        <v>0</v>
      </c>
      <c r="T90" s="93">
        <v>0</v>
      </c>
      <c r="U90" s="93">
        <v>0</v>
      </c>
    </row>
    <row r="91" spans="1:21" ht="25.5">
      <c r="A91" s="89" t="s">
        <v>268</v>
      </c>
      <c r="B91" s="89" t="s">
        <v>121</v>
      </c>
      <c r="C91" s="92">
        <v>1491342039</v>
      </c>
      <c r="D91" s="92">
        <v>1736958972</v>
      </c>
      <c r="E91" s="92">
        <v>2519194467</v>
      </c>
      <c r="F91" s="92">
        <v>522697901</v>
      </c>
      <c r="G91" s="92">
        <v>1298806449</v>
      </c>
      <c r="H91" s="92">
        <v>1579733202</v>
      </c>
      <c r="I91" s="92">
        <v>3582433805</v>
      </c>
      <c r="J91" s="92">
        <v>2171447401</v>
      </c>
      <c r="K91" s="92">
        <v>3080918300</v>
      </c>
      <c r="L91" s="92">
        <v>1812590235</v>
      </c>
      <c r="M91" s="93">
        <v>2246789407.86833</v>
      </c>
      <c r="N91" s="93">
        <v>0</v>
      </c>
      <c r="O91" s="93">
        <v>0</v>
      </c>
      <c r="P91" s="94">
        <v>0</v>
      </c>
      <c r="Q91" s="94">
        <v>0</v>
      </c>
      <c r="R91" s="93">
        <v>0</v>
      </c>
      <c r="S91" s="93">
        <v>0</v>
      </c>
      <c r="T91" s="93">
        <v>0</v>
      </c>
      <c r="U91" s="93">
        <v>0</v>
      </c>
    </row>
    <row r="92" spans="1:21">
      <c r="A92" s="89" t="s">
        <v>269</v>
      </c>
      <c r="B92" s="89" t="s">
        <v>120</v>
      </c>
      <c r="C92" s="92">
        <v>24845966820</v>
      </c>
      <c r="D92" s="92">
        <v>15408081799</v>
      </c>
      <c r="E92" s="92">
        <v>13272668257</v>
      </c>
      <c r="F92" s="92">
        <v>36885079516</v>
      </c>
      <c r="G92" s="92">
        <v>19825832026</v>
      </c>
      <c r="H92" s="92">
        <v>21297116335</v>
      </c>
      <c r="I92" s="92">
        <v>24558565679</v>
      </c>
      <c r="J92" s="92">
        <v>27104308181</v>
      </c>
      <c r="K92" s="92">
        <v>44615538279</v>
      </c>
      <c r="L92" s="92">
        <v>43845550559</v>
      </c>
      <c r="M92" s="93">
        <v>46856047024.950798</v>
      </c>
      <c r="N92" s="93">
        <v>0</v>
      </c>
      <c r="O92" s="93">
        <v>0</v>
      </c>
      <c r="P92" s="94">
        <v>0</v>
      </c>
      <c r="Q92" s="94">
        <v>0</v>
      </c>
      <c r="R92" s="93">
        <v>0</v>
      </c>
      <c r="S92" s="93">
        <v>0</v>
      </c>
      <c r="T92" s="93">
        <v>0</v>
      </c>
      <c r="U92" s="93">
        <v>0</v>
      </c>
    </row>
    <row r="93" spans="1:21">
      <c r="A93" s="89" t="s">
        <v>270</v>
      </c>
      <c r="B93" s="89" t="s">
        <v>119</v>
      </c>
      <c r="C93" s="92">
        <v>1494478106</v>
      </c>
      <c r="D93" s="92">
        <v>1594640765</v>
      </c>
      <c r="E93" s="92">
        <v>1702059985</v>
      </c>
      <c r="F93" s="92">
        <v>1895070489</v>
      </c>
      <c r="G93" s="92">
        <v>2429369215</v>
      </c>
      <c r="H93" s="92">
        <v>2659281747</v>
      </c>
      <c r="I93" s="92">
        <v>2825355012</v>
      </c>
      <c r="J93" s="92">
        <v>3436660521</v>
      </c>
      <c r="K93" s="92">
        <v>3817189169</v>
      </c>
      <c r="L93" s="92">
        <v>3895179043</v>
      </c>
      <c r="M93" s="93">
        <v>4294413053.98248</v>
      </c>
      <c r="N93" s="93">
        <v>0</v>
      </c>
      <c r="O93" s="93">
        <v>0</v>
      </c>
      <c r="P93" s="94">
        <v>0</v>
      </c>
      <c r="Q93" s="94">
        <v>0</v>
      </c>
      <c r="R93" s="93">
        <v>0</v>
      </c>
      <c r="S93" s="93">
        <v>0</v>
      </c>
      <c r="T93" s="93">
        <v>0</v>
      </c>
      <c r="U93" s="93">
        <v>0</v>
      </c>
    </row>
    <row r="94" spans="1:21">
      <c r="A94" s="89" t="s">
        <v>271</v>
      </c>
      <c r="B94" s="89" t="s">
        <v>191</v>
      </c>
      <c r="C94" s="92">
        <v>15866715</v>
      </c>
      <c r="D94" s="92">
        <v>180221085</v>
      </c>
      <c r="E94" s="92">
        <v>177037532</v>
      </c>
      <c r="F94" s="92">
        <v>190611038</v>
      </c>
      <c r="G94" s="92">
        <v>239911532</v>
      </c>
      <c r="H94" s="92">
        <v>813965916</v>
      </c>
      <c r="I94" s="92">
        <v>715654135</v>
      </c>
      <c r="J94" s="92">
        <v>912544008</v>
      </c>
      <c r="K94" s="92">
        <v>1486894741</v>
      </c>
      <c r="L94" s="92">
        <v>625364034</v>
      </c>
      <c r="M94" s="93">
        <v>407468998.47452003</v>
      </c>
      <c r="N94" s="93">
        <v>0</v>
      </c>
      <c r="O94" s="93">
        <v>0</v>
      </c>
      <c r="P94" s="94">
        <v>0</v>
      </c>
      <c r="Q94" s="94">
        <v>0</v>
      </c>
      <c r="R94" s="93">
        <v>0</v>
      </c>
      <c r="S94" s="93">
        <v>0</v>
      </c>
      <c r="T94" s="93">
        <v>0</v>
      </c>
      <c r="U94" s="93">
        <v>0</v>
      </c>
    </row>
    <row r="95" spans="1:21">
      <c r="A95" s="89" t="s">
        <v>1424</v>
      </c>
      <c r="B95" s="89" t="s">
        <v>1425</v>
      </c>
      <c r="C95" s="92">
        <v>0</v>
      </c>
      <c r="D95" s="92">
        <v>0</v>
      </c>
      <c r="E95" s="92">
        <v>0</v>
      </c>
      <c r="F95" s="92">
        <v>0</v>
      </c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92">
        <v>0</v>
      </c>
      <c r="M95" s="93">
        <v>0</v>
      </c>
      <c r="N95" s="93">
        <v>801.73</v>
      </c>
      <c r="O95" s="93">
        <v>72623.577000000005</v>
      </c>
      <c r="P95" s="93">
        <v>149846.24002</v>
      </c>
      <c r="Q95" s="93">
        <v>75059.538</v>
      </c>
      <c r="R95" s="93">
        <v>260823.872</v>
      </c>
      <c r="S95" s="93">
        <v>334851.94</v>
      </c>
      <c r="T95" s="93">
        <v>995020.17</v>
      </c>
      <c r="U95" s="93">
        <v>1264920.037</v>
      </c>
    </row>
    <row r="96" spans="1:21">
      <c r="A96" s="89" t="s">
        <v>272</v>
      </c>
      <c r="B96" s="89" t="s">
        <v>210</v>
      </c>
      <c r="C96" s="92">
        <v>8069003</v>
      </c>
      <c r="D96" s="92">
        <v>9342441</v>
      </c>
      <c r="E96" s="92">
        <v>14458714</v>
      </c>
      <c r="F96" s="92">
        <v>144596727</v>
      </c>
      <c r="G96" s="92">
        <v>146974239</v>
      </c>
      <c r="H96" s="92">
        <v>172925915</v>
      </c>
      <c r="I96" s="92">
        <v>205960533</v>
      </c>
      <c r="J96" s="92">
        <v>395350398</v>
      </c>
      <c r="K96" s="92">
        <v>452539495</v>
      </c>
      <c r="L96" s="92">
        <v>471248290</v>
      </c>
      <c r="M96" s="93">
        <v>531956302.18471003</v>
      </c>
      <c r="N96" s="93">
        <v>0</v>
      </c>
      <c r="O96" s="93">
        <v>0</v>
      </c>
      <c r="P96" s="94">
        <v>0</v>
      </c>
      <c r="Q96" s="94">
        <v>0</v>
      </c>
      <c r="R96" s="93">
        <v>0</v>
      </c>
      <c r="S96" s="93">
        <v>0</v>
      </c>
      <c r="T96" s="93">
        <v>0</v>
      </c>
      <c r="U96" s="93">
        <v>0</v>
      </c>
    </row>
    <row r="97" spans="1:21" ht="25.5">
      <c r="A97" s="89" t="s">
        <v>273</v>
      </c>
      <c r="B97" s="89" t="s">
        <v>185</v>
      </c>
      <c r="C97" s="92">
        <v>0</v>
      </c>
      <c r="D97" s="92">
        <v>0</v>
      </c>
      <c r="E97" s="92">
        <v>0</v>
      </c>
      <c r="F97" s="92">
        <v>0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102382</v>
      </c>
      <c r="M97" s="93">
        <v>167354.65100000001</v>
      </c>
      <c r="N97" s="93">
        <v>0</v>
      </c>
      <c r="O97" s="93">
        <v>0</v>
      </c>
      <c r="P97" s="94">
        <v>0</v>
      </c>
      <c r="Q97" s="94">
        <v>0</v>
      </c>
      <c r="R97" s="93">
        <v>0</v>
      </c>
      <c r="S97" s="93">
        <v>0</v>
      </c>
      <c r="T97" s="93">
        <v>0</v>
      </c>
      <c r="U97" s="93">
        <v>0</v>
      </c>
    </row>
    <row r="98" spans="1:21">
      <c r="A98" s="89" t="s">
        <v>274</v>
      </c>
      <c r="B98" s="89" t="s">
        <v>118</v>
      </c>
      <c r="C98" s="92">
        <v>10377765222</v>
      </c>
      <c r="D98" s="92">
        <v>12114788323</v>
      </c>
      <c r="E98" s="92">
        <v>14720306571</v>
      </c>
      <c r="F98" s="92">
        <v>18673538464</v>
      </c>
      <c r="G98" s="92">
        <v>16058262664</v>
      </c>
      <c r="H98" s="92">
        <v>16209318468</v>
      </c>
      <c r="I98" s="92">
        <v>16751812226</v>
      </c>
      <c r="J98" s="92">
        <v>19695700362</v>
      </c>
      <c r="K98" s="92">
        <v>20843613746</v>
      </c>
      <c r="L98" s="92">
        <v>23476707391</v>
      </c>
      <c r="M98" s="93">
        <v>22403958811.6511</v>
      </c>
      <c r="N98" s="93">
        <v>0</v>
      </c>
      <c r="O98" s="93">
        <v>0</v>
      </c>
      <c r="P98" s="94">
        <v>0</v>
      </c>
      <c r="Q98" s="94">
        <v>0</v>
      </c>
      <c r="R98" s="93">
        <v>0</v>
      </c>
      <c r="S98" s="93">
        <v>0</v>
      </c>
      <c r="T98" s="93">
        <v>0</v>
      </c>
      <c r="U98" s="93">
        <v>0</v>
      </c>
    </row>
    <row r="99" spans="1:21">
      <c r="A99" s="89" t="s">
        <v>275</v>
      </c>
      <c r="B99" s="89" t="s">
        <v>155</v>
      </c>
      <c r="C99" s="92">
        <v>2414377733</v>
      </c>
      <c r="D99" s="92">
        <v>2508320598</v>
      </c>
      <c r="E99" s="92">
        <v>2725188990</v>
      </c>
      <c r="F99" s="92">
        <v>2409901766</v>
      </c>
      <c r="G99" s="92">
        <v>2617459003</v>
      </c>
      <c r="H99" s="92">
        <v>3069463407</v>
      </c>
      <c r="I99" s="92">
        <v>3186955820</v>
      </c>
      <c r="J99" s="92">
        <v>3639463510</v>
      </c>
      <c r="K99" s="92">
        <v>3963278489</v>
      </c>
      <c r="L99" s="92">
        <v>4043629632</v>
      </c>
      <c r="M99" s="93">
        <v>4729646121.76439</v>
      </c>
      <c r="N99" s="93">
        <v>0</v>
      </c>
      <c r="O99" s="93">
        <v>0</v>
      </c>
      <c r="P99" s="94">
        <v>0</v>
      </c>
      <c r="Q99" s="94">
        <v>0</v>
      </c>
      <c r="R99" s="93">
        <v>0</v>
      </c>
      <c r="S99" s="93">
        <v>0</v>
      </c>
      <c r="T99" s="93">
        <v>0</v>
      </c>
      <c r="U99" s="93">
        <v>0</v>
      </c>
    </row>
    <row r="100" spans="1:21">
      <c r="A100" s="89" t="s">
        <v>276</v>
      </c>
      <c r="B100" s="89" t="s">
        <v>167</v>
      </c>
      <c r="C100" s="92">
        <v>444589493</v>
      </c>
      <c r="D100" s="92">
        <v>813496168</v>
      </c>
      <c r="E100" s="92">
        <v>1536874242</v>
      </c>
      <c r="F100" s="92">
        <v>1673954672</v>
      </c>
      <c r="G100" s="92">
        <v>1746425072</v>
      </c>
      <c r="H100" s="92">
        <v>2039915119</v>
      </c>
      <c r="I100" s="92">
        <v>3039394400</v>
      </c>
      <c r="J100" s="92">
        <v>2977269788</v>
      </c>
      <c r="K100" s="92">
        <v>69567152</v>
      </c>
      <c r="L100" s="92">
        <v>63137630</v>
      </c>
      <c r="M100" s="93">
        <v>57593966.383000001</v>
      </c>
      <c r="N100" s="93">
        <v>0</v>
      </c>
      <c r="O100" s="93">
        <v>0</v>
      </c>
      <c r="P100" s="94">
        <v>0</v>
      </c>
      <c r="Q100" s="94">
        <v>0</v>
      </c>
      <c r="R100" s="93">
        <v>0</v>
      </c>
      <c r="S100" s="93">
        <v>0</v>
      </c>
      <c r="T100" s="93">
        <v>0</v>
      </c>
      <c r="U100" s="93">
        <v>0</v>
      </c>
    </row>
    <row r="101" spans="1:21">
      <c r="A101" s="89" t="s">
        <v>1427</v>
      </c>
      <c r="B101" s="89" t="s">
        <v>1428</v>
      </c>
      <c r="C101" s="92">
        <v>0</v>
      </c>
      <c r="D101" s="92">
        <v>0</v>
      </c>
      <c r="E101" s="92">
        <v>0</v>
      </c>
      <c r="F101" s="92">
        <v>0</v>
      </c>
      <c r="G101" s="92">
        <v>0</v>
      </c>
      <c r="H101" s="92">
        <v>0</v>
      </c>
      <c r="I101" s="92">
        <v>0</v>
      </c>
      <c r="J101" s="92">
        <v>0</v>
      </c>
      <c r="K101" s="92">
        <v>0</v>
      </c>
      <c r="L101" s="92">
        <v>0</v>
      </c>
      <c r="M101" s="93">
        <v>0</v>
      </c>
      <c r="N101" s="93">
        <v>581548601.94861996</v>
      </c>
      <c r="O101" s="93">
        <v>724660338.84890008</v>
      </c>
      <c r="P101" s="93">
        <v>5509737462.0345097</v>
      </c>
      <c r="Q101" s="93">
        <v>5662271958.2529202</v>
      </c>
      <c r="R101" s="93">
        <v>5679066495.1444302</v>
      </c>
      <c r="S101" s="93">
        <v>5721819467.46</v>
      </c>
      <c r="T101" s="93">
        <v>5728799487.0600004</v>
      </c>
      <c r="U101" s="93">
        <v>6044133632.7021599</v>
      </c>
    </row>
    <row r="102" spans="1:21">
      <c r="A102" s="89" t="s">
        <v>277</v>
      </c>
      <c r="B102" s="89" t="s">
        <v>1431</v>
      </c>
      <c r="C102" s="92">
        <v>-6453422356</v>
      </c>
      <c r="D102" s="92">
        <v>-6452003340</v>
      </c>
      <c r="E102" s="92">
        <v>-6687063281</v>
      </c>
      <c r="F102" s="92">
        <v>-7824217088</v>
      </c>
      <c r="G102" s="92">
        <v>-9328875425</v>
      </c>
      <c r="H102" s="92">
        <v>-9872792086</v>
      </c>
      <c r="I102" s="92">
        <v>-10184047599</v>
      </c>
      <c r="J102" s="92">
        <v>-11736739320</v>
      </c>
      <c r="K102" s="92">
        <v>-12490398181</v>
      </c>
      <c r="L102" s="92">
        <v>-13192692556</v>
      </c>
      <c r="M102" s="93">
        <v>-12699738489.373301</v>
      </c>
      <c r="N102" s="93">
        <v>-3596263400.9433899</v>
      </c>
      <c r="O102" s="93">
        <v>-4001230858.82724</v>
      </c>
      <c r="P102" s="93">
        <v>-9565927887.6913395</v>
      </c>
      <c r="Q102" s="93">
        <v>-12290954897.822399</v>
      </c>
      <c r="R102" s="93">
        <v>-9941027897.9341602</v>
      </c>
      <c r="S102" s="93">
        <v>-11034335087.65</v>
      </c>
      <c r="T102" s="93">
        <v>-11804035915.85</v>
      </c>
      <c r="U102" s="93">
        <v>-12684956891.132801</v>
      </c>
    </row>
    <row r="103" spans="1:21">
      <c r="A103" s="89" t="s">
        <v>278</v>
      </c>
      <c r="B103" s="89" t="s">
        <v>116</v>
      </c>
      <c r="C103" s="92">
        <v>4944242703</v>
      </c>
      <c r="D103" s="92">
        <v>4757467990</v>
      </c>
      <c r="E103" s="92">
        <v>5096293422</v>
      </c>
      <c r="F103" s="92">
        <v>6326023493</v>
      </c>
      <c r="G103" s="92">
        <v>6907966664</v>
      </c>
      <c r="H103" s="92">
        <v>7618680587</v>
      </c>
      <c r="I103" s="92">
        <v>8354375021</v>
      </c>
      <c r="J103" s="92">
        <v>8707484578</v>
      </c>
      <c r="K103" s="92">
        <v>9014366564</v>
      </c>
      <c r="L103" s="92">
        <v>9124544125</v>
      </c>
      <c r="M103" s="93">
        <v>9983963920.1105385</v>
      </c>
      <c r="N103" s="93">
        <v>13581714019.106001</v>
      </c>
      <c r="O103" s="93">
        <v>15760931120.257198</v>
      </c>
      <c r="P103" s="93">
        <v>16400914458.414801</v>
      </c>
      <c r="Q103" s="93">
        <v>21064911558.796803</v>
      </c>
      <c r="R103" s="93">
        <v>25075711658.247799</v>
      </c>
      <c r="S103" s="93">
        <v>23999767595.189999</v>
      </c>
      <c r="T103" s="93">
        <v>25134610472.150002</v>
      </c>
      <c r="U103" s="93">
        <v>25266637820.431801</v>
      </c>
    </row>
    <row r="104" spans="1:21">
      <c r="A104" s="89" t="s">
        <v>279</v>
      </c>
      <c r="B104" s="89" t="s">
        <v>115</v>
      </c>
      <c r="C104" s="92">
        <v>1096032608</v>
      </c>
      <c r="D104" s="92">
        <v>1262095196</v>
      </c>
      <c r="E104" s="92">
        <v>1566059431</v>
      </c>
      <c r="F104" s="92">
        <v>2442627279</v>
      </c>
      <c r="G104" s="92">
        <v>2987281106</v>
      </c>
      <c r="H104" s="92">
        <v>3007270226</v>
      </c>
      <c r="I104" s="92">
        <v>3172521648</v>
      </c>
      <c r="J104" s="92">
        <v>2976354446</v>
      </c>
      <c r="K104" s="92">
        <v>2941573048</v>
      </c>
      <c r="L104" s="92">
        <v>1260738099</v>
      </c>
      <c r="M104" s="93">
        <v>1424187613.6895301</v>
      </c>
      <c r="N104" s="93">
        <v>1261913158.60675</v>
      </c>
      <c r="O104" s="93">
        <v>1960726877.3057199</v>
      </c>
      <c r="P104" s="93">
        <v>1129404480.8522501</v>
      </c>
      <c r="Q104" s="93">
        <v>2068375429.70874</v>
      </c>
      <c r="R104" s="93">
        <v>2343310390.5731401</v>
      </c>
      <c r="S104" s="93">
        <v>2315774762.8499999</v>
      </c>
      <c r="T104" s="93">
        <v>3033056260.9299998</v>
      </c>
      <c r="U104" s="93">
        <v>2566738414.2041001</v>
      </c>
    </row>
    <row r="105" spans="1:21">
      <c r="A105" s="89" t="s">
        <v>280</v>
      </c>
      <c r="B105" s="89" t="s">
        <v>114</v>
      </c>
      <c r="C105" s="92">
        <v>1913911111</v>
      </c>
      <c r="D105" s="92">
        <v>2014707659</v>
      </c>
      <c r="E105" s="92">
        <v>1657698673</v>
      </c>
      <c r="F105" s="92">
        <v>1783356969</v>
      </c>
      <c r="G105" s="92">
        <v>1518319271</v>
      </c>
      <c r="H105" s="92">
        <v>2117817257</v>
      </c>
      <c r="I105" s="92">
        <v>2632624338</v>
      </c>
      <c r="J105" s="92">
        <v>2915062046</v>
      </c>
      <c r="K105" s="92">
        <v>2874592974</v>
      </c>
      <c r="L105" s="92">
        <v>3126449530</v>
      </c>
      <c r="M105" s="93">
        <v>3060716605.3207102</v>
      </c>
      <c r="N105" s="93">
        <v>2327315576.5680499</v>
      </c>
      <c r="O105" s="93">
        <v>2445762412.0083699</v>
      </c>
      <c r="P105" s="93">
        <v>2588561562.6988902</v>
      </c>
      <c r="Q105" s="93">
        <v>3338092889.5615201</v>
      </c>
      <c r="R105" s="93">
        <v>3248204394.4994397</v>
      </c>
      <c r="S105" s="93">
        <v>3440956122.4000001</v>
      </c>
      <c r="T105" s="93">
        <v>4137979281.1300001</v>
      </c>
      <c r="U105" s="93">
        <v>5025849984.9416199</v>
      </c>
    </row>
    <row r="106" spans="1:21">
      <c r="A106" s="89" t="s">
        <v>1517</v>
      </c>
      <c r="B106" s="89" t="s">
        <v>1518</v>
      </c>
      <c r="C106" s="92">
        <v>0</v>
      </c>
      <c r="D106" s="92">
        <v>0</v>
      </c>
      <c r="E106" s="92">
        <v>0</v>
      </c>
      <c r="F106" s="92">
        <v>0</v>
      </c>
      <c r="G106" s="92">
        <v>0</v>
      </c>
      <c r="H106" s="92">
        <v>0</v>
      </c>
      <c r="I106" s="92">
        <v>0</v>
      </c>
      <c r="J106" s="92">
        <v>0</v>
      </c>
      <c r="K106" s="92">
        <v>0</v>
      </c>
      <c r="L106" s="92">
        <v>0</v>
      </c>
      <c r="M106" s="93">
        <v>0</v>
      </c>
      <c r="N106" s="93">
        <v>153227820.875</v>
      </c>
      <c r="O106" s="93">
        <v>76455724.124539986</v>
      </c>
      <c r="P106" s="93">
        <v>14942035.82557</v>
      </c>
      <c r="Q106" s="93">
        <v>105507207.17374</v>
      </c>
      <c r="R106" s="93">
        <v>545927437.26962996</v>
      </c>
      <c r="S106" s="93">
        <v>612473426.61000001</v>
      </c>
      <c r="T106" s="93">
        <v>839249959.44000006</v>
      </c>
      <c r="U106" s="93">
        <v>702438268.71669996</v>
      </c>
    </row>
    <row r="107" spans="1:21">
      <c r="A107" s="89" t="s">
        <v>281</v>
      </c>
      <c r="B107" s="89" t="s">
        <v>113</v>
      </c>
      <c r="C107" s="92">
        <v>243487024</v>
      </c>
      <c r="D107" s="92">
        <v>239105736</v>
      </c>
      <c r="E107" s="92">
        <v>356788310</v>
      </c>
      <c r="F107" s="92">
        <v>398561946</v>
      </c>
      <c r="G107" s="92">
        <v>443918496</v>
      </c>
      <c r="H107" s="92">
        <v>410203154</v>
      </c>
      <c r="I107" s="92">
        <v>506666275</v>
      </c>
      <c r="J107" s="92">
        <v>484388490</v>
      </c>
      <c r="K107" s="92">
        <v>612539695</v>
      </c>
      <c r="L107" s="92">
        <v>692450479</v>
      </c>
      <c r="M107" s="93">
        <v>828358105.92358994</v>
      </c>
      <c r="N107" s="93">
        <v>811504118.20828998</v>
      </c>
      <c r="O107" s="93">
        <v>853205846.60279</v>
      </c>
      <c r="P107" s="93">
        <v>923998121.53493989</v>
      </c>
      <c r="Q107" s="93">
        <v>1203983486.80462</v>
      </c>
      <c r="R107" s="93">
        <v>1859093810.7760501</v>
      </c>
      <c r="S107" s="93">
        <v>1418455272.3499999</v>
      </c>
      <c r="T107" s="93">
        <v>1481559703.8399999</v>
      </c>
      <c r="U107" s="93">
        <v>1386253013.8415701</v>
      </c>
    </row>
    <row r="108" spans="1:21">
      <c r="A108" s="89" t="s">
        <v>1526</v>
      </c>
      <c r="B108" s="89" t="s">
        <v>1527</v>
      </c>
      <c r="C108" s="92">
        <v>0</v>
      </c>
      <c r="D108" s="92">
        <v>0</v>
      </c>
      <c r="E108" s="92">
        <v>0</v>
      </c>
      <c r="F108" s="92">
        <v>0</v>
      </c>
      <c r="G108" s="92">
        <v>0</v>
      </c>
      <c r="H108" s="92">
        <v>0</v>
      </c>
      <c r="I108" s="92">
        <v>0</v>
      </c>
      <c r="J108" s="92">
        <v>0</v>
      </c>
      <c r="K108" s="92">
        <v>0</v>
      </c>
      <c r="L108" s="92">
        <v>0</v>
      </c>
      <c r="M108" s="93">
        <v>0</v>
      </c>
      <c r="N108" s="93">
        <v>6007643086.8211508</v>
      </c>
      <c r="O108" s="93">
        <v>6590012163.0487099</v>
      </c>
      <c r="P108" s="93">
        <v>7599699085.14993</v>
      </c>
      <c r="Q108" s="93">
        <v>8016544516.5599403</v>
      </c>
      <c r="R108" s="93">
        <v>8718018737.8986511</v>
      </c>
      <c r="S108" s="93">
        <v>9119684235.5499992</v>
      </c>
      <c r="T108" s="93">
        <v>8952004978.75</v>
      </c>
      <c r="U108" s="93">
        <v>9082366834.2443504</v>
      </c>
    </row>
    <row r="109" spans="1:21">
      <c r="A109" s="89" t="s">
        <v>282</v>
      </c>
      <c r="B109" s="89" t="s">
        <v>112</v>
      </c>
      <c r="C109" s="92">
        <v>22460710</v>
      </c>
      <c r="D109" s="92">
        <v>22865141</v>
      </c>
      <c r="E109" s="92">
        <v>22010637</v>
      </c>
      <c r="F109" s="92">
        <v>27632761</v>
      </c>
      <c r="G109" s="92">
        <v>42374769</v>
      </c>
      <c r="H109" s="92">
        <v>39421959</v>
      </c>
      <c r="I109" s="92">
        <v>31041713</v>
      </c>
      <c r="J109" s="92">
        <v>30360892</v>
      </c>
      <c r="K109" s="92">
        <v>36421531</v>
      </c>
      <c r="L109" s="92">
        <v>35354006</v>
      </c>
      <c r="M109" s="93">
        <v>43403072.577769995</v>
      </c>
      <c r="N109" s="93">
        <v>0</v>
      </c>
      <c r="O109" s="93">
        <v>0</v>
      </c>
      <c r="P109" s="94">
        <v>0</v>
      </c>
      <c r="Q109" s="94">
        <v>0</v>
      </c>
      <c r="R109" s="93">
        <v>0</v>
      </c>
      <c r="S109" s="93">
        <v>0</v>
      </c>
      <c r="T109" s="93">
        <v>0</v>
      </c>
      <c r="U109" s="93">
        <v>0</v>
      </c>
    </row>
    <row r="110" spans="1:21">
      <c r="A110" s="89" t="s">
        <v>283</v>
      </c>
      <c r="B110" s="89" t="s">
        <v>111</v>
      </c>
      <c r="C110" s="92">
        <v>55557210</v>
      </c>
      <c r="D110" s="92">
        <v>74544482</v>
      </c>
      <c r="E110" s="92">
        <v>62793255</v>
      </c>
      <c r="F110" s="92">
        <v>66299747</v>
      </c>
      <c r="G110" s="92">
        <v>82311307</v>
      </c>
      <c r="H110" s="92">
        <v>87214091</v>
      </c>
      <c r="I110" s="92">
        <v>100630098</v>
      </c>
      <c r="J110" s="92">
        <v>486754058</v>
      </c>
      <c r="K110" s="92">
        <v>513279412</v>
      </c>
      <c r="L110" s="92">
        <v>210874512</v>
      </c>
      <c r="M110" s="93">
        <v>321176169.80641997</v>
      </c>
      <c r="N110" s="93">
        <v>0</v>
      </c>
      <c r="O110" s="93">
        <v>0</v>
      </c>
      <c r="P110" s="94">
        <v>0</v>
      </c>
      <c r="Q110" s="94">
        <v>0</v>
      </c>
      <c r="R110" s="93">
        <v>0</v>
      </c>
      <c r="S110" s="93">
        <v>0</v>
      </c>
      <c r="T110" s="93">
        <v>0</v>
      </c>
      <c r="U110" s="93">
        <v>0</v>
      </c>
    </row>
    <row r="111" spans="1:21">
      <c r="A111" s="89" t="s">
        <v>284</v>
      </c>
      <c r="B111" s="89" t="s">
        <v>110</v>
      </c>
      <c r="C111" s="92">
        <v>711322360</v>
      </c>
      <c r="D111" s="92">
        <v>693783059</v>
      </c>
      <c r="E111" s="92">
        <v>761820370</v>
      </c>
      <c r="F111" s="92">
        <v>756514805</v>
      </c>
      <c r="G111" s="92">
        <v>852811084</v>
      </c>
      <c r="H111" s="92">
        <v>912182987</v>
      </c>
      <c r="I111" s="92">
        <v>1023344646</v>
      </c>
      <c r="J111" s="92">
        <v>1054698376</v>
      </c>
      <c r="K111" s="92">
        <v>1144481133</v>
      </c>
      <c r="L111" s="92">
        <v>2072703961</v>
      </c>
      <c r="M111" s="93">
        <v>1730469964.9974198</v>
      </c>
      <c r="N111" s="93">
        <v>0</v>
      </c>
      <c r="O111" s="93">
        <v>0</v>
      </c>
      <c r="P111" s="94">
        <v>0</v>
      </c>
      <c r="Q111" s="94">
        <v>0</v>
      </c>
      <c r="R111" s="93">
        <v>0</v>
      </c>
      <c r="S111" s="93">
        <v>0</v>
      </c>
      <c r="T111" s="93">
        <v>0</v>
      </c>
      <c r="U111" s="93">
        <v>0</v>
      </c>
    </row>
    <row r="112" spans="1:21">
      <c r="A112" s="89" t="s">
        <v>285</v>
      </c>
      <c r="B112" s="89" t="s">
        <v>192</v>
      </c>
      <c r="C112" s="92">
        <v>17465</v>
      </c>
      <c r="D112" s="92">
        <v>26367</v>
      </c>
      <c r="E112" s="92">
        <v>12387</v>
      </c>
      <c r="F112" s="92">
        <v>12327</v>
      </c>
      <c r="G112" s="92">
        <v>143799</v>
      </c>
      <c r="H112" s="92">
        <v>470010</v>
      </c>
      <c r="I112" s="92">
        <v>679888</v>
      </c>
      <c r="J112" s="92">
        <v>565967</v>
      </c>
      <c r="K112" s="92">
        <v>2145847</v>
      </c>
      <c r="L112" s="92">
        <v>741961</v>
      </c>
      <c r="M112" s="93">
        <v>910684.47927999997</v>
      </c>
      <c r="N112" s="93">
        <v>0</v>
      </c>
      <c r="O112" s="93">
        <v>0</v>
      </c>
      <c r="P112" s="94">
        <v>0</v>
      </c>
      <c r="Q112" s="94">
        <v>0</v>
      </c>
      <c r="R112" s="93">
        <v>0</v>
      </c>
      <c r="S112" s="93">
        <v>0</v>
      </c>
      <c r="T112" s="93">
        <v>0</v>
      </c>
      <c r="U112" s="93">
        <v>0</v>
      </c>
    </row>
    <row r="113" spans="1:23">
      <c r="A113" s="89" t="s">
        <v>286</v>
      </c>
      <c r="B113" s="89" t="s">
        <v>109</v>
      </c>
      <c r="C113" s="92">
        <v>413232168</v>
      </c>
      <c r="D113" s="92">
        <v>458402440</v>
      </c>
      <c r="E113" s="92">
        <v>597225522</v>
      </c>
      <c r="F113" s="92">
        <v>769995601</v>
      </c>
      <c r="G113" s="92">
        <v>899999709</v>
      </c>
      <c r="H113" s="92">
        <v>962293671</v>
      </c>
      <c r="I113" s="92">
        <v>781996344</v>
      </c>
      <c r="J113" s="92">
        <v>743175726</v>
      </c>
      <c r="K113" s="92">
        <v>870542912</v>
      </c>
      <c r="L113" s="92">
        <v>736478887</v>
      </c>
      <c r="M113" s="93">
        <v>877703206.14333999</v>
      </c>
      <c r="N113" s="93">
        <v>1334958556.1101899</v>
      </c>
      <c r="O113" s="93">
        <v>1970388519.0963702</v>
      </c>
      <c r="P113" s="93">
        <v>2626011993.47294</v>
      </c>
      <c r="Q113" s="93">
        <v>3731028385.7488699</v>
      </c>
      <c r="R113" s="93">
        <v>4337354708.5142698</v>
      </c>
      <c r="S113" s="93">
        <v>3677446271.6599998</v>
      </c>
      <c r="T113" s="93">
        <v>3685960250.6900001</v>
      </c>
      <c r="U113" s="93">
        <v>3921230378.9326</v>
      </c>
    </row>
    <row r="114" spans="1:23">
      <c r="A114" s="89" t="s">
        <v>287</v>
      </c>
      <c r="B114" s="89" t="s">
        <v>156</v>
      </c>
      <c r="C114" s="92">
        <v>47453974</v>
      </c>
      <c r="D114" s="92">
        <v>47456753</v>
      </c>
      <c r="E114" s="92">
        <v>65161526</v>
      </c>
      <c r="F114" s="92">
        <v>71148380</v>
      </c>
      <c r="G114" s="92">
        <v>62928038</v>
      </c>
      <c r="H114" s="92">
        <v>68108281</v>
      </c>
      <c r="I114" s="92">
        <v>88960863</v>
      </c>
      <c r="J114" s="92">
        <v>67524305</v>
      </c>
      <c r="K114" s="92">
        <v>64436106</v>
      </c>
      <c r="L114" s="92">
        <v>151307443</v>
      </c>
      <c r="M114" s="93">
        <v>596073748.02214003</v>
      </c>
      <c r="N114" s="93">
        <v>116196802.81400999</v>
      </c>
      <c r="O114" s="93">
        <v>169800929.54879001</v>
      </c>
      <c r="P114" s="93">
        <v>196577504.95973</v>
      </c>
      <c r="Q114" s="93">
        <v>401928541.77432001</v>
      </c>
      <c r="R114" s="93">
        <v>867269572.25618005</v>
      </c>
      <c r="S114" s="93">
        <v>790164057.12</v>
      </c>
      <c r="T114" s="93">
        <v>485937996.26999998</v>
      </c>
      <c r="U114" s="93">
        <v>239515843.52546999</v>
      </c>
    </row>
    <row r="115" spans="1:23">
      <c r="A115" s="89" t="s">
        <v>288</v>
      </c>
      <c r="B115" s="89" t="s">
        <v>108</v>
      </c>
      <c r="C115" s="92">
        <v>638843856</v>
      </c>
      <c r="D115" s="92">
        <v>149128252</v>
      </c>
      <c r="E115" s="92">
        <v>106248587</v>
      </c>
      <c r="F115" s="92">
        <v>87690954</v>
      </c>
      <c r="G115" s="92">
        <v>88378728</v>
      </c>
      <c r="H115" s="92">
        <v>102528660</v>
      </c>
      <c r="I115" s="92">
        <v>111711889</v>
      </c>
      <c r="J115" s="92">
        <v>156034082</v>
      </c>
      <c r="K115" s="92">
        <v>197395978</v>
      </c>
      <c r="L115" s="92">
        <v>1151276192</v>
      </c>
      <c r="M115" s="93">
        <v>1365583884.16997</v>
      </c>
      <c r="N115" s="93">
        <v>1747422571.8546102</v>
      </c>
      <c r="O115" s="93">
        <v>1888048413.23473</v>
      </c>
      <c r="P115" s="93">
        <v>1604113534.1143999</v>
      </c>
      <c r="Q115" s="93">
        <v>2836887290.7958598</v>
      </c>
      <c r="R115" s="93">
        <v>3893626574.63026</v>
      </c>
      <c r="S115" s="93">
        <v>3143900409.02</v>
      </c>
      <c r="T115" s="93">
        <v>3178626326.0500002</v>
      </c>
      <c r="U115" s="93">
        <v>2704842369.4179101</v>
      </c>
    </row>
    <row r="116" spans="1:23">
      <c r="A116" s="89" t="s">
        <v>289</v>
      </c>
      <c r="B116" s="89" t="s">
        <v>1624</v>
      </c>
      <c r="C116" s="92">
        <v>-198075783</v>
      </c>
      <c r="D116" s="92">
        <v>-204647095</v>
      </c>
      <c r="E116" s="92">
        <v>-99525276</v>
      </c>
      <c r="F116" s="92">
        <v>-77817276</v>
      </c>
      <c r="G116" s="92">
        <v>-70499643</v>
      </c>
      <c r="H116" s="92">
        <v>-88829709</v>
      </c>
      <c r="I116" s="92">
        <v>-95802681</v>
      </c>
      <c r="J116" s="92">
        <v>-207433810</v>
      </c>
      <c r="K116" s="92">
        <v>-243042072</v>
      </c>
      <c r="L116" s="92">
        <v>-313830945</v>
      </c>
      <c r="M116" s="93">
        <v>-264619135.01963001</v>
      </c>
      <c r="N116" s="93">
        <v>-178467672.75206</v>
      </c>
      <c r="O116" s="93">
        <v>-193469764.71278</v>
      </c>
      <c r="P116" s="93">
        <v>-282393860.19389999</v>
      </c>
      <c r="Q116" s="93">
        <v>-637436189.33082998</v>
      </c>
      <c r="R116" s="93">
        <v>-737093968.16982996</v>
      </c>
      <c r="S116" s="93">
        <v>-519086962.37</v>
      </c>
      <c r="T116" s="93">
        <v>-659764284.96000004</v>
      </c>
      <c r="U116" s="93">
        <v>-362597287.39253998</v>
      </c>
    </row>
    <row r="117" spans="1:23">
      <c r="A117" s="89" t="s">
        <v>290</v>
      </c>
      <c r="B117" s="89" t="s">
        <v>193</v>
      </c>
      <c r="C117" s="92">
        <v>78885865112</v>
      </c>
      <c r="D117" s="92">
        <v>82186264147</v>
      </c>
      <c r="E117" s="92">
        <v>98474599590</v>
      </c>
      <c r="F117" s="92">
        <v>107485913148</v>
      </c>
      <c r="G117" s="92">
        <v>124419753869</v>
      </c>
      <c r="H117" s="92">
        <v>136453831174</v>
      </c>
      <c r="I117" s="92">
        <v>151607919349</v>
      </c>
      <c r="J117" s="92">
        <v>163954989413</v>
      </c>
      <c r="K117" s="92">
        <v>204343859781</v>
      </c>
      <c r="L117" s="92">
        <v>212645854788</v>
      </c>
      <c r="M117" s="93">
        <v>224581115732.66699</v>
      </c>
      <c r="N117" s="93">
        <v>327648752532.67798</v>
      </c>
      <c r="O117" s="93">
        <v>341380078750.99298</v>
      </c>
      <c r="P117" s="93">
        <v>354973091768.39697</v>
      </c>
      <c r="Q117" s="93">
        <v>374490072014.63397</v>
      </c>
      <c r="R117" s="93">
        <v>400137018691.58099</v>
      </c>
      <c r="S117" s="93">
        <v>412783082183.04999</v>
      </c>
      <c r="T117" s="93">
        <v>437571790701.47998</v>
      </c>
      <c r="U117" s="93">
        <v>457340919626.53302</v>
      </c>
      <c r="V117" s="139"/>
      <c r="W117" s="6"/>
    </row>
    <row r="118" spans="1:23">
      <c r="A118" s="89" t="s">
        <v>291</v>
      </c>
      <c r="B118" s="89" t="s">
        <v>106</v>
      </c>
      <c r="C118" s="92">
        <v>12536129450</v>
      </c>
      <c r="D118" s="92">
        <v>12739373182</v>
      </c>
      <c r="E118" s="92">
        <v>13475018922</v>
      </c>
      <c r="F118" s="92">
        <v>14648972433</v>
      </c>
      <c r="G118" s="92">
        <v>15428867340</v>
      </c>
      <c r="H118" s="92">
        <v>16537643218</v>
      </c>
      <c r="I118" s="92">
        <v>17402484323</v>
      </c>
      <c r="J118" s="92">
        <v>18291331982</v>
      </c>
      <c r="K118" s="92">
        <v>23788267840</v>
      </c>
      <c r="L118" s="92">
        <v>26970068670</v>
      </c>
      <c r="M118" s="93">
        <v>30435196371.610001</v>
      </c>
      <c r="N118" s="93">
        <v>83525265634.399399</v>
      </c>
      <c r="O118" s="93">
        <v>86131310250.576508</v>
      </c>
      <c r="P118" s="93">
        <v>87382448280.390701</v>
      </c>
      <c r="Q118" s="93">
        <v>88278352699.668701</v>
      </c>
      <c r="R118" s="93">
        <v>89133470584.264297</v>
      </c>
      <c r="S118" s="93">
        <v>89776677897.529999</v>
      </c>
      <c r="T118" s="93">
        <v>89192670676.830002</v>
      </c>
      <c r="U118" s="93">
        <v>91320859137.369202</v>
      </c>
    </row>
    <row r="119" spans="1:23">
      <c r="A119" s="89" t="s">
        <v>292</v>
      </c>
      <c r="B119" s="89" t="s">
        <v>1648</v>
      </c>
      <c r="C119" s="92">
        <v>36332635</v>
      </c>
      <c r="D119" s="92">
        <v>43735150</v>
      </c>
      <c r="E119" s="92">
        <v>59967738</v>
      </c>
      <c r="F119" s="92">
        <v>66858155</v>
      </c>
      <c r="G119" s="92">
        <v>68332816</v>
      </c>
      <c r="H119" s="92">
        <v>70958320</v>
      </c>
      <c r="I119" s="92">
        <v>70260665</v>
      </c>
      <c r="J119" s="92">
        <v>72498251</v>
      </c>
      <c r="K119" s="92">
        <v>71869005</v>
      </c>
      <c r="L119" s="92">
        <v>73609320</v>
      </c>
      <c r="M119" s="93">
        <v>72622391.411720008</v>
      </c>
      <c r="N119" s="93">
        <v>108335361.27702001</v>
      </c>
      <c r="O119" s="93">
        <v>111409164.64005999</v>
      </c>
      <c r="P119" s="93">
        <v>114037579.82067999</v>
      </c>
      <c r="Q119" s="93">
        <v>144817643.81593999</v>
      </c>
      <c r="R119" s="93">
        <v>144737549.72001001</v>
      </c>
      <c r="S119" s="93">
        <v>155452277.11000001</v>
      </c>
      <c r="T119" s="93">
        <v>140748138.62</v>
      </c>
      <c r="U119" s="93">
        <v>153606669.23684999</v>
      </c>
    </row>
    <row r="120" spans="1:23">
      <c r="A120" s="89" t="s">
        <v>293</v>
      </c>
      <c r="B120" s="89" t="s">
        <v>1661</v>
      </c>
      <c r="C120" s="92">
        <v>40267794</v>
      </c>
      <c r="D120" s="92">
        <v>52000069</v>
      </c>
      <c r="E120" s="92">
        <v>65098417</v>
      </c>
      <c r="F120" s="92">
        <v>81252959</v>
      </c>
      <c r="G120" s="92">
        <v>91777344</v>
      </c>
      <c r="H120" s="92">
        <v>117495741</v>
      </c>
      <c r="I120" s="92">
        <v>140073278</v>
      </c>
      <c r="J120" s="92">
        <v>42673736</v>
      </c>
      <c r="K120" s="92">
        <v>51035512</v>
      </c>
      <c r="L120" s="92">
        <v>70369523</v>
      </c>
      <c r="M120" s="93">
        <v>79301271.640369996</v>
      </c>
      <c r="N120" s="93">
        <v>76725136.482999995</v>
      </c>
      <c r="O120" s="93">
        <v>5815944.8401199998</v>
      </c>
      <c r="P120" s="93">
        <v>5848615.5377000002</v>
      </c>
      <c r="Q120" s="93">
        <v>5302073.4117299998</v>
      </c>
      <c r="R120" s="93">
        <v>7253976.9955200003</v>
      </c>
      <c r="S120" s="93">
        <v>9249611.3200000003</v>
      </c>
      <c r="T120" s="93">
        <v>5386430.8300000001</v>
      </c>
      <c r="U120" s="93">
        <v>20380720.661599997</v>
      </c>
    </row>
    <row r="121" spans="1:23">
      <c r="A121" s="89" t="s">
        <v>294</v>
      </c>
      <c r="B121" s="89" t="s">
        <v>103</v>
      </c>
      <c r="C121" s="92">
        <v>6681806526</v>
      </c>
      <c r="D121" s="92">
        <v>9423041651</v>
      </c>
      <c r="E121" s="92">
        <v>15280294625</v>
      </c>
      <c r="F121" s="92">
        <v>16164810125</v>
      </c>
      <c r="G121" s="92">
        <v>20412429561</v>
      </c>
      <c r="H121" s="92">
        <v>25452686986</v>
      </c>
      <c r="I121" s="92">
        <v>33243297211</v>
      </c>
      <c r="J121" s="92">
        <v>36916133175</v>
      </c>
      <c r="K121" s="92">
        <v>28902442333</v>
      </c>
      <c r="L121" s="92">
        <v>27185262892</v>
      </c>
      <c r="M121" s="93">
        <v>29341018333.0317</v>
      </c>
      <c r="N121" s="93">
        <v>31324081747.0434</v>
      </c>
      <c r="O121" s="93">
        <v>35305653523.337204</v>
      </c>
      <c r="P121" s="93">
        <v>40342865695.1455</v>
      </c>
      <c r="Q121" s="93">
        <v>40518662996.730598</v>
      </c>
      <c r="R121" s="93">
        <v>43658743549.647202</v>
      </c>
      <c r="S121" s="93">
        <v>50800017174.660004</v>
      </c>
      <c r="T121" s="93">
        <v>54486623443.589996</v>
      </c>
      <c r="U121" s="93">
        <v>58645668507.417099</v>
      </c>
    </row>
    <row r="122" spans="1:23">
      <c r="A122" s="89" t="s">
        <v>295</v>
      </c>
      <c r="B122" s="89" t="s">
        <v>102</v>
      </c>
      <c r="C122" s="92">
        <v>639780581</v>
      </c>
      <c r="D122" s="92">
        <v>804142205</v>
      </c>
      <c r="E122" s="92">
        <v>1141344983</v>
      </c>
      <c r="F122" s="92">
        <v>2205745840</v>
      </c>
      <c r="G122" s="92">
        <v>2936335902</v>
      </c>
      <c r="H122" s="92">
        <v>2918068414</v>
      </c>
      <c r="I122" s="92">
        <v>2587161372</v>
      </c>
      <c r="J122" s="92">
        <v>3187884912</v>
      </c>
      <c r="K122" s="92">
        <v>3656941547</v>
      </c>
      <c r="L122" s="92">
        <v>4083603363</v>
      </c>
      <c r="M122" s="93">
        <v>3208232907.9940801</v>
      </c>
      <c r="N122" s="93">
        <v>2229172286.0689802</v>
      </c>
      <c r="O122" s="93">
        <v>2724261195.0587502</v>
      </c>
      <c r="P122" s="93">
        <v>3076585170.5300298</v>
      </c>
      <c r="Q122" s="93">
        <v>4579766109.4517994</v>
      </c>
      <c r="R122" s="93">
        <v>5493207850.2630796</v>
      </c>
      <c r="S122" s="93">
        <v>6788557982.0500002</v>
      </c>
      <c r="T122" s="93">
        <v>6621907737.9200001</v>
      </c>
      <c r="U122" s="93">
        <v>8686363917.5139904</v>
      </c>
    </row>
    <row r="123" spans="1:23">
      <c r="A123" s="89" t="s">
        <v>296</v>
      </c>
      <c r="B123" s="89" t="s">
        <v>194</v>
      </c>
      <c r="C123" s="92">
        <v>748783471</v>
      </c>
      <c r="D123" s="92">
        <v>612639215</v>
      </c>
      <c r="E123" s="92">
        <v>515971675</v>
      </c>
      <c r="F123" s="92">
        <v>451664235</v>
      </c>
      <c r="G123" s="92">
        <v>351196377</v>
      </c>
      <c r="H123" s="92">
        <v>296752795</v>
      </c>
      <c r="I123" s="92">
        <v>560450485</v>
      </c>
      <c r="J123" s="92">
        <v>843785465</v>
      </c>
      <c r="K123" s="92">
        <v>1065738637</v>
      </c>
      <c r="L123" s="92">
        <v>261111721</v>
      </c>
      <c r="M123" s="93">
        <v>284984585.60940003</v>
      </c>
      <c r="N123" s="93">
        <v>249638873.07529998</v>
      </c>
      <c r="O123" s="93">
        <v>232169399.67456999</v>
      </c>
      <c r="P123" s="93">
        <v>212019573.22217003</v>
      </c>
      <c r="Q123" s="93">
        <v>421958357.17650002</v>
      </c>
      <c r="R123" s="93">
        <v>382129861.60582</v>
      </c>
      <c r="S123" s="93">
        <v>523180823.17000002</v>
      </c>
      <c r="T123" s="93">
        <v>384634448.97000003</v>
      </c>
      <c r="U123" s="93">
        <v>476352635.66036999</v>
      </c>
    </row>
    <row r="124" spans="1:23">
      <c r="A124" s="89" t="s">
        <v>297</v>
      </c>
      <c r="B124" s="89" t="s">
        <v>101</v>
      </c>
      <c r="C124" s="92">
        <v>1827531652</v>
      </c>
      <c r="D124" s="92">
        <v>1975277162</v>
      </c>
      <c r="E124" s="92">
        <v>2269471079</v>
      </c>
      <c r="F124" s="92">
        <v>2364208188</v>
      </c>
      <c r="G124" s="92">
        <v>2409830777</v>
      </c>
      <c r="H124" s="92">
        <v>2801330688</v>
      </c>
      <c r="I124" s="92">
        <v>3495682222</v>
      </c>
      <c r="J124" s="92">
        <v>3391448669</v>
      </c>
      <c r="K124" s="92">
        <v>3133229965</v>
      </c>
      <c r="L124" s="92">
        <v>2909137379</v>
      </c>
      <c r="M124" s="93">
        <v>2730274141.3201604</v>
      </c>
      <c r="N124" s="93">
        <v>1709615519.0127099</v>
      </c>
      <c r="O124" s="93">
        <v>1675752329.5623899</v>
      </c>
      <c r="P124" s="93">
        <v>1851937062.7179999</v>
      </c>
      <c r="Q124" s="93">
        <v>2158344954.9363499</v>
      </c>
      <c r="R124" s="93">
        <v>2522052255.7822204</v>
      </c>
      <c r="S124" s="93">
        <v>2485977075.9699998</v>
      </c>
      <c r="T124" s="93">
        <v>2742282940.27</v>
      </c>
      <c r="U124" s="93">
        <v>3195033358.48873</v>
      </c>
    </row>
    <row r="125" spans="1:23">
      <c r="A125" s="89" t="s">
        <v>298</v>
      </c>
      <c r="B125" s="89" t="s">
        <v>100</v>
      </c>
      <c r="C125" s="92">
        <v>289371894</v>
      </c>
      <c r="D125" s="92">
        <v>367032628</v>
      </c>
      <c r="E125" s="92">
        <v>779880428</v>
      </c>
      <c r="F125" s="92">
        <v>2152577600</v>
      </c>
      <c r="G125" s="92">
        <v>2880715099</v>
      </c>
      <c r="H125" s="92">
        <v>3218627137</v>
      </c>
      <c r="I125" s="92">
        <v>2631168636</v>
      </c>
      <c r="J125" s="92">
        <v>2444960489</v>
      </c>
      <c r="K125" s="92">
        <v>2497798305</v>
      </c>
      <c r="L125" s="92">
        <v>2237232252</v>
      </c>
      <c r="M125" s="93">
        <v>2768263739.1263399</v>
      </c>
      <c r="N125" s="93">
        <v>2030794484.7741399</v>
      </c>
      <c r="O125" s="93">
        <v>2376565304.2263503</v>
      </c>
      <c r="P125" s="93">
        <v>2904205943.92836</v>
      </c>
      <c r="Q125" s="93">
        <v>3281764273.7253199</v>
      </c>
      <c r="R125" s="93">
        <v>3244518082.1427698</v>
      </c>
      <c r="S125" s="93">
        <v>3524308817.73</v>
      </c>
      <c r="T125" s="93">
        <v>3747392651.5599999</v>
      </c>
      <c r="U125" s="93">
        <v>3929316562.44765</v>
      </c>
    </row>
    <row r="126" spans="1:23">
      <c r="A126" s="89" t="s">
        <v>299</v>
      </c>
      <c r="B126" s="89" t="s">
        <v>99</v>
      </c>
      <c r="C126" s="92">
        <v>618636823</v>
      </c>
      <c r="D126" s="92">
        <v>736399277</v>
      </c>
      <c r="E126" s="92">
        <v>848213131</v>
      </c>
      <c r="F126" s="92">
        <v>954568754</v>
      </c>
      <c r="G126" s="92">
        <v>1421394498</v>
      </c>
      <c r="H126" s="92">
        <v>1524555742</v>
      </c>
      <c r="I126" s="92">
        <v>1434388010</v>
      </c>
      <c r="J126" s="92">
        <v>1732469955</v>
      </c>
      <c r="K126" s="92">
        <v>1722284274</v>
      </c>
      <c r="L126" s="92">
        <v>1964929419</v>
      </c>
      <c r="M126" s="93">
        <v>1848636482.5404699</v>
      </c>
      <c r="N126" s="93">
        <v>2174981372.3249798</v>
      </c>
      <c r="O126" s="93">
        <v>2024682845.82039</v>
      </c>
      <c r="P126" s="93">
        <v>2170113631.3940802</v>
      </c>
      <c r="Q126" s="93">
        <v>2520679271.9916601</v>
      </c>
      <c r="R126" s="93">
        <v>3479119941.1845999</v>
      </c>
      <c r="S126" s="93">
        <v>4211232495.02</v>
      </c>
      <c r="T126" s="93">
        <v>4583625960.9099998</v>
      </c>
      <c r="U126" s="93">
        <v>3982194549.65905</v>
      </c>
    </row>
    <row r="127" spans="1:23">
      <c r="A127" s="89" t="s">
        <v>300</v>
      </c>
      <c r="B127" s="89" t="s">
        <v>98</v>
      </c>
      <c r="C127" s="92">
        <v>24077533525</v>
      </c>
      <c r="D127" s="92">
        <v>25285362430</v>
      </c>
      <c r="E127" s="92">
        <v>27238723519</v>
      </c>
      <c r="F127" s="92">
        <v>30271768733</v>
      </c>
      <c r="G127" s="92">
        <v>34762281537</v>
      </c>
      <c r="H127" s="92">
        <v>38108605422</v>
      </c>
      <c r="I127" s="92">
        <v>40868838948</v>
      </c>
      <c r="J127" s="92">
        <v>43613081487</v>
      </c>
      <c r="K127" s="92">
        <v>48937924684</v>
      </c>
      <c r="L127" s="92">
        <v>54618931031</v>
      </c>
      <c r="M127" s="93">
        <v>60575943770.432701</v>
      </c>
      <c r="N127" s="93">
        <v>86860394405.440399</v>
      </c>
      <c r="O127" s="93">
        <v>91638128214.142792</v>
      </c>
      <c r="P127" s="93">
        <v>95228797334.093201</v>
      </c>
      <c r="Q127" s="93">
        <v>99633062855.695206</v>
      </c>
      <c r="R127" s="93">
        <v>110974489781.728</v>
      </c>
      <c r="S127" s="93">
        <v>116608142038.97</v>
      </c>
      <c r="T127" s="93">
        <v>123691228821.64999</v>
      </c>
      <c r="U127" s="93">
        <v>128941550051.524</v>
      </c>
    </row>
    <row r="128" spans="1:23">
      <c r="A128" s="89" t="s">
        <v>1780</v>
      </c>
      <c r="B128" s="89" t="s">
        <v>1540</v>
      </c>
      <c r="C128" s="92">
        <v>0</v>
      </c>
      <c r="D128" s="92">
        <v>0</v>
      </c>
      <c r="E128" s="92">
        <v>0</v>
      </c>
      <c r="F128" s="92">
        <v>0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93">
        <v>0</v>
      </c>
      <c r="N128" s="93">
        <v>1331501217.0938401</v>
      </c>
      <c r="O128" s="93">
        <v>1385312295.22328</v>
      </c>
      <c r="P128" s="93">
        <v>1658240150.67735</v>
      </c>
      <c r="Q128" s="93">
        <v>1640319979.07972</v>
      </c>
      <c r="R128" s="93">
        <v>1454460072.43169</v>
      </c>
      <c r="S128" s="93">
        <v>1618181344.53</v>
      </c>
      <c r="T128" s="93">
        <v>1673864238.6400001</v>
      </c>
      <c r="U128" s="93">
        <v>1667100928.75244</v>
      </c>
    </row>
    <row r="129" spans="1:21">
      <c r="A129" s="89" t="s">
        <v>301</v>
      </c>
      <c r="B129" s="89" t="s">
        <v>195</v>
      </c>
      <c r="C129" s="92">
        <v>25567721634</v>
      </c>
      <c r="D129" s="92">
        <v>26662708819</v>
      </c>
      <c r="E129" s="92">
        <v>35751647251</v>
      </c>
      <c r="F129" s="92">
        <v>37047382763</v>
      </c>
      <c r="G129" s="92">
        <v>44336804931</v>
      </c>
      <c r="H129" s="92">
        <v>45857565360</v>
      </c>
      <c r="I129" s="92">
        <v>45968172483</v>
      </c>
      <c r="J129" s="92">
        <v>50105532627</v>
      </c>
      <c r="K129" s="92">
        <v>54817146890</v>
      </c>
      <c r="L129" s="92">
        <v>46513054656</v>
      </c>
      <c r="M129" s="93">
        <v>48948939027.278793</v>
      </c>
      <c r="N129" s="93">
        <v>57121732692.655296</v>
      </c>
      <c r="O129" s="93">
        <v>58472373245.773796</v>
      </c>
      <c r="P129" s="93">
        <v>61776350053.3619</v>
      </c>
      <c r="Q129" s="93">
        <v>71091938506.617096</v>
      </c>
      <c r="R129" s="93">
        <v>79411300771.029205</v>
      </c>
      <c r="S129" s="93">
        <v>80056861963.740005</v>
      </c>
      <c r="T129" s="93">
        <v>88840477134.479996</v>
      </c>
      <c r="U129" s="93">
        <v>91409220633.191101</v>
      </c>
    </row>
    <row r="130" spans="1:21">
      <c r="A130" s="89" t="s">
        <v>302</v>
      </c>
      <c r="B130" s="89" t="s">
        <v>97</v>
      </c>
      <c r="C130" s="92">
        <v>16307716747</v>
      </c>
      <c r="D130" s="92">
        <v>17365531237</v>
      </c>
      <c r="E130" s="92">
        <v>18819544847</v>
      </c>
      <c r="F130" s="92">
        <v>20845445538</v>
      </c>
      <c r="G130" s="92">
        <v>22594827008</v>
      </c>
      <c r="H130" s="92">
        <v>24379237851</v>
      </c>
      <c r="I130" s="92">
        <v>27200449233</v>
      </c>
      <c r="J130" s="92">
        <v>27032950237</v>
      </c>
      <c r="K130" s="92">
        <v>28442591940</v>
      </c>
      <c r="L130" s="92">
        <v>31755541358</v>
      </c>
      <c r="M130" s="93">
        <v>35853661495.433601</v>
      </c>
      <c r="N130" s="93">
        <v>47961154272.155602</v>
      </c>
      <c r="O130" s="93">
        <v>50659768312.8825</v>
      </c>
      <c r="P130" s="93">
        <v>54359374871.395294</v>
      </c>
      <c r="Q130" s="93">
        <v>60038718501.786705</v>
      </c>
      <c r="R130" s="93">
        <v>64341185421.591797</v>
      </c>
      <c r="S130" s="93">
        <v>68559026965.419998</v>
      </c>
      <c r="T130" s="93">
        <v>72715544271.940002</v>
      </c>
      <c r="U130" s="93">
        <v>79894505402.004501</v>
      </c>
    </row>
    <row r="131" spans="1:21">
      <c r="A131" s="89" t="s">
        <v>303</v>
      </c>
      <c r="B131" s="89" t="s">
        <v>196</v>
      </c>
      <c r="C131" s="92">
        <v>15219112242</v>
      </c>
      <c r="D131" s="92">
        <v>15815699710</v>
      </c>
      <c r="E131" s="92">
        <v>18699643036</v>
      </c>
      <c r="F131" s="92">
        <v>21519840068</v>
      </c>
      <c r="G131" s="92">
        <v>22272127076</v>
      </c>
      <c r="H131" s="92">
        <v>24211067487</v>
      </c>
      <c r="I131" s="92">
        <v>24081632229</v>
      </c>
      <c r="J131" s="92">
        <v>25516271787</v>
      </c>
      <c r="K131" s="92">
        <v>44624633350</v>
      </c>
      <c r="L131" s="92">
        <v>51916700025</v>
      </c>
      <c r="M131" s="93">
        <v>56740001621.067902</v>
      </c>
      <c r="N131" s="93">
        <v>59432858068.671104</v>
      </c>
      <c r="O131" s="93">
        <v>61712621616.700203</v>
      </c>
      <c r="P131" s="93">
        <v>64923620862.416794</v>
      </c>
      <c r="Q131" s="93">
        <v>71688025696.326401</v>
      </c>
      <c r="R131" s="93">
        <v>77504561990.369797</v>
      </c>
      <c r="S131" s="93">
        <v>70615524679</v>
      </c>
      <c r="T131" s="93">
        <v>79574953092.779999</v>
      </c>
      <c r="U131" s="93">
        <v>80584839260.241592</v>
      </c>
    </row>
    <row r="132" spans="1:21">
      <c r="A132" s="89" t="s">
        <v>304</v>
      </c>
      <c r="B132" s="89" t="s">
        <v>96</v>
      </c>
      <c r="C132" s="92">
        <v>2208069739</v>
      </c>
      <c r="D132" s="92">
        <v>2268080515</v>
      </c>
      <c r="E132" s="92">
        <v>2505056641</v>
      </c>
      <c r="F132" s="92">
        <v>2679276165</v>
      </c>
      <c r="G132" s="92">
        <v>2925144903</v>
      </c>
      <c r="H132" s="92">
        <v>3146979595</v>
      </c>
      <c r="I132" s="92">
        <v>3438364966</v>
      </c>
      <c r="J132" s="92">
        <v>3763091846</v>
      </c>
      <c r="K132" s="92">
        <v>4437188570</v>
      </c>
      <c r="L132" s="92">
        <v>4893139464</v>
      </c>
      <c r="M132" s="93">
        <v>4940641266.28228</v>
      </c>
      <c r="N132" s="93">
        <v>4767194997.6934195</v>
      </c>
      <c r="O132" s="93">
        <v>5087496501.1355801</v>
      </c>
      <c r="P132" s="93">
        <v>5869951618.9391909</v>
      </c>
      <c r="Q132" s="93">
        <v>6499858566.3033199</v>
      </c>
      <c r="R132" s="93">
        <v>7222256498.4994497</v>
      </c>
      <c r="S132" s="93">
        <v>7821570766.6800003</v>
      </c>
      <c r="T132" s="93">
        <v>8316733442.3599997</v>
      </c>
      <c r="U132" s="93">
        <v>8858505770.4057693</v>
      </c>
    </row>
    <row r="133" spans="1:21">
      <c r="A133" s="89" t="s">
        <v>305</v>
      </c>
      <c r="B133" s="89" t="s">
        <v>197</v>
      </c>
      <c r="C133" s="92">
        <v>1973231349</v>
      </c>
      <c r="D133" s="92">
        <v>2143457948</v>
      </c>
      <c r="E133" s="92">
        <v>2422736385</v>
      </c>
      <c r="F133" s="92">
        <v>2614047301</v>
      </c>
      <c r="G133" s="92">
        <v>2848084590</v>
      </c>
      <c r="H133" s="92">
        <v>3163254961</v>
      </c>
      <c r="I133" s="92">
        <v>3463224316</v>
      </c>
      <c r="J133" s="92">
        <v>3702396610</v>
      </c>
      <c r="K133" s="92">
        <v>4201457636</v>
      </c>
      <c r="L133" s="92">
        <v>4401707039</v>
      </c>
      <c r="M133" s="93">
        <v>4253354374.4960299</v>
      </c>
      <c r="N133" s="93">
        <v>3434642380.13239</v>
      </c>
      <c r="O133" s="93">
        <v>3610557382.8575201</v>
      </c>
      <c r="P133" s="93">
        <v>3874136803.2393103</v>
      </c>
      <c r="Q133" s="93">
        <v>4122797043.4186802</v>
      </c>
      <c r="R133" s="93">
        <v>4415546994.5231905</v>
      </c>
      <c r="S133" s="93">
        <v>4811167461</v>
      </c>
      <c r="T133" s="93">
        <v>5169200421.0900002</v>
      </c>
      <c r="U133" s="93">
        <v>5581685545.0067301</v>
      </c>
    </row>
    <row r="134" spans="1:21">
      <c r="A134" s="89" t="s">
        <v>306</v>
      </c>
      <c r="B134" s="89" t="s">
        <v>95</v>
      </c>
      <c r="C134" s="92">
        <v>6626770970</v>
      </c>
      <c r="D134" s="92">
        <v>7068343982</v>
      </c>
      <c r="E134" s="92">
        <v>7649367809</v>
      </c>
      <c r="F134" s="92">
        <v>8307595167</v>
      </c>
      <c r="G134" s="92">
        <v>8497518909</v>
      </c>
      <c r="H134" s="92">
        <v>9105548963</v>
      </c>
      <c r="I134" s="92">
        <v>9674474003</v>
      </c>
      <c r="J134" s="92">
        <v>10364732277</v>
      </c>
      <c r="K134" s="92">
        <v>13317322356</v>
      </c>
      <c r="L134" s="92">
        <v>14648543831</v>
      </c>
      <c r="M134" s="93">
        <v>15518914421.2868</v>
      </c>
      <c r="N134" s="93">
        <v>14447065930.445099</v>
      </c>
      <c r="O134" s="93">
        <v>15747481752.423</v>
      </c>
      <c r="P134" s="93">
        <v>16004658666.145</v>
      </c>
      <c r="Q134" s="93">
        <v>17797169617.050999</v>
      </c>
      <c r="R134" s="93">
        <v>19446007417.898602</v>
      </c>
      <c r="S134" s="93">
        <v>21456550536.220001</v>
      </c>
      <c r="T134" s="93">
        <v>22380538184.57</v>
      </c>
      <c r="U134" s="93">
        <v>24900309510.942699</v>
      </c>
    </row>
    <row r="135" spans="1:21">
      <c r="A135" s="89" t="s">
        <v>307</v>
      </c>
      <c r="B135" s="89" t="s">
        <v>198</v>
      </c>
      <c r="C135" s="92">
        <v>6858863991</v>
      </c>
      <c r="D135" s="92">
        <v>7785170964</v>
      </c>
      <c r="E135" s="92">
        <v>9159978550</v>
      </c>
      <c r="F135" s="92">
        <v>9237385332</v>
      </c>
      <c r="G135" s="92">
        <v>9597014041</v>
      </c>
      <c r="H135" s="92">
        <v>9885793621</v>
      </c>
      <c r="I135" s="92">
        <v>12124051008</v>
      </c>
      <c r="J135" s="92">
        <v>13644566437</v>
      </c>
      <c r="K135" s="92">
        <v>14999408004</v>
      </c>
      <c r="L135" s="92">
        <v>13890698575</v>
      </c>
      <c r="M135" s="93">
        <v>9562807202.1540794</v>
      </c>
      <c r="N135" s="93">
        <v>8013743142.0824203</v>
      </c>
      <c r="O135" s="93">
        <v>8307057913.1028299</v>
      </c>
      <c r="P135" s="93">
        <v>8880292807.0374813</v>
      </c>
      <c r="Q135" s="93">
        <v>9557979946.0139904</v>
      </c>
      <c r="R135" s="93">
        <v>10174050634.3997</v>
      </c>
      <c r="S135" s="93">
        <v>11206563774.139999</v>
      </c>
      <c r="T135" s="93">
        <v>12198981182.92</v>
      </c>
      <c r="U135" s="93">
        <v>13729617447.591301</v>
      </c>
    </row>
    <row r="136" spans="1:21">
      <c r="A136" s="89" t="s">
        <v>308</v>
      </c>
      <c r="B136" s="89" t="s">
        <v>94</v>
      </c>
      <c r="C136" s="92">
        <v>142296593</v>
      </c>
      <c r="D136" s="92">
        <v>161329005</v>
      </c>
      <c r="E136" s="92">
        <v>172780822</v>
      </c>
      <c r="F136" s="92">
        <v>192113342</v>
      </c>
      <c r="G136" s="92">
        <v>209227329</v>
      </c>
      <c r="H136" s="92">
        <v>229847053</v>
      </c>
      <c r="I136" s="92">
        <v>245308575</v>
      </c>
      <c r="J136" s="92">
        <v>278422058</v>
      </c>
      <c r="K136" s="92">
        <v>301624770</v>
      </c>
      <c r="L136" s="92">
        <v>323450708</v>
      </c>
      <c r="M136" s="93">
        <v>335854485.07244003</v>
      </c>
      <c r="N136" s="93">
        <v>279711432.20921004</v>
      </c>
      <c r="O136" s="93">
        <v>305177710.8635</v>
      </c>
      <c r="P136" s="93">
        <v>321807871.82384002</v>
      </c>
      <c r="Q136" s="93">
        <v>339000917.70453</v>
      </c>
      <c r="R136" s="93">
        <v>356365467.36922997</v>
      </c>
      <c r="S136" s="93">
        <v>386344730.44</v>
      </c>
      <c r="T136" s="93">
        <v>413431606.64999998</v>
      </c>
      <c r="U136" s="93">
        <v>454271939.92534006</v>
      </c>
    </row>
    <row r="137" spans="1:21">
      <c r="A137" s="89" t="s">
        <v>1963</v>
      </c>
      <c r="B137" s="89" t="s">
        <v>70</v>
      </c>
      <c r="C137" s="92">
        <v>0</v>
      </c>
      <c r="D137" s="92">
        <v>0</v>
      </c>
      <c r="E137" s="92">
        <v>0</v>
      </c>
      <c r="F137" s="92">
        <v>0</v>
      </c>
      <c r="G137" s="92">
        <v>0</v>
      </c>
      <c r="H137" s="92">
        <v>0</v>
      </c>
      <c r="I137" s="92">
        <v>0</v>
      </c>
      <c r="J137" s="92">
        <v>0</v>
      </c>
      <c r="K137" s="92">
        <v>0</v>
      </c>
      <c r="L137" s="92">
        <v>0</v>
      </c>
      <c r="M137" s="93">
        <v>0</v>
      </c>
      <c r="N137" s="93">
        <v>653872790.4361701</v>
      </c>
      <c r="O137" s="93">
        <v>683720682.44946992</v>
      </c>
      <c r="P137" s="93">
        <v>694239312.4570601</v>
      </c>
      <c r="Q137" s="93">
        <v>708603537.56649995</v>
      </c>
      <c r="R137" s="93">
        <v>726661607.38841009</v>
      </c>
      <c r="S137" s="93">
        <v>748011589.49000001</v>
      </c>
      <c r="T137" s="93">
        <v>789067021.75</v>
      </c>
      <c r="U137" s="93">
        <v>839549801.88618994</v>
      </c>
    </row>
    <row r="138" spans="1:21">
      <c r="A138" s="89" t="s">
        <v>309</v>
      </c>
      <c r="B138" s="89" t="s">
        <v>93</v>
      </c>
      <c r="C138" s="92">
        <v>435254868</v>
      </c>
      <c r="D138" s="92">
        <v>475512765</v>
      </c>
      <c r="E138" s="92">
        <v>502183133</v>
      </c>
      <c r="F138" s="92">
        <v>700118315</v>
      </c>
      <c r="G138" s="92">
        <v>754493970</v>
      </c>
      <c r="H138" s="92">
        <v>991930571</v>
      </c>
      <c r="I138" s="92">
        <v>1066308156</v>
      </c>
      <c r="J138" s="92">
        <v>1134943210</v>
      </c>
      <c r="K138" s="92">
        <v>1654482305</v>
      </c>
      <c r="L138" s="92">
        <v>1858523089</v>
      </c>
      <c r="M138" s="93">
        <v>1847439109.5063999</v>
      </c>
      <c r="N138" s="93">
        <v>0</v>
      </c>
      <c r="O138" s="93">
        <v>0</v>
      </c>
      <c r="P138" s="94">
        <v>0</v>
      </c>
      <c r="Q138" s="94">
        <v>0</v>
      </c>
      <c r="R138" s="93">
        <v>0</v>
      </c>
      <c r="S138" s="93">
        <v>0</v>
      </c>
      <c r="T138" s="93">
        <v>0</v>
      </c>
      <c r="U138" s="93">
        <v>0</v>
      </c>
    </row>
    <row r="139" spans="1:21">
      <c r="A139" s="89" t="s">
        <v>1978</v>
      </c>
      <c r="B139" s="89" t="s">
        <v>1979</v>
      </c>
      <c r="C139" s="92">
        <v>0</v>
      </c>
      <c r="D139" s="92">
        <v>0</v>
      </c>
      <c r="E139" s="92">
        <v>0</v>
      </c>
      <c r="F139" s="92">
        <v>0</v>
      </c>
      <c r="G139" s="92">
        <v>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3">
        <v>0</v>
      </c>
      <c r="N139" s="93">
        <v>5789405425.8308802</v>
      </c>
      <c r="O139" s="93">
        <v>8239323225.7556505</v>
      </c>
      <c r="P139" s="93">
        <v>8516795688.9223204</v>
      </c>
      <c r="Q139" s="93">
        <v>13979712076.896</v>
      </c>
      <c r="R139" s="93">
        <v>15550830800.777401</v>
      </c>
      <c r="S139" s="93">
        <v>16023042936.9</v>
      </c>
      <c r="T139" s="93">
        <v>18776473008.099998</v>
      </c>
      <c r="U139" s="93">
        <v>19918083312.403999</v>
      </c>
    </row>
    <row r="140" spans="1:21" ht="25.5">
      <c r="A140" s="89" t="s">
        <v>310</v>
      </c>
      <c r="B140" s="89" t="s">
        <v>1992</v>
      </c>
      <c r="C140" s="92">
        <v>-44155938625</v>
      </c>
      <c r="D140" s="92">
        <v>-48875616926</v>
      </c>
      <c r="E140" s="92">
        <v>-59009992017</v>
      </c>
      <c r="F140" s="92">
        <v>-64657344131</v>
      </c>
      <c r="G140" s="92">
        <v>-70994055250</v>
      </c>
      <c r="H140" s="92">
        <v>-76995816826</v>
      </c>
      <c r="I140" s="92">
        <v>-79626993076</v>
      </c>
      <c r="J140" s="92">
        <v>-83579871746</v>
      </c>
      <c r="K140" s="92">
        <v>-67764120168</v>
      </c>
      <c r="L140" s="92">
        <v>-67903063330</v>
      </c>
      <c r="M140" s="93">
        <v>-75690282162.825104</v>
      </c>
      <c r="N140" s="93">
        <v>-77206070371.940002</v>
      </c>
      <c r="O140" s="93">
        <v>-86834172579.507202</v>
      </c>
      <c r="P140" s="93">
        <v>-97143689832.476807</v>
      </c>
      <c r="Q140" s="93">
        <v>-114511395541.991</v>
      </c>
      <c r="R140" s="93">
        <v>-129249575296.80099</v>
      </c>
      <c r="S140" s="93">
        <v>-136865804568.74001</v>
      </c>
      <c r="T140" s="93">
        <v>-152716024446.67001</v>
      </c>
      <c r="U140" s="93">
        <v>-164818922972.38901</v>
      </c>
    </row>
    <row r="141" spans="1:21">
      <c r="A141" s="89" t="s">
        <v>311</v>
      </c>
      <c r="B141" s="89" t="s">
        <v>91</v>
      </c>
      <c r="C141" s="92">
        <v>-17480850</v>
      </c>
      <c r="D141" s="92">
        <v>-19794907</v>
      </c>
      <c r="E141" s="92">
        <v>-21899992</v>
      </c>
      <c r="F141" s="92">
        <v>-26811735</v>
      </c>
      <c r="G141" s="92">
        <v>-33377273</v>
      </c>
      <c r="H141" s="92">
        <v>-42889977</v>
      </c>
      <c r="I141" s="92">
        <v>-49929742</v>
      </c>
      <c r="J141" s="92">
        <v>-57537219</v>
      </c>
      <c r="K141" s="92">
        <v>-65416762</v>
      </c>
      <c r="L141" s="92">
        <v>-74162914</v>
      </c>
      <c r="M141" s="93">
        <v>-77755294.719740003</v>
      </c>
      <c r="N141" s="93">
        <v>0</v>
      </c>
      <c r="O141" s="93">
        <v>0</v>
      </c>
      <c r="P141" s="94">
        <v>0</v>
      </c>
      <c r="Q141" s="94">
        <v>0</v>
      </c>
      <c r="R141" s="93">
        <v>0</v>
      </c>
      <c r="S141" s="93">
        <v>0</v>
      </c>
      <c r="T141" s="93">
        <v>0</v>
      </c>
      <c r="U141" s="93">
        <v>0</v>
      </c>
    </row>
    <row r="142" spans="1:21">
      <c r="A142" s="89" t="s">
        <v>312</v>
      </c>
      <c r="B142" s="89" t="s">
        <v>90</v>
      </c>
      <c r="C142" s="92">
        <v>3071237540</v>
      </c>
      <c r="D142" s="92">
        <v>3450347569</v>
      </c>
      <c r="E142" s="92">
        <v>2855167280</v>
      </c>
      <c r="F142" s="92">
        <v>3327311167</v>
      </c>
      <c r="G142" s="92">
        <v>4465974014</v>
      </c>
      <c r="H142" s="92">
        <v>5068015154</v>
      </c>
      <c r="I142" s="92">
        <v>5205997405</v>
      </c>
      <c r="J142" s="92">
        <v>5336623980</v>
      </c>
      <c r="K142" s="92">
        <v>338641489</v>
      </c>
      <c r="L142" s="92">
        <v>75484549</v>
      </c>
      <c r="M142" s="93">
        <v>65840560.005230002</v>
      </c>
      <c r="N142" s="93">
        <v>0</v>
      </c>
      <c r="O142" s="93">
        <v>0</v>
      </c>
      <c r="P142" s="94">
        <v>0</v>
      </c>
      <c r="Q142" s="94">
        <v>0</v>
      </c>
      <c r="R142" s="93">
        <v>0</v>
      </c>
      <c r="S142" s="93">
        <v>0</v>
      </c>
      <c r="T142" s="93">
        <v>0</v>
      </c>
      <c r="U142" s="93">
        <v>0</v>
      </c>
    </row>
    <row r="143" spans="1:21" ht="25.5">
      <c r="A143" s="89" t="s">
        <v>313</v>
      </c>
      <c r="B143" s="89" t="s">
        <v>2009</v>
      </c>
      <c r="C143" s="92">
        <v>-2847165437</v>
      </c>
      <c r="D143" s="92">
        <v>-4153509503</v>
      </c>
      <c r="E143" s="92">
        <v>-2705598672</v>
      </c>
      <c r="F143" s="92">
        <v>-3662873166</v>
      </c>
      <c r="G143" s="92">
        <v>-3817191630</v>
      </c>
      <c r="H143" s="92">
        <v>-3593427102</v>
      </c>
      <c r="I143" s="92">
        <v>-3616945357</v>
      </c>
      <c r="J143" s="92">
        <v>-3823400812</v>
      </c>
      <c r="K143" s="92">
        <v>-8788632701</v>
      </c>
      <c r="L143" s="92">
        <v>-10028017832</v>
      </c>
      <c r="M143" s="93">
        <v>-9062774367.0886898</v>
      </c>
      <c r="N143" s="93">
        <v>-8777214550.2840405</v>
      </c>
      <c r="O143" s="93">
        <v>-8341906728.0637302</v>
      </c>
      <c r="P143" s="93">
        <v>-8258510906.2640696</v>
      </c>
      <c r="Q143" s="93">
        <v>-10213203816.2542</v>
      </c>
      <c r="R143" s="93">
        <v>-10459124259.3176</v>
      </c>
      <c r="S143" s="93">
        <v>-9791809485.2800007</v>
      </c>
      <c r="T143" s="93">
        <v>-7878705386.8599997</v>
      </c>
      <c r="U143" s="93">
        <v>-6774830045.1402197</v>
      </c>
    </row>
    <row r="144" spans="1:21">
      <c r="A144" s="89" t="s">
        <v>2032</v>
      </c>
      <c r="B144" s="89" t="s">
        <v>2033</v>
      </c>
      <c r="C144" s="92">
        <v>0</v>
      </c>
      <c r="D144" s="92">
        <v>0</v>
      </c>
      <c r="E144" s="92">
        <v>0</v>
      </c>
      <c r="F144" s="92">
        <v>0</v>
      </c>
      <c r="G144" s="92">
        <v>0</v>
      </c>
      <c r="H144" s="92">
        <v>0</v>
      </c>
      <c r="I144" s="92">
        <v>0</v>
      </c>
      <c r="J144" s="92">
        <v>0</v>
      </c>
      <c r="K144" s="92">
        <v>0</v>
      </c>
      <c r="L144" s="92">
        <v>0</v>
      </c>
      <c r="M144" s="92">
        <v>0</v>
      </c>
      <c r="N144" s="93">
        <v>112397601.46147001</v>
      </c>
      <c r="O144" s="93">
        <v>122543690.02547</v>
      </c>
      <c r="P144" s="93">
        <v>211788971.25981</v>
      </c>
      <c r="Q144" s="93">
        <v>213200348.91981</v>
      </c>
      <c r="R144" s="93">
        <v>208884376.55410001</v>
      </c>
      <c r="S144" s="93">
        <v>1262982205.5</v>
      </c>
      <c r="T144" s="93">
        <v>1729398783.6500001</v>
      </c>
      <c r="U144" s="93">
        <v>1750737734.3143501</v>
      </c>
    </row>
    <row r="145" spans="1:21" ht="25.5">
      <c r="A145" s="89" t="s">
        <v>2036</v>
      </c>
      <c r="B145" s="89" t="s">
        <v>2037</v>
      </c>
      <c r="C145" s="92">
        <v>0</v>
      </c>
      <c r="D145" s="92">
        <v>0</v>
      </c>
      <c r="E145" s="92">
        <v>0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92">
        <v>0</v>
      </c>
      <c r="N145" s="93">
        <v>-1790654.8589999999</v>
      </c>
      <c r="O145" s="93">
        <v>-2449753.8066400001</v>
      </c>
      <c r="P145" s="93">
        <v>-4133616.9747500001</v>
      </c>
      <c r="Q145" s="93">
        <v>-4554755.4620000003</v>
      </c>
      <c r="R145" s="93">
        <v>-5185635.4406500002</v>
      </c>
      <c r="S145" s="93">
        <v>-6875542.7000000002</v>
      </c>
      <c r="T145" s="93">
        <v>-7461974.6600000001</v>
      </c>
      <c r="U145" s="93">
        <v>-3771858.5582499998</v>
      </c>
    </row>
    <row r="146" spans="1:21" ht="25.5">
      <c r="A146" s="89" t="s">
        <v>2039</v>
      </c>
      <c r="B146" s="89" t="s">
        <v>2040</v>
      </c>
      <c r="C146" s="92">
        <v>0</v>
      </c>
      <c r="D146" s="92">
        <v>0</v>
      </c>
      <c r="E146" s="92">
        <v>0</v>
      </c>
      <c r="F146" s="92">
        <v>0</v>
      </c>
      <c r="G146" s="92">
        <v>0</v>
      </c>
      <c r="H146" s="92">
        <v>0</v>
      </c>
      <c r="I146" s="92">
        <v>0</v>
      </c>
      <c r="J146" s="92">
        <v>0</v>
      </c>
      <c r="K146" s="92">
        <v>0</v>
      </c>
      <c r="L146" s="92">
        <v>0</v>
      </c>
      <c r="M146" s="92">
        <v>0</v>
      </c>
      <c r="N146" s="93">
        <v>-456661.005</v>
      </c>
      <c r="O146" s="93">
        <v>-574688.701</v>
      </c>
      <c r="P146" s="93">
        <v>-690440.34299999999</v>
      </c>
      <c r="Q146" s="93">
        <v>-809845.946</v>
      </c>
      <c r="R146" s="93">
        <v>-931603.02500000002</v>
      </c>
      <c r="S146" s="93">
        <v>-1053366.82</v>
      </c>
      <c r="T146" s="93">
        <v>-1181130.42</v>
      </c>
      <c r="U146" s="93">
        <v>-1308894.024</v>
      </c>
    </row>
    <row r="147" spans="1:21">
      <c r="A147" s="89" t="s">
        <v>314</v>
      </c>
      <c r="B147" s="89" t="s">
        <v>211</v>
      </c>
      <c r="C147" s="92">
        <v>40168113294</v>
      </c>
      <c r="D147" s="92">
        <v>49646502172</v>
      </c>
      <c r="E147" s="92">
        <v>64261085568</v>
      </c>
      <c r="F147" s="92">
        <v>64864903906</v>
      </c>
      <c r="G147" s="92">
        <v>80295661683</v>
      </c>
      <c r="H147" s="92">
        <v>95452478869</v>
      </c>
      <c r="I147" s="92">
        <v>105897310254</v>
      </c>
      <c r="J147" s="92">
        <v>116892830566</v>
      </c>
      <c r="K147" s="92">
        <v>176845826677</v>
      </c>
      <c r="L147" s="92">
        <v>193493228477</v>
      </c>
      <c r="M147" s="93">
        <v>212470174805.97299</v>
      </c>
      <c r="N147" s="93">
        <v>331674090310.51398</v>
      </c>
      <c r="O147" s="93">
        <v>344365050853.27399</v>
      </c>
      <c r="P147" s="93">
        <v>356857568040.25299</v>
      </c>
      <c r="Q147" s="93">
        <v>366207634282.76099</v>
      </c>
      <c r="R147" s="93">
        <v>380036379752.72101</v>
      </c>
      <c r="S147" s="93">
        <v>398440915448.69</v>
      </c>
      <c r="T147" s="93">
        <v>423175070797.04999</v>
      </c>
      <c r="U147" s="93">
        <v>441570428165.13599</v>
      </c>
    </row>
    <row r="148" spans="1:21">
      <c r="A148" s="89" t="s">
        <v>315</v>
      </c>
      <c r="B148" s="89" t="s">
        <v>199</v>
      </c>
      <c r="C148" s="92">
        <v>3435202</v>
      </c>
      <c r="D148" s="92">
        <v>3109851</v>
      </c>
      <c r="E148" s="92">
        <v>2252425</v>
      </c>
      <c r="F148" s="92">
        <v>2147756</v>
      </c>
      <c r="G148" s="92">
        <v>2636724</v>
      </c>
      <c r="H148" s="92">
        <v>1889971</v>
      </c>
      <c r="I148" s="92">
        <v>2060992</v>
      </c>
      <c r="J148" s="92">
        <v>2413748</v>
      </c>
      <c r="K148" s="92">
        <v>2844378</v>
      </c>
      <c r="L148" s="92">
        <v>2929276</v>
      </c>
      <c r="M148" s="93">
        <v>2945469.9309999999</v>
      </c>
      <c r="N148" s="93">
        <v>4321553.6780000003</v>
      </c>
      <c r="O148" s="93">
        <v>20753774.236139998</v>
      </c>
      <c r="P148" s="93">
        <v>23218403.24814</v>
      </c>
      <c r="Q148" s="93">
        <v>29268322.086139999</v>
      </c>
      <c r="R148" s="93">
        <v>43998114.623089999</v>
      </c>
      <c r="S148" s="93">
        <v>69370339.799999997</v>
      </c>
      <c r="T148" s="93">
        <v>70696706.579999998</v>
      </c>
      <c r="U148" s="93">
        <v>61207736.018529996</v>
      </c>
    </row>
    <row r="149" spans="1:21">
      <c r="A149" s="89" t="s">
        <v>316</v>
      </c>
      <c r="B149" s="89" t="s">
        <v>200</v>
      </c>
      <c r="C149" s="92">
        <v>0</v>
      </c>
      <c r="D149" s="92">
        <v>91553</v>
      </c>
      <c r="E149" s="92">
        <v>6227</v>
      </c>
      <c r="F149" s="92">
        <v>6227</v>
      </c>
      <c r="G149" s="92">
        <v>6227</v>
      </c>
      <c r="H149" s="92">
        <v>0</v>
      </c>
      <c r="I149" s="92">
        <v>0</v>
      </c>
      <c r="J149" s="92">
        <v>0</v>
      </c>
      <c r="K149" s="92">
        <v>0</v>
      </c>
      <c r="L149" s="92">
        <v>0</v>
      </c>
      <c r="M149" s="93">
        <v>0</v>
      </c>
      <c r="N149" s="93">
        <v>0</v>
      </c>
      <c r="O149" s="93">
        <v>0</v>
      </c>
      <c r="P149" s="93">
        <v>3737.904</v>
      </c>
      <c r="Q149" s="93">
        <v>3737.904</v>
      </c>
      <c r="R149" s="93">
        <v>3737.904</v>
      </c>
      <c r="S149" s="93">
        <v>1224786.08</v>
      </c>
      <c r="T149" s="93">
        <v>1224786.08</v>
      </c>
      <c r="U149" s="93">
        <v>1224786.07968</v>
      </c>
    </row>
    <row r="150" spans="1:21">
      <c r="A150" s="89" t="s">
        <v>317</v>
      </c>
      <c r="B150" s="89" t="s">
        <v>2046</v>
      </c>
      <c r="C150" s="92">
        <v>8045321601</v>
      </c>
      <c r="D150" s="92">
        <v>9291431098</v>
      </c>
      <c r="E150" s="92">
        <v>11350421198</v>
      </c>
      <c r="F150" s="92">
        <v>12132257817</v>
      </c>
      <c r="G150" s="92">
        <v>14346240946</v>
      </c>
      <c r="H150" s="92">
        <v>14253550068</v>
      </c>
      <c r="I150" s="92">
        <v>15071761061</v>
      </c>
      <c r="J150" s="92">
        <v>16480793043</v>
      </c>
      <c r="K150" s="92">
        <v>20985301125</v>
      </c>
      <c r="L150" s="92">
        <v>24736773539</v>
      </c>
      <c r="M150" s="93">
        <v>25421504700.077698</v>
      </c>
      <c r="N150" s="93">
        <v>28626030815.078999</v>
      </c>
      <c r="O150" s="93">
        <v>30109243784.729801</v>
      </c>
      <c r="P150" s="93">
        <v>24640054670.5644</v>
      </c>
      <c r="Q150" s="93">
        <v>24335609605.269199</v>
      </c>
      <c r="R150" s="93">
        <v>29585510436.4067</v>
      </c>
      <c r="S150" s="93">
        <v>35349312042.089996</v>
      </c>
      <c r="T150" s="93">
        <v>40631619066.720001</v>
      </c>
      <c r="U150" s="93">
        <v>44436545347.470398</v>
      </c>
    </row>
    <row r="151" spans="1:21">
      <c r="A151" s="89" t="s">
        <v>318</v>
      </c>
      <c r="B151" s="89" t="s">
        <v>169</v>
      </c>
      <c r="C151" s="92">
        <v>467351382</v>
      </c>
      <c r="D151" s="92">
        <v>1371087510</v>
      </c>
      <c r="E151" s="92">
        <v>2401757111</v>
      </c>
      <c r="F151" s="92">
        <v>3528481360</v>
      </c>
      <c r="G151" s="92">
        <v>7273660243</v>
      </c>
      <c r="H151" s="92">
        <v>12084058241</v>
      </c>
      <c r="I151" s="92">
        <v>15408910080</v>
      </c>
      <c r="J151" s="92">
        <v>16634583165</v>
      </c>
      <c r="K151" s="92">
        <v>13279804562</v>
      </c>
      <c r="L151" s="92">
        <v>16665164390</v>
      </c>
      <c r="M151" s="93">
        <v>17764666074.320698</v>
      </c>
      <c r="N151" s="93">
        <v>13551582428.992699</v>
      </c>
      <c r="O151" s="93">
        <v>13805624918.225698</v>
      </c>
      <c r="P151" s="93">
        <v>18745731518.919899</v>
      </c>
      <c r="Q151" s="93">
        <v>24285626447.564602</v>
      </c>
      <c r="R151" s="93">
        <v>28814926482.786499</v>
      </c>
      <c r="S151" s="93">
        <v>37658604431.120003</v>
      </c>
      <c r="T151" s="93">
        <v>44460345232.949997</v>
      </c>
      <c r="U151" s="93">
        <v>32610578944.512501</v>
      </c>
    </row>
    <row r="152" spans="1:21">
      <c r="A152" s="89" t="s">
        <v>319</v>
      </c>
      <c r="B152" s="89" t="s">
        <v>88</v>
      </c>
      <c r="C152" s="92">
        <v>37411039793</v>
      </c>
      <c r="D152" s="92">
        <v>38471652107</v>
      </c>
      <c r="E152" s="92">
        <v>47098751153</v>
      </c>
      <c r="F152" s="92">
        <v>50131714661</v>
      </c>
      <c r="G152" s="92">
        <v>58159302928</v>
      </c>
      <c r="H152" s="92">
        <v>67850995170</v>
      </c>
      <c r="I152" s="92">
        <v>73226297087</v>
      </c>
      <c r="J152" s="92">
        <v>78550820833</v>
      </c>
      <c r="K152" s="92">
        <v>131231347376</v>
      </c>
      <c r="L152" s="92">
        <v>142126302218</v>
      </c>
      <c r="M152" s="93">
        <v>161466415558.99301</v>
      </c>
      <c r="N152" s="93">
        <v>282382338132.84698</v>
      </c>
      <c r="O152" s="93">
        <v>295515689094.80499</v>
      </c>
      <c r="P152" s="93">
        <v>308610702079.13</v>
      </c>
      <c r="Q152" s="93">
        <v>320697975238.86401</v>
      </c>
      <c r="R152" s="93">
        <v>323348682983.328</v>
      </c>
      <c r="S152" s="93">
        <v>332569097444.62</v>
      </c>
      <c r="T152" s="93">
        <v>343872204300.59003</v>
      </c>
      <c r="U152" s="93">
        <v>355107636044.81</v>
      </c>
    </row>
    <row r="153" spans="1:21">
      <c r="A153" s="89" t="s">
        <v>320</v>
      </c>
      <c r="B153" s="89" t="s">
        <v>2092</v>
      </c>
      <c r="C153" s="92">
        <v>1583120921</v>
      </c>
      <c r="D153" s="92">
        <v>8140864025</v>
      </c>
      <c r="E153" s="92">
        <v>12308004785</v>
      </c>
      <c r="F153" s="92">
        <v>8687994484</v>
      </c>
      <c r="G153" s="92">
        <v>11939273803</v>
      </c>
      <c r="H153" s="92">
        <v>14344358691</v>
      </c>
      <c r="I153" s="92">
        <v>14926918274</v>
      </c>
      <c r="J153" s="92">
        <v>19505547497</v>
      </c>
      <c r="K153" s="92">
        <v>26585584127</v>
      </c>
      <c r="L153" s="92">
        <v>26148508731</v>
      </c>
      <c r="M153" s="93">
        <v>26086548545.2691</v>
      </c>
      <c r="N153" s="93">
        <v>30482220978.9758</v>
      </c>
      <c r="O153" s="93">
        <v>32331592921.9412</v>
      </c>
      <c r="P153" s="93">
        <v>38608009954.3181</v>
      </c>
      <c r="Q153" s="93">
        <v>36504112661.152397</v>
      </c>
      <c r="R153" s="93">
        <v>41276472005.3339</v>
      </c>
      <c r="S153" s="93">
        <v>38713798969.879997</v>
      </c>
      <c r="T153" s="93">
        <v>38800699526.75</v>
      </c>
      <c r="U153" s="93">
        <v>56991466045.347702</v>
      </c>
    </row>
    <row r="154" spans="1:21">
      <c r="A154" s="89" t="s">
        <v>321</v>
      </c>
      <c r="B154" s="89" t="s">
        <v>87</v>
      </c>
      <c r="C154" s="92">
        <v>352364495</v>
      </c>
      <c r="D154" s="92">
        <v>416799319</v>
      </c>
      <c r="E154" s="92">
        <v>485663457</v>
      </c>
      <c r="F154" s="92">
        <v>406965876</v>
      </c>
      <c r="G154" s="92">
        <v>444857433</v>
      </c>
      <c r="H154" s="92">
        <v>572149558</v>
      </c>
      <c r="I154" s="92">
        <v>656627313</v>
      </c>
      <c r="J154" s="92">
        <v>1250401141</v>
      </c>
      <c r="K154" s="92">
        <v>1426035271</v>
      </c>
      <c r="L154" s="92">
        <v>1537090540</v>
      </c>
      <c r="M154" s="93">
        <v>1518518539.5586798</v>
      </c>
      <c r="N154" s="93">
        <v>1180111555.9843602</v>
      </c>
      <c r="O154" s="93">
        <v>1171454714.8383</v>
      </c>
      <c r="P154" s="93">
        <v>1170661196.6563301</v>
      </c>
      <c r="Q154" s="93">
        <v>1172771553.5281398</v>
      </c>
      <c r="R154" s="93">
        <v>1189145529.1152101</v>
      </c>
      <c r="S154" s="93">
        <v>1203292224.6700001</v>
      </c>
      <c r="T154" s="93">
        <v>1194904926.8800001</v>
      </c>
      <c r="U154" s="93">
        <v>1250981395.3261001</v>
      </c>
    </row>
    <row r="155" spans="1:21" ht="25.5">
      <c r="A155" s="89" t="s">
        <v>322</v>
      </c>
      <c r="B155" s="89" t="s">
        <v>170</v>
      </c>
      <c r="C155" s="92">
        <v>170833153</v>
      </c>
      <c r="D155" s="92">
        <v>1781069766</v>
      </c>
      <c r="E155" s="92">
        <v>1789727300</v>
      </c>
      <c r="F155" s="92">
        <v>1785087560</v>
      </c>
      <c r="G155" s="92">
        <v>2109094032</v>
      </c>
      <c r="H155" s="92">
        <v>2296232145</v>
      </c>
      <c r="I155" s="92">
        <v>4740119940</v>
      </c>
      <c r="J155" s="92">
        <v>4953981106</v>
      </c>
      <c r="K155" s="92">
        <v>5749747056</v>
      </c>
      <c r="L155" s="92">
        <v>8299731309</v>
      </c>
      <c r="M155" s="93">
        <v>9240904191.1721191</v>
      </c>
      <c r="N155" s="93">
        <v>0</v>
      </c>
      <c r="O155" s="93">
        <v>0</v>
      </c>
      <c r="P155" s="94">
        <v>0</v>
      </c>
      <c r="Q155" s="94">
        <v>0</v>
      </c>
      <c r="R155" s="93">
        <v>0</v>
      </c>
      <c r="S155" s="93">
        <v>0</v>
      </c>
      <c r="T155" s="93">
        <v>0</v>
      </c>
      <c r="U155" s="93">
        <v>0</v>
      </c>
    </row>
    <row r="156" spans="1:21" ht="25.5">
      <c r="A156" s="89" t="s">
        <v>2112</v>
      </c>
      <c r="B156" s="89" t="s">
        <v>2113</v>
      </c>
      <c r="C156" s="92">
        <v>0</v>
      </c>
      <c r="D156" s="92">
        <v>0</v>
      </c>
      <c r="E156" s="92">
        <v>0</v>
      </c>
      <c r="F156" s="92">
        <v>0</v>
      </c>
      <c r="G156" s="92">
        <v>0</v>
      </c>
      <c r="H156" s="92">
        <v>0</v>
      </c>
      <c r="I156" s="92">
        <v>0</v>
      </c>
      <c r="J156" s="92">
        <v>0</v>
      </c>
      <c r="K156" s="92">
        <v>0</v>
      </c>
      <c r="L156" s="92">
        <v>0</v>
      </c>
      <c r="M156" s="92">
        <v>0</v>
      </c>
      <c r="N156" s="93">
        <v>74022598.16742</v>
      </c>
      <c r="O156" s="93">
        <v>77873385.0273</v>
      </c>
      <c r="P156" s="93">
        <v>80406554.25650999</v>
      </c>
      <c r="Q156" s="93">
        <v>82208895.808929995</v>
      </c>
      <c r="R156" s="93">
        <v>83254186.428800002</v>
      </c>
      <c r="S156" s="93">
        <v>83179538.450000003</v>
      </c>
      <c r="T156" s="93">
        <v>83544225.349999994</v>
      </c>
      <c r="U156" s="93">
        <v>86489850.289759994</v>
      </c>
    </row>
    <row r="157" spans="1:21" ht="25.5">
      <c r="A157" s="89" t="s">
        <v>323</v>
      </c>
      <c r="B157" s="89" t="s">
        <v>2120</v>
      </c>
      <c r="C157" s="92">
        <v>-7865353253</v>
      </c>
      <c r="D157" s="92">
        <v>-9829603057</v>
      </c>
      <c r="E157" s="92">
        <v>-11175498088</v>
      </c>
      <c r="F157" s="92">
        <v>-11809751835</v>
      </c>
      <c r="G157" s="92">
        <v>-13979410653</v>
      </c>
      <c r="H157" s="92">
        <v>-15950754975</v>
      </c>
      <c r="I157" s="92">
        <v>-18135384493</v>
      </c>
      <c r="J157" s="92">
        <v>-20485709967</v>
      </c>
      <c r="K157" s="92">
        <v>-22414837218</v>
      </c>
      <c r="L157" s="92">
        <v>-26023271526</v>
      </c>
      <c r="M157" s="93">
        <v>-29031328273.3493</v>
      </c>
      <c r="N157" s="93">
        <v>-24454835271.133499</v>
      </c>
      <c r="O157" s="93">
        <v>-28381920779.691502</v>
      </c>
      <c r="P157" s="93">
        <v>-34665956894.964401</v>
      </c>
      <c r="Q157" s="93">
        <v>-40217072867.405701</v>
      </c>
      <c r="R157" s="93">
        <v>-43275793184.702599</v>
      </c>
      <c r="S157" s="93">
        <v>-45856439133.540001</v>
      </c>
      <c r="T157" s="93">
        <v>-44341075827.849998</v>
      </c>
      <c r="U157" s="93">
        <v>-47039541993.746101</v>
      </c>
    </row>
    <row r="158" spans="1:21" ht="25.5">
      <c r="A158" s="89" t="s">
        <v>2133</v>
      </c>
      <c r="B158" s="89" t="s">
        <v>2134</v>
      </c>
      <c r="C158" s="92">
        <v>0</v>
      </c>
      <c r="D158" s="92">
        <v>0</v>
      </c>
      <c r="E158" s="92">
        <v>0</v>
      </c>
      <c r="F158" s="92">
        <v>0</v>
      </c>
      <c r="G158" s="92">
        <v>0</v>
      </c>
      <c r="H158" s="92">
        <v>0</v>
      </c>
      <c r="I158" s="92">
        <v>0</v>
      </c>
      <c r="J158" s="92">
        <v>0</v>
      </c>
      <c r="K158" s="92">
        <v>0</v>
      </c>
      <c r="L158" s="92">
        <v>0</v>
      </c>
      <c r="M158" s="92">
        <v>0</v>
      </c>
      <c r="N158" s="93">
        <v>-1728316.53902</v>
      </c>
      <c r="O158" s="93">
        <v>-1979508.82626</v>
      </c>
      <c r="P158" s="93">
        <v>-2805244.1474700002</v>
      </c>
      <c r="Q158" s="93">
        <v>-2532334.4042600002</v>
      </c>
      <c r="R158" s="93">
        <v>-4452362.47609</v>
      </c>
      <c r="S158" s="93">
        <v>-9362060.5299999993</v>
      </c>
      <c r="T158" s="93">
        <v>-12668173.73</v>
      </c>
      <c r="U158" s="93">
        <v>-15134584.8106</v>
      </c>
    </row>
    <row r="159" spans="1:21" ht="25.5">
      <c r="A159" s="89" t="s">
        <v>2140</v>
      </c>
      <c r="B159" s="89" t="s">
        <v>2141</v>
      </c>
      <c r="C159" s="92">
        <v>0</v>
      </c>
      <c r="D159" s="92">
        <v>0</v>
      </c>
      <c r="E159" s="92">
        <v>0</v>
      </c>
      <c r="F159" s="92">
        <v>0</v>
      </c>
      <c r="G159" s="92">
        <v>0</v>
      </c>
      <c r="H159" s="92">
        <v>0</v>
      </c>
      <c r="I159" s="92">
        <v>0</v>
      </c>
      <c r="J159" s="92">
        <v>0</v>
      </c>
      <c r="K159" s="92">
        <v>0</v>
      </c>
      <c r="L159" s="92">
        <v>0</v>
      </c>
      <c r="M159" s="92">
        <v>0</v>
      </c>
      <c r="N159" s="93">
        <v>-127309874.11300001</v>
      </c>
      <c r="O159" s="93">
        <v>-133898086.24076</v>
      </c>
      <c r="P159" s="93">
        <v>-213830616.28417999</v>
      </c>
      <c r="Q159" s="93">
        <v>-421442725.07371002</v>
      </c>
      <c r="R159" s="93">
        <v>-647428446.09949005</v>
      </c>
      <c r="S159" s="93">
        <v>-886341977.28999996</v>
      </c>
      <c r="T159" s="93">
        <v>-1072096419.67</v>
      </c>
      <c r="U159" s="93">
        <v>-1319975366.96417</v>
      </c>
    </row>
    <row r="160" spans="1:21">
      <c r="A160" s="89" t="s">
        <v>2145</v>
      </c>
      <c r="B160" s="89" t="s">
        <v>2146</v>
      </c>
      <c r="C160" s="92">
        <v>0</v>
      </c>
      <c r="D160" s="92">
        <v>0</v>
      </c>
      <c r="E160" s="92">
        <v>0</v>
      </c>
      <c r="F160" s="92">
        <v>0</v>
      </c>
      <c r="G160" s="92">
        <v>0</v>
      </c>
      <c r="H160" s="92">
        <v>0</v>
      </c>
      <c r="I160" s="92">
        <v>0</v>
      </c>
      <c r="J160" s="92">
        <v>0</v>
      </c>
      <c r="K160" s="92">
        <v>0</v>
      </c>
      <c r="L160" s="92">
        <v>0</v>
      </c>
      <c r="M160" s="92">
        <v>0</v>
      </c>
      <c r="N160" s="93">
        <v>-42664291.425169997</v>
      </c>
      <c r="O160" s="93">
        <v>-136884365.77090999</v>
      </c>
      <c r="P160" s="93">
        <v>-138627319.34873</v>
      </c>
      <c r="Q160" s="93">
        <v>-258894252.53228</v>
      </c>
      <c r="R160" s="93">
        <v>-377927729.92664999</v>
      </c>
      <c r="S160" s="93">
        <v>-454809156.67000002</v>
      </c>
      <c r="T160" s="93">
        <v>-513317564.66000003</v>
      </c>
      <c r="U160" s="93">
        <v>-565726385.14853001</v>
      </c>
    </row>
    <row r="161" spans="1:21" ht="25.5">
      <c r="A161" s="89" t="s">
        <v>7656</v>
      </c>
      <c r="B161" s="89" t="s">
        <v>7657</v>
      </c>
      <c r="C161" s="92">
        <v>0</v>
      </c>
      <c r="D161" s="92">
        <v>0</v>
      </c>
      <c r="E161" s="92">
        <v>0</v>
      </c>
      <c r="F161" s="92">
        <v>0</v>
      </c>
      <c r="G161" s="92">
        <v>0</v>
      </c>
      <c r="H161" s="92">
        <v>0</v>
      </c>
      <c r="I161" s="92">
        <v>0</v>
      </c>
      <c r="J161" s="92">
        <v>0</v>
      </c>
      <c r="K161" s="92">
        <v>0</v>
      </c>
      <c r="L161" s="92">
        <v>0</v>
      </c>
      <c r="M161" s="92">
        <v>0</v>
      </c>
      <c r="N161" s="93">
        <v>0</v>
      </c>
      <c r="O161" s="93">
        <v>-12499000</v>
      </c>
      <c r="P161" s="93"/>
      <c r="Q161" s="93"/>
      <c r="R161" s="93">
        <v>-12000</v>
      </c>
      <c r="S161" s="93">
        <v>-12000</v>
      </c>
      <c r="T161" s="93">
        <v>-1009988.94</v>
      </c>
      <c r="U161" s="93">
        <v>-35323654.050080001</v>
      </c>
    </row>
    <row r="162" spans="1:21">
      <c r="A162" s="89" t="s">
        <v>324</v>
      </c>
      <c r="B162" s="89" t="s">
        <v>2156</v>
      </c>
      <c r="C162" s="92">
        <v>30287912100</v>
      </c>
      <c r="D162" s="92">
        <v>29606843598</v>
      </c>
      <c r="E162" s="92">
        <v>30078664479</v>
      </c>
      <c r="F162" s="92">
        <v>39260187790</v>
      </c>
      <c r="G162" s="92">
        <v>56305560115</v>
      </c>
      <c r="H162" s="92">
        <v>64609554622</v>
      </c>
      <c r="I162" s="92">
        <v>77045027274</v>
      </c>
      <c r="J162" s="92">
        <v>77007178781</v>
      </c>
      <c r="K162" s="92">
        <v>65375747606</v>
      </c>
      <c r="L162" s="92">
        <v>68331607886</v>
      </c>
      <c r="M162" s="93">
        <v>55533591218.944298</v>
      </c>
      <c r="N162" s="93">
        <v>61140989044.128998</v>
      </c>
      <c r="O162" s="93">
        <v>70084141720.798004</v>
      </c>
      <c r="P162" s="93">
        <v>65762990016.842796</v>
      </c>
      <c r="Q162" s="93">
        <v>63737950697.9272</v>
      </c>
      <c r="R162" s="93">
        <v>163983845323.06</v>
      </c>
      <c r="S162" s="93">
        <v>95134038320.979996</v>
      </c>
      <c r="T162" s="93">
        <v>63217581731.610001</v>
      </c>
      <c r="U162" s="93">
        <v>44216886206.679207</v>
      </c>
    </row>
    <row r="163" spans="1:21">
      <c r="A163" s="89" t="s">
        <v>325</v>
      </c>
      <c r="B163" s="89" t="s">
        <v>2157</v>
      </c>
      <c r="C163" s="92">
        <v>27657687838</v>
      </c>
      <c r="D163" s="92">
        <v>26823748183</v>
      </c>
      <c r="E163" s="92">
        <v>29435679765</v>
      </c>
      <c r="F163" s="92">
        <v>43335742540</v>
      </c>
      <c r="G163" s="92">
        <v>67511360236</v>
      </c>
      <c r="H163" s="92">
        <v>84474014165</v>
      </c>
      <c r="I163" s="92">
        <v>104874229731</v>
      </c>
      <c r="J163" s="92">
        <v>102938642665</v>
      </c>
      <c r="K163" s="92">
        <v>102988904939</v>
      </c>
      <c r="L163" s="92">
        <v>112356158824</v>
      </c>
      <c r="M163" s="93">
        <v>124356795283.705</v>
      </c>
      <c r="N163" s="93">
        <v>138091347220.19299</v>
      </c>
      <c r="O163" s="93">
        <v>154799391913.272</v>
      </c>
      <c r="P163" s="93">
        <v>155623976246.16699</v>
      </c>
      <c r="Q163" s="93">
        <v>161867050345.07401</v>
      </c>
      <c r="R163" s="93">
        <v>278274007817.75702</v>
      </c>
      <c r="S163" s="93">
        <v>222002414862.25</v>
      </c>
      <c r="T163" s="93">
        <v>201027396256.97</v>
      </c>
      <c r="U163" s="93">
        <v>193117041472.29099</v>
      </c>
    </row>
    <row r="164" spans="1:21">
      <c r="A164" s="89" t="s">
        <v>326</v>
      </c>
      <c r="B164" s="89" t="s">
        <v>2162</v>
      </c>
      <c r="C164" s="92">
        <v>-2150729672</v>
      </c>
      <c r="D164" s="92">
        <v>-3710133143</v>
      </c>
      <c r="E164" s="92">
        <v>-8389808991</v>
      </c>
      <c r="F164" s="92">
        <v>-14817110240</v>
      </c>
      <c r="G164" s="92">
        <v>-24079679253</v>
      </c>
      <c r="H164" s="92">
        <v>-34387419549</v>
      </c>
      <c r="I164" s="92">
        <v>-43647363205</v>
      </c>
      <c r="J164" s="92">
        <v>-52314665116</v>
      </c>
      <c r="K164" s="92">
        <v>-57458287050</v>
      </c>
      <c r="L164" s="92">
        <v>-62365921497</v>
      </c>
      <c r="M164" s="93">
        <v>-68840285777.132599</v>
      </c>
      <c r="N164" s="93">
        <v>-76950358176.063995</v>
      </c>
      <c r="O164" s="93">
        <v>-84715250192.473999</v>
      </c>
      <c r="P164" s="93">
        <v>-89860986229.323898</v>
      </c>
      <c r="Q164" s="93">
        <v>-98129099647.146393</v>
      </c>
      <c r="R164" s="93">
        <v>-114290162494.69701</v>
      </c>
      <c r="S164" s="93">
        <v>-126868376541.25999</v>
      </c>
      <c r="T164" s="93">
        <v>-137809814525.35999</v>
      </c>
      <c r="U164" s="93">
        <v>-148900155265.61099</v>
      </c>
    </row>
    <row r="165" spans="1:21" ht="25.5">
      <c r="A165" s="89" t="s">
        <v>327</v>
      </c>
      <c r="B165" s="89" t="s">
        <v>84</v>
      </c>
      <c r="C165" s="92">
        <v>11815637040</v>
      </c>
      <c r="D165" s="92">
        <v>14591336187</v>
      </c>
      <c r="E165" s="92">
        <v>18413406321</v>
      </c>
      <c r="F165" s="92">
        <v>22003072380</v>
      </c>
      <c r="G165" s="92">
        <v>25974773544</v>
      </c>
      <c r="H165" s="92">
        <v>30299199019</v>
      </c>
      <c r="I165" s="92">
        <v>34292833302</v>
      </c>
      <c r="J165" s="92">
        <v>48364401669</v>
      </c>
      <c r="K165" s="92">
        <v>43624655855</v>
      </c>
      <c r="L165" s="92">
        <v>45046785134</v>
      </c>
      <c r="M165" s="93">
        <v>17151710.739330001</v>
      </c>
      <c r="N165" s="93">
        <v>0</v>
      </c>
      <c r="O165" s="93">
        <v>0</v>
      </c>
      <c r="P165" s="94">
        <v>0</v>
      </c>
      <c r="Q165" s="94">
        <v>0</v>
      </c>
      <c r="R165" s="93">
        <v>0</v>
      </c>
      <c r="S165" s="93">
        <v>0</v>
      </c>
      <c r="T165" s="93">
        <v>0</v>
      </c>
      <c r="U165" s="93">
        <v>0</v>
      </c>
    </row>
    <row r="166" spans="1:21" ht="25.5">
      <c r="A166" s="89" t="s">
        <v>328</v>
      </c>
      <c r="B166" s="89" t="s">
        <v>83</v>
      </c>
      <c r="C166" s="92">
        <v>-7034683106</v>
      </c>
      <c r="D166" s="92">
        <v>-8098107629</v>
      </c>
      <c r="E166" s="92">
        <v>-9380612616</v>
      </c>
      <c r="F166" s="92">
        <v>-11261516890</v>
      </c>
      <c r="G166" s="92">
        <v>-13100894412</v>
      </c>
      <c r="H166" s="92">
        <v>-15776239013</v>
      </c>
      <c r="I166" s="92">
        <v>-18474672554</v>
      </c>
      <c r="J166" s="92">
        <v>-21981200437</v>
      </c>
      <c r="K166" s="92">
        <v>-23779526138</v>
      </c>
      <c r="L166" s="92">
        <v>-26705414575</v>
      </c>
      <c r="M166" s="93">
        <v>-69998.367329999994</v>
      </c>
      <c r="N166" s="93">
        <v>0</v>
      </c>
      <c r="O166" s="93">
        <v>0</v>
      </c>
      <c r="P166" s="94">
        <v>0</v>
      </c>
      <c r="Q166" s="94">
        <v>0</v>
      </c>
      <c r="R166" s="93">
        <v>0</v>
      </c>
      <c r="S166" s="93">
        <v>0</v>
      </c>
      <c r="T166" s="93">
        <v>0</v>
      </c>
      <c r="U166" s="93">
        <v>0</v>
      </c>
    </row>
    <row r="167" spans="1:21">
      <c r="A167" s="89" t="s">
        <v>7807</v>
      </c>
      <c r="B167" s="89" t="s">
        <v>82</v>
      </c>
      <c r="C167" s="92">
        <v>76990764913</v>
      </c>
      <c r="D167" s="92">
        <v>89748986269</v>
      </c>
      <c r="E167" s="92">
        <v>94546121840</v>
      </c>
      <c r="F167" s="92">
        <v>104426279084</v>
      </c>
      <c r="G167" s="92">
        <v>130599364161</v>
      </c>
      <c r="H167" s="92">
        <v>152873312555</v>
      </c>
      <c r="I167" s="92">
        <v>169757522407</v>
      </c>
      <c r="J167" s="92">
        <v>185903085027</v>
      </c>
      <c r="K167" s="92">
        <v>165478777931</v>
      </c>
      <c r="L167" s="92">
        <v>162015842361</v>
      </c>
      <c r="M167" s="93">
        <v>198451394173.82199</v>
      </c>
      <c r="N167" s="93">
        <v>109972529947.78993</v>
      </c>
      <c r="O167" s="93">
        <v>123516805690.39301</v>
      </c>
      <c r="P167" s="93">
        <v>143580728920.13699</v>
      </c>
      <c r="Q167" s="93">
        <v>155933795625.461</v>
      </c>
      <c r="R167" s="93">
        <v>180353369956.94699</v>
      </c>
      <c r="S167" s="93">
        <v>195520436158.45999</v>
      </c>
      <c r="T167" s="93">
        <v>234227499537.07001</v>
      </c>
      <c r="U167" s="93">
        <v>230426343614.70099</v>
      </c>
    </row>
    <row r="168" spans="1:21">
      <c r="A168" s="89" t="s">
        <v>330</v>
      </c>
      <c r="B168" s="89" t="s">
        <v>81</v>
      </c>
      <c r="C168" s="92">
        <v>3136161560</v>
      </c>
      <c r="D168" s="92">
        <v>7789920270</v>
      </c>
      <c r="E168" s="92">
        <v>13792931078</v>
      </c>
      <c r="F168" s="92">
        <v>13672377509</v>
      </c>
      <c r="G168" s="92">
        <v>24334198191</v>
      </c>
      <c r="H168" s="92">
        <v>35156734702</v>
      </c>
      <c r="I168" s="92">
        <v>36806620596</v>
      </c>
      <c r="J168" s="92">
        <v>42774623132</v>
      </c>
      <c r="K168" s="92">
        <v>43283833298</v>
      </c>
      <c r="L168" s="92">
        <v>49061515451</v>
      </c>
      <c r="M168" s="93">
        <v>58053797775.651199</v>
      </c>
      <c r="N168" s="93">
        <v>0</v>
      </c>
      <c r="O168" s="93"/>
      <c r="P168" s="93">
        <v>0</v>
      </c>
      <c r="Q168" s="93">
        <v>0</v>
      </c>
      <c r="R168" s="93">
        <v>0</v>
      </c>
      <c r="S168" s="93">
        <v>0</v>
      </c>
      <c r="T168" s="93">
        <v>0</v>
      </c>
      <c r="U168" s="93">
        <v>0</v>
      </c>
    </row>
    <row r="169" spans="1:21" ht="25.5">
      <c r="A169" s="89" t="s">
        <v>2166</v>
      </c>
      <c r="B169" s="89" t="s">
        <v>2167</v>
      </c>
      <c r="C169" s="92">
        <v>0</v>
      </c>
      <c r="D169" s="92">
        <v>0</v>
      </c>
      <c r="E169" s="92">
        <v>0</v>
      </c>
      <c r="F169" s="92">
        <v>0</v>
      </c>
      <c r="G169" s="92">
        <v>0</v>
      </c>
      <c r="H169" s="92">
        <v>0</v>
      </c>
      <c r="I169" s="92">
        <v>0</v>
      </c>
      <c r="J169" s="92">
        <v>0</v>
      </c>
      <c r="K169" s="92">
        <v>0</v>
      </c>
      <c r="L169" s="92">
        <v>0</v>
      </c>
      <c r="M169" s="92">
        <v>0</v>
      </c>
      <c r="N169" s="93">
        <v>0</v>
      </c>
      <c r="O169" s="93"/>
      <c r="P169" s="93">
        <v>0</v>
      </c>
      <c r="Q169" s="93">
        <v>0</v>
      </c>
      <c r="R169" s="93">
        <v>0</v>
      </c>
      <c r="S169" s="93">
        <v>0</v>
      </c>
      <c r="T169" s="93">
        <v>0</v>
      </c>
      <c r="U169" s="93">
        <v>0</v>
      </c>
    </row>
    <row r="170" spans="1:21" ht="25.5">
      <c r="A170" s="89" t="s">
        <v>2177</v>
      </c>
      <c r="B170" s="89" t="s">
        <v>2178</v>
      </c>
      <c r="C170" s="92">
        <v>0</v>
      </c>
      <c r="D170" s="92">
        <v>0</v>
      </c>
      <c r="E170" s="92">
        <v>0</v>
      </c>
      <c r="F170" s="92">
        <v>0</v>
      </c>
      <c r="G170" s="92">
        <v>0</v>
      </c>
      <c r="H170" s="92">
        <v>0</v>
      </c>
      <c r="I170" s="92">
        <v>0</v>
      </c>
      <c r="J170" s="92">
        <v>0</v>
      </c>
      <c r="K170" s="92">
        <v>0</v>
      </c>
      <c r="L170" s="92">
        <v>0</v>
      </c>
      <c r="M170" s="92">
        <v>0</v>
      </c>
      <c r="N170" s="93">
        <v>0</v>
      </c>
      <c r="O170" s="93">
        <v>248959.7740020752</v>
      </c>
      <c r="P170" s="93">
        <v>0</v>
      </c>
      <c r="Q170" s="93">
        <v>0</v>
      </c>
      <c r="R170" s="93">
        <v>0</v>
      </c>
      <c r="S170" s="93">
        <v>0</v>
      </c>
      <c r="T170" s="93">
        <v>0</v>
      </c>
      <c r="U170" s="93">
        <v>0</v>
      </c>
    </row>
    <row r="171" spans="1:21">
      <c r="A171" s="89" t="s">
        <v>2183</v>
      </c>
      <c r="B171" s="89" t="s">
        <v>2184</v>
      </c>
      <c r="C171" s="92">
        <v>0</v>
      </c>
      <c r="D171" s="92">
        <v>0</v>
      </c>
      <c r="E171" s="92">
        <v>0</v>
      </c>
      <c r="F171" s="92">
        <v>0</v>
      </c>
      <c r="G171" s="92">
        <v>0</v>
      </c>
      <c r="H171" s="92">
        <v>0</v>
      </c>
      <c r="I171" s="92">
        <v>0</v>
      </c>
      <c r="J171" s="92">
        <v>0</v>
      </c>
      <c r="K171" s="92">
        <v>0</v>
      </c>
      <c r="L171" s="92">
        <v>0</v>
      </c>
      <c r="M171" s="92">
        <v>0</v>
      </c>
      <c r="N171" s="93">
        <v>0</v>
      </c>
      <c r="O171" s="93"/>
      <c r="P171" s="93">
        <v>0</v>
      </c>
      <c r="Q171" s="93">
        <v>0</v>
      </c>
      <c r="R171" s="93">
        <v>0</v>
      </c>
      <c r="S171" s="93">
        <v>0</v>
      </c>
      <c r="T171" s="93">
        <v>0</v>
      </c>
      <c r="U171" s="93">
        <v>0</v>
      </c>
    </row>
    <row r="172" spans="1:21">
      <c r="A172" s="89" t="s">
        <v>331</v>
      </c>
      <c r="B172" s="89" t="s">
        <v>80</v>
      </c>
      <c r="C172" s="92">
        <v>1453079003</v>
      </c>
      <c r="D172" s="92">
        <v>2595952359</v>
      </c>
      <c r="E172" s="92">
        <v>2476949463</v>
      </c>
      <c r="F172" s="92">
        <v>1790201274</v>
      </c>
      <c r="G172" s="92">
        <v>1757074911</v>
      </c>
      <c r="H172" s="92">
        <v>2051031247</v>
      </c>
      <c r="I172" s="92">
        <v>2189346809</v>
      </c>
      <c r="J172" s="92">
        <v>2017923145</v>
      </c>
      <c r="K172" s="92">
        <v>2138926862</v>
      </c>
      <c r="L172" s="92">
        <v>1744715262</v>
      </c>
      <c r="M172" s="93">
        <v>1564976044.7930801</v>
      </c>
      <c r="N172" s="93">
        <v>2201768048.8756499</v>
      </c>
      <c r="O172" s="93">
        <v>2747633659.0062799</v>
      </c>
      <c r="P172" s="93">
        <v>3028547863.0493398</v>
      </c>
      <c r="Q172" s="93">
        <v>3381452377.2916098</v>
      </c>
      <c r="R172" s="93">
        <v>4257946663.8802996</v>
      </c>
      <c r="S172" s="93">
        <v>5494382772.79</v>
      </c>
      <c r="T172" s="93">
        <v>5089776204.8400002</v>
      </c>
      <c r="U172" s="93">
        <v>7420086245.2703495</v>
      </c>
    </row>
    <row r="173" spans="1:21">
      <c r="A173" s="89" t="s">
        <v>2225</v>
      </c>
      <c r="B173" s="89" t="s">
        <v>122</v>
      </c>
      <c r="C173" s="92">
        <v>0</v>
      </c>
      <c r="D173" s="92">
        <v>0</v>
      </c>
      <c r="E173" s="92">
        <v>0</v>
      </c>
      <c r="F173" s="92">
        <v>0</v>
      </c>
      <c r="G173" s="92">
        <v>0</v>
      </c>
      <c r="H173" s="92">
        <v>0</v>
      </c>
      <c r="I173" s="92">
        <v>0</v>
      </c>
      <c r="J173" s="92">
        <v>0</v>
      </c>
      <c r="K173" s="92">
        <v>0</v>
      </c>
      <c r="L173" s="92">
        <v>0</v>
      </c>
      <c r="M173" s="92">
        <v>0</v>
      </c>
      <c r="N173" s="93">
        <v>9796813313.8233204</v>
      </c>
      <c r="O173" s="93">
        <v>8873176762.3734894</v>
      </c>
      <c r="P173" s="93">
        <v>8920468510.5320892</v>
      </c>
      <c r="Q173" s="93">
        <v>10846007545.058901</v>
      </c>
      <c r="R173" s="93">
        <v>12251540031.526901</v>
      </c>
      <c r="S173" s="93">
        <v>12660526849.790001</v>
      </c>
      <c r="T173" s="93">
        <v>14073731854.77</v>
      </c>
      <c r="U173" s="93">
        <v>15192361314.975901</v>
      </c>
    </row>
    <row r="174" spans="1:21" ht="25.5">
      <c r="A174" s="89" t="s">
        <v>2238</v>
      </c>
      <c r="B174" s="89" t="s">
        <v>7664</v>
      </c>
      <c r="C174" s="92">
        <v>0</v>
      </c>
      <c r="D174" s="92">
        <v>0</v>
      </c>
      <c r="E174" s="92">
        <v>0</v>
      </c>
      <c r="F174" s="92">
        <v>0</v>
      </c>
      <c r="G174" s="92">
        <v>0</v>
      </c>
      <c r="H174" s="92">
        <v>0</v>
      </c>
      <c r="I174" s="92">
        <v>0</v>
      </c>
      <c r="J174" s="92">
        <v>0</v>
      </c>
      <c r="K174" s="92">
        <v>0</v>
      </c>
      <c r="L174" s="92">
        <v>0</v>
      </c>
      <c r="M174" s="92">
        <v>0</v>
      </c>
      <c r="N174" s="93">
        <v>2088419821.4289799</v>
      </c>
      <c r="O174" s="93">
        <v>1762565720.8599</v>
      </c>
      <c r="P174" s="93">
        <v>2453624886.1594801</v>
      </c>
      <c r="Q174" s="93">
        <v>3392963113.2465696</v>
      </c>
      <c r="R174" s="93">
        <v>4041548384.5169101</v>
      </c>
      <c r="S174" s="93">
        <v>4994225664.0500002</v>
      </c>
      <c r="T174" s="93">
        <v>6356665797.0900002</v>
      </c>
      <c r="U174" s="93">
        <v>3858066767.2860899</v>
      </c>
    </row>
    <row r="175" spans="1:21">
      <c r="A175" s="89" t="s">
        <v>2260</v>
      </c>
      <c r="B175" s="89" t="s">
        <v>120</v>
      </c>
      <c r="C175" s="92">
        <v>0</v>
      </c>
      <c r="D175" s="92">
        <v>0</v>
      </c>
      <c r="E175" s="92">
        <v>0</v>
      </c>
      <c r="F175" s="92">
        <v>0</v>
      </c>
      <c r="G175" s="92">
        <v>0</v>
      </c>
      <c r="H175" s="92">
        <v>0</v>
      </c>
      <c r="I175" s="92">
        <v>0</v>
      </c>
      <c r="J175" s="92">
        <v>0</v>
      </c>
      <c r="K175" s="92">
        <v>0</v>
      </c>
      <c r="L175" s="92">
        <v>0</v>
      </c>
      <c r="M175" s="92">
        <v>0</v>
      </c>
      <c r="N175" s="93">
        <v>34649194614.988098</v>
      </c>
      <c r="O175" s="93">
        <v>39495627473.098099</v>
      </c>
      <c r="P175" s="93">
        <v>52355869838.470795</v>
      </c>
      <c r="Q175" s="93">
        <v>39178860981.216003</v>
      </c>
      <c r="R175" s="93">
        <v>47110176627.617798</v>
      </c>
      <c r="S175" s="93">
        <v>55130071792.599998</v>
      </c>
      <c r="T175" s="93">
        <v>74134804502.710007</v>
      </c>
      <c r="U175" s="93">
        <v>78961339755.0401</v>
      </c>
    </row>
    <row r="176" spans="1:21">
      <c r="A176" s="89" t="s">
        <v>2273</v>
      </c>
      <c r="B176" s="89" t="s">
        <v>119</v>
      </c>
      <c r="C176" s="92">
        <v>0</v>
      </c>
      <c r="D176" s="92">
        <v>0</v>
      </c>
      <c r="E176" s="92">
        <v>0</v>
      </c>
      <c r="F176" s="92">
        <v>0</v>
      </c>
      <c r="G176" s="92">
        <v>0</v>
      </c>
      <c r="H176" s="92">
        <v>0</v>
      </c>
      <c r="I176" s="92">
        <v>0</v>
      </c>
      <c r="J176" s="92">
        <v>0</v>
      </c>
      <c r="K176" s="92">
        <v>0</v>
      </c>
      <c r="L176" s="92">
        <v>0</v>
      </c>
      <c r="M176" s="92">
        <v>0</v>
      </c>
      <c r="N176" s="93">
        <v>6578933377.8429298</v>
      </c>
      <c r="O176" s="93">
        <v>3642748478.7817402</v>
      </c>
      <c r="P176" s="93">
        <v>3376924397.8868899</v>
      </c>
      <c r="Q176" s="93">
        <v>3311428958.1433196</v>
      </c>
      <c r="R176" s="93">
        <v>4132818245.0430598</v>
      </c>
      <c r="S176" s="93">
        <v>3524136601.6399999</v>
      </c>
      <c r="T176" s="93">
        <v>3902073838.79</v>
      </c>
      <c r="U176" s="93">
        <v>3566041690.6496401</v>
      </c>
    </row>
    <row r="177" spans="1:21">
      <c r="A177" s="89" t="s">
        <v>332</v>
      </c>
      <c r="B177" s="89" t="s">
        <v>79</v>
      </c>
      <c r="C177" s="92">
        <v>10386205703</v>
      </c>
      <c r="D177" s="92">
        <v>10227924338</v>
      </c>
      <c r="E177" s="92">
        <v>9790217130</v>
      </c>
      <c r="F177" s="92">
        <v>10603875057</v>
      </c>
      <c r="G177" s="92">
        <v>12936136377</v>
      </c>
      <c r="H177" s="92">
        <v>13507356620</v>
      </c>
      <c r="I177" s="92">
        <v>14529309967</v>
      </c>
      <c r="J177" s="92">
        <v>12507646300</v>
      </c>
      <c r="K177" s="92">
        <v>19199712507</v>
      </c>
      <c r="L177" s="92">
        <v>20035819143</v>
      </c>
      <c r="M177" s="93">
        <v>22154942944.766701</v>
      </c>
      <c r="N177" s="93">
        <v>0</v>
      </c>
      <c r="O177" s="93">
        <v>0</v>
      </c>
      <c r="P177" s="93">
        <v>0</v>
      </c>
      <c r="Q177" s="94">
        <v>0</v>
      </c>
      <c r="R177" s="93">
        <v>0</v>
      </c>
      <c r="S177" s="93">
        <v>0</v>
      </c>
      <c r="T177" s="93">
        <v>0</v>
      </c>
      <c r="U177" s="93">
        <v>0</v>
      </c>
    </row>
    <row r="178" spans="1:21">
      <c r="A178" s="89" t="s">
        <v>333</v>
      </c>
      <c r="B178" s="89" t="s">
        <v>78</v>
      </c>
      <c r="C178" s="92">
        <v>1000697381</v>
      </c>
      <c r="D178" s="92">
        <v>1414046598</v>
      </c>
      <c r="E178" s="92">
        <v>1223379269</v>
      </c>
      <c r="F178" s="92">
        <v>1758774190</v>
      </c>
      <c r="G178" s="92">
        <v>2135493453</v>
      </c>
      <c r="H178" s="92">
        <v>2567015234</v>
      </c>
      <c r="I178" s="92">
        <v>3131284733</v>
      </c>
      <c r="J178" s="92">
        <v>3539916853</v>
      </c>
      <c r="K178" s="92">
        <v>4273688098</v>
      </c>
      <c r="L178" s="92">
        <v>4123424792</v>
      </c>
      <c r="M178" s="93">
        <v>2523817825.5964198</v>
      </c>
      <c r="N178" s="93">
        <v>0</v>
      </c>
      <c r="O178" s="93">
        <v>0</v>
      </c>
      <c r="P178" s="93">
        <v>0</v>
      </c>
      <c r="Q178" s="94">
        <v>0</v>
      </c>
      <c r="R178" s="93">
        <v>0</v>
      </c>
      <c r="S178" s="93">
        <v>0</v>
      </c>
      <c r="T178" s="93">
        <v>0</v>
      </c>
      <c r="U178" s="93">
        <v>0</v>
      </c>
    </row>
    <row r="179" spans="1:21">
      <c r="A179" s="89" t="s">
        <v>334</v>
      </c>
      <c r="B179" s="89" t="s">
        <v>77</v>
      </c>
      <c r="C179" s="92">
        <v>10490225976</v>
      </c>
      <c r="D179" s="92">
        <v>8596117561</v>
      </c>
      <c r="E179" s="92">
        <v>8346383379</v>
      </c>
      <c r="F179" s="92">
        <v>8520505891</v>
      </c>
      <c r="G179" s="92">
        <v>9230492380</v>
      </c>
      <c r="H179" s="92">
        <v>8324244157</v>
      </c>
      <c r="I179" s="92">
        <v>9109110780</v>
      </c>
      <c r="J179" s="92">
        <v>13933639585</v>
      </c>
      <c r="K179" s="92">
        <v>23885977590</v>
      </c>
      <c r="L179" s="92">
        <v>24959437311</v>
      </c>
      <c r="M179" s="93">
        <v>23260205219.320103</v>
      </c>
      <c r="N179" s="93">
        <v>0</v>
      </c>
      <c r="O179" s="93">
        <v>0</v>
      </c>
      <c r="P179" s="93">
        <v>0</v>
      </c>
      <c r="Q179" s="94">
        <v>0</v>
      </c>
      <c r="R179" s="93">
        <v>0</v>
      </c>
      <c r="S179" s="93">
        <v>0</v>
      </c>
      <c r="T179" s="93">
        <v>0</v>
      </c>
      <c r="U179" s="93">
        <v>0</v>
      </c>
    </row>
    <row r="180" spans="1:21" ht="25.5">
      <c r="A180" s="89" t="s">
        <v>335</v>
      </c>
      <c r="B180" s="89" t="s">
        <v>76</v>
      </c>
      <c r="C180" s="92">
        <v>-26961435</v>
      </c>
      <c r="D180" s="92">
        <v>-22772822</v>
      </c>
      <c r="E180" s="92">
        <v>-21115975</v>
      </c>
      <c r="F180" s="92">
        <v>-23085622</v>
      </c>
      <c r="G180" s="92">
        <v>-22826108</v>
      </c>
      <c r="H180" s="92">
        <v>-48630503</v>
      </c>
      <c r="I180" s="92">
        <v>-36268700</v>
      </c>
      <c r="J180" s="92">
        <v>-193336049</v>
      </c>
      <c r="K180" s="92">
        <v>-275337252</v>
      </c>
      <c r="L180" s="92">
        <v>-279642072</v>
      </c>
      <c r="M180" s="93">
        <v>-136997395.40544999</v>
      </c>
      <c r="N180" s="93">
        <v>0</v>
      </c>
      <c r="O180" s="93">
        <v>0</v>
      </c>
      <c r="P180" s="93">
        <v>0</v>
      </c>
      <c r="Q180" s="94">
        <v>0</v>
      </c>
      <c r="R180" s="93">
        <v>0</v>
      </c>
      <c r="S180" s="93">
        <v>0</v>
      </c>
      <c r="T180" s="93">
        <v>0</v>
      </c>
      <c r="U180" s="93">
        <v>0</v>
      </c>
    </row>
    <row r="181" spans="1:21" ht="25.5">
      <c r="A181" s="89" t="s">
        <v>336</v>
      </c>
      <c r="B181" s="89" t="s">
        <v>75</v>
      </c>
      <c r="C181" s="92">
        <v>-1257306264</v>
      </c>
      <c r="D181" s="92">
        <v>-962719620</v>
      </c>
      <c r="E181" s="92">
        <v>-1087662327</v>
      </c>
      <c r="F181" s="92">
        <v>-930460087</v>
      </c>
      <c r="G181" s="92">
        <v>-1076547950</v>
      </c>
      <c r="H181" s="92">
        <v>-1605624874</v>
      </c>
      <c r="I181" s="92">
        <v>-1853396506</v>
      </c>
      <c r="J181" s="92">
        <v>-3953752802</v>
      </c>
      <c r="K181" s="92">
        <v>-11201801509</v>
      </c>
      <c r="L181" s="92">
        <v>-11386979205</v>
      </c>
      <c r="M181" s="93">
        <v>-10978486928.0434</v>
      </c>
      <c r="N181" s="93">
        <v>0</v>
      </c>
      <c r="O181" s="93">
        <v>0</v>
      </c>
      <c r="P181" s="93">
        <v>0</v>
      </c>
      <c r="Q181" s="94">
        <v>0</v>
      </c>
      <c r="R181" s="93">
        <v>0</v>
      </c>
      <c r="S181" s="93">
        <v>0</v>
      </c>
      <c r="T181" s="93">
        <v>0</v>
      </c>
      <c r="U181" s="93">
        <v>0</v>
      </c>
    </row>
    <row r="182" spans="1:21">
      <c r="A182" s="89" t="s">
        <v>337</v>
      </c>
      <c r="B182" s="89" t="s">
        <v>74</v>
      </c>
      <c r="C182" s="92">
        <v>1694420754</v>
      </c>
      <c r="D182" s="92">
        <v>1880893634</v>
      </c>
      <c r="E182" s="92">
        <v>865586283</v>
      </c>
      <c r="F182" s="92">
        <v>1299772786</v>
      </c>
      <c r="G182" s="92">
        <v>2248289945</v>
      </c>
      <c r="H182" s="92">
        <v>3778022079</v>
      </c>
      <c r="I182" s="92">
        <v>4948489297</v>
      </c>
      <c r="J182" s="92">
        <v>3784694490</v>
      </c>
      <c r="K182" s="92">
        <v>5568616693</v>
      </c>
      <c r="L182" s="92">
        <v>4935714857</v>
      </c>
      <c r="M182" s="93">
        <v>6322607558.8510895</v>
      </c>
      <c r="N182" s="93">
        <v>7839021980.1663799</v>
      </c>
      <c r="O182" s="93">
        <v>6546079704.76826</v>
      </c>
      <c r="P182" s="93">
        <v>7828532355.1105099</v>
      </c>
      <c r="Q182" s="93">
        <v>24016634836.632301</v>
      </c>
      <c r="R182" s="93">
        <v>26921813979.835197</v>
      </c>
      <c r="S182" s="93">
        <v>30636696462.119999</v>
      </c>
      <c r="T182" s="93">
        <v>35597410103.190002</v>
      </c>
      <c r="U182" s="93">
        <v>34782650710.0802</v>
      </c>
    </row>
    <row r="183" spans="1:21">
      <c r="A183" s="89" t="s">
        <v>338</v>
      </c>
      <c r="B183" s="89" t="s">
        <v>73</v>
      </c>
      <c r="C183" s="92">
        <v>278891767</v>
      </c>
      <c r="D183" s="92">
        <v>256343310</v>
      </c>
      <c r="E183" s="92">
        <v>308316732</v>
      </c>
      <c r="F183" s="92">
        <v>317369663</v>
      </c>
      <c r="G183" s="92">
        <v>267162174</v>
      </c>
      <c r="H183" s="92">
        <v>253427230</v>
      </c>
      <c r="I183" s="92">
        <v>271744613</v>
      </c>
      <c r="J183" s="92">
        <v>252820645</v>
      </c>
      <c r="K183" s="92">
        <v>293571418</v>
      </c>
      <c r="L183" s="92">
        <v>315281677</v>
      </c>
      <c r="M183" s="93">
        <v>328865618.39713001</v>
      </c>
      <c r="N183" s="93">
        <v>0</v>
      </c>
      <c r="O183" s="93">
        <v>0</v>
      </c>
      <c r="P183" s="93">
        <v>0</v>
      </c>
      <c r="Q183" s="94">
        <v>0</v>
      </c>
      <c r="R183" s="93">
        <v>0</v>
      </c>
      <c r="S183" s="93">
        <v>0</v>
      </c>
      <c r="T183" s="93">
        <v>0</v>
      </c>
      <c r="U183" s="93">
        <v>390497840.30690998</v>
      </c>
    </row>
    <row r="184" spans="1:21">
      <c r="A184" s="89" t="s">
        <v>339</v>
      </c>
      <c r="B184" s="89" t="s">
        <v>72</v>
      </c>
      <c r="C184" s="92">
        <v>-117030368</v>
      </c>
      <c r="D184" s="92">
        <v>-95327384</v>
      </c>
      <c r="E184" s="92">
        <v>-101079954</v>
      </c>
      <c r="F184" s="92">
        <v>-120570338</v>
      </c>
      <c r="G184" s="92">
        <v>-126513958</v>
      </c>
      <c r="H184" s="92">
        <v>-109873824</v>
      </c>
      <c r="I184" s="92">
        <v>-92291824</v>
      </c>
      <c r="J184" s="92">
        <v>-93334877</v>
      </c>
      <c r="K184" s="92">
        <v>-103572180</v>
      </c>
      <c r="L184" s="92">
        <v>-87232996</v>
      </c>
      <c r="M184" s="93">
        <v>-89627899.630899996</v>
      </c>
      <c r="N184" s="93">
        <v>0</v>
      </c>
      <c r="O184" s="93">
        <v>0</v>
      </c>
      <c r="P184" s="93">
        <v>0</v>
      </c>
      <c r="Q184" s="94">
        <v>0</v>
      </c>
      <c r="R184" s="93">
        <v>0</v>
      </c>
      <c r="S184" s="93">
        <v>0</v>
      </c>
      <c r="T184" s="93">
        <v>0</v>
      </c>
      <c r="U184" s="93">
        <v>-11555523.76118</v>
      </c>
    </row>
    <row r="185" spans="1:21">
      <c r="A185" s="89" t="s">
        <v>340</v>
      </c>
      <c r="B185" s="89" t="s">
        <v>214</v>
      </c>
      <c r="C185" s="92">
        <v>341303</v>
      </c>
      <c r="D185" s="95">
        <v>341300</v>
      </c>
      <c r="E185" s="95">
        <v>341300</v>
      </c>
      <c r="F185" s="95">
        <v>357300</v>
      </c>
      <c r="G185" s="95">
        <v>16000</v>
      </c>
      <c r="H185" s="95">
        <v>16000</v>
      </c>
      <c r="I185" s="95">
        <v>0</v>
      </c>
      <c r="J185" s="95">
        <v>0</v>
      </c>
      <c r="K185" s="95">
        <v>6011718</v>
      </c>
      <c r="L185" s="95">
        <v>0</v>
      </c>
      <c r="M185" s="93">
        <v>0</v>
      </c>
      <c r="N185" s="93">
        <v>0</v>
      </c>
      <c r="O185" s="93">
        <v>0</v>
      </c>
      <c r="P185" s="93">
        <v>0</v>
      </c>
      <c r="Q185" s="94">
        <v>0</v>
      </c>
      <c r="R185" s="93">
        <v>0</v>
      </c>
      <c r="S185" s="93">
        <v>0</v>
      </c>
      <c r="T185" s="93">
        <v>0</v>
      </c>
      <c r="U185" s="93">
        <v>0</v>
      </c>
    </row>
    <row r="186" spans="1:21">
      <c r="A186" s="89" t="s">
        <v>341</v>
      </c>
      <c r="B186" s="89" t="s">
        <v>71</v>
      </c>
      <c r="C186" s="92">
        <v>95728693</v>
      </c>
      <c r="D186" s="92">
        <v>125430307</v>
      </c>
      <c r="E186" s="92">
        <v>195404301</v>
      </c>
      <c r="F186" s="92">
        <v>265081890</v>
      </c>
      <c r="G186" s="92">
        <v>504001476</v>
      </c>
      <c r="H186" s="92">
        <v>726051195</v>
      </c>
      <c r="I186" s="92">
        <v>831818323</v>
      </c>
      <c r="J186" s="92">
        <v>820283425</v>
      </c>
      <c r="K186" s="92">
        <v>512773129</v>
      </c>
      <c r="L186" s="92">
        <v>535274298</v>
      </c>
      <c r="M186" s="93">
        <v>158780375.11500001</v>
      </c>
      <c r="N186" s="93">
        <v>0</v>
      </c>
      <c r="O186" s="93">
        <v>0</v>
      </c>
      <c r="P186" s="93">
        <v>0</v>
      </c>
      <c r="Q186" s="94">
        <v>0</v>
      </c>
      <c r="R186" s="93">
        <v>0</v>
      </c>
      <c r="S186" s="93">
        <v>0</v>
      </c>
      <c r="T186" s="93">
        <v>0</v>
      </c>
      <c r="U186" s="93">
        <v>0</v>
      </c>
    </row>
    <row r="187" spans="1:21" ht="25.5">
      <c r="A187" s="89" t="s">
        <v>342</v>
      </c>
      <c r="B187" s="89" t="s">
        <v>172</v>
      </c>
      <c r="C187" s="92">
        <v>-6031790</v>
      </c>
      <c r="D187" s="92">
        <v>-8930829</v>
      </c>
      <c r="E187" s="92">
        <v>-14515493</v>
      </c>
      <c r="F187" s="92">
        <v>-21161370</v>
      </c>
      <c r="G187" s="92">
        <v>-30790497</v>
      </c>
      <c r="H187" s="92">
        <v>-68724364</v>
      </c>
      <c r="I187" s="92">
        <v>-85595410</v>
      </c>
      <c r="J187" s="92">
        <v>-93617573</v>
      </c>
      <c r="K187" s="92">
        <v>-96838909</v>
      </c>
      <c r="L187" s="92">
        <v>-30323507</v>
      </c>
      <c r="M187" s="93">
        <v>-24783980.932659999</v>
      </c>
      <c r="N187" s="93">
        <v>0</v>
      </c>
      <c r="O187" s="93">
        <v>0</v>
      </c>
      <c r="P187" s="93">
        <v>0</v>
      </c>
      <c r="Q187" s="94">
        <v>0</v>
      </c>
      <c r="R187" s="93">
        <v>0</v>
      </c>
      <c r="S187" s="93">
        <v>0</v>
      </c>
      <c r="T187" s="93">
        <v>0</v>
      </c>
      <c r="U187" s="93">
        <v>0</v>
      </c>
    </row>
    <row r="188" spans="1:21">
      <c r="A188" s="89" t="s">
        <v>2298</v>
      </c>
      <c r="B188" s="89" t="s">
        <v>2299</v>
      </c>
      <c r="C188" s="92">
        <v>0</v>
      </c>
      <c r="D188" s="92">
        <v>0</v>
      </c>
      <c r="E188" s="92">
        <v>0</v>
      </c>
      <c r="F188" s="92">
        <v>0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92">
        <v>0</v>
      </c>
      <c r="N188" s="93">
        <v>353932786.45300001</v>
      </c>
      <c r="O188" s="93">
        <v>331952474.67799997</v>
      </c>
      <c r="P188" s="93">
        <v>416056660.26440996</v>
      </c>
      <c r="Q188" s="93">
        <v>521146772.85299999</v>
      </c>
      <c r="R188" s="93">
        <v>491143378.75099999</v>
      </c>
      <c r="S188" s="93">
        <v>304397228.33999997</v>
      </c>
      <c r="T188" s="93">
        <v>3026888338.7800002</v>
      </c>
      <c r="U188" s="93">
        <v>2181057224.1612301</v>
      </c>
    </row>
    <row r="189" spans="1:21" ht="25.5">
      <c r="A189" s="89" t="s">
        <v>2305</v>
      </c>
      <c r="B189" s="89" t="s">
        <v>2306</v>
      </c>
      <c r="C189" s="92">
        <v>0</v>
      </c>
      <c r="D189" s="92">
        <v>0</v>
      </c>
      <c r="E189" s="92">
        <v>0</v>
      </c>
      <c r="F189" s="92">
        <v>0</v>
      </c>
      <c r="G189" s="92">
        <v>0</v>
      </c>
      <c r="H189" s="92">
        <v>0</v>
      </c>
      <c r="I189" s="92">
        <v>0</v>
      </c>
      <c r="J189" s="92">
        <v>0</v>
      </c>
      <c r="K189" s="92">
        <v>0</v>
      </c>
      <c r="L189" s="92">
        <v>0</v>
      </c>
      <c r="M189" s="92">
        <v>0</v>
      </c>
      <c r="N189" s="93">
        <v>-105447290.199</v>
      </c>
      <c r="O189" s="93">
        <v>-105871876.84100001</v>
      </c>
      <c r="P189" s="93">
        <v>-141918749.07800001</v>
      </c>
      <c r="Q189" s="93">
        <v>-142064840.73199999</v>
      </c>
      <c r="R189" s="93">
        <v>-140616015.98500001</v>
      </c>
      <c r="S189" s="93">
        <v>-129876255.65000001</v>
      </c>
      <c r="T189" s="93">
        <v>-149049891.93000001</v>
      </c>
      <c r="U189" s="93">
        <v>-153689173.09473002</v>
      </c>
    </row>
    <row r="190" spans="1:21" s="111" customFormat="1" ht="25.5">
      <c r="A190" s="108" t="s">
        <v>7785</v>
      </c>
      <c r="B190" s="108" t="s">
        <v>7786</v>
      </c>
      <c r="C190" s="109">
        <v>0</v>
      </c>
      <c r="D190" s="109">
        <v>0</v>
      </c>
      <c r="E190" s="109">
        <v>0</v>
      </c>
      <c r="F190" s="109">
        <v>0</v>
      </c>
      <c r="G190" s="109">
        <v>0</v>
      </c>
      <c r="H190" s="109">
        <v>0</v>
      </c>
      <c r="I190" s="109">
        <v>0</v>
      </c>
      <c r="J190" s="109">
        <v>0</v>
      </c>
      <c r="K190" s="109">
        <v>0</v>
      </c>
      <c r="L190" s="109">
        <v>0</v>
      </c>
      <c r="M190" s="109">
        <v>0</v>
      </c>
      <c r="N190" s="110">
        <v>0</v>
      </c>
      <c r="O190" s="110">
        <v>0</v>
      </c>
      <c r="P190" s="110">
        <v>0</v>
      </c>
      <c r="Q190" s="110">
        <v>0</v>
      </c>
      <c r="R190" s="110">
        <v>0</v>
      </c>
      <c r="S190" s="110">
        <v>-166789.57</v>
      </c>
      <c r="T190" s="110">
        <v>0</v>
      </c>
      <c r="U190" s="110">
        <v>0</v>
      </c>
    </row>
    <row r="191" spans="1:21">
      <c r="A191" s="89" t="s">
        <v>2311</v>
      </c>
      <c r="B191" s="89" t="s">
        <v>93</v>
      </c>
      <c r="C191" s="92">
        <v>0</v>
      </c>
      <c r="D191" s="92">
        <v>0</v>
      </c>
      <c r="E191" s="92">
        <v>0</v>
      </c>
      <c r="F191" s="92">
        <v>0</v>
      </c>
      <c r="G191" s="92">
        <v>0</v>
      </c>
      <c r="H191" s="92">
        <v>0</v>
      </c>
      <c r="I191" s="92">
        <v>0</v>
      </c>
      <c r="J191" s="92">
        <v>0</v>
      </c>
      <c r="K191" s="92">
        <v>0</v>
      </c>
      <c r="L191" s="92">
        <v>0</v>
      </c>
      <c r="M191" s="92">
        <v>0</v>
      </c>
      <c r="N191" s="93">
        <v>4345650093.5138102</v>
      </c>
      <c r="O191" s="93">
        <v>5366974188.9262104</v>
      </c>
      <c r="P191" s="93">
        <v>5108406608.7332001</v>
      </c>
      <c r="Q191" s="93">
        <v>5205062019.4614105</v>
      </c>
      <c r="R191" s="93">
        <v>5057982221.1854296</v>
      </c>
      <c r="S191" s="93">
        <v>5000597649.75</v>
      </c>
      <c r="T191" s="93">
        <v>5227727643.4899998</v>
      </c>
      <c r="U191" s="93">
        <v>4715202839.9042597</v>
      </c>
    </row>
    <row r="192" spans="1:21" ht="25.5">
      <c r="A192" s="89" t="s">
        <v>2318</v>
      </c>
      <c r="B192" s="89" t="s">
        <v>2319</v>
      </c>
      <c r="C192" s="92">
        <v>0</v>
      </c>
      <c r="D192" s="92">
        <v>0</v>
      </c>
      <c r="E192" s="92">
        <v>0</v>
      </c>
      <c r="F192" s="92">
        <v>0</v>
      </c>
      <c r="G192" s="92">
        <v>0</v>
      </c>
      <c r="H192" s="92">
        <v>0</v>
      </c>
      <c r="I192" s="92">
        <v>0</v>
      </c>
      <c r="J192" s="92">
        <v>0</v>
      </c>
      <c r="K192" s="92">
        <v>0</v>
      </c>
      <c r="L192" s="92">
        <v>0</v>
      </c>
      <c r="M192" s="92">
        <v>0</v>
      </c>
      <c r="N192" s="93">
        <v>-43731009.30539</v>
      </c>
      <c r="O192" s="93">
        <v>-129489867.98634</v>
      </c>
      <c r="P192" s="93">
        <v>-158699069.30548999</v>
      </c>
      <c r="Q192" s="93">
        <v>-191589312.36930001</v>
      </c>
      <c r="R192" s="93">
        <v>-197697958.54756999</v>
      </c>
      <c r="S192" s="93">
        <v>-223607574.44</v>
      </c>
      <c r="T192" s="93">
        <v>-266027445.94</v>
      </c>
      <c r="U192" s="93">
        <v>-273555176.69511998</v>
      </c>
    </row>
    <row r="193" spans="1:21" ht="25.5">
      <c r="A193" s="89" t="s">
        <v>2322</v>
      </c>
      <c r="B193" s="89" t="s">
        <v>2323</v>
      </c>
      <c r="C193" s="92">
        <v>0</v>
      </c>
      <c r="D193" s="92">
        <v>0</v>
      </c>
      <c r="E193" s="92">
        <v>0</v>
      </c>
      <c r="F193" s="92">
        <v>0</v>
      </c>
      <c r="G193" s="92">
        <v>0</v>
      </c>
      <c r="H193" s="92">
        <v>0</v>
      </c>
      <c r="I193" s="92">
        <v>0</v>
      </c>
      <c r="J193" s="92">
        <v>0</v>
      </c>
      <c r="K193" s="92">
        <v>0</v>
      </c>
      <c r="L193" s="92">
        <v>0</v>
      </c>
      <c r="M193" s="92">
        <v>0</v>
      </c>
      <c r="N193" s="93">
        <v>-5881660.9560700003</v>
      </c>
      <c r="O193" s="93">
        <v>-22467903.199069999</v>
      </c>
      <c r="P193" s="93">
        <v>-23084738.417070001</v>
      </c>
      <c r="Q193" s="93">
        <v>-52106325.471069999</v>
      </c>
      <c r="R193" s="93">
        <v>-68524589.882070005</v>
      </c>
      <c r="S193" s="93">
        <v>-87331775.400000006</v>
      </c>
      <c r="T193" s="93">
        <v>-71740788.099999994</v>
      </c>
      <c r="U193" s="93">
        <v>-46100925.646349996</v>
      </c>
    </row>
    <row r="194" spans="1:21" ht="25.5">
      <c r="A194" s="89" t="s">
        <v>2326</v>
      </c>
      <c r="B194" s="89" t="s">
        <v>2327</v>
      </c>
      <c r="C194" s="92">
        <v>0</v>
      </c>
      <c r="D194" s="92">
        <v>0</v>
      </c>
      <c r="E194" s="92">
        <v>0</v>
      </c>
      <c r="F194" s="92">
        <v>0</v>
      </c>
      <c r="G194" s="92">
        <v>0</v>
      </c>
      <c r="H194" s="92">
        <v>0</v>
      </c>
      <c r="I194" s="92">
        <v>0</v>
      </c>
      <c r="J194" s="92">
        <v>0</v>
      </c>
      <c r="K194" s="92">
        <v>0</v>
      </c>
      <c r="L194" s="92">
        <v>0</v>
      </c>
      <c r="M194" s="92">
        <v>0</v>
      </c>
      <c r="N194" s="93">
        <v>84844998.146570012</v>
      </c>
      <c r="O194" s="93">
        <v>130808269.1442</v>
      </c>
      <c r="P194" s="93">
        <v>339983739.51771003</v>
      </c>
      <c r="Q194" s="93">
        <v>318833514.84768999</v>
      </c>
      <c r="R194" s="93">
        <v>315891493.82553005</v>
      </c>
      <c r="S194" s="93">
        <v>336136164.38</v>
      </c>
      <c r="T194" s="93">
        <v>487683993.20999998</v>
      </c>
      <c r="U194" s="93">
        <v>549346768.98392999</v>
      </c>
    </row>
    <row r="195" spans="1:21">
      <c r="A195" s="89" t="s">
        <v>343</v>
      </c>
      <c r="B195" s="89" t="s">
        <v>70</v>
      </c>
      <c r="C195" s="92">
        <v>688361064</v>
      </c>
      <c r="D195" s="92">
        <v>734809810</v>
      </c>
      <c r="E195" s="92">
        <v>766609419</v>
      </c>
      <c r="F195" s="92">
        <v>820769163</v>
      </c>
      <c r="G195" s="92">
        <v>831533138</v>
      </c>
      <c r="H195" s="92">
        <v>858341964</v>
      </c>
      <c r="I195" s="92">
        <v>895099491</v>
      </c>
      <c r="J195" s="92">
        <v>931887669</v>
      </c>
      <c r="K195" s="92">
        <v>940767341</v>
      </c>
      <c r="L195" s="92">
        <v>987926426</v>
      </c>
      <c r="M195" s="93">
        <v>1017359246.88416</v>
      </c>
      <c r="N195" s="93">
        <v>0</v>
      </c>
      <c r="O195" s="93">
        <v>0</v>
      </c>
      <c r="P195" s="93">
        <v>0</v>
      </c>
      <c r="Q195" s="94">
        <v>0</v>
      </c>
      <c r="R195" s="93">
        <v>0</v>
      </c>
      <c r="S195" s="93">
        <v>0</v>
      </c>
      <c r="T195" s="93">
        <v>0</v>
      </c>
      <c r="U195" s="93">
        <v>0</v>
      </c>
    </row>
    <row r="196" spans="1:21">
      <c r="A196" s="89" t="s">
        <v>344</v>
      </c>
      <c r="B196" s="89" t="s">
        <v>2330</v>
      </c>
      <c r="C196" s="92">
        <v>5976994297</v>
      </c>
      <c r="D196" s="92">
        <v>7906516343</v>
      </c>
      <c r="E196" s="92">
        <v>9747604069</v>
      </c>
      <c r="F196" s="92">
        <v>11094942997</v>
      </c>
      <c r="G196" s="92">
        <v>12401807036</v>
      </c>
      <c r="H196" s="92">
        <v>12831580078</v>
      </c>
      <c r="I196" s="92">
        <v>12933053553</v>
      </c>
      <c r="J196" s="92">
        <v>13826591228</v>
      </c>
      <c r="K196" s="92">
        <v>10212160892</v>
      </c>
      <c r="L196" s="92">
        <v>11486277301</v>
      </c>
      <c r="M196" s="93">
        <v>56967349420.876205</v>
      </c>
      <c r="N196" s="93">
        <v>64996771289.111099</v>
      </c>
      <c r="O196" s="93">
        <v>79891869650.56929</v>
      </c>
      <c r="P196" s="93">
        <v>87605379709.117203</v>
      </c>
      <c r="Q196" s="93">
        <v>93502172224.246094</v>
      </c>
      <c r="R196" s="93">
        <v>101856305921.508</v>
      </c>
      <c r="S196" s="93">
        <v>113223159061.27</v>
      </c>
      <c r="T196" s="93">
        <v>116500718580.19</v>
      </c>
      <c r="U196" s="93">
        <v>128018259388.32001</v>
      </c>
    </row>
    <row r="197" spans="1:21">
      <c r="A197" s="89" t="s">
        <v>345</v>
      </c>
      <c r="B197" s="89" t="s">
        <v>2351</v>
      </c>
      <c r="C197" s="92">
        <v>-2006216135</v>
      </c>
      <c r="D197" s="92">
        <v>-2390205953</v>
      </c>
      <c r="E197" s="92">
        <v>-2962241082</v>
      </c>
      <c r="F197" s="92">
        <v>-3406684884</v>
      </c>
      <c r="G197" s="92">
        <v>-3999457716</v>
      </c>
      <c r="H197" s="92">
        <v>-4492676004</v>
      </c>
      <c r="I197" s="92">
        <v>-4986137827</v>
      </c>
      <c r="J197" s="92">
        <v>-5564476805</v>
      </c>
      <c r="K197" s="92">
        <v>-4308464811</v>
      </c>
      <c r="L197" s="92">
        <v>-5099878854</v>
      </c>
      <c r="M197" s="93">
        <v>-33134694368.806</v>
      </c>
      <c r="N197" s="93">
        <v>-35552825236.023003</v>
      </c>
      <c r="O197" s="93">
        <v>-39868086308.194199</v>
      </c>
      <c r="P197" s="93">
        <v>-44604690747.990097</v>
      </c>
      <c r="Q197" s="93">
        <v>-50296135061.5466</v>
      </c>
      <c r="R197" s="93">
        <v>-55481516344.1735</v>
      </c>
      <c r="S197" s="93">
        <v>-60637125024.860001</v>
      </c>
      <c r="T197" s="93">
        <v>-65803558515.440002</v>
      </c>
      <c r="U197" s="93">
        <v>-71215928158.519699</v>
      </c>
    </row>
    <row r="198" spans="1:21">
      <c r="A198" s="89" t="s">
        <v>2361</v>
      </c>
      <c r="B198" s="89" t="s">
        <v>2362</v>
      </c>
      <c r="C198" s="92">
        <v>0</v>
      </c>
      <c r="D198" s="92">
        <v>0</v>
      </c>
      <c r="E198" s="92">
        <v>0</v>
      </c>
      <c r="F198" s="92">
        <v>0</v>
      </c>
      <c r="G198" s="92">
        <v>0</v>
      </c>
      <c r="H198" s="92">
        <v>0</v>
      </c>
      <c r="I198" s="92">
        <v>0</v>
      </c>
      <c r="J198" s="92">
        <v>0</v>
      </c>
      <c r="K198" s="92">
        <v>0</v>
      </c>
      <c r="L198" s="92">
        <v>0</v>
      </c>
      <c r="M198" s="92">
        <v>0</v>
      </c>
      <c r="N198" s="93">
        <v>-2286895840.17697</v>
      </c>
      <c r="O198" s="93">
        <v>-3213045875.2614899</v>
      </c>
      <c r="P198" s="93">
        <v>-3613348263.6039</v>
      </c>
      <c r="Q198" s="93">
        <v>-3387939701.9207301</v>
      </c>
      <c r="R198" s="93">
        <v>-3782410463.6113601</v>
      </c>
      <c r="S198" s="93">
        <v>-5671216301.7700005</v>
      </c>
      <c r="T198" s="93">
        <v>-5630493523.1899996</v>
      </c>
      <c r="U198" s="93">
        <v>-5777423259.7273397</v>
      </c>
    </row>
    <row r="199" spans="1:21" ht="25.5">
      <c r="A199" s="89" t="s">
        <v>2372</v>
      </c>
      <c r="B199" s="89" t="s">
        <v>2373</v>
      </c>
      <c r="C199" s="92">
        <v>0</v>
      </c>
      <c r="D199" s="92">
        <v>0</v>
      </c>
      <c r="E199" s="92">
        <v>0</v>
      </c>
      <c r="F199" s="92">
        <v>0</v>
      </c>
      <c r="G199" s="92">
        <v>0</v>
      </c>
      <c r="H199" s="92">
        <v>0</v>
      </c>
      <c r="I199" s="92">
        <v>0</v>
      </c>
      <c r="J199" s="92">
        <v>0</v>
      </c>
      <c r="K199" s="92">
        <v>0</v>
      </c>
      <c r="L199" s="92">
        <v>0</v>
      </c>
      <c r="M199" s="92">
        <v>0</v>
      </c>
      <c r="N199" s="93">
        <v>22529678.609999999</v>
      </c>
      <c r="O199" s="93">
        <v>11092905.53902</v>
      </c>
      <c r="P199" s="93">
        <v>10111250.68252</v>
      </c>
      <c r="Q199" s="93">
        <v>13786958.244000001</v>
      </c>
      <c r="R199" s="93">
        <v>12677944.77523</v>
      </c>
      <c r="S199" s="93">
        <v>9952207.0399999991</v>
      </c>
      <c r="T199" s="93">
        <v>8246096.2300000004</v>
      </c>
      <c r="U199" s="93">
        <v>89911550.11849001</v>
      </c>
    </row>
    <row r="200" spans="1:21">
      <c r="A200" s="89" t="s">
        <v>2380</v>
      </c>
      <c r="B200" s="89" t="s">
        <v>2381</v>
      </c>
      <c r="C200" s="92">
        <v>0</v>
      </c>
      <c r="D200" s="92">
        <v>0</v>
      </c>
      <c r="E200" s="92">
        <v>0</v>
      </c>
      <c r="F200" s="92">
        <v>0</v>
      </c>
      <c r="G200" s="92">
        <v>0</v>
      </c>
      <c r="H200" s="92">
        <v>0</v>
      </c>
      <c r="I200" s="92">
        <v>0</v>
      </c>
      <c r="J200" s="92">
        <v>0</v>
      </c>
      <c r="K200" s="92">
        <v>0</v>
      </c>
      <c r="L200" s="92">
        <v>0</v>
      </c>
      <c r="M200" s="92">
        <v>0</v>
      </c>
      <c r="N200" s="93">
        <v>120639314.92200999</v>
      </c>
      <c r="O200" s="93">
        <v>126261110.96699999</v>
      </c>
      <c r="P200" s="93">
        <v>128753109.82600001</v>
      </c>
      <c r="Q200" s="93">
        <v>125632640.167</v>
      </c>
      <c r="R200" s="93">
        <v>108659562.332</v>
      </c>
      <c r="S200" s="93">
        <v>138965124.87</v>
      </c>
      <c r="T200" s="93">
        <v>131180745.16</v>
      </c>
      <c r="U200" s="93">
        <v>15874431.247</v>
      </c>
    </row>
    <row r="201" spans="1:21">
      <c r="A201" s="89" t="s">
        <v>2386</v>
      </c>
      <c r="B201" s="89" t="s">
        <v>2387</v>
      </c>
      <c r="C201" s="92">
        <v>0</v>
      </c>
      <c r="D201" s="92">
        <v>0</v>
      </c>
      <c r="E201" s="92">
        <v>0</v>
      </c>
      <c r="F201" s="92">
        <v>0</v>
      </c>
      <c r="G201" s="92">
        <v>0</v>
      </c>
      <c r="H201" s="92">
        <v>0</v>
      </c>
      <c r="I201" s="92">
        <v>0</v>
      </c>
      <c r="J201" s="92">
        <v>0</v>
      </c>
      <c r="K201" s="92">
        <v>0</v>
      </c>
      <c r="L201" s="92">
        <v>0</v>
      </c>
      <c r="M201" s="92">
        <v>0</v>
      </c>
      <c r="N201" s="93">
        <v>1527469.5249999999</v>
      </c>
      <c r="O201" s="93">
        <v>1917845.73</v>
      </c>
      <c r="P201" s="93">
        <v>2615767.7298300001</v>
      </c>
      <c r="Q201" s="93">
        <v>2354855.22578</v>
      </c>
      <c r="R201" s="93">
        <v>2349816.8257800001</v>
      </c>
      <c r="S201" s="93">
        <v>2362311.7400000002</v>
      </c>
      <c r="T201" s="93">
        <v>2361478.7999999998</v>
      </c>
      <c r="U201" s="93">
        <v>4791063.1776800007</v>
      </c>
    </row>
    <row r="202" spans="1:21" s="111" customFormat="1" ht="25.5">
      <c r="A202" s="108" t="s">
        <v>7783</v>
      </c>
      <c r="B202" s="108" t="s">
        <v>7784</v>
      </c>
      <c r="C202" s="109">
        <v>0</v>
      </c>
      <c r="D202" s="109">
        <v>0</v>
      </c>
      <c r="E202" s="109">
        <v>0</v>
      </c>
      <c r="F202" s="109">
        <v>0</v>
      </c>
      <c r="G202" s="109">
        <v>0</v>
      </c>
      <c r="H202" s="109">
        <v>0</v>
      </c>
      <c r="I202" s="109">
        <v>0</v>
      </c>
      <c r="J202" s="109">
        <v>0</v>
      </c>
      <c r="K202" s="109">
        <v>0</v>
      </c>
      <c r="L202" s="109">
        <v>0</v>
      </c>
      <c r="M202" s="109">
        <v>0</v>
      </c>
      <c r="N202" s="110">
        <v>0</v>
      </c>
      <c r="O202" s="110">
        <v>-98610.04</v>
      </c>
      <c r="P202" s="110">
        <v>0</v>
      </c>
      <c r="Q202" s="110">
        <v>0</v>
      </c>
      <c r="R202" s="110">
        <v>0</v>
      </c>
      <c r="S202" s="110">
        <v>0</v>
      </c>
      <c r="T202" s="110">
        <v>0</v>
      </c>
      <c r="U202" s="110">
        <v>0</v>
      </c>
    </row>
    <row r="203" spans="1:21">
      <c r="A203" s="89" t="s">
        <v>2390</v>
      </c>
      <c r="B203" s="89" t="s">
        <v>2391</v>
      </c>
      <c r="C203" s="92">
        <v>0</v>
      </c>
      <c r="D203" s="92">
        <v>0</v>
      </c>
      <c r="E203" s="92">
        <v>0</v>
      </c>
      <c r="F203" s="92">
        <v>0</v>
      </c>
      <c r="G203" s="92">
        <v>0</v>
      </c>
      <c r="H203" s="92">
        <v>0</v>
      </c>
      <c r="I203" s="92">
        <v>0</v>
      </c>
      <c r="J203" s="92">
        <v>0</v>
      </c>
      <c r="K203" s="92">
        <v>0</v>
      </c>
      <c r="L203" s="92">
        <v>0</v>
      </c>
      <c r="M203" s="92">
        <v>0</v>
      </c>
      <c r="N203" s="93">
        <v>9940337879.7610302</v>
      </c>
      <c r="O203" s="93">
        <v>10250644319.118</v>
      </c>
      <c r="P203" s="93">
        <v>12132914310.246698</v>
      </c>
      <c r="Q203" s="93">
        <v>14947320235.3323</v>
      </c>
      <c r="R203" s="93">
        <v>20621644379.686302</v>
      </c>
      <c r="S203" s="93">
        <v>17692134069.759998</v>
      </c>
      <c r="T203" s="93">
        <v>22622131295.200001</v>
      </c>
      <c r="U203" s="93">
        <v>12963104441.2279</v>
      </c>
    </row>
    <row r="204" spans="1:21">
      <c r="A204" s="89" t="s">
        <v>2417</v>
      </c>
      <c r="B204" s="89" t="s">
        <v>2418</v>
      </c>
      <c r="C204" s="92">
        <v>0</v>
      </c>
      <c r="D204" s="92">
        <v>0</v>
      </c>
      <c r="E204" s="92">
        <v>0</v>
      </c>
      <c r="F204" s="92">
        <v>0</v>
      </c>
      <c r="G204" s="92">
        <v>0</v>
      </c>
      <c r="H204" s="92">
        <v>0</v>
      </c>
      <c r="I204" s="92">
        <v>0</v>
      </c>
      <c r="J204" s="92">
        <v>0</v>
      </c>
      <c r="K204" s="92">
        <v>0</v>
      </c>
      <c r="L204" s="92">
        <v>0</v>
      </c>
      <c r="M204" s="92">
        <v>0</v>
      </c>
      <c r="N204" s="93">
        <v>1348225850.3201399</v>
      </c>
      <c r="O204" s="93">
        <v>1395683586.19855</v>
      </c>
      <c r="P204" s="93">
        <v>496454649.60694003</v>
      </c>
      <c r="Q204" s="93">
        <v>1136801636.51319</v>
      </c>
      <c r="R204" s="93">
        <v>1721419332.5660701</v>
      </c>
      <c r="S204" s="93">
        <v>1995441790.8599999</v>
      </c>
      <c r="T204" s="93">
        <v>2975380305.1100001</v>
      </c>
      <c r="U204" s="93">
        <v>3585639132.7055898</v>
      </c>
    </row>
    <row r="205" spans="1:21">
      <c r="A205" s="89" t="s">
        <v>2427</v>
      </c>
      <c r="B205" s="89" t="s">
        <v>2428</v>
      </c>
      <c r="C205" s="92">
        <v>0</v>
      </c>
      <c r="D205" s="92">
        <v>0</v>
      </c>
      <c r="E205" s="92">
        <v>0</v>
      </c>
      <c r="F205" s="92">
        <v>0</v>
      </c>
      <c r="G205" s="92">
        <v>0</v>
      </c>
      <c r="H205" s="92">
        <v>0</v>
      </c>
      <c r="I205" s="92">
        <v>0</v>
      </c>
      <c r="J205" s="92">
        <v>0</v>
      </c>
      <c r="K205" s="92">
        <v>0</v>
      </c>
      <c r="L205" s="92">
        <v>0</v>
      </c>
      <c r="M205" s="92">
        <v>0</v>
      </c>
      <c r="N205" s="93">
        <v>273177382.79842001</v>
      </c>
      <c r="O205" s="93">
        <v>797480607.87829006</v>
      </c>
      <c r="P205" s="93">
        <v>236320320.3308</v>
      </c>
      <c r="Q205" s="93">
        <v>434099563.30219001</v>
      </c>
      <c r="R205" s="93">
        <v>536724085.22093999</v>
      </c>
      <c r="S205" s="93">
        <v>575894479.10000002</v>
      </c>
      <c r="T205" s="93">
        <v>428026379.82999998</v>
      </c>
      <c r="U205" s="93">
        <v>376842431.10974002</v>
      </c>
    </row>
    <row r="206" spans="1:21">
      <c r="A206" s="89" t="s">
        <v>2439</v>
      </c>
      <c r="B206" s="89" t="s">
        <v>2440</v>
      </c>
      <c r="C206" s="92">
        <v>0</v>
      </c>
      <c r="D206" s="92">
        <v>0</v>
      </c>
      <c r="E206" s="92">
        <v>0</v>
      </c>
      <c r="F206" s="92">
        <v>0</v>
      </c>
      <c r="G206" s="92">
        <v>0</v>
      </c>
      <c r="H206" s="92">
        <v>0</v>
      </c>
      <c r="I206" s="92">
        <v>0</v>
      </c>
      <c r="J206" s="92">
        <v>0</v>
      </c>
      <c r="K206" s="92">
        <v>0</v>
      </c>
      <c r="L206" s="92">
        <v>0</v>
      </c>
      <c r="M206" s="92">
        <v>0</v>
      </c>
      <c r="N206" s="93">
        <v>236132955.93195999</v>
      </c>
      <c r="O206" s="93">
        <v>41910533.247669995</v>
      </c>
      <c r="P206" s="93">
        <v>29398047.871080004</v>
      </c>
      <c r="Q206" s="93">
        <v>3069144.8280000002</v>
      </c>
      <c r="R206" s="93">
        <v>31816419.574999999</v>
      </c>
      <c r="S206" s="93">
        <v>13654066.1</v>
      </c>
      <c r="T206" s="93">
        <v>41985577.189999998</v>
      </c>
      <c r="U206" s="93">
        <v>74177072.264990002</v>
      </c>
    </row>
    <row r="207" spans="1:21" ht="38.25">
      <c r="A207" s="89" t="s">
        <v>2450</v>
      </c>
      <c r="B207" s="89" t="s">
        <v>7665</v>
      </c>
      <c r="C207" s="92">
        <v>0</v>
      </c>
      <c r="D207" s="92">
        <v>0</v>
      </c>
      <c r="E207" s="92">
        <v>0</v>
      </c>
      <c r="F207" s="92">
        <v>0</v>
      </c>
      <c r="G207" s="92">
        <v>0</v>
      </c>
      <c r="H207" s="92">
        <v>0</v>
      </c>
      <c r="I207" s="92">
        <v>0</v>
      </c>
      <c r="J207" s="92">
        <v>0</v>
      </c>
      <c r="K207" s="92">
        <v>0</v>
      </c>
      <c r="L207" s="92">
        <v>0</v>
      </c>
      <c r="M207" s="92">
        <v>0</v>
      </c>
      <c r="N207" s="93">
        <v>3089390128.2322798</v>
      </c>
      <c r="O207" s="93">
        <v>5159342616.5438395</v>
      </c>
      <c r="P207" s="93">
        <v>7495204495.26542</v>
      </c>
      <c r="Q207" s="93">
        <v>9590063652.7268906</v>
      </c>
      <c r="R207" s="93">
        <v>10449784163.5508</v>
      </c>
      <c r="S207" s="93">
        <v>10368414906.99</v>
      </c>
      <c r="T207" s="93">
        <v>15231720663.940001</v>
      </c>
      <c r="U207" s="93">
        <v>10084432770.7826</v>
      </c>
    </row>
    <row r="208" spans="1:21" ht="25.5">
      <c r="A208" s="89" t="s">
        <v>7658</v>
      </c>
      <c r="B208" s="89" t="s">
        <v>7659</v>
      </c>
      <c r="C208" s="92">
        <v>0</v>
      </c>
      <c r="D208" s="92">
        <v>0</v>
      </c>
      <c r="E208" s="92">
        <v>0</v>
      </c>
      <c r="F208" s="92">
        <v>0</v>
      </c>
      <c r="G208" s="92">
        <v>0</v>
      </c>
      <c r="H208" s="92">
        <v>0</v>
      </c>
      <c r="I208" s="92">
        <v>0</v>
      </c>
      <c r="J208" s="92">
        <v>0</v>
      </c>
      <c r="K208" s="92">
        <v>0</v>
      </c>
      <c r="L208" s="92">
        <v>0</v>
      </c>
      <c r="M208" s="92">
        <v>0</v>
      </c>
      <c r="N208" s="93"/>
      <c r="O208" s="93">
        <v>281847264.71313</v>
      </c>
      <c r="P208" s="93">
        <v>156903968.13034001</v>
      </c>
      <c r="Q208" s="93">
        <v>75939838.164119989</v>
      </c>
      <c r="R208" s="93">
        <v>101892676.92403999</v>
      </c>
      <c r="S208" s="93">
        <v>168610676.97</v>
      </c>
      <c r="T208" s="93">
        <v>309856303.13999999</v>
      </c>
      <c r="U208" s="93">
        <v>1074912394.5328801</v>
      </c>
    </row>
    <row r="209" spans="1:21">
      <c r="A209" s="89" t="s">
        <v>346</v>
      </c>
      <c r="B209" s="89" t="s">
        <v>67</v>
      </c>
      <c r="C209" s="92">
        <v>45203203404</v>
      </c>
      <c r="D209" s="92">
        <v>51700647047</v>
      </c>
      <c r="E209" s="92">
        <v>51219014248</v>
      </c>
      <c r="F209" s="92">
        <v>58784213665</v>
      </c>
      <c r="G209" s="92">
        <v>69209295309</v>
      </c>
      <c r="H209" s="92">
        <v>79145021618</v>
      </c>
      <c r="I209" s="92">
        <v>91165334512</v>
      </c>
      <c r="J209" s="92">
        <v>101411576661</v>
      </c>
      <c r="K209" s="92">
        <v>71148753046</v>
      </c>
      <c r="L209" s="92">
        <v>60714512477</v>
      </c>
      <c r="M209" s="93">
        <v>70463282716.389099</v>
      </c>
      <c r="N209" s="93">
        <v>0</v>
      </c>
      <c r="O209" s="93">
        <v>0</v>
      </c>
      <c r="P209" s="93">
        <v>0</v>
      </c>
      <c r="Q209" s="93">
        <v>0</v>
      </c>
      <c r="R209" s="93">
        <v>0</v>
      </c>
      <c r="S209" s="93">
        <v>0</v>
      </c>
      <c r="T209" s="93">
        <v>0</v>
      </c>
      <c r="U209" s="93">
        <v>0</v>
      </c>
    </row>
    <row r="210" spans="1:21" ht="25.5">
      <c r="A210" s="89" t="s">
        <v>347</v>
      </c>
      <c r="B210" s="89" t="s">
        <v>173</v>
      </c>
      <c r="C210" s="92">
        <v>-11148533588</v>
      </c>
      <c r="D210" s="92">
        <v>-11539913854</v>
      </c>
      <c r="E210" s="92">
        <v>-12140662877</v>
      </c>
      <c r="F210" s="92">
        <v>-24466246402</v>
      </c>
      <c r="G210" s="92">
        <v>-16623104406</v>
      </c>
      <c r="H210" s="92">
        <v>-17610650575</v>
      </c>
      <c r="I210" s="92">
        <v>-24458174677</v>
      </c>
      <c r="J210" s="92">
        <v>-25232704637</v>
      </c>
      <c r="K210" s="92">
        <v>-29004071392</v>
      </c>
      <c r="L210" s="92">
        <v>-15726585252</v>
      </c>
      <c r="M210" s="93">
        <v>-15443437253.5494</v>
      </c>
      <c r="N210" s="93">
        <v>0</v>
      </c>
      <c r="O210" s="93">
        <v>0</v>
      </c>
      <c r="P210" s="93">
        <v>0</v>
      </c>
      <c r="Q210" s="93">
        <v>0</v>
      </c>
      <c r="R210" s="93">
        <v>0</v>
      </c>
      <c r="S210" s="93">
        <v>0</v>
      </c>
      <c r="T210" s="93">
        <v>0</v>
      </c>
      <c r="U210" s="93">
        <v>-43567658872.906296</v>
      </c>
    </row>
    <row r="211" spans="1:21" ht="25.5">
      <c r="A211" s="92" t="s">
        <v>7775</v>
      </c>
      <c r="B211" s="89" t="s">
        <v>7776</v>
      </c>
      <c r="C211" s="92">
        <v>10123900257.559999</v>
      </c>
      <c r="D211" s="92">
        <v>5022471748.7799997</v>
      </c>
      <c r="E211" s="92">
        <v>1130544162.48</v>
      </c>
      <c r="F211" s="92">
        <v>2813567438.5799999</v>
      </c>
      <c r="G211" s="92">
        <v>28137711.530000001</v>
      </c>
      <c r="H211" s="92">
        <v>-262693313.22</v>
      </c>
      <c r="I211" s="92">
        <v>1499236960.1900001</v>
      </c>
      <c r="J211" s="92">
        <v>-1815428495.27</v>
      </c>
      <c r="K211" s="92">
        <v>3398396445.0700002</v>
      </c>
      <c r="L211" s="92">
        <v>2735784883.8600001</v>
      </c>
      <c r="M211" s="93">
        <v>1205987757.07145</v>
      </c>
      <c r="N211" s="93">
        <v>0</v>
      </c>
      <c r="O211" s="93">
        <v>0</v>
      </c>
      <c r="P211" s="93">
        <v>0</v>
      </c>
      <c r="Q211" s="93">
        <v>0</v>
      </c>
      <c r="R211" s="93">
        <v>0</v>
      </c>
      <c r="S211" s="93">
        <v>0</v>
      </c>
      <c r="T211" s="93">
        <v>0</v>
      </c>
      <c r="U211" s="93">
        <v>0</v>
      </c>
    </row>
    <row r="212" spans="1:21">
      <c r="A212" s="87">
        <v>2</v>
      </c>
      <c r="B212" s="88" t="s">
        <v>157</v>
      </c>
      <c r="C212" s="96">
        <v>409476058235.01001</v>
      </c>
      <c r="D212" s="96">
        <v>440014645033</v>
      </c>
      <c r="E212" s="96">
        <v>499506507997</v>
      </c>
      <c r="F212" s="96">
        <v>546591559630</v>
      </c>
      <c r="G212" s="96">
        <v>593863581730</v>
      </c>
      <c r="H212" s="96">
        <v>658455998246</v>
      </c>
      <c r="I212" s="96">
        <v>731784922643.01001</v>
      </c>
      <c r="J212" s="96">
        <v>841325381865.01001</v>
      </c>
      <c r="K212" s="96">
        <v>875362324491.98999</v>
      </c>
      <c r="L212" s="96">
        <v>953510581689</v>
      </c>
      <c r="M212" s="97">
        <v>1019943933356.99</v>
      </c>
      <c r="N212" s="97">
        <v>1270864238127</v>
      </c>
      <c r="O212" s="97">
        <v>1614122034433.29</v>
      </c>
      <c r="P212" s="97">
        <v>1789146499572.71</v>
      </c>
      <c r="Q212" s="97">
        <v>2044787467113.28</v>
      </c>
      <c r="R212" s="97">
        <v>2319637288744.4302</v>
      </c>
      <c r="S212" s="91">
        <v>2442462347086.6899</v>
      </c>
      <c r="T212" s="91">
        <v>2707931679803.1699</v>
      </c>
      <c r="U212" s="91">
        <v>3030494852918.2798</v>
      </c>
    </row>
    <row r="213" spans="1:21" ht="25.5">
      <c r="A213" s="89" t="s">
        <v>348</v>
      </c>
      <c r="B213" s="89" t="s">
        <v>66</v>
      </c>
      <c r="C213" s="92">
        <v>49389917609</v>
      </c>
      <c r="D213" s="92">
        <v>53156716003</v>
      </c>
      <c r="E213" s="92">
        <v>59737926919</v>
      </c>
      <c r="F213" s="92">
        <v>67177716983</v>
      </c>
      <c r="G213" s="92">
        <v>76178552110</v>
      </c>
      <c r="H213" s="92">
        <v>85075618351</v>
      </c>
      <c r="I213" s="92">
        <v>100076449402</v>
      </c>
      <c r="J213" s="92">
        <v>118479721160</v>
      </c>
      <c r="K213" s="92">
        <v>125966489664</v>
      </c>
      <c r="L213" s="92">
        <v>135641433111</v>
      </c>
      <c r="M213" s="93">
        <v>137747271814.41299</v>
      </c>
      <c r="N213" s="93">
        <v>142494813436.51599</v>
      </c>
      <c r="O213" s="93">
        <v>161190888502.92401</v>
      </c>
      <c r="P213" s="93">
        <v>192861226610.58899</v>
      </c>
      <c r="Q213" s="93">
        <v>216018023797.534</v>
      </c>
      <c r="R213" s="93">
        <v>226045618753.79001</v>
      </c>
      <c r="S213" s="93">
        <v>229395057469.42001</v>
      </c>
      <c r="T213" s="93">
        <v>247197058092.73001</v>
      </c>
      <c r="U213" s="93">
        <v>277606466175.14801</v>
      </c>
    </row>
    <row r="214" spans="1:21">
      <c r="A214" s="89" t="s">
        <v>349</v>
      </c>
      <c r="B214" s="89" t="s">
        <v>215</v>
      </c>
      <c r="C214" s="92">
        <v>39804063995</v>
      </c>
      <c r="D214" s="92">
        <v>41333876357</v>
      </c>
      <c r="E214" s="92">
        <v>46417850578</v>
      </c>
      <c r="F214" s="92">
        <v>52052339617</v>
      </c>
      <c r="G214" s="92">
        <v>60017129714</v>
      </c>
      <c r="H214" s="92">
        <v>67685566632</v>
      </c>
      <c r="I214" s="92">
        <v>81842502182</v>
      </c>
      <c r="J214" s="92">
        <v>99559371145</v>
      </c>
      <c r="K214" s="92">
        <v>105024062157</v>
      </c>
      <c r="L214" s="92">
        <v>114494695103</v>
      </c>
      <c r="M214" s="93">
        <v>116558857709.464</v>
      </c>
      <c r="N214" s="93">
        <v>121095135098.533</v>
      </c>
      <c r="O214" s="93">
        <v>138288438243.43399</v>
      </c>
      <c r="P214" s="93">
        <v>166612608758.05301</v>
      </c>
      <c r="Q214" s="93">
        <v>188039869134.492</v>
      </c>
      <c r="R214" s="93">
        <v>196783029462.68301</v>
      </c>
      <c r="S214" s="93">
        <v>196534866620.20999</v>
      </c>
      <c r="T214" s="93">
        <v>211528167399.95999</v>
      </c>
      <c r="U214" s="93">
        <v>233386673245.14801</v>
      </c>
    </row>
    <row r="215" spans="1:21">
      <c r="A215" s="92" t="s">
        <v>7777</v>
      </c>
      <c r="B215" s="89" t="s">
        <v>7780</v>
      </c>
      <c r="C215" s="92">
        <v>266631</v>
      </c>
      <c r="D215" s="92">
        <v>0</v>
      </c>
      <c r="E215" s="92">
        <v>0</v>
      </c>
      <c r="F215" s="92">
        <v>0</v>
      </c>
      <c r="G215" s="92">
        <v>0</v>
      </c>
      <c r="H215" s="92">
        <v>0</v>
      </c>
      <c r="I215" s="92">
        <v>0</v>
      </c>
      <c r="J215" s="92">
        <v>0</v>
      </c>
      <c r="K215" s="92">
        <v>0</v>
      </c>
      <c r="L215" s="92">
        <v>0</v>
      </c>
      <c r="M215" s="93">
        <v>0</v>
      </c>
      <c r="N215" s="93">
        <v>0</v>
      </c>
      <c r="O215" s="93">
        <v>0</v>
      </c>
      <c r="P215" s="93">
        <v>0</v>
      </c>
      <c r="Q215" s="93">
        <v>0</v>
      </c>
      <c r="R215" s="93">
        <v>0</v>
      </c>
      <c r="S215" s="93">
        <v>0</v>
      </c>
      <c r="T215" s="93">
        <v>0</v>
      </c>
      <c r="U215" s="93">
        <v>0</v>
      </c>
    </row>
    <row r="216" spans="1:21">
      <c r="A216" s="89" t="s">
        <v>350</v>
      </c>
      <c r="B216" s="89" t="s">
        <v>65</v>
      </c>
      <c r="C216" s="92">
        <v>9585586983</v>
      </c>
      <c r="D216" s="92">
        <v>11822839646</v>
      </c>
      <c r="E216" s="92">
        <v>13320076341</v>
      </c>
      <c r="F216" s="92">
        <v>15125377366</v>
      </c>
      <c r="G216" s="92">
        <v>16161422396</v>
      </c>
      <c r="H216" s="92">
        <v>17390051719</v>
      </c>
      <c r="I216" s="92">
        <v>18233947220</v>
      </c>
      <c r="J216" s="92">
        <v>18920350015</v>
      </c>
      <c r="K216" s="92">
        <v>20942427507</v>
      </c>
      <c r="L216" s="92">
        <v>21146738008</v>
      </c>
      <c r="M216" s="93">
        <v>21188414104.948898</v>
      </c>
      <c r="N216" s="93">
        <v>21399678337.983101</v>
      </c>
      <c r="O216" s="93">
        <v>22902450259.489799</v>
      </c>
      <c r="P216" s="93">
        <v>26248617852.5359</v>
      </c>
      <c r="Q216" s="93">
        <v>27978154663.042301</v>
      </c>
      <c r="R216" s="93">
        <v>29262589291.106499</v>
      </c>
      <c r="S216" s="93">
        <v>32860190849.209999</v>
      </c>
      <c r="T216" s="93">
        <v>35668890692.769997</v>
      </c>
      <c r="U216" s="93">
        <v>44219792929.999794</v>
      </c>
    </row>
    <row r="217" spans="1:21">
      <c r="A217" s="89" t="s">
        <v>351</v>
      </c>
      <c r="B217" s="89" t="s">
        <v>2406</v>
      </c>
      <c r="C217" s="92">
        <v>125228279051</v>
      </c>
      <c r="D217" s="92">
        <v>139070302465</v>
      </c>
      <c r="E217" s="92">
        <v>159258527161</v>
      </c>
      <c r="F217" s="92">
        <v>176498959843</v>
      </c>
      <c r="G217" s="92">
        <v>193073222194</v>
      </c>
      <c r="H217" s="92">
        <v>235363355081</v>
      </c>
      <c r="I217" s="92">
        <v>270569211276</v>
      </c>
      <c r="J217" s="92">
        <v>335104625685</v>
      </c>
      <c r="K217" s="92">
        <v>402310536222</v>
      </c>
      <c r="L217" s="92">
        <v>441840622349</v>
      </c>
      <c r="M217" s="93">
        <v>470323368825.70398</v>
      </c>
      <c r="N217" s="93">
        <v>416473541409.43298</v>
      </c>
      <c r="O217" s="93">
        <v>455459014549.005</v>
      </c>
      <c r="P217" s="93">
        <v>512962612498.237</v>
      </c>
      <c r="Q217" s="93">
        <v>596457339126.99194</v>
      </c>
      <c r="R217" s="93">
        <v>682467919943.73206</v>
      </c>
      <c r="S217" s="93">
        <v>670050597952.58997</v>
      </c>
      <c r="T217" s="93">
        <v>805474106836.42004</v>
      </c>
      <c r="U217" s="93">
        <v>935187070574.57703</v>
      </c>
    </row>
    <row r="218" spans="1:21" ht="25.5">
      <c r="A218" s="89" t="s">
        <v>352</v>
      </c>
      <c r="B218" s="89" t="s">
        <v>64</v>
      </c>
      <c r="C218" s="92">
        <v>2150538235</v>
      </c>
      <c r="D218" s="92">
        <v>1036259129</v>
      </c>
      <c r="E218" s="92">
        <v>1261841677</v>
      </c>
      <c r="F218" s="92">
        <v>4670294391</v>
      </c>
      <c r="G218" s="92">
        <v>7438220461</v>
      </c>
      <c r="H218" s="92">
        <v>1221267039</v>
      </c>
      <c r="I218" s="92">
        <v>3444890979</v>
      </c>
      <c r="J218" s="92">
        <v>546501202</v>
      </c>
      <c r="K218" s="92">
        <v>2849220281</v>
      </c>
      <c r="L218" s="92">
        <v>9538268441</v>
      </c>
      <c r="M218" s="93">
        <v>9750745816.6273308</v>
      </c>
      <c r="N218" s="93">
        <v>0</v>
      </c>
      <c r="O218" s="93">
        <v>0</v>
      </c>
      <c r="P218" s="94">
        <v>0</v>
      </c>
      <c r="Q218" s="94">
        <v>0</v>
      </c>
      <c r="R218" s="93">
        <v>0</v>
      </c>
      <c r="S218" s="93">
        <v>0</v>
      </c>
      <c r="T218" s="93">
        <v>0</v>
      </c>
      <c r="U218" s="93">
        <v>0</v>
      </c>
    </row>
    <row r="219" spans="1:21" ht="25.5">
      <c r="A219" s="89" t="s">
        <v>353</v>
      </c>
      <c r="B219" s="89" t="s">
        <v>63</v>
      </c>
      <c r="C219" s="92">
        <v>68181370159</v>
      </c>
      <c r="D219" s="92">
        <v>78156584480</v>
      </c>
      <c r="E219" s="92">
        <v>89505527831</v>
      </c>
      <c r="F219" s="92">
        <v>103405620306</v>
      </c>
      <c r="G219" s="92">
        <v>112588665479</v>
      </c>
      <c r="H219" s="92">
        <v>158472685729</v>
      </c>
      <c r="I219" s="92">
        <v>173905016209</v>
      </c>
      <c r="J219" s="92">
        <v>203998156535</v>
      </c>
      <c r="K219" s="92">
        <v>211128337225</v>
      </c>
      <c r="L219" s="92">
        <v>240177089141</v>
      </c>
      <c r="M219" s="93">
        <v>265475201292.86099</v>
      </c>
      <c r="N219" s="93">
        <v>0</v>
      </c>
      <c r="O219" s="93">
        <v>0</v>
      </c>
      <c r="P219" s="94">
        <v>0</v>
      </c>
      <c r="Q219" s="94">
        <v>0</v>
      </c>
      <c r="R219" s="93">
        <v>0</v>
      </c>
      <c r="S219" s="93">
        <v>0</v>
      </c>
      <c r="T219" s="93">
        <v>0</v>
      </c>
      <c r="U219" s="93">
        <v>0</v>
      </c>
    </row>
    <row r="220" spans="1:21" ht="25.5">
      <c r="A220" s="89" t="s">
        <v>354</v>
      </c>
      <c r="B220" s="89" t="s">
        <v>62</v>
      </c>
      <c r="C220" s="92">
        <v>798956199</v>
      </c>
      <c r="D220" s="92">
        <v>225665383</v>
      </c>
      <c r="E220" s="92">
        <v>124295953</v>
      </c>
      <c r="F220" s="92">
        <v>552849528</v>
      </c>
      <c r="G220" s="92">
        <v>129479745</v>
      </c>
      <c r="H220" s="92">
        <v>137897662</v>
      </c>
      <c r="I220" s="92">
        <v>442183252</v>
      </c>
      <c r="J220" s="92">
        <v>977264894</v>
      </c>
      <c r="K220" s="92">
        <v>1620933789</v>
      </c>
      <c r="L220" s="92">
        <v>1404987472</v>
      </c>
      <c r="M220" s="93">
        <v>4881579065.8803301</v>
      </c>
      <c r="N220" s="93">
        <v>0</v>
      </c>
      <c r="O220" s="93">
        <v>0</v>
      </c>
      <c r="P220" s="94">
        <v>0</v>
      </c>
      <c r="Q220" s="94">
        <v>0</v>
      </c>
      <c r="R220" s="93">
        <v>0</v>
      </c>
      <c r="S220" s="93">
        <v>0</v>
      </c>
      <c r="T220" s="93">
        <v>0</v>
      </c>
      <c r="U220" s="93">
        <v>0</v>
      </c>
    </row>
    <row r="221" spans="1:21" ht="25.5">
      <c r="A221" s="89" t="s">
        <v>355</v>
      </c>
      <c r="B221" s="89" t="s">
        <v>61</v>
      </c>
      <c r="C221" s="92">
        <v>54097414458</v>
      </c>
      <c r="D221" s="92">
        <v>59651793473</v>
      </c>
      <c r="E221" s="92">
        <v>68366861700</v>
      </c>
      <c r="F221" s="92">
        <v>67870195618</v>
      </c>
      <c r="G221" s="92">
        <v>72916856509</v>
      </c>
      <c r="H221" s="92">
        <v>75531504651</v>
      </c>
      <c r="I221" s="92">
        <v>92777120836</v>
      </c>
      <c r="J221" s="92">
        <v>129582703054</v>
      </c>
      <c r="K221" s="92">
        <v>186712044927</v>
      </c>
      <c r="L221" s="92">
        <v>190720277295</v>
      </c>
      <c r="M221" s="93">
        <v>190215842650.33499</v>
      </c>
      <c r="N221" s="93">
        <v>0</v>
      </c>
      <c r="O221" s="93">
        <v>0</v>
      </c>
      <c r="P221" s="94">
        <v>0</v>
      </c>
      <c r="Q221" s="94">
        <v>0</v>
      </c>
      <c r="R221" s="93">
        <v>0</v>
      </c>
      <c r="S221" s="93">
        <v>0</v>
      </c>
      <c r="T221" s="93">
        <v>0</v>
      </c>
      <c r="U221" s="93">
        <v>0</v>
      </c>
    </row>
    <row r="222" spans="1:21">
      <c r="A222" s="89" t="s">
        <v>2536</v>
      </c>
      <c r="B222" s="89" t="s">
        <v>2537</v>
      </c>
      <c r="C222" s="92">
        <v>0</v>
      </c>
      <c r="D222" s="92">
        <v>0</v>
      </c>
      <c r="E222" s="92">
        <v>0</v>
      </c>
      <c r="F222" s="92">
        <v>0</v>
      </c>
      <c r="G222" s="92">
        <v>0</v>
      </c>
      <c r="H222" s="92">
        <v>0</v>
      </c>
      <c r="I222" s="92">
        <v>0</v>
      </c>
      <c r="J222" s="92">
        <v>0</v>
      </c>
      <c r="K222" s="92">
        <v>0</v>
      </c>
      <c r="L222" s="92">
        <v>0</v>
      </c>
      <c r="M222" s="92">
        <v>0</v>
      </c>
      <c r="N222" s="93">
        <v>20482819742.191399</v>
      </c>
      <c r="O222" s="93">
        <v>24529497221.132603</v>
      </c>
      <c r="P222" s="93">
        <v>31294342647.599197</v>
      </c>
      <c r="Q222" s="93">
        <v>34939503717.171799</v>
      </c>
      <c r="R222" s="93">
        <v>36153078266.805397</v>
      </c>
      <c r="S222" s="93">
        <v>36352580135.18</v>
      </c>
      <c r="T222" s="93">
        <v>44458537437.199997</v>
      </c>
      <c r="U222" s="93">
        <v>85113920677.184708</v>
      </c>
    </row>
    <row r="223" spans="1:21">
      <c r="A223" s="89" t="s">
        <v>2540</v>
      </c>
      <c r="B223" s="89" t="s">
        <v>2541</v>
      </c>
      <c r="C223" s="92">
        <v>0</v>
      </c>
      <c r="D223" s="92">
        <v>0</v>
      </c>
      <c r="E223" s="92">
        <v>0</v>
      </c>
      <c r="F223" s="92">
        <v>0</v>
      </c>
      <c r="G223" s="92">
        <v>0</v>
      </c>
      <c r="H223" s="92">
        <v>0</v>
      </c>
      <c r="I223" s="92">
        <v>0</v>
      </c>
      <c r="J223" s="92">
        <v>0</v>
      </c>
      <c r="K223" s="92">
        <v>0</v>
      </c>
      <c r="L223" s="92">
        <v>0</v>
      </c>
      <c r="M223" s="92">
        <v>0</v>
      </c>
      <c r="N223" s="93">
        <v>263610831719.76199</v>
      </c>
      <c r="O223" s="93">
        <v>293763545058.539</v>
      </c>
      <c r="P223" s="93">
        <v>314899455462.20099</v>
      </c>
      <c r="Q223" s="93">
        <v>347947447877.97302</v>
      </c>
      <c r="R223" s="93">
        <v>387336244614.76898</v>
      </c>
      <c r="S223" s="93">
        <v>406198386410.07001</v>
      </c>
      <c r="T223" s="93">
        <v>484388229088.85999</v>
      </c>
      <c r="U223" s="93">
        <v>594859709048.229</v>
      </c>
    </row>
    <row r="224" spans="1:21">
      <c r="A224" s="89" t="s">
        <v>2545</v>
      </c>
      <c r="B224" s="89" t="s">
        <v>2546</v>
      </c>
      <c r="C224" s="92">
        <v>0</v>
      </c>
      <c r="D224" s="92">
        <v>0</v>
      </c>
      <c r="E224" s="92">
        <v>0</v>
      </c>
      <c r="F224" s="92">
        <v>0</v>
      </c>
      <c r="G224" s="92">
        <v>0</v>
      </c>
      <c r="H224" s="92">
        <v>0</v>
      </c>
      <c r="I224" s="92">
        <v>0</v>
      </c>
      <c r="J224" s="92">
        <v>0</v>
      </c>
      <c r="K224" s="92">
        <v>0</v>
      </c>
      <c r="L224" s="92">
        <v>0</v>
      </c>
      <c r="M224" s="92">
        <v>0</v>
      </c>
      <c r="N224" s="93">
        <v>3403777353.51652</v>
      </c>
      <c r="O224" s="93">
        <v>1883707066.7762799</v>
      </c>
      <c r="P224" s="93">
        <v>2226450876.10392</v>
      </c>
      <c r="Q224" s="93">
        <v>2792323223.19136</v>
      </c>
      <c r="R224" s="93">
        <v>12039339584.546099</v>
      </c>
      <c r="S224" s="93">
        <v>4401758705.8800001</v>
      </c>
      <c r="T224" s="93">
        <v>4473438513.29</v>
      </c>
      <c r="U224" s="93">
        <v>4121207054.8844104</v>
      </c>
    </row>
    <row r="225" spans="1:21">
      <c r="A225" s="89" t="s">
        <v>2548</v>
      </c>
      <c r="B225" s="89" t="s">
        <v>2549</v>
      </c>
      <c r="C225" s="92">
        <v>0</v>
      </c>
      <c r="D225" s="92">
        <v>0</v>
      </c>
      <c r="E225" s="92">
        <v>0</v>
      </c>
      <c r="F225" s="92">
        <v>0</v>
      </c>
      <c r="G225" s="92">
        <v>0</v>
      </c>
      <c r="H225" s="92">
        <v>0</v>
      </c>
      <c r="I225" s="92">
        <v>0</v>
      </c>
      <c r="J225" s="92">
        <v>0</v>
      </c>
      <c r="K225" s="92">
        <v>0</v>
      </c>
      <c r="L225" s="92">
        <v>0</v>
      </c>
      <c r="M225" s="92">
        <v>0</v>
      </c>
      <c r="N225" s="93">
        <v>128126325422.48399</v>
      </c>
      <c r="O225" s="93">
        <v>134324844867.45599</v>
      </c>
      <c r="P225" s="93">
        <v>163324282960.495</v>
      </c>
      <c r="Q225" s="93">
        <v>208659402305.85501</v>
      </c>
      <c r="R225" s="93">
        <v>245017662084.009</v>
      </c>
      <c r="S225" s="93">
        <v>220780968239.64001</v>
      </c>
      <c r="T225" s="93">
        <v>269200967954.62</v>
      </c>
      <c r="U225" s="93">
        <v>248047379896.26099</v>
      </c>
    </row>
    <row r="226" spans="1:21">
      <c r="A226" s="89" t="s">
        <v>2551</v>
      </c>
      <c r="B226" s="89" t="s">
        <v>2552</v>
      </c>
      <c r="C226" s="92">
        <v>0</v>
      </c>
      <c r="D226" s="92">
        <v>0</v>
      </c>
      <c r="E226" s="92">
        <v>0</v>
      </c>
      <c r="F226" s="92">
        <v>0</v>
      </c>
      <c r="G226" s="92">
        <v>0</v>
      </c>
      <c r="H226" s="92">
        <v>0</v>
      </c>
      <c r="I226" s="92">
        <v>0</v>
      </c>
      <c r="J226" s="92">
        <v>0</v>
      </c>
      <c r="K226" s="92">
        <v>0</v>
      </c>
      <c r="L226" s="92">
        <v>0</v>
      </c>
      <c r="M226" s="92">
        <v>0</v>
      </c>
      <c r="N226" s="93">
        <v>849787171.47885001</v>
      </c>
      <c r="O226" s="93">
        <v>957420335.10185003</v>
      </c>
      <c r="P226" s="93">
        <v>1218080551.8383501</v>
      </c>
      <c r="Q226" s="93">
        <v>2118662002.8003502</v>
      </c>
      <c r="R226" s="93">
        <v>1921595393.60235</v>
      </c>
      <c r="S226" s="93">
        <v>2316904461.8099999</v>
      </c>
      <c r="T226" s="93">
        <v>2952933842.46</v>
      </c>
      <c r="U226" s="93">
        <v>3044853898.0183501</v>
      </c>
    </row>
    <row r="227" spans="1:21">
      <c r="A227" s="89" t="s">
        <v>356</v>
      </c>
      <c r="B227" s="89" t="s">
        <v>2408</v>
      </c>
      <c r="C227" s="92">
        <v>13068474945</v>
      </c>
      <c r="D227" s="92">
        <v>13761140822</v>
      </c>
      <c r="E227" s="92">
        <v>15055702396</v>
      </c>
      <c r="F227" s="92">
        <v>17926731966</v>
      </c>
      <c r="G227" s="92">
        <v>14233769093</v>
      </c>
      <c r="H227" s="92">
        <v>14086452122</v>
      </c>
      <c r="I227" s="92">
        <v>17253596852</v>
      </c>
      <c r="J227" s="92">
        <v>16925054211</v>
      </c>
      <c r="K227" s="92">
        <v>27389725442</v>
      </c>
      <c r="L227" s="92">
        <v>24961715992</v>
      </c>
      <c r="M227" s="93">
        <v>24374578447.405201</v>
      </c>
      <c r="N227" s="93">
        <v>144419056083.81299</v>
      </c>
      <c r="O227" s="93">
        <v>146606383440.76501</v>
      </c>
      <c r="P227" s="93">
        <v>204229878617.67499</v>
      </c>
      <c r="Q227" s="93">
        <v>248209313794.02499</v>
      </c>
      <c r="R227" s="93">
        <v>327598209158.46399</v>
      </c>
      <c r="S227" s="93">
        <v>290824617465.70001</v>
      </c>
      <c r="T227" s="93">
        <v>326809958643.62</v>
      </c>
      <c r="U227" s="93">
        <v>340689932432.08698</v>
      </c>
    </row>
    <row r="228" spans="1:21" ht="25.5">
      <c r="A228" s="89" t="s">
        <v>357</v>
      </c>
      <c r="B228" s="89" t="s">
        <v>216</v>
      </c>
      <c r="C228" s="92">
        <v>7644584410</v>
      </c>
      <c r="D228" s="92">
        <v>6141737627</v>
      </c>
      <c r="E228" s="92">
        <v>7098643037</v>
      </c>
      <c r="F228" s="92">
        <v>9267552611</v>
      </c>
      <c r="G228" s="92">
        <v>3001656976</v>
      </c>
      <c r="H228" s="92">
        <v>4385705723</v>
      </c>
      <c r="I228" s="92">
        <v>6631637499</v>
      </c>
      <c r="J228" s="92">
        <v>2360497728</v>
      </c>
      <c r="K228" s="92">
        <v>7608922020</v>
      </c>
      <c r="L228" s="92">
        <v>7385916822</v>
      </c>
      <c r="M228" s="93">
        <v>4554026615.0213203</v>
      </c>
      <c r="N228" s="93">
        <v>0</v>
      </c>
      <c r="O228" s="93">
        <v>0</v>
      </c>
      <c r="P228" s="94">
        <v>0</v>
      </c>
      <c r="Q228" s="94">
        <v>0</v>
      </c>
      <c r="R228" s="93">
        <v>0</v>
      </c>
      <c r="S228" s="93">
        <v>0</v>
      </c>
      <c r="T228" s="93">
        <v>0</v>
      </c>
      <c r="U228" s="93">
        <v>0</v>
      </c>
    </row>
    <row r="229" spans="1:21" ht="25.5">
      <c r="A229" s="89" t="s">
        <v>358</v>
      </c>
      <c r="B229" s="89" t="s">
        <v>60</v>
      </c>
      <c r="C229" s="92">
        <v>1989509012</v>
      </c>
      <c r="D229" s="92">
        <v>1951994958</v>
      </c>
      <c r="E229" s="92">
        <v>2885978069</v>
      </c>
      <c r="F229" s="92">
        <v>3688640894</v>
      </c>
      <c r="G229" s="92">
        <v>3989878951</v>
      </c>
      <c r="H229" s="92">
        <v>5195249505</v>
      </c>
      <c r="I229" s="92">
        <v>5419277323</v>
      </c>
      <c r="J229" s="92">
        <v>6132213372</v>
      </c>
      <c r="K229" s="92">
        <v>7008791975</v>
      </c>
      <c r="L229" s="92">
        <v>5351875434</v>
      </c>
      <c r="M229" s="93">
        <v>5938396679.6680307</v>
      </c>
      <c r="N229" s="93">
        <v>0</v>
      </c>
      <c r="O229" s="93">
        <v>0</v>
      </c>
      <c r="P229" s="94">
        <v>0</v>
      </c>
      <c r="Q229" s="94">
        <v>0</v>
      </c>
      <c r="R229" s="93">
        <v>0</v>
      </c>
      <c r="S229" s="93">
        <v>0</v>
      </c>
      <c r="T229" s="93">
        <v>0</v>
      </c>
      <c r="U229" s="93">
        <v>0</v>
      </c>
    </row>
    <row r="230" spans="1:21" ht="25.5">
      <c r="A230" s="89" t="s">
        <v>359</v>
      </c>
      <c r="B230" s="89" t="s">
        <v>217</v>
      </c>
      <c r="C230" s="92">
        <v>1130223792</v>
      </c>
      <c r="D230" s="92">
        <v>1405533541</v>
      </c>
      <c r="E230" s="92">
        <v>601926046</v>
      </c>
      <c r="F230" s="92">
        <v>700417019</v>
      </c>
      <c r="G230" s="92">
        <v>296286399</v>
      </c>
      <c r="H230" s="92">
        <v>466776221</v>
      </c>
      <c r="I230" s="92">
        <v>389009920</v>
      </c>
      <c r="J230" s="92">
        <v>585976056</v>
      </c>
      <c r="K230" s="92">
        <v>717978225</v>
      </c>
      <c r="L230" s="92">
        <v>70251887</v>
      </c>
      <c r="M230" s="93">
        <v>83213558.09582001</v>
      </c>
      <c r="N230" s="93">
        <v>0</v>
      </c>
      <c r="O230" s="93">
        <v>0</v>
      </c>
      <c r="P230" s="94">
        <v>0</v>
      </c>
      <c r="Q230" s="94">
        <v>0</v>
      </c>
      <c r="R230" s="93">
        <v>0</v>
      </c>
      <c r="S230" s="93">
        <v>0</v>
      </c>
      <c r="T230" s="93">
        <v>0</v>
      </c>
      <c r="U230" s="93">
        <v>0</v>
      </c>
    </row>
    <row r="231" spans="1:21" ht="25.5">
      <c r="A231" s="89" t="s">
        <v>360</v>
      </c>
      <c r="B231" s="89" t="s">
        <v>202</v>
      </c>
      <c r="C231" s="92">
        <v>1941410005</v>
      </c>
      <c r="D231" s="92">
        <v>4060096426</v>
      </c>
      <c r="E231" s="92">
        <v>3959228033</v>
      </c>
      <c r="F231" s="92">
        <v>3631731044</v>
      </c>
      <c r="G231" s="92">
        <v>6385531962</v>
      </c>
      <c r="H231" s="92">
        <v>3255702573</v>
      </c>
      <c r="I231" s="92">
        <v>4351201900</v>
      </c>
      <c r="J231" s="92">
        <v>7749527014</v>
      </c>
      <c r="K231" s="92">
        <v>11988747413</v>
      </c>
      <c r="L231" s="92">
        <v>12064886072</v>
      </c>
      <c r="M231" s="93">
        <v>13931650361.544802</v>
      </c>
      <c r="N231" s="93">
        <v>0</v>
      </c>
      <c r="O231" s="93">
        <v>0</v>
      </c>
      <c r="P231" s="94">
        <v>0</v>
      </c>
      <c r="Q231" s="94">
        <v>0</v>
      </c>
      <c r="R231" s="93">
        <v>0</v>
      </c>
      <c r="S231" s="93">
        <v>0</v>
      </c>
      <c r="T231" s="93">
        <v>0</v>
      </c>
      <c r="U231" s="93">
        <v>0</v>
      </c>
    </row>
    <row r="232" spans="1:21" ht="25.5">
      <c r="A232" s="89" t="s">
        <v>361</v>
      </c>
      <c r="B232" s="89" t="s">
        <v>59</v>
      </c>
      <c r="C232" s="92">
        <v>361129026</v>
      </c>
      <c r="D232" s="92">
        <v>194052908</v>
      </c>
      <c r="E232" s="92">
        <v>422770535</v>
      </c>
      <c r="F232" s="92">
        <v>460648227</v>
      </c>
      <c r="G232" s="92">
        <v>430857876</v>
      </c>
      <c r="H232" s="92">
        <v>689358235</v>
      </c>
      <c r="I232" s="92">
        <v>444817232</v>
      </c>
      <c r="J232" s="92">
        <v>-176651326</v>
      </c>
      <c r="K232" s="92">
        <v>-491679275</v>
      </c>
      <c r="L232" s="92">
        <v>-283281603</v>
      </c>
      <c r="M232" s="93">
        <v>-221288922.15178001</v>
      </c>
      <c r="N232" s="93">
        <v>0</v>
      </c>
      <c r="O232" s="93">
        <v>0</v>
      </c>
      <c r="P232" s="94">
        <v>0</v>
      </c>
      <c r="Q232" s="94">
        <v>0</v>
      </c>
      <c r="R232" s="93">
        <v>0</v>
      </c>
      <c r="S232" s="93">
        <v>0</v>
      </c>
      <c r="T232" s="93">
        <v>0</v>
      </c>
      <c r="U232" s="93">
        <v>0</v>
      </c>
    </row>
    <row r="233" spans="1:21" ht="25.5">
      <c r="A233" s="89" t="s">
        <v>362</v>
      </c>
      <c r="B233" s="89" t="s">
        <v>58</v>
      </c>
      <c r="C233" s="92">
        <v>1618700</v>
      </c>
      <c r="D233" s="92">
        <v>7725362</v>
      </c>
      <c r="E233" s="92">
        <v>87156676</v>
      </c>
      <c r="F233" s="92">
        <v>177742171</v>
      </c>
      <c r="G233" s="92">
        <v>129556929</v>
      </c>
      <c r="H233" s="92">
        <v>93659865</v>
      </c>
      <c r="I233" s="92">
        <v>17652978</v>
      </c>
      <c r="J233" s="92">
        <v>273491367</v>
      </c>
      <c r="K233" s="92">
        <v>556965084</v>
      </c>
      <c r="L233" s="92">
        <v>372067380</v>
      </c>
      <c r="M233" s="93">
        <v>88580155.226999998</v>
      </c>
      <c r="N233" s="93">
        <v>0</v>
      </c>
      <c r="O233" s="93">
        <v>0</v>
      </c>
      <c r="P233" s="94">
        <v>0</v>
      </c>
      <c r="Q233" s="94">
        <v>0</v>
      </c>
      <c r="R233" s="93">
        <v>0</v>
      </c>
      <c r="S233" s="93">
        <v>0</v>
      </c>
      <c r="T233" s="93">
        <v>0</v>
      </c>
      <c r="U233" s="93">
        <v>0</v>
      </c>
    </row>
    <row r="234" spans="1:21">
      <c r="A234" s="89" t="s">
        <v>2557</v>
      </c>
      <c r="B234" s="89" t="s">
        <v>2537</v>
      </c>
      <c r="C234" s="92">
        <v>0</v>
      </c>
      <c r="D234" s="92">
        <v>0</v>
      </c>
      <c r="E234" s="92">
        <v>0</v>
      </c>
      <c r="F234" s="92">
        <v>0</v>
      </c>
      <c r="G234" s="92">
        <v>0</v>
      </c>
      <c r="H234" s="92">
        <v>0</v>
      </c>
      <c r="I234" s="92">
        <v>0</v>
      </c>
      <c r="J234" s="92">
        <v>0</v>
      </c>
      <c r="K234" s="92">
        <v>0</v>
      </c>
      <c r="L234" s="92">
        <v>0</v>
      </c>
      <c r="M234" s="92">
        <v>0</v>
      </c>
      <c r="N234" s="93">
        <v>2860189460.4449201</v>
      </c>
      <c r="O234" s="93">
        <v>4270036647.8464704</v>
      </c>
      <c r="P234" s="93">
        <v>11497998749.3592</v>
      </c>
      <c r="Q234" s="93">
        <v>10108205896.869699</v>
      </c>
      <c r="R234" s="93">
        <v>18892663219.341103</v>
      </c>
      <c r="S234" s="93">
        <v>16983195901.24</v>
      </c>
      <c r="T234" s="93">
        <v>29383188054.279999</v>
      </c>
      <c r="U234" s="93">
        <v>29543290805.879799</v>
      </c>
    </row>
    <row r="235" spans="1:21">
      <c r="A235" s="89" t="s">
        <v>2586</v>
      </c>
      <c r="B235" s="89" t="s">
        <v>2541</v>
      </c>
      <c r="C235" s="92">
        <v>0</v>
      </c>
      <c r="D235" s="92">
        <v>0</v>
      </c>
      <c r="E235" s="92">
        <v>0</v>
      </c>
      <c r="F235" s="92">
        <v>0</v>
      </c>
      <c r="G235" s="92">
        <v>0</v>
      </c>
      <c r="H235" s="92">
        <v>0</v>
      </c>
      <c r="I235" s="92">
        <v>0</v>
      </c>
      <c r="J235" s="92">
        <v>0</v>
      </c>
      <c r="K235" s="92">
        <v>0</v>
      </c>
      <c r="L235" s="92">
        <v>0</v>
      </c>
      <c r="M235" s="92">
        <v>0</v>
      </c>
      <c r="N235" s="93">
        <v>36370930873.568604</v>
      </c>
      <c r="O235" s="93">
        <v>37315491974.5084</v>
      </c>
      <c r="P235" s="93">
        <v>39189460224.806702</v>
      </c>
      <c r="Q235" s="93">
        <v>44482288531.876503</v>
      </c>
      <c r="R235" s="93">
        <v>58446204303.578003</v>
      </c>
      <c r="S235" s="93">
        <v>63140234629.110001</v>
      </c>
      <c r="T235" s="93">
        <v>73378227535</v>
      </c>
      <c r="U235" s="93">
        <v>81185287981.158493</v>
      </c>
    </row>
    <row r="236" spans="1:21">
      <c r="A236" s="89" t="s">
        <v>2602</v>
      </c>
      <c r="B236" s="89" t="s">
        <v>2546</v>
      </c>
      <c r="C236" s="92">
        <v>0</v>
      </c>
      <c r="D236" s="92">
        <v>0</v>
      </c>
      <c r="E236" s="92">
        <v>0</v>
      </c>
      <c r="F236" s="92">
        <v>0</v>
      </c>
      <c r="G236" s="92">
        <v>0</v>
      </c>
      <c r="H236" s="92">
        <v>0</v>
      </c>
      <c r="I236" s="92">
        <v>0</v>
      </c>
      <c r="J236" s="92">
        <v>0</v>
      </c>
      <c r="K236" s="92">
        <v>0</v>
      </c>
      <c r="L236" s="92">
        <v>0</v>
      </c>
      <c r="M236" s="92">
        <v>0</v>
      </c>
      <c r="N236" s="93">
        <v>1811409547.0840299</v>
      </c>
      <c r="O236" s="93">
        <v>1656831448.3675902</v>
      </c>
      <c r="P236" s="93">
        <v>2889123317.1798997</v>
      </c>
      <c r="Q236" s="93">
        <v>3621986656.4070897</v>
      </c>
      <c r="R236" s="93">
        <v>11634293181.51</v>
      </c>
      <c r="S236" s="93">
        <v>11677982526.639999</v>
      </c>
      <c r="T236" s="93">
        <v>6902006383.1199999</v>
      </c>
      <c r="U236" s="93">
        <v>42053205310.0811</v>
      </c>
    </row>
    <row r="237" spans="1:21">
      <c r="A237" s="89" t="s">
        <v>2607</v>
      </c>
      <c r="B237" s="89" t="s">
        <v>2549</v>
      </c>
      <c r="C237" s="92">
        <v>0</v>
      </c>
      <c r="D237" s="92">
        <v>0</v>
      </c>
      <c r="E237" s="92">
        <v>0</v>
      </c>
      <c r="F237" s="92">
        <v>0</v>
      </c>
      <c r="G237" s="92">
        <v>0</v>
      </c>
      <c r="H237" s="92">
        <v>0</v>
      </c>
      <c r="I237" s="92">
        <v>0</v>
      </c>
      <c r="J237" s="92">
        <v>0</v>
      </c>
      <c r="K237" s="92">
        <v>0</v>
      </c>
      <c r="L237" s="92">
        <v>0</v>
      </c>
      <c r="M237" s="92">
        <v>0</v>
      </c>
      <c r="N237" s="93">
        <v>103376526202.716</v>
      </c>
      <c r="O237" s="93">
        <v>103364023370.04201</v>
      </c>
      <c r="P237" s="93">
        <v>150648662299.26599</v>
      </c>
      <c r="Q237" s="93">
        <v>189993379626.03799</v>
      </c>
      <c r="R237" s="93">
        <v>238615692173.60101</v>
      </c>
      <c r="S237" s="93">
        <v>199019607534.48001</v>
      </c>
      <c r="T237" s="93">
        <v>217146534748.06</v>
      </c>
      <c r="U237" s="93">
        <v>187905646411.79199</v>
      </c>
    </row>
    <row r="238" spans="1:21" ht="25.5">
      <c r="A238" s="89" t="s">
        <v>7644</v>
      </c>
      <c r="B238" s="89" t="s">
        <v>7645</v>
      </c>
      <c r="C238" s="95">
        <v>0</v>
      </c>
      <c r="D238" s="95">
        <v>0</v>
      </c>
      <c r="E238" s="95">
        <v>0</v>
      </c>
      <c r="F238" s="95">
        <v>0</v>
      </c>
      <c r="G238" s="95">
        <v>0</v>
      </c>
      <c r="H238" s="95">
        <v>0</v>
      </c>
      <c r="I238" s="95">
        <v>0</v>
      </c>
      <c r="J238" s="95">
        <v>0</v>
      </c>
      <c r="K238" s="95">
        <v>0</v>
      </c>
      <c r="L238" s="95">
        <v>0</v>
      </c>
      <c r="M238" s="95">
        <v>0</v>
      </c>
      <c r="N238" s="95">
        <v>0</v>
      </c>
      <c r="O238" s="95">
        <v>0</v>
      </c>
      <c r="P238" s="93">
        <v>4634027.0630000001</v>
      </c>
      <c r="Q238" s="93">
        <v>3453082.8339999998</v>
      </c>
      <c r="R238" s="93">
        <v>9356280.4340000004</v>
      </c>
      <c r="S238" s="93">
        <v>3596874.24</v>
      </c>
      <c r="T238" s="93">
        <v>1923.17</v>
      </c>
      <c r="U238" s="93">
        <v>2501923.1749999998</v>
      </c>
    </row>
    <row r="239" spans="1:21">
      <c r="A239" s="89" t="s">
        <v>363</v>
      </c>
      <c r="B239" s="89" t="s">
        <v>57</v>
      </c>
      <c r="C239" s="92">
        <v>37887355835</v>
      </c>
      <c r="D239" s="92">
        <v>40589831276</v>
      </c>
      <c r="E239" s="92">
        <v>46530526474</v>
      </c>
      <c r="F239" s="92">
        <v>55338742793</v>
      </c>
      <c r="G239" s="92">
        <v>60045858140</v>
      </c>
      <c r="H239" s="92">
        <v>67727564713</v>
      </c>
      <c r="I239" s="92">
        <v>68154782836</v>
      </c>
      <c r="J239" s="92">
        <v>77548646235</v>
      </c>
      <c r="K239" s="92">
        <v>85693889297</v>
      </c>
      <c r="L239" s="92">
        <v>90553733829</v>
      </c>
      <c r="M239" s="93">
        <v>89434729194.735199</v>
      </c>
      <c r="N239" s="93">
        <v>87888438400.281097</v>
      </c>
      <c r="O239" s="93">
        <v>99535432575.105209</v>
      </c>
      <c r="P239" s="93">
        <v>100282674223.254</v>
      </c>
      <c r="Q239" s="93">
        <v>119441052559.522</v>
      </c>
      <c r="R239" s="93">
        <v>135574391784.584</v>
      </c>
      <c r="S239" s="93">
        <v>145217251048.20001</v>
      </c>
      <c r="T239" s="93">
        <v>183532866165.32001</v>
      </c>
      <c r="U239" s="93">
        <v>187565168612.138</v>
      </c>
    </row>
    <row r="240" spans="1:21">
      <c r="A240" s="89" t="s">
        <v>364</v>
      </c>
      <c r="B240" s="89" t="s">
        <v>56</v>
      </c>
      <c r="C240" s="92">
        <v>6174050019</v>
      </c>
      <c r="D240" s="92">
        <v>6639966447</v>
      </c>
      <c r="E240" s="92">
        <v>9493253689</v>
      </c>
      <c r="F240" s="92">
        <v>8201994022</v>
      </c>
      <c r="G240" s="92">
        <v>10205411602</v>
      </c>
      <c r="H240" s="92">
        <v>13741108341</v>
      </c>
      <c r="I240" s="92">
        <v>15745000836</v>
      </c>
      <c r="J240" s="92">
        <v>16196241929</v>
      </c>
      <c r="K240" s="92">
        <v>16729289646</v>
      </c>
      <c r="L240" s="92">
        <v>15723227655</v>
      </c>
      <c r="M240" s="93">
        <v>16011873124.096699</v>
      </c>
      <c r="N240" s="93">
        <v>17081502367.364</v>
      </c>
      <c r="O240" s="93">
        <v>19583056084.5597</v>
      </c>
      <c r="P240" s="93">
        <v>17980474571.546501</v>
      </c>
      <c r="Q240" s="93">
        <v>22483514248.969398</v>
      </c>
      <c r="R240" s="93">
        <v>26610902128.014301</v>
      </c>
      <c r="S240" s="93">
        <v>30735227249.450001</v>
      </c>
      <c r="T240" s="93">
        <v>42788060892.57</v>
      </c>
      <c r="U240" s="93">
        <v>35017622387.542198</v>
      </c>
    </row>
    <row r="241" spans="1:21">
      <c r="A241" s="89" t="s">
        <v>2620</v>
      </c>
      <c r="B241" s="89" t="s">
        <v>2621</v>
      </c>
      <c r="C241" s="92">
        <v>0</v>
      </c>
      <c r="D241" s="92">
        <v>0</v>
      </c>
      <c r="E241" s="92">
        <v>0</v>
      </c>
      <c r="F241" s="92">
        <v>0</v>
      </c>
      <c r="G241" s="92">
        <v>0</v>
      </c>
      <c r="H241" s="92">
        <v>0</v>
      </c>
      <c r="I241" s="92">
        <v>0</v>
      </c>
      <c r="J241" s="92">
        <v>0</v>
      </c>
      <c r="K241" s="92">
        <v>0</v>
      </c>
      <c r="L241" s="92">
        <v>0</v>
      </c>
      <c r="M241" s="93">
        <v>0</v>
      </c>
      <c r="N241" s="93">
        <v>225340219.62248001</v>
      </c>
      <c r="O241" s="93">
        <v>306847191.42756999</v>
      </c>
      <c r="P241" s="93">
        <v>354109023.33601999</v>
      </c>
      <c r="Q241" s="93">
        <v>407263207.70584005</v>
      </c>
      <c r="R241" s="93">
        <v>403769912.41830999</v>
      </c>
      <c r="S241" s="93">
        <v>478411318.08999997</v>
      </c>
      <c r="T241" s="93">
        <v>1150972743.48</v>
      </c>
      <c r="U241" s="93">
        <v>1082447470.5759599</v>
      </c>
    </row>
    <row r="242" spans="1:21">
      <c r="A242" s="89" t="s">
        <v>365</v>
      </c>
      <c r="B242" s="89" t="s">
        <v>55</v>
      </c>
      <c r="C242" s="92">
        <v>221885269</v>
      </c>
      <c r="D242" s="92">
        <v>794790988</v>
      </c>
      <c r="E242" s="92">
        <v>1018549775</v>
      </c>
      <c r="F242" s="92">
        <v>1670670464</v>
      </c>
      <c r="G242" s="92">
        <v>2608456868</v>
      </c>
      <c r="H242" s="92">
        <v>5553075201</v>
      </c>
      <c r="I242" s="92">
        <v>805105202</v>
      </c>
      <c r="J242" s="92">
        <v>3000919324</v>
      </c>
      <c r="K242" s="92">
        <v>539100983</v>
      </c>
      <c r="L242" s="92">
        <v>668453904</v>
      </c>
      <c r="M242" s="93">
        <v>645362795.52284992</v>
      </c>
      <c r="N242" s="93">
        <v>867404183.65843999</v>
      </c>
      <c r="O242" s="93">
        <v>776804076.47817004</v>
      </c>
      <c r="P242" s="93">
        <v>1411984816.1279199</v>
      </c>
      <c r="Q242" s="93">
        <v>1296965843.5990901</v>
      </c>
      <c r="R242" s="93">
        <v>1296678926.95416</v>
      </c>
      <c r="S242" s="93">
        <v>1420857723.03</v>
      </c>
      <c r="T242" s="93">
        <v>1307860140.0999999</v>
      </c>
      <c r="U242" s="93">
        <v>1471863720.9433</v>
      </c>
    </row>
    <row r="243" spans="1:21">
      <c r="A243" s="89" t="s">
        <v>366</v>
      </c>
      <c r="B243" s="89" t="s">
        <v>54</v>
      </c>
      <c r="C243" s="92">
        <v>309702291</v>
      </c>
      <c r="D243" s="92">
        <v>404454951</v>
      </c>
      <c r="E243" s="92">
        <v>370308824</v>
      </c>
      <c r="F243" s="92">
        <v>990233453</v>
      </c>
      <c r="G243" s="92">
        <v>710303454</v>
      </c>
      <c r="H243" s="92">
        <v>698653677</v>
      </c>
      <c r="I243" s="92">
        <v>676890403</v>
      </c>
      <c r="J243" s="92">
        <v>821212653</v>
      </c>
      <c r="K243" s="92">
        <v>1022374703</v>
      </c>
      <c r="L243" s="92">
        <v>922775141</v>
      </c>
      <c r="M243" s="93">
        <v>875290401.02679002</v>
      </c>
      <c r="N243" s="93">
        <v>787415553.91329002</v>
      </c>
      <c r="O243" s="93">
        <v>754162225.36425996</v>
      </c>
      <c r="P243" s="93">
        <v>747616038.52339005</v>
      </c>
      <c r="Q243" s="93">
        <v>972375967.98111999</v>
      </c>
      <c r="R243" s="93">
        <v>2200439654.7305002</v>
      </c>
      <c r="S243" s="93">
        <v>1146735167.97</v>
      </c>
      <c r="T243" s="93">
        <v>1143372236.6400001</v>
      </c>
      <c r="U243" s="93">
        <v>987933851.83510995</v>
      </c>
    </row>
    <row r="244" spans="1:21">
      <c r="A244" s="89" t="s">
        <v>2642</v>
      </c>
      <c r="B244" s="89" t="s">
        <v>2643</v>
      </c>
      <c r="C244" s="92">
        <v>0</v>
      </c>
      <c r="D244" s="92">
        <v>0</v>
      </c>
      <c r="E244" s="92">
        <v>0</v>
      </c>
      <c r="F244" s="92">
        <v>0</v>
      </c>
      <c r="G244" s="92">
        <v>0</v>
      </c>
      <c r="H244" s="92">
        <v>0</v>
      </c>
      <c r="I244" s="92">
        <v>0</v>
      </c>
      <c r="J244" s="92">
        <v>0</v>
      </c>
      <c r="K244" s="92">
        <v>0</v>
      </c>
      <c r="L244" s="92">
        <v>0</v>
      </c>
      <c r="M244" s="93">
        <v>0</v>
      </c>
      <c r="N244" s="93">
        <v>12538936782.8426</v>
      </c>
      <c r="O244" s="93">
        <v>14255844047.0651</v>
      </c>
      <c r="P244" s="93">
        <v>14691484798.467501</v>
      </c>
      <c r="Q244" s="93">
        <v>15795857877.704399</v>
      </c>
      <c r="R244" s="93">
        <v>18857090595.540699</v>
      </c>
      <c r="S244" s="93">
        <v>21073288997.259998</v>
      </c>
      <c r="T244" s="93">
        <v>25937117594.73</v>
      </c>
      <c r="U244" s="93">
        <v>26111559573.563499</v>
      </c>
    </row>
    <row r="245" spans="1:21">
      <c r="A245" s="89" t="s">
        <v>367</v>
      </c>
      <c r="B245" s="89" t="s">
        <v>218</v>
      </c>
      <c r="C245" s="92">
        <v>0</v>
      </c>
      <c r="D245" s="92">
        <v>0</v>
      </c>
      <c r="E245" s="92">
        <v>0</v>
      </c>
      <c r="F245" s="92">
        <v>0</v>
      </c>
      <c r="G245" s="92">
        <v>0</v>
      </c>
      <c r="H245" s="92">
        <v>0</v>
      </c>
      <c r="I245" s="92">
        <v>21</v>
      </c>
      <c r="J245" s="92">
        <v>33892</v>
      </c>
      <c r="K245" s="92">
        <v>347480</v>
      </c>
      <c r="L245" s="92">
        <v>1929945</v>
      </c>
      <c r="M245" s="93">
        <v>2762011.18</v>
      </c>
      <c r="N245" s="93">
        <v>0</v>
      </c>
      <c r="O245" s="93">
        <v>0</v>
      </c>
      <c r="P245" s="94">
        <v>0</v>
      </c>
      <c r="Q245" s="94">
        <v>0</v>
      </c>
      <c r="R245" s="93">
        <v>0</v>
      </c>
      <c r="S245" s="93">
        <v>0</v>
      </c>
      <c r="T245" s="93">
        <v>0</v>
      </c>
      <c r="U245" s="93">
        <v>0</v>
      </c>
    </row>
    <row r="246" spans="1:21" ht="25.5">
      <c r="A246" s="89" t="s">
        <v>2677</v>
      </c>
      <c r="B246" s="89" t="s">
        <v>1114</v>
      </c>
      <c r="C246" s="92">
        <v>0</v>
      </c>
      <c r="D246" s="92">
        <v>0</v>
      </c>
      <c r="E246" s="92">
        <v>0</v>
      </c>
      <c r="F246" s="92">
        <v>0</v>
      </c>
      <c r="G246" s="92">
        <v>0</v>
      </c>
      <c r="H246" s="92">
        <v>0</v>
      </c>
      <c r="I246" s="92">
        <v>0</v>
      </c>
      <c r="J246" s="92">
        <v>0</v>
      </c>
      <c r="K246" s="92">
        <v>0</v>
      </c>
      <c r="L246" s="92">
        <v>0</v>
      </c>
      <c r="M246" s="93">
        <v>0</v>
      </c>
      <c r="N246" s="93">
        <v>128037433.126</v>
      </c>
      <c r="O246" s="93">
        <v>151332435.3461</v>
      </c>
      <c r="P246" s="93">
        <v>172682940.69821</v>
      </c>
      <c r="Q246" s="93">
        <v>228277295.05695999</v>
      </c>
      <c r="R246" s="93">
        <v>290274069.45046997</v>
      </c>
      <c r="S246" s="93">
        <v>429019592.35000002</v>
      </c>
      <c r="T246" s="93">
        <v>1326605332.02</v>
      </c>
      <c r="U246" s="93">
        <v>100360912.45594001</v>
      </c>
    </row>
    <row r="247" spans="1:21">
      <c r="A247" s="89" t="s">
        <v>368</v>
      </c>
      <c r="B247" s="89" t="s">
        <v>53</v>
      </c>
      <c r="C247" s="92">
        <v>45358046</v>
      </c>
      <c r="D247" s="92">
        <v>157405528</v>
      </c>
      <c r="E247" s="92">
        <v>72900038</v>
      </c>
      <c r="F247" s="92">
        <v>74787869</v>
      </c>
      <c r="G247" s="92">
        <v>95107435</v>
      </c>
      <c r="H247" s="92">
        <v>92851554</v>
      </c>
      <c r="I247" s="92">
        <v>84413304</v>
      </c>
      <c r="J247" s="92">
        <v>125037551</v>
      </c>
      <c r="K247" s="92">
        <v>192859893</v>
      </c>
      <c r="L247" s="92">
        <v>222073914</v>
      </c>
      <c r="M247" s="93">
        <v>305966152.17400002</v>
      </c>
      <c r="N247" s="93">
        <v>250193869.49900001</v>
      </c>
      <c r="O247" s="93">
        <v>263556250.59900001</v>
      </c>
      <c r="P247" s="93">
        <v>332578052.24199998</v>
      </c>
      <c r="Q247" s="93">
        <v>479204326.40799999</v>
      </c>
      <c r="R247" s="93">
        <v>532668488.03600001</v>
      </c>
      <c r="S247" s="93">
        <v>568153803.10000002</v>
      </c>
      <c r="T247" s="93">
        <v>689380318.62</v>
      </c>
      <c r="U247" s="93">
        <v>721177204.56510997</v>
      </c>
    </row>
    <row r="248" spans="1:21">
      <c r="A248" s="89" t="s">
        <v>369</v>
      </c>
      <c r="B248" s="89" t="s">
        <v>2710</v>
      </c>
      <c r="C248" s="92">
        <v>2626199711</v>
      </c>
      <c r="D248" s="92">
        <v>1573903682</v>
      </c>
      <c r="E248" s="92">
        <v>1810556405</v>
      </c>
      <c r="F248" s="92">
        <v>2043590124</v>
      </c>
      <c r="G248" s="92">
        <v>2235196554</v>
      </c>
      <c r="H248" s="92">
        <v>2534724688</v>
      </c>
      <c r="I248" s="92">
        <v>2875979598</v>
      </c>
      <c r="J248" s="92">
        <v>3295196756</v>
      </c>
      <c r="K248" s="92">
        <v>3774773004</v>
      </c>
      <c r="L248" s="92">
        <v>4108658063</v>
      </c>
      <c r="M248" s="93">
        <v>4396678236.4175997</v>
      </c>
      <c r="N248" s="93">
        <v>4894218963.691</v>
      </c>
      <c r="O248" s="93">
        <v>5419700691.4090004</v>
      </c>
      <c r="P248" s="93">
        <v>6028121670.3889999</v>
      </c>
      <c r="Q248" s="93">
        <v>6578494213.493</v>
      </c>
      <c r="R248" s="93">
        <v>7603919371.6110001</v>
      </c>
      <c r="S248" s="93">
        <v>8564395549.8299999</v>
      </c>
      <c r="T248" s="93">
        <v>9455266903.8600006</v>
      </c>
      <c r="U248" s="93">
        <v>10701646351.007999</v>
      </c>
    </row>
    <row r="249" spans="1:21">
      <c r="A249" s="89" t="s">
        <v>370</v>
      </c>
      <c r="B249" s="89" t="s">
        <v>51</v>
      </c>
      <c r="C249" s="92">
        <v>6479890472</v>
      </c>
      <c r="D249" s="92">
        <v>6701448621</v>
      </c>
      <c r="E249" s="92">
        <v>7194845024</v>
      </c>
      <c r="F249" s="92">
        <v>7693177205</v>
      </c>
      <c r="G249" s="92">
        <v>7531094456</v>
      </c>
      <c r="H249" s="92">
        <v>7033446165</v>
      </c>
      <c r="I249" s="92">
        <v>7952568943</v>
      </c>
      <c r="J249" s="92">
        <v>9007994953</v>
      </c>
      <c r="K249" s="92">
        <v>10467599904</v>
      </c>
      <c r="L249" s="92">
        <v>11178399431</v>
      </c>
      <c r="M249" s="93">
        <v>10239196616.0991</v>
      </c>
      <c r="N249" s="93">
        <v>0</v>
      </c>
      <c r="O249" s="93">
        <v>0</v>
      </c>
      <c r="P249" s="94">
        <v>0</v>
      </c>
      <c r="Q249" s="94">
        <v>0</v>
      </c>
      <c r="R249" s="93">
        <v>0</v>
      </c>
      <c r="S249" s="93">
        <v>0</v>
      </c>
      <c r="T249" s="93">
        <v>0</v>
      </c>
      <c r="U249" s="93">
        <v>0</v>
      </c>
    </row>
    <row r="250" spans="1:21">
      <c r="A250" s="89" t="s">
        <v>371</v>
      </c>
      <c r="B250" s="89" t="s">
        <v>50</v>
      </c>
      <c r="C250" s="92">
        <v>700079</v>
      </c>
      <c r="D250" s="92">
        <v>493860</v>
      </c>
      <c r="E250" s="92">
        <v>11428258</v>
      </c>
      <c r="F250" s="92">
        <v>15065879</v>
      </c>
      <c r="G250" s="92">
        <v>29947399</v>
      </c>
      <c r="H250" s="92">
        <v>18634578</v>
      </c>
      <c r="I250" s="92">
        <v>19449047</v>
      </c>
      <c r="J250" s="92">
        <v>23372140</v>
      </c>
      <c r="K250" s="92">
        <v>22376531</v>
      </c>
      <c r="L250" s="92">
        <v>25965278</v>
      </c>
      <c r="M250" s="93">
        <v>28963605.122139998</v>
      </c>
      <c r="N250" s="93">
        <v>0</v>
      </c>
      <c r="O250" s="93">
        <v>0</v>
      </c>
      <c r="P250" s="94">
        <v>0</v>
      </c>
      <c r="Q250" s="94">
        <v>0</v>
      </c>
      <c r="R250" s="93">
        <v>0</v>
      </c>
      <c r="S250" s="93">
        <v>0</v>
      </c>
      <c r="T250" s="93">
        <v>0</v>
      </c>
      <c r="U250" s="93">
        <v>0</v>
      </c>
    </row>
    <row r="251" spans="1:21">
      <c r="A251" s="89" t="s">
        <v>2723</v>
      </c>
      <c r="B251" s="89" t="s">
        <v>2724</v>
      </c>
      <c r="C251" s="92">
        <v>0</v>
      </c>
      <c r="D251" s="92">
        <v>0</v>
      </c>
      <c r="E251" s="92">
        <v>0</v>
      </c>
      <c r="F251" s="92">
        <v>0</v>
      </c>
      <c r="G251" s="92">
        <v>0</v>
      </c>
      <c r="H251" s="92">
        <v>0</v>
      </c>
      <c r="I251" s="92">
        <v>0</v>
      </c>
      <c r="J251" s="92">
        <v>0</v>
      </c>
      <c r="K251" s="92">
        <v>0</v>
      </c>
      <c r="L251" s="92">
        <v>0</v>
      </c>
      <c r="M251" s="93">
        <v>0</v>
      </c>
      <c r="N251" s="93">
        <v>1292815062.15938</v>
      </c>
      <c r="O251" s="93">
        <v>874416912.36318994</v>
      </c>
      <c r="P251" s="93">
        <v>1085870230.77965</v>
      </c>
      <c r="Q251" s="93">
        <v>1021835836.3690799</v>
      </c>
      <c r="R251" s="93">
        <v>1070999676.4631701</v>
      </c>
      <c r="S251" s="93">
        <v>1295848275.5699999</v>
      </c>
      <c r="T251" s="93">
        <v>1350935628.6500001</v>
      </c>
      <c r="U251" s="93">
        <v>1406423812.0062699</v>
      </c>
    </row>
    <row r="252" spans="1:21">
      <c r="A252" s="89" t="s">
        <v>372</v>
      </c>
      <c r="B252" s="89" t="s">
        <v>49</v>
      </c>
      <c r="C252" s="92">
        <v>10720050164</v>
      </c>
      <c r="D252" s="92">
        <v>10448884040</v>
      </c>
      <c r="E252" s="92">
        <v>11319461833</v>
      </c>
      <c r="F252" s="92">
        <v>14633402764</v>
      </c>
      <c r="G252" s="92">
        <v>15894720619</v>
      </c>
      <c r="H252" s="92">
        <v>17980083242</v>
      </c>
      <c r="I252" s="92">
        <v>19310931688</v>
      </c>
      <c r="J252" s="92">
        <v>23196731322</v>
      </c>
      <c r="K252" s="92">
        <v>30433202019</v>
      </c>
      <c r="L252" s="92">
        <v>34782040086</v>
      </c>
      <c r="M252" s="93">
        <v>32824712165.694199</v>
      </c>
      <c r="N252" s="93">
        <v>0</v>
      </c>
      <c r="O252" s="93">
        <v>0</v>
      </c>
      <c r="P252" s="94">
        <v>0</v>
      </c>
      <c r="Q252" s="94">
        <v>0</v>
      </c>
      <c r="R252" s="93">
        <v>0</v>
      </c>
      <c r="S252" s="93">
        <v>0</v>
      </c>
      <c r="T252" s="93">
        <v>0</v>
      </c>
      <c r="U252" s="93">
        <v>0</v>
      </c>
    </row>
    <row r="253" spans="1:21" ht="25.5">
      <c r="A253" s="89" t="s">
        <v>373</v>
      </c>
      <c r="B253" s="89" t="s">
        <v>203</v>
      </c>
      <c r="C253" s="92">
        <v>27201831</v>
      </c>
      <c r="D253" s="92">
        <v>39243138</v>
      </c>
      <c r="E253" s="92">
        <v>2115692</v>
      </c>
      <c r="F253" s="92">
        <v>8418187</v>
      </c>
      <c r="G253" s="92">
        <v>3117205</v>
      </c>
      <c r="H253" s="92">
        <v>14356779</v>
      </c>
      <c r="I253" s="92">
        <v>132220838</v>
      </c>
      <c r="J253" s="92">
        <v>166280675</v>
      </c>
      <c r="K253" s="92">
        <v>135324979</v>
      </c>
      <c r="L253" s="92">
        <v>17133298</v>
      </c>
      <c r="M253" s="93">
        <v>10397108.388</v>
      </c>
      <c r="N253" s="93">
        <v>101853055.55315</v>
      </c>
      <c r="O253" s="93">
        <v>92816502.571140006</v>
      </c>
      <c r="P253" s="93">
        <v>89746554.908140004</v>
      </c>
      <c r="Q253" s="93">
        <v>93959465.341140002</v>
      </c>
      <c r="R253" s="93">
        <v>158283550.09514001</v>
      </c>
      <c r="S253" s="93">
        <v>228489479.69</v>
      </c>
      <c r="T253" s="93">
        <v>240911857.28</v>
      </c>
      <c r="U253" s="93">
        <v>196836056.54100001</v>
      </c>
    </row>
    <row r="254" spans="1:21" ht="25.5">
      <c r="A254" s="89" t="s">
        <v>374</v>
      </c>
      <c r="B254" s="89" t="s">
        <v>48</v>
      </c>
      <c r="C254" s="92">
        <v>41545838</v>
      </c>
      <c r="D254" s="92">
        <v>64192493</v>
      </c>
      <c r="E254" s="92">
        <v>46147114</v>
      </c>
      <c r="F254" s="92">
        <v>39394937</v>
      </c>
      <c r="G254" s="92">
        <v>62188264</v>
      </c>
      <c r="H254" s="92">
        <v>102382218</v>
      </c>
      <c r="I254" s="92">
        <v>79990534</v>
      </c>
      <c r="J254" s="92">
        <v>80521891</v>
      </c>
      <c r="K254" s="92">
        <v>74061286</v>
      </c>
      <c r="L254" s="92">
        <v>109150753</v>
      </c>
      <c r="M254" s="93">
        <v>52644571.099019997</v>
      </c>
      <c r="N254" s="93">
        <v>0</v>
      </c>
      <c r="O254" s="93">
        <v>0</v>
      </c>
      <c r="P254" s="94">
        <v>0</v>
      </c>
      <c r="Q254" s="94">
        <v>0</v>
      </c>
      <c r="R254" s="93">
        <v>0</v>
      </c>
      <c r="S254" s="93">
        <v>0</v>
      </c>
      <c r="T254" s="93">
        <v>0</v>
      </c>
      <c r="U254" s="93">
        <v>0</v>
      </c>
    </row>
    <row r="255" spans="1:21">
      <c r="A255" s="89" t="s">
        <v>375</v>
      </c>
      <c r="B255" s="89" t="s">
        <v>47</v>
      </c>
      <c r="C255" s="92">
        <v>638428260</v>
      </c>
      <c r="D255" s="92">
        <v>716495116</v>
      </c>
      <c r="E255" s="92">
        <v>711801639</v>
      </c>
      <c r="F255" s="92">
        <v>863743172</v>
      </c>
      <c r="G255" s="92">
        <v>1062409489</v>
      </c>
      <c r="H255" s="92">
        <v>1391132281</v>
      </c>
      <c r="I255" s="92">
        <v>1091402090</v>
      </c>
      <c r="J255" s="92">
        <v>1034588972</v>
      </c>
      <c r="K255" s="92">
        <v>1108219868</v>
      </c>
      <c r="L255" s="92">
        <v>322668846</v>
      </c>
      <c r="M255" s="93">
        <v>444320069.19696003</v>
      </c>
      <c r="N255" s="93">
        <v>1057746433.332</v>
      </c>
      <c r="O255" s="93">
        <v>1075039438.6251099</v>
      </c>
      <c r="P255" s="93">
        <v>931970025.44856</v>
      </c>
      <c r="Q255" s="93">
        <v>341015940.57905</v>
      </c>
      <c r="R255" s="93">
        <v>1504203928.74931</v>
      </c>
      <c r="S255" s="93">
        <v>426645327.24000001</v>
      </c>
      <c r="T255" s="93">
        <v>2262059217.3099999</v>
      </c>
      <c r="U255" s="93">
        <v>1494499697.24756</v>
      </c>
    </row>
    <row r="256" spans="1:21">
      <c r="A256" s="89" t="s">
        <v>376</v>
      </c>
      <c r="B256" s="89" t="s">
        <v>46</v>
      </c>
      <c r="C256" s="92">
        <v>341011041</v>
      </c>
      <c r="D256" s="92">
        <v>364197876</v>
      </c>
      <c r="E256" s="92">
        <v>915876700</v>
      </c>
      <c r="F256" s="92">
        <v>668557343</v>
      </c>
      <c r="G256" s="92">
        <v>886428160</v>
      </c>
      <c r="H256" s="92">
        <v>903052327</v>
      </c>
      <c r="I256" s="92">
        <v>1021354525</v>
      </c>
      <c r="J256" s="92">
        <v>986806451</v>
      </c>
      <c r="K256" s="92">
        <v>1157534574</v>
      </c>
      <c r="L256" s="92">
        <v>1182452872</v>
      </c>
      <c r="M256" s="93">
        <v>1271999415.5276101</v>
      </c>
      <c r="N256" s="93">
        <v>1329464413.9846001</v>
      </c>
      <c r="O256" s="93">
        <v>2016134154.2326798</v>
      </c>
      <c r="P256" s="93">
        <v>1707010549.82548</v>
      </c>
      <c r="Q256" s="93">
        <v>2262701549.5511603</v>
      </c>
      <c r="R256" s="93">
        <v>3435556532.5181403</v>
      </c>
      <c r="S256" s="93">
        <v>4147592339.1599998</v>
      </c>
      <c r="T256" s="93">
        <v>3476513065.6700001</v>
      </c>
      <c r="U256" s="93">
        <v>3726985183.61695</v>
      </c>
    </row>
    <row r="257" spans="1:21">
      <c r="A257" s="89" t="s">
        <v>377</v>
      </c>
      <c r="B257" s="89" t="s">
        <v>2822</v>
      </c>
      <c r="C257" s="92">
        <v>31484634</v>
      </c>
      <c r="D257" s="92">
        <v>2345055</v>
      </c>
      <c r="E257" s="92">
        <v>14705631</v>
      </c>
      <c r="F257" s="92">
        <v>33763338</v>
      </c>
      <c r="G257" s="92">
        <v>73005098</v>
      </c>
      <c r="H257" s="92">
        <v>56986042</v>
      </c>
      <c r="I257" s="92">
        <v>175433080</v>
      </c>
      <c r="J257" s="92">
        <v>152480499</v>
      </c>
      <c r="K257" s="92">
        <v>608560293</v>
      </c>
      <c r="L257" s="92">
        <v>413932489</v>
      </c>
      <c r="M257" s="93">
        <v>130488812.33411001</v>
      </c>
      <c r="N257" s="93">
        <v>278032354.70107001</v>
      </c>
      <c r="O257" s="93">
        <v>320543692.20340997</v>
      </c>
      <c r="P257" s="93">
        <v>301806068.16689003</v>
      </c>
      <c r="Q257" s="93">
        <v>330458740.99897999</v>
      </c>
      <c r="R257" s="93">
        <v>533862438.05706</v>
      </c>
      <c r="S257" s="93">
        <v>664277736.32000005</v>
      </c>
      <c r="T257" s="93">
        <v>1020307256.38</v>
      </c>
      <c r="U257" s="93">
        <v>926374217.84626997</v>
      </c>
    </row>
    <row r="258" spans="1:21">
      <c r="A258" s="89" t="s">
        <v>378</v>
      </c>
      <c r="B258" s="89" t="s">
        <v>44</v>
      </c>
      <c r="C258" s="92">
        <v>128829351</v>
      </c>
      <c r="D258" s="92">
        <v>17879931</v>
      </c>
      <c r="E258" s="92">
        <v>82160777</v>
      </c>
      <c r="F258" s="92">
        <v>149253860</v>
      </c>
      <c r="G258" s="92">
        <v>117713813</v>
      </c>
      <c r="H258" s="92">
        <v>302354780</v>
      </c>
      <c r="I258" s="92">
        <v>247047250</v>
      </c>
      <c r="J258" s="92">
        <v>133843030</v>
      </c>
      <c r="K258" s="92">
        <v>168442588</v>
      </c>
      <c r="L258" s="92">
        <v>180225914</v>
      </c>
      <c r="M258" s="93">
        <v>190630401.66594002</v>
      </c>
      <c r="N258" s="93">
        <v>321112245.10067999</v>
      </c>
      <c r="O258" s="93">
        <v>255804428.10980999</v>
      </c>
      <c r="P258" s="93">
        <v>188735741.60976002</v>
      </c>
      <c r="Q258" s="93">
        <v>263628569.92447001</v>
      </c>
      <c r="R258" s="93">
        <v>405828535.51965004</v>
      </c>
      <c r="S258" s="93">
        <v>393983530.19999999</v>
      </c>
      <c r="T258" s="93">
        <v>471512149.69999999</v>
      </c>
      <c r="U258" s="93">
        <v>406419157.95655</v>
      </c>
    </row>
    <row r="259" spans="1:21">
      <c r="A259" s="89" t="s">
        <v>379</v>
      </c>
      <c r="B259" s="89" t="s">
        <v>43</v>
      </c>
      <c r="C259" s="92">
        <v>1289833865</v>
      </c>
      <c r="D259" s="92">
        <v>1562374992</v>
      </c>
      <c r="E259" s="92">
        <v>1330486848</v>
      </c>
      <c r="F259" s="92">
        <v>1339438223</v>
      </c>
      <c r="G259" s="92">
        <v>1427422737</v>
      </c>
      <c r="H259" s="92">
        <v>1587561537</v>
      </c>
      <c r="I259" s="92">
        <v>1891999343</v>
      </c>
      <c r="J259" s="92">
        <v>2419965784</v>
      </c>
      <c r="K259" s="92">
        <v>1867365008</v>
      </c>
      <c r="L259" s="92">
        <v>1683332266</v>
      </c>
      <c r="M259" s="93">
        <v>739474335.26347995</v>
      </c>
      <c r="N259" s="93">
        <v>0</v>
      </c>
      <c r="O259" s="93">
        <v>0</v>
      </c>
      <c r="P259" s="94">
        <v>0</v>
      </c>
      <c r="Q259" s="94">
        <v>0</v>
      </c>
      <c r="R259" s="93">
        <v>0</v>
      </c>
      <c r="S259" s="93">
        <v>0</v>
      </c>
      <c r="T259" s="93">
        <v>0</v>
      </c>
      <c r="U259" s="93">
        <v>0</v>
      </c>
    </row>
    <row r="260" spans="1:21">
      <c r="A260" s="89" t="s">
        <v>380</v>
      </c>
      <c r="B260" s="89" t="s">
        <v>42</v>
      </c>
      <c r="C260" s="92">
        <v>3547101141</v>
      </c>
      <c r="D260" s="92">
        <v>5288224467</v>
      </c>
      <c r="E260" s="92">
        <v>5326543134</v>
      </c>
      <c r="F260" s="92">
        <v>9413221656</v>
      </c>
      <c r="G260" s="92">
        <v>7612197301</v>
      </c>
      <c r="H260" s="92">
        <v>7668028105</v>
      </c>
      <c r="I260" s="92">
        <v>7361196904</v>
      </c>
      <c r="J260" s="92">
        <v>8309299931</v>
      </c>
      <c r="K260" s="92">
        <v>8828197330</v>
      </c>
      <c r="L260" s="92">
        <v>9581938288</v>
      </c>
      <c r="M260" s="93">
        <v>11002827821.9186</v>
      </c>
      <c r="N260" s="93">
        <v>0</v>
      </c>
      <c r="O260" s="93">
        <v>0</v>
      </c>
      <c r="P260" s="94">
        <v>0</v>
      </c>
      <c r="Q260" s="94">
        <v>0</v>
      </c>
      <c r="R260" s="93">
        <v>0</v>
      </c>
      <c r="S260" s="93">
        <v>0</v>
      </c>
      <c r="T260" s="93">
        <v>0</v>
      </c>
      <c r="U260" s="93">
        <v>0</v>
      </c>
    </row>
    <row r="261" spans="1:21">
      <c r="A261" s="89" t="s">
        <v>381</v>
      </c>
      <c r="B261" s="89" t="s">
        <v>41</v>
      </c>
      <c r="C261" s="92">
        <v>642773527</v>
      </c>
      <c r="D261" s="92">
        <v>753880002</v>
      </c>
      <c r="E261" s="92">
        <v>626821454</v>
      </c>
      <c r="F261" s="92">
        <v>790403571</v>
      </c>
      <c r="G261" s="92">
        <v>999316845</v>
      </c>
      <c r="H261" s="92">
        <v>653106037</v>
      </c>
      <c r="I261" s="92">
        <v>1006755109</v>
      </c>
      <c r="J261" s="92">
        <v>703468559</v>
      </c>
      <c r="K261" s="92">
        <v>1265382613</v>
      </c>
      <c r="L261" s="92">
        <v>694596768</v>
      </c>
      <c r="M261" s="93">
        <v>678889161.52929008</v>
      </c>
      <c r="N261" s="93">
        <v>0</v>
      </c>
      <c r="O261" s="93">
        <v>0</v>
      </c>
      <c r="P261" s="94">
        <v>0</v>
      </c>
      <c r="Q261" s="94">
        <v>0</v>
      </c>
      <c r="R261" s="93">
        <v>0</v>
      </c>
      <c r="S261" s="93">
        <v>0</v>
      </c>
      <c r="T261" s="93">
        <v>0</v>
      </c>
      <c r="U261" s="93">
        <v>0</v>
      </c>
    </row>
    <row r="262" spans="1:21" ht="25.5">
      <c r="A262" s="89" t="s">
        <v>382</v>
      </c>
      <c r="B262" s="89" t="s">
        <v>219</v>
      </c>
      <c r="C262" s="92">
        <v>369453314</v>
      </c>
      <c r="D262" s="92">
        <v>427053351</v>
      </c>
      <c r="E262" s="92">
        <v>541710564</v>
      </c>
      <c r="F262" s="92">
        <v>571362434</v>
      </c>
      <c r="G262" s="92">
        <v>649289452</v>
      </c>
      <c r="H262" s="92">
        <v>911195777</v>
      </c>
      <c r="I262" s="92">
        <v>637983572</v>
      </c>
      <c r="J262" s="92">
        <v>0</v>
      </c>
      <c r="K262" s="92">
        <v>0</v>
      </c>
      <c r="L262" s="92">
        <v>0</v>
      </c>
      <c r="M262" s="93">
        <v>0</v>
      </c>
      <c r="N262" s="93">
        <v>0</v>
      </c>
      <c r="O262" s="93">
        <v>0</v>
      </c>
      <c r="P262" s="94">
        <v>0</v>
      </c>
      <c r="Q262" s="94">
        <v>0</v>
      </c>
      <c r="R262" s="93">
        <v>0</v>
      </c>
      <c r="S262" s="93">
        <v>0</v>
      </c>
      <c r="T262" s="93">
        <v>0</v>
      </c>
      <c r="U262" s="93">
        <v>0</v>
      </c>
    </row>
    <row r="263" spans="1:21">
      <c r="A263" s="89" t="s">
        <v>383</v>
      </c>
      <c r="B263" s="89" t="s">
        <v>40</v>
      </c>
      <c r="C263" s="92">
        <v>987896121</v>
      </c>
      <c r="D263" s="92">
        <v>1214005758</v>
      </c>
      <c r="E263" s="92">
        <v>1383707963</v>
      </c>
      <c r="F263" s="92">
        <v>1492644285</v>
      </c>
      <c r="G263" s="92">
        <v>1540417498</v>
      </c>
      <c r="H263" s="92">
        <v>1824268500</v>
      </c>
      <c r="I263" s="92">
        <v>1899000494</v>
      </c>
      <c r="J263" s="92">
        <v>2575183316</v>
      </c>
      <c r="K263" s="92">
        <v>3450544090</v>
      </c>
      <c r="L263" s="92">
        <v>4370128035</v>
      </c>
      <c r="M263" s="93">
        <v>6388030455.8005095</v>
      </c>
      <c r="N263" s="93">
        <v>9977812099.1290607</v>
      </c>
      <c r="O263" s="93">
        <v>11592340312.707199</v>
      </c>
      <c r="P263" s="93">
        <v>14159756081.2486</v>
      </c>
      <c r="Q263" s="93">
        <v>15125523299.544699</v>
      </c>
      <c r="R263" s="93">
        <v>11556031284.6208</v>
      </c>
      <c r="S263" s="93">
        <v>12572784127.120001</v>
      </c>
      <c r="T263" s="93">
        <v>15349593638.450001</v>
      </c>
      <c r="U263" s="93">
        <v>19615478236.876999</v>
      </c>
    </row>
    <row r="264" spans="1:21">
      <c r="A264" s="89" t="s">
        <v>384</v>
      </c>
      <c r="B264" s="89" t="s">
        <v>39</v>
      </c>
      <c r="C264" s="92">
        <v>44419071</v>
      </c>
      <c r="D264" s="92">
        <v>48031825</v>
      </c>
      <c r="E264" s="92">
        <v>45620800</v>
      </c>
      <c r="F264" s="92">
        <v>54449638</v>
      </c>
      <c r="G264" s="92">
        <v>33142996</v>
      </c>
      <c r="H264" s="92">
        <v>25380505</v>
      </c>
      <c r="I264" s="92">
        <v>28237820</v>
      </c>
      <c r="J264" s="92">
        <v>39576766</v>
      </c>
      <c r="K264" s="92">
        <v>42830803</v>
      </c>
      <c r="L264" s="92">
        <v>42715889</v>
      </c>
      <c r="M264" s="93">
        <v>42825355.836730003</v>
      </c>
      <c r="N264" s="93">
        <v>55272206.049730003</v>
      </c>
      <c r="O264" s="93">
        <v>45686913.587300003</v>
      </c>
      <c r="P264" s="93">
        <v>49829398.031609997</v>
      </c>
      <c r="Q264" s="93">
        <v>67219982.063079998</v>
      </c>
      <c r="R264" s="93">
        <v>57720386.579889998</v>
      </c>
      <c r="S264" s="93">
        <v>101101231.56</v>
      </c>
      <c r="T264" s="93">
        <v>109208481.55</v>
      </c>
      <c r="U264" s="93">
        <v>82536854.418820009</v>
      </c>
    </row>
    <row r="265" spans="1:21" ht="25.5">
      <c r="A265" s="89" t="s">
        <v>385</v>
      </c>
      <c r="B265" s="89" t="s">
        <v>185</v>
      </c>
      <c r="C265" s="92">
        <v>0</v>
      </c>
      <c r="D265" s="92">
        <v>0</v>
      </c>
      <c r="E265" s="92">
        <v>0</v>
      </c>
      <c r="F265" s="92">
        <v>0</v>
      </c>
      <c r="G265" s="92">
        <v>0</v>
      </c>
      <c r="H265" s="92">
        <v>0</v>
      </c>
      <c r="I265" s="92">
        <v>0</v>
      </c>
      <c r="J265" s="92">
        <v>0</v>
      </c>
      <c r="K265" s="92">
        <v>1</v>
      </c>
      <c r="L265" s="92">
        <v>0</v>
      </c>
      <c r="M265" s="93">
        <v>0</v>
      </c>
      <c r="N265" s="93">
        <v>0</v>
      </c>
      <c r="O265" s="93">
        <v>0</v>
      </c>
      <c r="P265" s="93">
        <v>0</v>
      </c>
      <c r="Q265" s="93">
        <v>0</v>
      </c>
      <c r="R265" s="93">
        <v>0</v>
      </c>
      <c r="S265" s="93">
        <v>0</v>
      </c>
      <c r="T265" s="93">
        <v>0</v>
      </c>
      <c r="U265" s="93">
        <v>0</v>
      </c>
    </row>
    <row r="266" spans="1:21" ht="25.5">
      <c r="A266" s="89" t="s">
        <v>386</v>
      </c>
      <c r="B266" s="89" t="s">
        <v>7666</v>
      </c>
      <c r="C266" s="92">
        <v>1082416454</v>
      </c>
      <c r="D266" s="92">
        <v>1216860776</v>
      </c>
      <c r="E266" s="92">
        <v>1560149795</v>
      </c>
      <c r="F266" s="92">
        <v>1765583337</v>
      </c>
      <c r="G266" s="92">
        <v>1970521304</v>
      </c>
      <c r="H266" s="92">
        <v>2408434089</v>
      </c>
      <c r="I266" s="92">
        <v>2641490568</v>
      </c>
      <c r="J266" s="92">
        <v>2788937805</v>
      </c>
      <c r="K266" s="92">
        <v>15419533</v>
      </c>
      <c r="L266" s="92">
        <v>89096</v>
      </c>
      <c r="M266" s="93">
        <v>86648.920150000005</v>
      </c>
      <c r="N266" s="93">
        <v>1424931.46318</v>
      </c>
      <c r="O266" s="93">
        <v>2778694.6605100003</v>
      </c>
      <c r="P266" s="93">
        <v>1611807.2940100001</v>
      </c>
      <c r="Q266" s="93">
        <v>4416167.8643199997</v>
      </c>
      <c r="R266" s="93">
        <v>1250245.9008499999</v>
      </c>
      <c r="S266" s="93">
        <v>1864173.12</v>
      </c>
      <c r="T266" s="93">
        <v>7994925.7999999998</v>
      </c>
      <c r="U266" s="93">
        <v>1466469.0649100002</v>
      </c>
    </row>
    <row r="267" spans="1:21" ht="25.5">
      <c r="A267" s="89" t="s">
        <v>387</v>
      </c>
      <c r="B267" s="89" t="s">
        <v>7667</v>
      </c>
      <c r="C267" s="92">
        <v>111910307</v>
      </c>
      <c r="D267" s="92">
        <v>9639735</v>
      </c>
      <c r="E267" s="92">
        <v>12600779</v>
      </c>
      <c r="F267" s="92">
        <v>55851898</v>
      </c>
      <c r="G267" s="92">
        <v>3074257</v>
      </c>
      <c r="H267" s="92">
        <v>35847094</v>
      </c>
      <c r="I267" s="92">
        <v>35679260</v>
      </c>
      <c r="J267" s="92">
        <v>11538280</v>
      </c>
      <c r="K267" s="92">
        <v>3591949</v>
      </c>
      <c r="L267" s="92">
        <v>12425562</v>
      </c>
      <c r="M267" s="93">
        <v>19083641.809610002</v>
      </c>
      <c r="N267" s="93">
        <v>42774951.986570001</v>
      </c>
      <c r="O267" s="93">
        <v>53995424.079839997</v>
      </c>
      <c r="P267" s="93">
        <v>11748999.11201</v>
      </c>
      <c r="Q267" s="93">
        <v>10298838.57976</v>
      </c>
      <c r="R267" s="93">
        <v>3903385.7843899997</v>
      </c>
      <c r="S267" s="93">
        <v>4110624.05</v>
      </c>
      <c r="T267" s="93">
        <v>5076555.8600000003</v>
      </c>
      <c r="U267" s="93">
        <v>5383629.1349999998</v>
      </c>
    </row>
    <row r="268" spans="1:21">
      <c r="A268" s="89" t="s">
        <v>2918</v>
      </c>
      <c r="B268" s="89" t="s">
        <v>210</v>
      </c>
      <c r="C268" s="92">
        <v>0</v>
      </c>
      <c r="D268" s="92">
        <v>0</v>
      </c>
      <c r="E268" s="92">
        <v>0</v>
      </c>
      <c r="F268" s="92">
        <v>0</v>
      </c>
      <c r="G268" s="92">
        <v>0</v>
      </c>
      <c r="H268" s="92">
        <v>0</v>
      </c>
      <c r="I268" s="92">
        <v>0</v>
      </c>
      <c r="J268" s="92">
        <v>0</v>
      </c>
      <c r="K268" s="92">
        <v>0</v>
      </c>
      <c r="L268" s="92">
        <v>0</v>
      </c>
      <c r="M268" s="93">
        <v>0</v>
      </c>
      <c r="N268" s="93">
        <v>15396343.293</v>
      </c>
      <c r="O268" s="93">
        <v>12510925.225</v>
      </c>
      <c r="P268" s="93">
        <v>17177265.394000001</v>
      </c>
      <c r="Q268" s="93">
        <v>18423551.480999999</v>
      </c>
      <c r="R268" s="93">
        <v>34121266.435000002</v>
      </c>
      <c r="S268" s="93">
        <v>14306504.16</v>
      </c>
      <c r="T268" s="93">
        <v>11453913.34</v>
      </c>
      <c r="U268" s="93">
        <v>12249863.609999999</v>
      </c>
    </row>
    <row r="269" spans="1:21">
      <c r="A269" s="89" t="s">
        <v>388</v>
      </c>
      <c r="B269" s="89" t="s">
        <v>38</v>
      </c>
      <c r="C269" s="92">
        <v>437104489</v>
      </c>
      <c r="D269" s="92">
        <v>549371565</v>
      </c>
      <c r="E269" s="92">
        <v>1011988441</v>
      </c>
      <c r="F269" s="92">
        <v>1107880935</v>
      </c>
      <c r="G269" s="92">
        <v>1048880265</v>
      </c>
      <c r="H269" s="92">
        <v>1075209357</v>
      </c>
      <c r="I269" s="92">
        <v>1117538542</v>
      </c>
      <c r="J269" s="92">
        <v>1066004138</v>
      </c>
      <c r="K269" s="92">
        <v>1055691429</v>
      </c>
      <c r="L269" s="92">
        <v>1256647325</v>
      </c>
      <c r="M269" s="93">
        <v>1546068996.45924</v>
      </c>
      <c r="N269" s="93">
        <v>2065822943.43223</v>
      </c>
      <c r="O269" s="93">
        <v>2381938304.4350801</v>
      </c>
      <c r="P269" s="93">
        <v>2277795046.6297798</v>
      </c>
      <c r="Q269" s="93">
        <v>1365644527.62782</v>
      </c>
      <c r="R269" s="93">
        <v>1494769277.7956002</v>
      </c>
      <c r="S269" s="93">
        <v>1412474033.9300001</v>
      </c>
      <c r="T269" s="93">
        <v>1211344387.53</v>
      </c>
      <c r="U269" s="93">
        <v>1247587040.6092401</v>
      </c>
    </row>
    <row r="270" spans="1:21">
      <c r="A270" s="89" t="s">
        <v>2930</v>
      </c>
      <c r="B270" s="89" t="s">
        <v>176</v>
      </c>
      <c r="C270" s="92">
        <v>0</v>
      </c>
      <c r="D270" s="92">
        <v>0</v>
      </c>
      <c r="E270" s="92">
        <v>0</v>
      </c>
      <c r="F270" s="92">
        <v>0</v>
      </c>
      <c r="G270" s="92">
        <v>0</v>
      </c>
      <c r="H270" s="92">
        <v>0</v>
      </c>
      <c r="I270" s="92">
        <v>0</v>
      </c>
      <c r="J270" s="92">
        <v>0</v>
      </c>
      <c r="K270" s="92">
        <v>0</v>
      </c>
      <c r="L270" s="92">
        <v>0</v>
      </c>
      <c r="M270" s="92">
        <v>0</v>
      </c>
      <c r="N270" s="93">
        <v>1642098833.4976001</v>
      </c>
      <c r="O270" s="93">
        <v>1530582050.3620901</v>
      </c>
      <c r="P270" s="93">
        <v>1196767142.1972799</v>
      </c>
      <c r="Q270" s="93">
        <v>1480555943.1612999</v>
      </c>
      <c r="R270" s="93">
        <v>1454385519.6025</v>
      </c>
      <c r="S270" s="93">
        <v>2088879386.1199999</v>
      </c>
      <c r="T270" s="93">
        <v>2595983739.0999999</v>
      </c>
      <c r="U270" s="93">
        <v>4354734073.0622501</v>
      </c>
    </row>
    <row r="271" spans="1:21" ht="25.5">
      <c r="A271" s="89" t="s">
        <v>2961</v>
      </c>
      <c r="B271" s="89" t="s">
        <v>2962</v>
      </c>
      <c r="C271" s="92">
        <v>0</v>
      </c>
      <c r="D271" s="92">
        <v>0</v>
      </c>
      <c r="E271" s="92">
        <v>0</v>
      </c>
      <c r="F271" s="92">
        <v>0</v>
      </c>
      <c r="G271" s="92">
        <v>0</v>
      </c>
      <c r="H271" s="92">
        <v>0</v>
      </c>
      <c r="I271" s="92">
        <v>0</v>
      </c>
      <c r="J271" s="92">
        <v>0</v>
      </c>
      <c r="K271" s="92">
        <v>0</v>
      </c>
      <c r="L271" s="92">
        <v>0</v>
      </c>
      <c r="M271" s="92">
        <v>0</v>
      </c>
      <c r="N271" s="93">
        <v>11056406.244999999</v>
      </c>
      <c r="O271" s="93">
        <v>0</v>
      </c>
      <c r="P271" s="94">
        <v>0</v>
      </c>
      <c r="Q271" s="94">
        <v>119755.3</v>
      </c>
      <c r="R271" s="93">
        <v>201613.6</v>
      </c>
      <c r="S271" s="93">
        <v>241827.48</v>
      </c>
      <c r="T271" s="93">
        <v>246015.7</v>
      </c>
      <c r="U271" s="93">
        <v>270504.40000000002</v>
      </c>
    </row>
    <row r="272" spans="1:21" ht="25.5">
      <c r="A272" s="89" t="s">
        <v>2965</v>
      </c>
      <c r="B272" s="89" t="s">
        <v>7668</v>
      </c>
      <c r="C272" s="92">
        <v>0</v>
      </c>
      <c r="D272" s="92">
        <v>0</v>
      </c>
      <c r="E272" s="92">
        <v>0</v>
      </c>
      <c r="F272" s="92">
        <v>0</v>
      </c>
      <c r="G272" s="92">
        <v>0</v>
      </c>
      <c r="H272" s="92">
        <v>0</v>
      </c>
      <c r="I272" s="92">
        <v>0</v>
      </c>
      <c r="J272" s="92">
        <v>0</v>
      </c>
      <c r="K272" s="92">
        <v>0</v>
      </c>
      <c r="L272" s="92">
        <v>0</v>
      </c>
      <c r="M272" s="92">
        <v>0</v>
      </c>
      <c r="N272" s="93">
        <v>898397083.89302003</v>
      </c>
      <c r="O272" s="93">
        <v>1081618249.9436898</v>
      </c>
      <c r="P272" s="93">
        <v>430246641.829</v>
      </c>
      <c r="Q272" s="93">
        <v>443625416.29900002</v>
      </c>
      <c r="R272" s="93">
        <v>504503544.62099999</v>
      </c>
      <c r="S272" s="93">
        <v>568405544.20000005</v>
      </c>
      <c r="T272" s="93">
        <v>526552579.29000002</v>
      </c>
      <c r="U272" s="93">
        <v>575443775.85899997</v>
      </c>
    </row>
    <row r="273" spans="1:23">
      <c r="A273" s="89" t="s">
        <v>389</v>
      </c>
      <c r="B273" s="89" t="s">
        <v>37</v>
      </c>
      <c r="C273" s="92">
        <v>1588110540</v>
      </c>
      <c r="D273" s="92">
        <v>1594687079</v>
      </c>
      <c r="E273" s="92">
        <v>1626785297</v>
      </c>
      <c r="F273" s="92">
        <v>1661854199</v>
      </c>
      <c r="G273" s="92">
        <v>3246495069</v>
      </c>
      <c r="H273" s="92">
        <v>1115691839</v>
      </c>
      <c r="I273" s="92">
        <v>1317113865</v>
      </c>
      <c r="J273" s="92">
        <v>1413409618</v>
      </c>
      <c r="K273" s="92">
        <v>2730798790</v>
      </c>
      <c r="L273" s="92">
        <v>3052773011</v>
      </c>
      <c r="M273" s="93">
        <v>1586157291.6526</v>
      </c>
      <c r="N273" s="93">
        <v>31388373890.222198</v>
      </c>
      <c r="O273" s="93">
        <v>35375862541.602104</v>
      </c>
      <c r="P273" s="93">
        <v>34730122942.816002</v>
      </c>
      <c r="Q273" s="93">
        <v>46901736066.878204</v>
      </c>
      <c r="R273" s="93">
        <v>54189661699.266098</v>
      </c>
      <c r="S273" s="93">
        <v>55706176815.419998</v>
      </c>
      <c r="T273" s="93">
        <v>69815948621.940002</v>
      </c>
      <c r="U273" s="93">
        <v>75848065427.248093</v>
      </c>
    </row>
    <row r="274" spans="1:23">
      <c r="A274" s="89" t="s">
        <v>3050</v>
      </c>
      <c r="B274" s="89" t="s">
        <v>3051</v>
      </c>
      <c r="C274" s="92">
        <v>0</v>
      </c>
      <c r="D274" s="92">
        <v>0</v>
      </c>
      <c r="E274" s="92">
        <v>0</v>
      </c>
      <c r="F274" s="92">
        <v>0</v>
      </c>
      <c r="G274" s="92">
        <v>0</v>
      </c>
      <c r="H274" s="92">
        <v>0</v>
      </c>
      <c r="I274" s="92">
        <v>0</v>
      </c>
      <c r="J274" s="92">
        <v>0</v>
      </c>
      <c r="K274" s="92">
        <v>0</v>
      </c>
      <c r="L274" s="92">
        <v>0</v>
      </c>
      <c r="M274" s="93">
        <v>0</v>
      </c>
      <c r="N274" s="93">
        <v>635935772.52175999</v>
      </c>
      <c r="O274" s="93">
        <v>1312061028.14803</v>
      </c>
      <c r="P274" s="93">
        <v>1383427816.63255</v>
      </c>
      <c r="Q274" s="93">
        <v>1467935927.0406499</v>
      </c>
      <c r="R274" s="93">
        <v>1373365752.2195401</v>
      </c>
      <c r="S274" s="93">
        <v>1173980691.78</v>
      </c>
      <c r="T274" s="93">
        <v>1278587969.76</v>
      </c>
      <c r="U274" s="93">
        <v>1469803140.1500602</v>
      </c>
    </row>
    <row r="275" spans="1:23">
      <c r="A275" s="89" t="s">
        <v>390</v>
      </c>
      <c r="B275" s="89" t="s">
        <v>3058</v>
      </c>
      <c r="C275" s="92">
        <v>4472309715</v>
      </c>
      <c r="D275" s="92">
        <v>5510331474</v>
      </c>
      <c r="E275" s="92">
        <v>4838196728</v>
      </c>
      <c r="F275" s="92">
        <v>4962871657</v>
      </c>
      <c r="G275" s="92">
        <v>4839853129</v>
      </c>
      <c r="H275" s="92">
        <v>5853475120</v>
      </c>
      <c r="I275" s="92">
        <v>6012524675</v>
      </c>
      <c r="J275" s="92">
        <v>6408548514</v>
      </c>
      <c r="K275" s="92">
        <v>8197690411</v>
      </c>
      <c r="L275" s="92">
        <v>15628565736</v>
      </c>
      <c r="M275" s="93">
        <v>17038682135.677801</v>
      </c>
      <c r="N275" s="93">
        <v>241753109380.98734</v>
      </c>
      <c r="O275" s="93">
        <v>385984119271.12</v>
      </c>
      <c r="P275" s="93">
        <v>523688040004.80298</v>
      </c>
      <c r="Q275" s="93">
        <v>575782317246.31995</v>
      </c>
      <c r="R275" s="93">
        <v>611426638801.198</v>
      </c>
      <c r="S275" s="93">
        <v>668725558318.70996</v>
      </c>
      <c r="T275" s="93">
        <v>686481472196.79004</v>
      </c>
      <c r="U275" s="93">
        <v>798377826617.41504</v>
      </c>
    </row>
    <row r="276" spans="1:23">
      <c r="A276" s="89" t="s">
        <v>391</v>
      </c>
      <c r="B276" s="89" t="s">
        <v>36</v>
      </c>
      <c r="C276" s="92">
        <v>2680363576</v>
      </c>
      <c r="D276" s="92">
        <v>3209692277</v>
      </c>
      <c r="E276" s="92">
        <v>3835261934</v>
      </c>
      <c r="F276" s="92">
        <v>3985568102</v>
      </c>
      <c r="G276" s="92">
        <v>3959809496</v>
      </c>
      <c r="H276" s="92">
        <v>4107024968</v>
      </c>
      <c r="I276" s="92">
        <v>4295097725</v>
      </c>
      <c r="J276" s="92">
        <v>4293406868</v>
      </c>
      <c r="K276" s="92">
        <v>4958639763</v>
      </c>
      <c r="L276" s="92">
        <v>10943788325</v>
      </c>
      <c r="M276" s="93">
        <v>6406117573.5952301</v>
      </c>
      <c r="N276" s="93">
        <v>0</v>
      </c>
      <c r="O276" s="93">
        <v>0</v>
      </c>
      <c r="P276" s="93">
        <v>0</v>
      </c>
      <c r="Q276" s="94">
        <v>0</v>
      </c>
      <c r="R276" s="93">
        <v>0</v>
      </c>
      <c r="S276" s="93">
        <v>0</v>
      </c>
      <c r="T276" s="93">
        <v>0</v>
      </c>
      <c r="U276" s="93">
        <v>0</v>
      </c>
    </row>
    <row r="277" spans="1:23">
      <c r="A277" s="89" t="s">
        <v>392</v>
      </c>
      <c r="B277" s="89" t="s">
        <v>175</v>
      </c>
      <c r="C277" s="92">
        <v>1593544700</v>
      </c>
      <c r="D277" s="92">
        <v>2086353936</v>
      </c>
      <c r="E277" s="92">
        <v>869196419</v>
      </c>
      <c r="F277" s="92">
        <v>846344362</v>
      </c>
      <c r="G277" s="92">
        <v>787382868</v>
      </c>
      <c r="H277" s="92">
        <v>1004268238</v>
      </c>
      <c r="I277" s="92">
        <v>564936921</v>
      </c>
      <c r="J277" s="92">
        <v>821701589</v>
      </c>
      <c r="K277" s="92">
        <v>1799454296</v>
      </c>
      <c r="L277" s="92">
        <v>2647113384</v>
      </c>
      <c r="M277" s="93">
        <v>8790249371.8649406</v>
      </c>
      <c r="N277" s="93">
        <v>0</v>
      </c>
      <c r="O277" s="93">
        <v>0</v>
      </c>
      <c r="P277" s="93">
        <v>0</v>
      </c>
      <c r="Q277" s="94">
        <v>0</v>
      </c>
      <c r="R277" s="93">
        <v>0</v>
      </c>
      <c r="S277" s="93">
        <v>0</v>
      </c>
      <c r="T277" s="93">
        <v>0</v>
      </c>
      <c r="U277" s="93">
        <v>0</v>
      </c>
    </row>
    <row r="278" spans="1:23">
      <c r="A278" s="89" t="s">
        <v>3060</v>
      </c>
      <c r="B278" s="89" t="s">
        <v>3061</v>
      </c>
      <c r="C278" s="92">
        <v>0</v>
      </c>
      <c r="D278" s="92">
        <v>0</v>
      </c>
      <c r="E278" s="92">
        <v>0</v>
      </c>
      <c r="F278" s="92">
        <v>0</v>
      </c>
      <c r="G278" s="92">
        <v>0</v>
      </c>
      <c r="H278" s="92">
        <v>0</v>
      </c>
      <c r="I278" s="92">
        <v>0</v>
      </c>
      <c r="J278" s="92">
        <v>0</v>
      </c>
      <c r="K278" s="92">
        <v>0</v>
      </c>
      <c r="L278" s="92">
        <v>0</v>
      </c>
      <c r="M278" s="92">
        <v>0</v>
      </c>
      <c r="N278" s="93">
        <v>6719806518.7308493</v>
      </c>
      <c r="O278" s="93">
        <v>6798365084.2778702</v>
      </c>
      <c r="P278" s="93">
        <v>7428325699.0800896</v>
      </c>
      <c r="Q278" s="93">
        <v>7610438289.5740099</v>
      </c>
      <c r="R278" s="93">
        <v>8280233735.3185196</v>
      </c>
      <c r="S278" s="93">
        <v>10408336810.23</v>
      </c>
      <c r="T278" s="93">
        <v>11325316685.870001</v>
      </c>
      <c r="U278" s="93">
        <v>12192397852.3638</v>
      </c>
    </row>
    <row r="279" spans="1:23">
      <c r="A279" s="89" t="s">
        <v>3110</v>
      </c>
      <c r="B279" s="89" t="s">
        <v>3111</v>
      </c>
      <c r="C279" s="92">
        <v>0</v>
      </c>
      <c r="D279" s="92">
        <v>0</v>
      </c>
      <c r="E279" s="92">
        <v>0</v>
      </c>
      <c r="F279" s="92">
        <v>0</v>
      </c>
      <c r="G279" s="92">
        <v>0</v>
      </c>
      <c r="H279" s="92">
        <v>0</v>
      </c>
      <c r="I279" s="92">
        <v>0</v>
      </c>
      <c r="J279" s="92">
        <v>0</v>
      </c>
      <c r="K279" s="92">
        <v>0</v>
      </c>
      <c r="L279" s="92">
        <v>0</v>
      </c>
      <c r="M279" s="92">
        <v>0</v>
      </c>
      <c r="N279" s="93">
        <v>4379894841.2261</v>
      </c>
      <c r="O279" s="93">
        <v>3894375926.98948</v>
      </c>
      <c r="P279" s="93">
        <v>4796795186.8402309</v>
      </c>
      <c r="Q279" s="93">
        <v>4773233613.1795702</v>
      </c>
      <c r="R279" s="93">
        <v>6695023201.1311998</v>
      </c>
      <c r="S279" s="93">
        <v>7458554720.71</v>
      </c>
      <c r="T279" s="93">
        <v>7281946773.1499996</v>
      </c>
      <c r="U279" s="93">
        <v>7686601735.5721798</v>
      </c>
    </row>
    <row r="280" spans="1:23" ht="25.5">
      <c r="A280" s="89" t="s">
        <v>3122</v>
      </c>
      <c r="B280" s="89" t="s">
        <v>3123</v>
      </c>
      <c r="C280" s="92">
        <v>0</v>
      </c>
      <c r="D280" s="92">
        <v>0</v>
      </c>
      <c r="E280" s="92">
        <v>0</v>
      </c>
      <c r="F280" s="92">
        <v>0</v>
      </c>
      <c r="G280" s="92">
        <v>0</v>
      </c>
      <c r="H280" s="92">
        <v>0</v>
      </c>
      <c r="I280" s="92">
        <v>0</v>
      </c>
      <c r="J280" s="92">
        <v>0</v>
      </c>
      <c r="K280" s="92">
        <v>0</v>
      </c>
      <c r="L280" s="92">
        <v>0</v>
      </c>
      <c r="M280" s="92">
        <v>0</v>
      </c>
      <c r="N280" s="93">
        <f>-134228011723.13/1000</f>
        <v>-134228011.72313002</v>
      </c>
      <c r="O280" s="93">
        <v>17994424.462972075</v>
      </c>
      <c r="P280" s="93">
        <v>724045997.76907992</v>
      </c>
      <c r="Q280" s="93">
        <v>746185658.02907991</v>
      </c>
      <c r="R280" s="93">
        <v>784971934.49050999</v>
      </c>
      <c r="S280" s="93">
        <v>862330491.82000005</v>
      </c>
      <c r="T280" s="93">
        <v>918632706.29999995</v>
      </c>
      <c r="U280" s="93">
        <v>845906992.0346899</v>
      </c>
    </row>
    <row r="281" spans="1:23">
      <c r="A281" s="89" t="s">
        <v>3130</v>
      </c>
      <c r="B281" s="89" t="s">
        <v>3131</v>
      </c>
      <c r="C281" s="92">
        <v>0</v>
      </c>
      <c r="D281" s="92">
        <v>0</v>
      </c>
      <c r="E281" s="92">
        <v>0</v>
      </c>
      <c r="F281" s="92">
        <v>0</v>
      </c>
      <c r="G281" s="92">
        <v>0</v>
      </c>
      <c r="H281" s="92">
        <v>0</v>
      </c>
      <c r="I281" s="92">
        <v>0</v>
      </c>
      <c r="J281" s="92">
        <v>0</v>
      </c>
      <c r="K281" s="92">
        <v>0</v>
      </c>
      <c r="L281" s="92">
        <v>0</v>
      </c>
      <c r="M281" s="92">
        <v>0</v>
      </c>
      <c r="N281" s="93">
        <v>223493958035.60501</v>
      </c>
      <c r="O281" s="93">
        <f>366145365263553/1000</f>
        <v>366145365263.55298</v>
      </c>
      <c r="P281" s="93">
        <v>485057254422.13</v>
      </c>
      <c r="Q281" s="93">
        <v>539234586274.80798</v>
      </c>
      <c r="R281" s="93">
        <v>568993864809.91699</v>
      </c>
      <c r="S281" s="93">
        <v>615010223169.47998</v>
      </c>
      <c r="T281" s="93">
        <v>632030809204.92004</v>
      </c>
      <c r="U281" s="93">
        <v>744022178755.40002</v>
      </c>
    </row>
    <row r="282" spans="1:23">
      <c r="A282" s="89" t="s">
        <v>3148</v>
      </c>
      <c r="B282" s="89" t="s">
        <v>3149</v>
      </c>
      <c r="C282" s="92">
        <v>0</v>
      </c>
      <c r="D282" s="92">
        <v>0</v>
      </c>
      <c r="E282" s="92">
        <v>0</v>
      </c>
      <c r="F282" s="92">
        <v>0</v>
      </c>
      <c r="G282" s="92">
        <v>0</v>
      </c>
      <c r="H282" s="92">
        <v>0</v>
      </c>
      <c r="I282" s="92">
        <v>0</v>
      </c>
      <c r="J282" s="92">
        <v>0</v>
      </c>
      <c r="K282" s="92">
        <v>0</v>
      </c>
      <c r="L282" s="92">
        <v>0</v>
      </c>
      <c r="M282" s="92">
        <v>0</v>
      </c>
      <c r="N282" s="93">
        <v>7293677997.1479301</v>
      </c>
      <c r="O282" s="93">
        <v>9128018571.8369293</v>
      </c>
      <c r="P282" s="93">
        <v>25681618698.983501</v>
      </c>
      <c r="Q282" s="93">
        <v>23417873410.729198</v>
      </c>
      <c r="R282" s="93">
        <v>26672545120.339802</v>
      </c>
      <c r="S282" s="93">
        <v>34986113126.470001</v>
      </c>
      <c r="T282" s="93">
        <v>34924766826.550003</v>
      </c>
      <c r="U282" s="93">
        <v>33630741282.044498</v>
      </c>
    </row>
    <row r="283" spans="1:23">
      <c r="A283" s="89" t="s">
        <v>393</v>
      </c>
      <c r="B283" s="89" t="s">
        <v>176</v>
      </c>
      <c r="C283" s="92">
        <v>113295985</v>
      </c>
      <c r="D283" s="92">
        <v>105810933</v>
      </c>
      <c r="E283" s="92">
        <v>87427987</v>
      </c>
      <c r="F283" s="92">
        <v>108760164</v>
      </c>
      <c r="G283" s="92">
        <v>78271002</v>
      </c>
      <c r="H283" s="92">
        <v>90653123</v>
      </c>
      <c r="I283" s="92">
        <v>220568504</v>
      </c>
      <c r="J283" s="92">
        <v>269393079</v>
      </c>
      <c r="K283" s="92">
        <v>518652162</v>
      </c>
      <c r="L283" s="92">
        <v>697379209</v>
      </c>
      <c r="M283" s="93">
        <v>816134071.20219994</v>
      </c>
      <c r="N283" s="93">
        <v>0</v>
      </c>
      <c r="O283" s="93">
        <v>0</v>
      </c>
      <c r="P283" s="93">
        <v>0</v>
      </c>
      <c r="Q283" s="93">
        <v>0</v>
      </c>
      <c r="R283" s="93">
        <v>0</v>
      </c>
      <c r="S283" s="93">
        <v>0</v>
      </c>
      <c r="T283" s="93">
        <v>0</v>
      </c>
      <c r="U283" s="93">
        <v>0</v>
      </c>
      <c r="V283" s="139"/>
      <c r="W283" s="6"/>
    </row>
    <row r="284" spans="1:23" ht="25.5">
      <c r="A284" s="89" t="s">
        <v>394</v>
      </c>
      <c r="B284" s="89" t="s">
        <v>177</v>
      </c>
      <c r="C284" s="92">
        <v>10303010</v>
      </c>
      <c r="D284" s="92">
        <v>5542666</v>
      </c>
      <c r="E284" s="92">
        <v>20212</v>
      </c>
      <c r="F284" s="92">
        <v>7163</v>
      </c>
      <c r="G284" s="92">
        <v>1802</v>
      </c>
      <c r="H284" s="92">
        <v>12</v>
      </c>
      <c r="I284" s="92">
        <v>67</v>
      </c>
      <c r="J284" s="92">
        <v>69</v>
      </c>
      <c r="K284" s="92">
        <v>4048</v>
      </c>
      <c r="L284" s="92">
        <v>15824459</v>
      </c>
      <c r="M284" s="93">
        <v>23036917.410999998</v>
      </c>
      <c r="N284" s="93">
        <v>0</v>
      </c>
      <c r="O284" s="93">
        <v>0</v>
      </c>
      <c r="P284" s="93">
        <v>0</v>
      </c>
      <c r="Q284" s="93">
        <v>0</v>
      </c>
      <c r="R284" s="93">
        <v>0</v>
      </c>
      <c r="S284" s="93">
        <v>0</v>
      </c>
      <c r="T284" s="93">
        <v>0</v>
      </c>
      <c r="U284" s="93">
        <v>0</v>
      </c>
    </row>
    <row r="285" spans="1:23">
      <c r="A285" s="89" t="s">
        <v>395</v>
      </c>
      <c r="B285" s="89" t="s">
        <v>186</v>
      </c>
      <c r="C285" s="92">
        <v>74802444</v>
      </c>
      <c r="D285" s="92">
        <v>102931662</v>
      </c>
      <c r="E285" s="92">
        <v>46290176</v>
      </c>
      <c r="F285" s="92">
        <v>22191866</v>
      </c>
      <c r="G285" s="92">
        <v>14387961</v>
      </c>
      <c r="H285" s="92">
        <v>651528779</v>
      </c>
      <c r="I285" s="92">
        <v>931921458</v>
      </c>
      <c r="J285" s="92">
        <v>1024046909</v>
      </c>
      <c r="K285" s="92">
        <v>920940142</v>
      </c>
      <c r="L285" s="92">
        <v>1324460359</v>
      </c>
      <c r="M285" s="93">
        <v>1003144201.6044101</v>
      </c>
      <c r="N285" s="93">
        <v>0</v>
      </c>
      <c r="O285" s="93">
        <v>0</v>
      </c>
      <c r="P285" s="93">
        <v>0</v>
      </c>
      <c r="Q285" s="93">
        <v>0</v>
      </c>
      <c r="R285" s="93">
        <v>0</v>
      </c>
      <c r="S285" s="93">
        <v>0</v>
      </c>
      <c r="T285" s="93">
        <v>0</v>
      </c>
      <c r="U285" s="93">
        <v>0</v>
      </c>
    </row>
    <row r="286" spans="1:23">
      <c r="A286" s="89" t="s">
        <v>396</v>
      </c>
      <c r="B286" s="89" t="s">
        <v>2413</v>
      </c>
      <c r="C286" s="92">
        <v>9115555182</v>
      </c>
      <c r="D286" s="92">
        <v>10747609056</v>
      </c>
      <c r="E286" s="92">
        <v>12554474255</v>
      </c>
      <c r="F286" s="92">
        <v>14151106870</v>
      </c>
      <c r="G286" s="92">
        <v>12454036558</v>
      </c>
      <c r="H286" s="92">
        <v>13279706451</v>
      </c>
      <c r="I286" s="92">
        <v>15648322995</v>
      </c>
      <c r="J286" s="92">
        <v>16558015293</v>
      </c>
      <c r="K286" s="92">
        <v>21599376676</v>
      </c>
      <c r="L286" s="92">
        <v>22860455559</v>
      </c>
      <c r="M286" s="93">
        <v>23479340404.405602</v>
      </c>
      <c r="N286" s="93">
        <v>204785427.84388</v>
      </c>
      <c r="O286" s="93">
        <v>213505041.50269002</v>
      </c>
      <c r="P286" s="93">
        <v>734117781.65111995</v>
      </c>
      <c r="Q286" s="93">
        <v>393556175.34799999</v>
      </c>
      <c r="R286" s="93">
        <v>468161070.92452002</v>
      </c>
      <c r="S286" s="93">
        <v>1240540290.99</v>
      </c>
      <c r="T286" s="93">
        <v>270361527.06999999</v>
      </c>
      <c r="U286" s="93">
        <v>1810288539.20663</v>
      </c>
    </row>
    <row r="287" spans="1:23">
      <c r="A287" s="89" t="s">
        <v>3154</v>
      </c>
      <c r="B287" s="89" t="s">
        <v>723</v>
      </c>
      <c r="C287" s="92">
        <v>0</v>
      </c>
      <c r="D287" s="92">
        <v>0</v>
      </c>
      <c r="E287" s="92">
        <v>0</v>
      </c>
      <c r="F287" s="92">
        <v>0</v>
      </c>
      <c r="G287" s="92">
        <v>0</v>
      </c>
      <c r="H287" s="92">
        <v>0</v>
      </c>
      <c r="I287" s="92">
        <v>0</v>
      </c>
      <c r="J287" s="92">
        <v>0</v>
      </c>
      <c r="K287" s="92">
        <v>0</v>
      </c>
      <c r="L287" s="92">
        <v>0</v>
      </c>
      <c r="M287" s="92">
        <v>0</v>
      </c>
      <c r="N287" s="93">
        <v>117756081.65788001</v>
      </c>
      <c r="O287" s="93">
        <v>174489650.06669</v>
      </c>
      <c r="P287" s="93">
        <v>218283256.25169</v>
      </c>
      <c r="Q287" s="93">
        <v>90774337.396689996</v>
      </c>
      <c r="R287" s="93">
        <v>235595036.63668999</v>
      </c>
      <c r="S287" s="93">
        <v>113236160.62</v>
      </c>
      <c r="T287" s="93">
        <v>75143990.650000006</v>
      </c>
      <c r="U287" s="93">
        <v>156826741.20867002</v>
      </c>
    </row>
    <row r="288" spans="1:23" ht="25.5">
      <c r="A288" s="89" t="s">
        <v>3171</v>
      </c>
      <c r="B288" s="89" t="s">
        <v>739</v>
      </c>
      <c r="C288" s="92">
        <v>0</v>
      </c>
      <c r="D288" s="92">
        <v>0</v>
      </c>
      <c r="E288" s="92">
        <v>0</v>
      </c>
      <c r="F288" s="92">
        <v>0</v>
      </c>
      <c r="G288" s="92">
        <v>0</v>
      </c>
      <c r="H288" s="92">
        <v>0</v>
      </c>
      <c r="I288" s="92">
        <v>0</v>
      </c>
      <c r="J288" s="92">
        <v>0</v>
      </c>
      <c r="K288" s="92">
        <v>0</v>
      </c>
      <c r="L288" s="92">
        <v>0</v>
      </c>
      <c r="M288" s="92">
        <v>0</v>
      </c>
      <c r="N288" s="93">
        <v>87029346.185000002</v>
      </c>
      <c r="O288" s="93">
        <v>39015391.434</v>
      </c>
      <c r="P288" s="93">
        <v>70953198.155000001</v>
      </c>
      <c r="Q288" s="93">
        <v>99139463.234999999</v>
      </c>
      <c r="R288" s="93">
        <v>184891154.05599999</v>
      </c>
      <c r="S288" s="93">
        <v>208537462.34999999</v>
      </c>
      <c r="T288" s="93">
        <v>80568721.739999995</v>
      </c>
      <c r="U288" s="93">
        <v>188506551.59120998</v>
      </c>
    </row>
    <row r="289" spans="1:21" ht="25.5">
      <c r="A289" s="89" t="s">
        <v>3175</v>
      </c>
      <c r="B289" s="89" t="s">
        <v>743</v>
      </c>
      <c r="C289" s="92">
        <v>0</v>
      </c>
      <c r="D289" s="92">
        <v>0</v>
      </c>
      <c r="E289" s="92">
        <v>0</v>
      </c>
      <c r="F289" s="92">
        <v>0</v>
      </c>
      <c r="G289" s="92">
        <v>0</v>
      </c>
      <c r="H289" s="92">
        <v>0</v>
      </c>
      <c r="I289" s="92">
        <v>0</v>
      </c>
      <c r="J289" s="92">
        <v>0</v>
      </c>
      <c r="K289" s="92">
        <v>0</v>
      </c>
      <c r="L289" s="92">
        <v>0</v>
      </c>
      <c r="M289" s="92">
        <v>0</v>
      </c>
      <c r="N289" s="93">
        <v>1E-3</v>
      </c>
      <c r="O289" s="93">
        <v>2E-3</v>
      </c>
      <c r="P289" s="93">
        <v>444728725.89542997</v>
      </c>
      <c r="Q289" s="93">
        <v>203642374.71630999</v>
      </c>
      <c r="R289" s="93">
        <v>47521635.093830004</v>
      </c>
      <c r="S289" s="93">
        <v>918244015</v>
      </c>
      <c r="T289" s="93">
        <v>114523028.20999999</v>
      </c>
      <c r="U289" s="93">
        <v>1464829459.92875</v>
      </c>
    </row>
    <row r="290" spans="1:21" ht="38.25">
      <c r="A290" s="89" t="s">
        <v>7646</v>
      </c>
      <c r="B290" s="89" t="s">
        <v>7647</v>
      </c>
      <c r="C290" s="95">
        <v>0</v>
      </c>
      <c r="D290" s="95">
        <v>0</v>
      </c>
      <c r="E290" s="95">
        <v>0</v>
      </c>
      <c r="F290" s="95">
        <v>0</v>
      </c>
      <c r="G290" s="95">
        <v>0</v>
      </c>
      <c r="H290" s="95">
        <v>0</v>
      </c>
      <c r="I290" s="95">
        <v>0</v>
      </c>
      <c r="J290" s="95">
        <v>0</v>
      </c>
      <c r="K290" s="95">
        <v>0</v>
      </c>
      <c r="L290" s="95">
        <v>0</v>
      </c>
      <c r="M290" s="95">
        <v>0</v>
      </c>
      <c r="N290" s="95">
        <v>0</v>
      </c>
      <c r="O290" s="95">
        <v>0</v>
      </c>
      <c r="P290" s="93">
        <v>152601.34899999999</v>
      </c>
      <c r="Q290" s="93">
        <v>0</v>
      </c>
      <c r="R290" s="93">
        <v>153245.13800000001</v>
      </c>
      <c r="S290" s="93">
        <v>522653.02</v>
      </c>
      <c r="T290" s="93">
        <v>125786.48</v>
      </c>
      <c r="U290" s="93">
        <v>125786.478</v>
      </c>
    </row>
    <row r="291" spans="1:21">
      <c r="A291" s="89" t="s">
        <v>397</v>
      </c>
      <c r="B291" s="89" t="s">
        <v>178</v>
      </c>
      <c r="C291" s="92">
        <v>5305639269</v>
      </c>
      <c r="D291" s="92">
        <v>6672357195</v>
      </c>
      <c r="E291" s="92">
        <v>7733780679</v>
      </c>
      <c r="F291" s="92">
        <v>8791643136</v>
      </c>
      <c r="G291" s="92">
        <v>5680130427</v>
      </c>
      <c r="H291" s="92">
        <v>6416868162</v>
      </c>
      <c r="I291" s="92">
        <v>6915333496</v>
      </c>
      <c r="J291" s="92">
        <v>7519509410</v>
      </c>
      <c r="K291" s="92">
        <v>12862105192</v>
      </c>
      <c r="L291" s="92">
        <v>11580337639</v>
      </c>
      <c r="M291" s="93">
        <v>11764212665.5357</v>
      </c>
      <c r="N291" s="93">
        <v>0</v>
      </c>
      <c r="O291" s="93">
        <v>0</v>
      </c>
      <c r="P291" s="94">
        <v>0</v>
      </c>
      <c r="Q291" s="94">
        <v>0</v>
      </c>
      <c r="R291" s="93">
        <v>0</v>
      </c>
      <c r="S291" s="93">
        <v>0</v>
      </c>
      <c r="T291" s="93">
        <v>0</v>
      </c>
      <c r="U291" s="93">
        <v>0</v>
      </c>
    </row>
    <row r="292" spans="1:21">
      <c r="A292" s="89" t="s">
        <v>398</v>
      </c>
      <c r="B292" s="89" t="s">
        <v>35</v>
      </c>
      <c r="C292" s="92">
        <v>3809915913</v>
      </c>
      <c r="D292" s="92">
        <v>4075251861</v>
      </c>
      <c r="E292" s="92">
        <v>4820693576</v>
      </c>
      <c r="F292" s="92">
        <v>5359463734</v>
      </c>
      <c r="G292" s="92">
        <v>6773906131</v>
      </c>
      <c r="H292" s="92">
        <v>6862838289</v>
      </c>
      <c r="I292" s="92">
        <v>8732989499</v>
      </c>
      <c r="J292" s="92">
        <v>9038505883</v>
      </c>
      <c r="K292" s="92">
        <v>8737271484</v>
      </c>
      <c r="L292" s="92">
        <v>11280117920</v>
      </c>
      <c r="M292" s="93">
        <v>11715127738.8699</v>
      </c>
      <c r="N292" s="93">
        <v>0</v>
      </c>
      <c r="O292" s="93">
        <v>0</v>
      </c>
      <c r="P292" s="94">
        <v>0</v>
      </c>
      <c r="Q292" s="94">
        <v>0</v>
      </c>
      <c r="R292" s="93">
        <v>0</v>
      </c>
      <c r="S292" s="93">
        <v>0</v>
      </c>
      <c r="T292" s="93">
        <v>0</v>
      </c>
      <c r="U292" s="93">
        <v>0</v>
      </c>
    </row>
    <row r="293" spans="1:21">
      <c r="A293" s="89" t="s">
        <v>399</v>
      </c>
      <c r="B293" s="89" t="s">
        <v>2415</v>
      </c>
      <c r="C293" s="92">
        <v>143062883590</v>
      </c>
      <c r="D293" s="92">
        <v>143421950445</v>
      </c>
      <c r="E293" s="92">
        <v>161972114359</v>
      </c>
      <c r="F293" s="92">
        <v>166328226570</v>
      </c>
      <c r="G293" s="92">
        <v>177384774217</v>
      </c>
      <c r="H293" s="92">
        <v>182633707071</v>
      </c>
      <c r="I293" s="92">
        <v>194329089536</v>
      </c>
      <c r="J293" s="92">
        <v>204764580014</v>
      </c>
      <c r="K293" s="92">
        <v>134257953753</v>
      </c>
      <c r="L293" s="92">
        <v>125572190814</v>
      </c>
      <c r="M293" s="93">
        <v>144906070326.49399</v>
      </c>
      <c r="N293" s="93">
        <v>80258959891.112503</v>
      </c>
      <c r="O293" s="93">
        <v>211547957406.45499</v>
      </c>
      <c r="P293" s="93">
        <v>92841344551.932907</v>
      </c>
      <c r="Q293" s="93">
        <v>94163354650.035095</v>
      </c>
      <c r="R293" s="93">
        <v>103057053407.83</v>
      </c>
      <c r="S293" s="93">
        <v>114204005529.5</v>
      </c>
      <c r="T293" s="93">
        <v>116164825943.96001</v>
      </c>
      <c r="U293" s="93">
        <v>124768574363.73</v>
      </c>
    </row>
    <row r="294" spans="1:21">
      <c r="A294" s="89" t="s">
        <v>3177</v>
      </c>
      <c r="B294" s="89" t="s">
        <v>3178</v>
      </c>
      <c r="C294" s="92">
        <v>0</v>
      </c>
      <c r="D294" s="92">
        <v>0</v>
      </c>
      <c r="E294" s="92">
        <v>0</v>
      </c>
      <c r="F294" s="92">
        <v>0</v>
      </c>
      <c r="G294" s="92">
        <v>0</v>
      </c>
      <c r="H294" s="92">
        <v>0</v>
      </c>
      <c r="I294" s="92">
        <v>0</v>
      </c>
      <c r="J294" s="92">
        <v>0</v>
      </c>
      <c r="K294" s="92">
        <v>0</v>
      </c>
      <c r="L294" s="92">
        <v>0</v>
      </c>
      <c r="M294" s="93">
        <v>0</v>
      </c>
      <c r="N294" s="93">
        <v>60645069510.346703</v>
      </c>
      <c r="O294" s="93">
        <v>57267000192.556206</v>
      </c>
      <c r="P294" s="93">
        <v>56221192380.744705</v>
      </c>
      <c r="Q294" s="93">
        <v>55276198461.7938</v>
      </c>
      <c r="R294" s="93">
        <v>65267286935.975601</v>
      </c>
      <c r="S294" s="93">
        <v>67530162722.959999</v>
      </c>
      <c r="T294" s="93">
        <v>65105213276.449997</v>
      </c>
      <c r="U294" s="93">
        <v>59552255397.001701</v>
      </c>
    </row>
    <row r="295" spans="1:21">
      <c r="A295" s="89" t="s">
        <v>400</v>
      </c>
      <c r="B295" s="89" t="s">
        <v>33</v>
      </c>
      <c r="C295" s="92">
        <v>2639807666</v>
      </c>
      <c r="D295" s="92">
        <v>4359230255</v>
      </c>
      <c r="E295" s="92">
        <v>2668498793</v>
      </c>
      <c r="F295" s="92">
        <v>3702079699</v>
      </c>
      <c r="G295" s="92">
        <v>7955669748</v>
      </c>
      <c r="H295" s="92">
        <v>7536677145</v>
      </c>
      <c r="I295" s="92">
        <v>8409167246</v>
      </c>
      <c r="J295" s="92">
        <v>6588976198</v>
      </c>
      <c r="K295" s="92">
        <v>1621503587</v>
      </c>
      <c r="L295" s="92">
        <v>1563438698</v>
      </c>
      <c r="M295" s="93">
        <v>861401238.89880002</v>
      </c>
      <c r="N295" s="93">
        <v>0</v>
      </c>
      <c r="O295" s="93">
        <v>0</v>
      </c>
      <c r="P295" s="94">
        <v>0</v>
      </c>
      <c r="Q295" s="94">
        <v>0</v>
      </c>
      <c r="R295" s="93">
        <v>0</v>
      </c>
      <c r="S295" s="93">
        <v>0</v>
      </c>
      <c r="T295" s="93">
        <v>0</v>
      </c>
      <c r="U295" s="93">
        <v>0</v>
      </c>
    </row>
    <row r="296" spans="1:21">
      <c r="A296" s="89" t="s">
        <v>3191</v>
      </c>
      <c r="B296" s="89" t="s">
        <v>3192</v>
      </c>
      <c r="C296" s="92">
        <v>0</v>
      </c>
      <c r="D296" s="92">
        <v>0</v>
      </c>
      <c r="E296" s="92">
        <v>0</v>
      </c>
      <c r="F296" s="92">
        <v>0</v>
      </c>
      <c r="G296" s="92">
        <v>0</v>
      </c>
      <c r="H296" s="92">
        <v>0</v>
      </c>
      <c r="I296" s="92">
        <v>0</v>
      </c>
      <c r="J296" s="92">
        <v>0</v>
      </c>
      <c r="K296" s="92">
        <v>0</v>
      </c>
      <c r="L296" s="92">
        <v>0</v>
      </c>
      <c r="M296" s="93">
        <v>0</v>
      </c>
      <c r="N296" s="93">
        <v>39154079.185099997</v>
      </c>
      <c r="O296" s="93">
        <v>24199750.6677</v>
      </c>
      <c r="P296" s="93">
        <v>36402026.506269999</v>
      </c>
      <c r="Q296" s="93">
        <v>233130751.23067001</v>
      </c>
      <c r="R296" s="93">
        <v>154807396.87207001</v>
      </c>
      <c r="S296" s="93">
        <v>57290332.990000002</v>
      </c>
      <c r="T296" s="93">
        <v>60897331.219999999</v>
      </c>
      <c r="U296" s="93">
        <v>80466279.509389997</v>
      </c>
    </row>
    <row r="297" spans="1:21">
      <c r="A297" s="89" t="s">
        <v>401</v>
      </c>
      <c r="B297" s="89" t="s">
        <v>32</v>
      </c>
      <c r="C297" s="92">
        <v>14099267936</v>
      </c>
      <c r="D297" s="92">
        <v>11553464704</v>
      </c>
      <c r="E297" s="92">
        <v>13058887762</v>
      </c>
      <c r="F297" s="92">
        <v>13558672683</v>
      </c>
      <c r="G297" s="92">
        <v>19417914998</v>
      </c>
      <c r="H297" s="92">
        <v>21263718047</v>
      </c>
      <c r="I297" s="92">
        <v>23682136375</v>
      </c>
      <c r="J297" s="92">
        <v>33110500683</v>
      </c>
      <c r="K297" s="92">
        <v>30632073271</v>
      </c>
      <c r="L297" s="92">
        <v>40176309399</v>
      </c>
      <c r="M297" s="93">
        <v>49988989582.507599</v>
      </c>
      <c r="N297" s="93">
        <v>0</v>
      </c>
      <c r="O297" s="93">
        <v>0</v>
      </c>
      <c r="P297" s="94">
        <v>0</v>
      </c>
      <c r="Q297" s="94">
        <v>0</v>
      </c>
      <c r="R297" s="93">
        <v>0</v>
      </c>
      <c r="S297" s="93">
        <v>0</v>
      </c>
      <c r="T297" s="93">
        <v>0</v>
      </c>
      <c r="U297" s="93">
        <v>0</v>
      </c>
    </row>
    <row r="298" spans="1:21">
      <c r="A298" s="89" t="s">
        <v>402</v>
      </c>
      <c r="B298" s="89" t="s">
        <v>31</v>
      </c>
      <c r="C298" s="92">
        <v>623365860</v>
      </c>
      <c r="D298" s="92">
        <v>482039369</v>
      </c>
      <c r="E298" s="92">
        <v>3087095737</v>
      </c>
      <c r="F298" s="92">
        <v>2943268681</v>
      </c>
      <c r="G298" s="92">
        <v>3450739267</v>
      </c>
      <c r="H298" s="92">
        <v>4295549220</v>
      </c>
      <c r="I298" s="92">
        <v>4547925454</v>
      </c>
      <c r="J298" s="92">
        <v>4900291309</v>
      </c>
      <c r="K298" s="92">
        <v>4604623158</v>
      </c>
      <c r="L298" s="92">
        <v>221935568</v>
      </c>
      <c r="M298" s="93">
        <v>309007327.74281001</v>
      </c>
      <c r="N298" s="93">
        <v>0</v>
      </c>
      <c r="O298" s="93">
        <v>0</v>
      </c>
      <c r="P298" s="94">
        <v>0</v>
      </c>
      <c r="Q298" s="94">
        <v>0</v>
      </c>
      <c r="R298" s="93">
        <v>0</v>
      </c>
      <c r="S298" s="93">
        <v>0</v>
      </c>
      <c r="T298" s="93">
        <v>0</v>
      </c>
      <c r="U298" s="93">
        <v>0</v>
      </c>
    </row>
    <row r="299" spans="1:21">
      <c r="A299" s="89" t="s">
        <v>403</v>
      </c>
      <c r="B299" s="89" t="s">
        <v>30</v>
      </c>
      <c r="C299" s="92">
        <v>97050595249</v>
      </c>
      <c r="D299" s="92">
        <v>92048737125</v>
      </c>
      <c r="E299" s="92">
        <v>103516214126</v>
      </c>
      <c r="F299" s="92">
        <v>108451690575</v>
      </c>
      <c r="G299" s="92">
        <v>115412788488</v>
      </c>
      <c r="H299" s="92">
        <v>116094298728</v>
      </c>
      <c r="I299" s="92">
        <v>119948559086</v>
      </c>
      <c r="J299" s="92">
        <v>116604950670</v>
      </c>
      <c r="K299" s="92">
        <v>71051334082</v>
      </c>
      <c r="L299" s="92">
        <v>70543342779</v>
      </c>
      <c r="M299" s="93">
        <v>83333730022.136292</v>
      </c>
      <c r="N299" s="93">
        <v>0</v>
      </c>
      <c r="O299" s="93">
        <v>0</v>
      </c>
      <c r="P299" s="94">
        <v>0</v>
      </c>
      <c r="Q299" s="94">
        <v>0</v>
      </c>
      <c r="R299" s="93">
        <v>0</v>
      </c>
      <c r="S299" s="93">
        <v>0</v>
      </c>
      <c r="T299" s="93">
        <v>0</v>
      </c>
      <c r="U299" s="93">
        <v>0</v>
      </c>
    </row>
    <row r="300" spans="1:21">
      <c r="A300" s="89" t="s">
        <v>404</v>
      </c>
      <c r="B300" s="89" t="s">
        <v>29</v>
      </c>
      <c r="C300" s="92">
        <v>19353815719</v>
      </c>
      <c r="D300" s="92">
        <v>21259743202</v>
      </c>
      <c r="E300" s="92">
        <v>24279054343</v>
      </c>
      <c r="F300" s="92">
        <v>21555539833</v>
      </c>
      <c r="G300" s="92">
        <v>14048268524</v>
      </c>
      <c r="H300" s="92">
        <v>15108881185</v>
      </c>
      <c r="I300" s="92">
        <v>15722959950</v>
      </c>
      <c r="J300" s="92">
        <v>17207602144</v>
      </c>
      <c r="K300" s="92">
        <v>0</v>
      </c>
      <c r="L300" s="92">
        <v>0</v>
      </c>
      <c r="M300" s="93">
        <v>0</v>
      </c>
      <c r="N300" s="93">
        <v>0</v>
      </c>
      <c r="O300" s="93">
        <v>0</v>
      </c>
      <c r="P300" s="94">
        <v>0</v>
      </c>
      <c r="Q300" s="94">
        <v>0</v>
      </c>
      <c r="R300" s="93">
        <v>0</v>
      </c>
      <c r="S300" s="93">
        <v>0</v>
      </c>
      <c r="T300" s="93">
        <v>0</v>
      </c>
      <c r="U300" s="93">
        <v>0</v>
      </c>
    </row>
    <row r="301" spans="1:21">
      <c r="A301" s="89" t="s">
        <v>405</v>
      </c>
      <c r="B301" s="89" t="s">
        <v>179</v>
      </c>
      <c r="C301" s="95">
        <v>0</v>
      </c>
      <c r="D301" s="92">
        <v>0</v>
      </c>
      <c r="E301" s="92">
        <v>0</v>
      </c>
      <c r="F301" s="92">
        <v>0</v>
      </c>
      <c r="G301" s="92">
        <v>0</v>
      </c>
      <c r="H301" s="92">
        <v>0</v>
      </c>
      <c r="I301" s="92">
        <v>0</v>
      </c>
      <c r="J301" s="92">
        <v>0</v>
      </c>
      <c r="K301" s="92">
        <v>0</v>
      </c>
      <c r="L301" s="92">
        <v>13915166</v>
      </c>
      <c r="M301" s="93">
        <v>79880028.454999998</v>
      </c>
      <c r="N301" s="93">
        <v>0</v>
      </c>
      <c r="O301" s="93">
        <v>0</v>
      </c>
      <c r="P301" s="94">
        <v>0</v>
      </c>
      <c r="Q301" s="94">
        <v>0</v>
      </c>
      <c r="R301" s="93">
        <v>0</v>
      </c>
      <c r="S301" s="93">
        <v>0</v>
      </c>
      <c r="T301" s="93">
        <v>0</v>
      </c>
      <c r="U301" s="93">
        <v>0</v>
      </c>
    </row>
    <row r="302" spans="1:21">
      <c r="A302" s="89" t="s">
        <v>406</v>
      </c>
      <c r="B302" s="89" t="s">
        <v>28</v>
      </c>
      <c r="C302" s="92">
        <v>567866218</v>
      </c>
      <c r="D302" s="92">
        <v>3921213690</v>
      </c>
      <c r="E302" s="92">
        <v>4177610638</v>
      </c>
      <c r="F302" s="92">
        <v>4229675047</v>
      </c>
      <c r="G302" s="92">
        <v>4391796872</v>
      </c>
      <c r="H302" s="92">
        <v>4610589647</v>
      </c>
      <c r="I302" s="92">
        <v>6174072814</v>
      </c>
      <c r="J302" s="92">
        <v>6442485571</v>
      </c>
      <c r="K302" s="92">
        <v>3183920204</v>
      </c>
      <c r="L302" s="92">
        <v>4010822940</v>
      </c>
      <c r="M302" s="93">
        <v>4381772302.0430002</v>
      </c>
      <c r="N302" s="93">
        <v>4759060346.8330002</v>
      </c>
      <c r="O302" s="93">
        <v>5212447438.8710003</v>
      </c>
      <c r="P302" s="93">
        <v>5887225675.724</v>
      </c>
      <c r="Q302" s="93">
        <v>6494813923.4870005</v>
      </c>
      <c r="R302" s="93">
        <v>7528543447.7849998</v>
      </c>
      <c r="S302" s="93">
        <v>8981879782.1499996</v>
      </c>
      <c r="T302" s="93">
        <v>10318047796.42</v>
      </c>
      <c r="U302" s="93">
        <v>11728568303.5123</v>
      </c>
    </row>
    <row r="303" spans="1:21">
      <c r="A303" s="89" t="s">
        <v>407</v>
      </c>
      <c r="B303" s="89" t="s">
        <v>220</v>
      </c>
      <c r="C303" s="92">
        <v>5435969763</v>
      </c>
      <c r="D303" s="99">
        <v>6742157415</v>
      </c>
      <c r="E303" s="99">
        <v>6830058664</v>
      </c>
      <c r="F303" s="99">
        <v>7159802511</v>
      </c>
      <c r="G303" s="99">
        <v>7098269830</v>
      </c>
      <c r="H303" s="99">
        <v>7262706386</v>
      </c>
      <c r="I303" s="105">
        <v>8511150782</v>
      </c>
      <c r="J303" s="99">
        <v>11097919361</v>
      </c>
      <c r="K303" s="99">
        <v>14935011349</v>
      </c>
      <c r="L303" s="99">
        <v>22849779</v>
      </c>
      <c r="M303" s="93">
        <v>0</v>
      </c>
      <c r="N303" s="93">
        <v>2603042035.961</v>
      </c>
      <c r="O303" s="93">
        <v>2614279319.7709999</v>
      </c>
      <c r="P303" s="93">
        <v>3912182991.5819998</v>
      </c>
      <c r="Q303" s="93">
        <v>4128910136.7490001</v>
      </c>
      <c r="R303" s="93">
        <v>4604239327.099</v>
      </c>
      <c r="S303" s="93">
        <v>5295729151.2799997</v>
      </c>
      <c r="T303" s="93">
        <v>5800565530.6700001</v>
      </c>
      <c r="U303" s="93">
        <v>5949128463.8299999</v>
      </c>
    </row>
    <row r="304" spans="1:21">
      <c r="A304" s="89" t="s">
        <v>7648</v>
      </c>
      <c r="B304" s="89" t="s">
        <v>7649</v>
      </c>
      <c r="C304" s="92">
        <v>0</v>
      </c>
      <c r="D304" s="95">
        <v>0</v>
      </c>
      <c r="E304" s="95">
        <v>0</v>
      </c>
      <c r="F304" s="95">
        <v>0</v>
      </c>
      <c r="G304" s="95">
        <v>0</v>
      </c>
      <c r="H304" s="95">
        <v>0</v>
      </c>
      <c r="I304" s="106">
        <v>0</v>
      </c>
      <c r="J304" s="95">
        <v>0</v>
      </c>
      <c r="K304" s="95">
        <v>0</v>
      </c>
      <c r="L304" s="95">
        <v>0</v>
      </c>
      <c r="M304" s="95">
        <v>0</v>
      </c>
      <c r="N304" s="95">
        <v>0</v>
      </c>
      <c r="O304" s="95">
        <v>2828068523.7042403</v>
      </c>
      <c r="P304" s="93">
        <v>4161777765.4548502</v>
      </c>
      <c r="Q304" s="93">
        <v>2683965690.2941499</v>
      </c>
      <c r="R304" s="93">
        <v>1892680339.0919099</v>
      </c>
      <c r="S304" s="93">
        <v>2137373147.1500001</v>
      </c>
      <c r="T304" s="93">
        <v>2635287980.1399999</v>
      </c>
      <c r="U304" s="93">
        <v>5333159410.9268608</v>
      </c>
    </row>
    <row r="305" spans="1:21">
      <c r="A305" s="89" t="s">
        <v>408</v>
      </c>
      <c r="B305" s="89" t="s">
        <v>27</v>
      </c>
      <c r="C305" s="92">
        <v>3292195179</v>
      </c>
      <c r="D305" s="98">
        <v>3055364685</v>
      </c>
      <c r="E305" s="98">
        <v>4354694296</v>
      </c>
      <c r="F305" s="98">
        <v>4727497541</v>
      </c>
      <c r="G305" s="98">
        <v>5609326490</v>
      </c>
      <c r="H305" s="98">
        <v>6461286713</v>
      </c>
      <c r="I305" s="106">
        <v>7333117829</v>
      </c>
      <c r="J305" s="98">
        <v>8811854078</v>
      </c>
      <c r="K305" s="98">
        <v>8229488102</v>
      </c>
      <c r="L305" s="98">
        <v>9019576485</v>
      </c>
      <c r="M305" s="93">
        <v>5951289824.7107306</v>
      </c>
      <c r="N305" s="93">
        <v>12212633918.7868</v>
      </c>
      <c r="O305" s="93">
        <v>143601962180.88501</v>
      </c>
      <c r="P305" s="93">
        <v>22622563711.921101</v>
      </c>
      <c r="Q305" s="93">
        <v>25346335686.480499</v>
      </c>
      <c r="R305" s="93">
        <v>23609495961.006603</v>
      </c>
      <c r="S305" s="93">
        <v>30201570392.98</v>
      </c>
      <c r="T305" s="93">
        <v>32244814029.07</v>
      </c>
      <c r="U305" s="93">
        <v>42124996508.950104</v>
      </c>
    </row>
    <row r="306" spans="1:21">
      <c r="A306" s="89" t="s">
        <v>409</v>
      </c>
      <c r="B306" s="89" t="s">
        <v>162</v>
      </c>
      <c r="C306" s="92">
        <v>42870637865</v>
      </c>
      <c r="D306" s="92">
        <v>48719607373</v>
      </c>
      <c r="E306" s="92">
        <v>55011509473</v>
      </c>
      <c r="F306" s="92">
        <v>59246144577</v>
      </c>
      <c r="G306" s="92">
        <v>72447594673</v>
      </c>
      <c r="H306" s="92">
        <v>77940679974</v>
      </c>
      <c r="I306" s="92">
        <v>84408711779</v>
      </c>
      <c r="J306" s="92">
        <v>92895255274</v>
      </c>
      <c r="K306" s="92">
        <v>103165087012</v>
      </c>
      <c r="L306" s="92">
        <v>112477317992</v>
      </c>
      <c r="M306" s="93">
        <v>127668640081.916</v>
      </c>
      <c r="N306" s="93">
        <v>157371534097.013</v>
      </c>
      <c r="O306" s="93">
        <v>153584733646.41699</v>
      </c>
      <c r="P306" s="93">
        <v>161546605284.565</v>
      </c>
      <c r="Q306" s="93">
        <v>194322509763.50601</v>
      </c>
      <c r="R306" s="93">
        <v>232999295823.90799</v>
      </c>
      <c r="S306" s="93">
        <v>322804719011.59003</v>
      </c>
      <c r="T306" s="93">
        <v>342001030397.26001</v>
      </c>
      <c r="U306" s="93">
        <v>364489525603.979</v>
      </c>
    </row>
    <row r="307" spans="1:21">
      <c r="A307" s="89" t="s">
        <v>3235</v>
      </c>
      <c r="B307" s="89" t="s">
        <v>43</v>
      </c>
      <c r="C307" s="92">
        <v>0</v>
      </c>
      <c r="D307" s="92">
        <v>0</v>
      </c>
      <c r="E307" s="92">
        <v>0</v>
      </c>
      <c r="F307" s="92">
        <v>0</v>
      </c>
      <c r="G307" s="92">
        <v>0</v>
      </c>
      <c r="H307" s="92">
        <v>0</v>
      </c>
      <c r="I307" s="92">
        <v>0</v>
      </c>
      <c r="J307" s="92">
        <v>0</v>
      </c>
      <c r="K307" s="92">
        <v>0</v>
      </c>
      <c r="L307" s="92">
        <v>0</v>
      </c>
      <c r="M307" s="92">
        <v>0</v>
      </c>
      <c r="N307" s="93">
        <v>709660619.03479004</v>
      </c>
      <c r="O307" s="93">
        <v>662359768.27058995</v>
      </c>
      <c r="P307" s="93">
        <v>750060969.40043998</v>
      </c>
      <c r="Q307" s="93">
        <v>821739457.1645</v>
      </c>
      <c r="R307" s="93">
        <v>882278349.87444997</v>
      </c>
      <c r="S307" s="93">
        <v>1062317717.55</v>
      </c>
      <c r="T307" s="93">
        <v>2320274594.04</v>
      </c>
      <c r="U307" s="93">
        <v>2020936335.9660702</v>
      </c>
    </row>
    <row r="308" spans="1:21">
      <c r="A308" s="89" t="s">
        <v>3241</v>
      </c>
      <c r="B308" s="89" t="s">
        <v>42</v>
      </c>
      <c r="C308" s="92">
        <v>0</v>
      </c>
      <c r="D308" s="92">
        <v>0</v>
      </c>
      <c r="E308" s="92">
        <v>0</v>
      </c>
      <c r="F308" s="92">
        <v>0</v>
      </c>
      <c r="G308" s="92">
        <v>0</v>
      </c>
      <c r="H308" s="92">
        <v>0</v>
      </c>
      <c r="I308" s="92">
        <v>0</v>
      </c>
      <c r="J308" s="92">
        <v>0</v>
      </c>
      <c r="K308" s="92">
        <v>0</v>
      </c>
      <c r="L308" s="92">
        <v>0</v>
      </c>
      <c r="M308" s="92">
        <v>0</v>
      </c>
      <c r="N308" s="93">
        <v>12227128131.872499</v>
      </c>
      <c r="O308" s="93">
        <v>13754621708.1831</v>
      </c>
      <c r="P308" s="93">
        <v>11161940253.9</v>
      </c>
      <c r="Q308" s="93">
        <v>21819040526.569698</v>
      </c>
      <c r="R308" s="93">
        <v>24659036872.125603</v>
      </c>
      <c r="S308" s="93">
        <v>72473843853.809998</v>
      </c>
      <c r="T308" s="93">
        <v>74872093654.229996</v>
      </c>
      <c r="U308" s="93">
        <v>72997674437.903503</v>
      </c>
    </row>
    <row r="309" spans="1:21">
      <c r="A309" s="89" t="s">
        <v>3243</v>
      </c>
      <c r="B309" s="89" t="s">
        <v>41</v>
      </c>
      <c r="C309" s="92">
        <v>0</v>
      </c>
      <c r="D309" s="92">
        <v>0</v>
      </c>
      <c r="E309" s="92">
        <v>0</v>
      </c>
      <c r="F309" s="92">
        <v>0</v>
      </c>
      <c r="G309" s="92">
        <v>0</v>
      </c>
      <c r="H309" s="92">
        <v>0</v>
      </c>
      <c r="I309" s="92">
        <v>0</v>
      </c>
      <c r="J309" s="92">
        <v>0</v>
      </c>
      <c r="K309" s="92">
        <v>0</v>
      </c>
      <c r="L309" s="92">
        <v>0</v>
      </c>
      <c r="M309" s="92">
        <v>0</v>
      </c>
      <c r="N309" s="93">
        <v>809637260.72561002</v>
      </c>
      <c r="O309" s="93">
        <v>1081543110.99103</v>
      </c>
      <c r="P309" s="93">
        <v>851063316.46139002</v>
      </c>
      <c r="Q309" s="93">
        <v>999945259.47661996</v>
      </c>
      <c r="R309" s="93">
        <v>1842805957.6372399</v>
      </c>
      <c r="S309" s="93">
        <v>892676500.51999998</v>
      </c>
      <c r="T309" s="93">
        <v>1143371818.54</v>
      </c>
      <c r="U309" s="93">
        <v>1001660410.84843</v>
      </c>
    </row>
    <row r="310" spans="1:21" ht="25.5">
      <c r="A310" s="89" t="s">
        <v>3250</v>
      </c>
      <c r="B310" s="89" t="s">
        <v>3251</v>
      </c>
      <c r="C310" s="92">
        <v>0</v>
      </c>
      <c r="D310" s="92">
        <v>0</v>
      </c>
      <c r="E310" s="92">
        <v>0</v>
      </c>
      <c r="F310" s="92">
        <v>0</v>
      </c>
      <c r="G310" s="92">
        <v>0</v>
      </c>
      <c r="H310" s="92">
        <v>0</v>
      </c>
      <c r="I310" s="92">
        <v>0</v>
      </c>
      <c r="J310" s="92">
        <v>0</v>
      </c>
      <c r="K310" s="92">
        <v>0</v>
      </c>
      <c r="L310" s="92">
        <v>0</v>
      </c>
      <c r="M310" s="92">
        <v>0</v>
      </c>
      <c r="N310" s="93">
        <v>202008093.36485001</v>
      </c>
      <c r="O310" s="93">
        <v>3238862.78211</v>
      </c>
      <c r="P310" s="93">
        <v>6491156.99101</v>
      </c>
      <c r="Q310" s="93">
        <v>14601374.61077</v>
      </c>
      <c r="R310" s="93">
        <v>20422368.532479998</v>
      </c>
      <c r="S310" s="93">
        <v>11338501.59</v>
      </c>
      <c r="T310" s="93">
        <v>15952351.08</v>
      </c>
      <c r="U310" s="93">
        <v>7982484.6621099999</v>
      </c>
    </row>
    <row r="311" spans="1:21">
      <c r="A311" s="89" t="s">
        <v>410</v>
      </c>
      <c r="B311" s="89" t="s">
        <v>26</v>
      </c>
      <c r="C311" s="92">
        <v>2520095158</v>
      </c>
      <c r="D311" s="92">
        <v>2553271173</v>
      </c>
      <c r="E311" s="92">
        <v>1988578517</v>
      </c>
      <c r="F311" s="92">
        <v>2458700539</v>
      </c>
      <c r="G311" s="92">
        <v>4755408747</v>
      </c>
      <c r="H311" s="92">
        <v>5162655711</v>
      </c>
      <c r="I311" s="92">
        <v>3908965049</v>
      </c>
      <c r="J311" s="92">
        <v>3959578500</v>
      </c>
      <c r="K311" s="92">
        <v>4535912019</v>
      </c>
      <c r="L311" s="92">
        <v>4373718359</v>
      </c>
      <c r="M311" s="93">
        <v>5127839205.58251</v>
      </c>
      <c r="N311" s="93">
        <v>0</v>
      </c>
      <c r="O311" s="93">
        <v>0</v>
      </c>
      <c r="P311" s="94">
        <v>0</v>
      </c>
      <c r="Q311" s="94">
        <v>0</v>
      </c>
      <c r="R311" s="93">
        <v>0</v>
      </c>
      <c r="S311" s="93">
        <v>0</v>
      </c>
      <c r="T311" s="93">
        <v>0</v>
      </c>
      <c r="U311" s="93">
        <v>0</v>
      </c>
    </row>
    <row r="312" spans="1:21">
      <c r="A312" s="89" t="s">
        <v>411</v>
      </c>
      <c r="B312" s="89" t="s">
        <v>25</v>
      </c>
      <c r="C312" s="92">
        <v>2361270714</v>
      </c>
      <c r="D312" s="92">
        <v>2466620394</v>
      </c>
      <c r="E312" s="92">
        <v>3131894367</v>
      </c>
      <c r="F312" s="92">
        <v>3228836322</v>
      </c>
      <c r="G312" s="92">
        <v>3176183835</v>
      </c>
      <c r="H312" s="92">
        <v>3167239908</v>
      </c>
      <c r="I312" s="92">
        <v>2016771282</v>
      </c>
      <c r="J312" s="92">
        <v>2009051073</v>
      </c>
      <c r="K312" s="92">
        <v>1998337540</v>
      </c>
      <c r="L312" s="92">
        <v>2406630374</v>
      </c>
      <c r="M312" s="93">
        <v>2396549886.0654502</v>
      </c>
      <c r="N312" s="93">
        <v>2608539314.5984302</v>
      </c>
      <c r="O312" s="93">
        <v>2651158010.4647002</v>
      </c>
      <c r="P312" s="93">
        <v>3213081191.0803099</v>
      </c>
      <c r="Q312" s="93">
        <v>3571871323.1426802</v>
      </c>
      <c r="R312" s="93">
        <v>4192100404.93432</v>
      </c>
      <c r="S312" s="93">
        <v>5093392735.6099997</v>
      </c>
      <c r="T312" s="93">
        <v>5443992223.9399996</v>
      </c>
      <c r="U312" s="93">
        <v>5676991049.2263002</v>
      </c>
    </row>
    <row r="313" spans="1:21">
      <c r="A313" s="89" t="s">
        <v>412</v>
      </c>
      <c r="B313" s="89" t="s">
        <v>24</v>
      </c>
      <c r="C313" s="92">
        <v>10253940107</v>
      </c>
      <c r="D313" s="92">
        <v>9233393637</v>
      </c>
      <c r="E313" s="92">
        <v>11039133255</v>
      </c>
      <c r="F313" s="92">
        <v>13397561665</v>
      </c>
      <c r="G313" s="92">
        <v>16817677541</v>
      </c>
      <c r="H313" s="92">
        <v>18818186052</v>
      </c>
      <c r="I313" s="92">
        <v>20906309131</v>
      </c>
      <c r="J313" s="92">
        <v>24710997781</v>
      </c>
      <c r="K313" s="92">
        <v>25280050249</v>
      </c>
      <c r="L313" s="92">
        <v>27864222242</v>
      </c>
      <c r="M313" s="93">
        <v>33537861438.181801</v>
      </c>
      <c r="N313" s="93">
        <v>0</v>
      </c>
      <c r="O313" s="93">
        <v>0</v>
      </c>
      <c r="P313" s="94">
        <v>0</v>
      </c>
      <c r="Q313" s="94">
        <v>0</v>
      </c>
      <c r="R313" s="93">
        <v>0</v>
      </c>
      <c r="S313" s="93">
        <v>0</v>
      </c>
      <c r="T313" s="93">
        <v>0</v>
      </c>
      <c r="U313" s="93">
        <v>0</v>
      </c>
    </row>
    <row r="314" spans="1:21">
      <c r="A314" s="89" t="s">
        <v>413</v>
      </c>
      <c r="B314" s="89" t="s">
        <v>3295</v>
      </c>
      <c r="C314" s="92">
        <v>27734150654</v>
      </c>
      <c r="D314" s="92">
        <v>34465140937</v>
      </c>
      <c r="E314" s="92">
        <v>38850722102</v>
      </c>
      <c r="F314" s="92">
        <v>40159864819</v>
      </c>
      <c r="G314" s="92">
        <v>47697143318</v>
      </c>
      <c r="H314" s="92">
        <v>50790403315</v>
      </c>
      <c r="I314" s="92">
        <v>57575485085</v>
      </c>
      <c r="J314" s="92">
        <v>62214446688</v>
      </c>
      <c r="K314" s="92">
        <v>71341045654</v>
      </c>
      <c r="L314" s="92">
        <v>77831544525</v>
      </c>
      <c r="M314" s="93">
        <v>86605207455.776093</v>
      </c>
      <c r="N314" s="93">
        <v>97100404250.154907</v>
      </c>
      <c r="O314" s="93">
        <v>102960507979.82201</v>
      </c>
      <c r="P314" s="93">
        <v>108362568678.909</v>
      </c>
      <c r="Q314" s="93">
        <v>125137233194.339</v>
      </c>
      <c r="R314" s="93">
        <v>154768814895.19699</v>
      </c>
      <c r="S314" s="93">
        <v>191225248798.26001</v>
      </c>
      <c r="T314" s="93">
        <v>200463124053.70999</v>
      </c>
      <c r="U314" s="93">
        <v>225493774458.689</v>
      </c>
    </row>
    <row r="315" spans="1:21">
      <c r="A315" s="89" t="s">
        <v>3310</v>
      </c>
      <c r="B315" s="89" t="s">
        <v>3311</v>
      </c>
      <c r="C315" s="92">
        <v>0</v>
      </c>
      <c r="D315" s="92">
        <v>0</v>
      </c>
      <c r="E315" s="92">
        <v>0</v>
      </c>
      <c r="F315" s="92">
        <v>0</v>
      </c>
      <c r="G315" s="92">
        <v>0</v>
      </c>
      <c r="H315" s="92">
        <v>0</v>
      </c>
      <c r="I315" s="92">
        <v>0</v>
      </c>
      <c r="J315" s="92">
        <v>0</v>
      </c>
      <c r="K315" s="92">
        <v>0</v>
      </c>
      <c r="L315" s="92">
        <v>0</v>
      </c>
      <c r="M315" s="92">
        <v>0</v>
      </c>
      <c r="N315" s="93">
        <v>10718052716.773901</v>
      </c>
      <c r="O315" s="93">
        <v>9412065884.521019</v>
      </c>
      <c r="P315" s="93">
        <v>10339122689.243401</v>
      </c>
      <c r="Q315" s="93">
        <v>12222842293.876801</v>
      </c>
      <c r="R315" s="93">
        <v>13210861830.888802</v>
      </c>
      <c r="S315" s="93">
        <v>14810595046.389999</v>
      </c>
      <c r="T315" s="93">
        <v>15580190795.9</v>
      </c>
      <c r="U315" s="93">
        <v>13832353349.9699</v>
      </c>
    </row>
    <row r="316" spans="1:21">
      <c r="A316" s="89" t="s">
        <v>3329</v>
      </c>
      <c r="B316" s="89" t="s">
        <v>178</v>
      </c>
      <c r="C316" s="92">
        <v>0</v>
      </c>
      <c r="D316" s="92">
        <v>0</v>
      </c>
      <c r="E316" s="92">
        <v>0</v>
      </c>
      <c r="F316" s="92">
        <v>0</v>
      </c>
      <c r="G316" s="92">
        <v>0</v>
      </c>
      <c r="H316" s="92">
        <v>0</v>
      </c>
      <c r="I316" s="92">
        <v>0</v>
      </c>
      <c r="J316" s="92">
        <v>0</v>
      </c>
      <c r="K316" s="92">
        <v>0</v>
      </c>
      <c r="L316" s="92">
        <v>0</v>
      </c>
      <c r="M316" s="92">
        <v>0</v>
      </c>
      <c r="N316" s="93">
        <v>11026136102.8071</v>
      </c>
      <c r="O316" s="93">
        <v>533210543.77873999</v>
      </c>
      <c r="P316" s="93">
        <v>255017958.62548</v>
      </c>
      <c r="Q316" s="93">
        <v>0</v>
      </c>
      <c r="R316" s="93">
        <v>0</v>
      </c>
      <c r="S316" s="93">
        <v>0</v>
      </c>
      <c r="T316" s="93">
        <v>0</v>
      </c>
      <c r="U316" s="93">
        <v>0</v>
      </c>
    </row>
    <row r="317" spans="1:21" ht="25.5">
      <c r="A317" s="89" t="s">
        <v>7815</v>
      </c>
      <c r="B317" s="89" t="s">
        <v>7820</v>
      </c>
      <c r="C317" s="92">
        <v>0</v>
      </c>
      <c r="D317" s="92">
        <v>0</v>
      </c>
      <c r="E317" s="92">
        <v>0</v>
      </c>
      <c r="F317" s="92">
        <v>0</v>
      </c>
      <c r="G317" s="92">
        <v>0</v>
      </c>
      <c r="H317" s="92">
        <v>0</v>
      </c>
      <c r="I317" s="92">
        <v>0</v>
      </c>
      <c r="J317" s="92">
        <v>0</v>
      </c>
      <c r="K317" s="92">
        <v>0</v>
      </c>
      <c r="L317" s="92">
        <v>0</v>
      </c>
      <c r="M317" s="92">
        <v>0</v>
      </c>
      <c r="N317" s="92">
        <v>0</v>
      </c>
      <c r="O317" s="92">
        <v>0</v>
      </c>
      <c r="P317" s="92">
        <v>0</v>
      </c>
      <c r="Q317" s="92">
        <v>0</v>
      </c>
      <c r="R317" s="92">
        <v>0</v>
      </c>
      <c r="S317" s="92">
        <v>0</v>
      </c>
      <c r="T317" s="92">
        <v>3062675819.0900002</v>
      </c>
      <c r="U317" s="92">
        <v>826106870.84399998</v>
      </c>
    </row>
    <row r="318" spans="1:21">
      <c r="A318" s="89" t="s">
        <v>414</v>
      </c>
      <c r="B318" s="89" t="s">
        <v>210</v>
      </c>
      <c r="C318" s="92">
        <v>1181232</v>
      </c>
      <c r="D318" s="92">
        <v>1181232</v>
      </c>
      <c r="E318" s="92">
        <v>1181232</v>
      </c>
      <c r="F318" s="92">
        <v>1181232</v>
      </c>
      <c r="G318" s="92">
        <v>1181232</v>
      </c>
      <c r="H318" s="92">
        <v>1181232</v>
      </c>
      <c r="I318" s="92">
        <v>1181232</v>
      </c>
      <c r="J318" s="92">
        <v>1181232</v>
      </c>
      <c r="K318" s="92">
        <v>9741550</v>
      </c>
      <c r="L318" s="92">
        <v>1202492</v>
      </c>
      <c r="M318" s="93">
        <v>1182096.31</v>
      </c>
      <c r="N318" s="93">
        <v>0</v>
      </c>
      <c r="O318" s="93">
        <v>0</v>
      </c>
      <c r="P318" s="94">
        <v>0</v>
      </c>
      <c r="Q318" s="94">
        <v>0</v>
      </c>
      <c r="R318" s="93">
        <v>0</v>
      </c>
      <c r="S318" s="93">
        <v>0</v>
      </c>
      <c r="T318" s="93">
        <v>0</v>
      </c>
      <c r="U318" s="93">
        <v>0</v>
      </c>
    </row>
    <row r="319" spans="1:21">
      <c r="A319" s="89" t="s">
        <v>415</v>
      </c>
      <c r="B319" s="89" t="s">
        <v>221</v>
      </c>
      <c r="C319" s="92">
        <v>0</v>
      </c>
      <c r="D319" s="92">
        <v>0</v>
      </c>
      <c r="E319" s="92">
        <v>0</v>
      </c>
      <c r="F319" s="92">
        <v>0</v>
      </c>
      <c r="G319" s="92">
        <v>0</v>
      </c>
      <c r="H319" s="92">
        <v>1013756</v>
      </c>
      <c r="I319" s="92">
        <v>0</v>
      </c>
      <c r="J319" s="92">
        <v>0</v>
      </c>
      <c r="K319" s="92">
        <v>0</v>
      </c>
      <c r="L319" s="92">
        <v>0</v>
      </c>
      <c r="M319" s="93">
        <v>0</v>
      </c>
      <c r="N319" s="93">
        <v>0</v>
      </c>
      <c r="O319" s="93">
        <v>0</v>
      </c>
      <c r="P319" s="94">
        <v>0</v>
      </c>
      <c r="Q319" s="94">
        <v>0</v>
      </c>
      <c r="R319" s="93">
        <v>0</v>
      </c>
      <c r="S319" s="93">
        <v>0</v>
      </c>
      <c r="T319" s="93">
        <v>0</v>
      </c>
      <c r="U319" s="93">
        <v>0</v>
      </c>
    </row>
    <row r="320" spans="1:21">
      <c r="A320" s="89" t="s">
        <v>3332</v>
      </c>
      <c r="B320" s="89" t="s">
        <v>3333</v>
      </c>
      <c r="C320" s="92">
        <v>0</v>
      </c>
      <c r="D320" s="92">
        <v>0</v>
      </c>
      <c r="E320" s="92">
        <v>0</v>
      </c>
      <c r="F320" s="92">
        <v>0</v>
      </c>
      <c r="G320" s="92">
        <v>0</v>
      </c>
      <c r="H320" s="92">
        <v>0</v>
      </c>
      <c r="I320" s="92">
        <v>0</v>
      </c>
      <c r="J320" s="92">
        <v>0</v>
      </c>
      <c r="K320" s="92">
        <v>0</v>
      </c>
      <c r="L320" s="92">
        <v>0</v>
      </c>
      <c r="M320" s="92">
        <v>0</v>
      </c>
      <c r="N320" s="93">
        <v>21434418652.529198</v>
      </c>
      <c r="O320" s="93">
        <v>21655665347.3395</v>
      </c>
      <c r="P320" s="93">
        <v>26076050431.119602</v>
      </c>
      <c r="Q320" s="93">
        <v>28984077162.048603</v>
      </c>
      <c r="R320" s="93">
        <v>31454102150.963001</v>
      </c>
      <c r="S320" s="93">
        <v>36055662190.470001</v>
      </c>
      <c r="T320" s="93">
        <v>38187952420.550003</v>
      </c>
      <c r="U320" s="93">
        <v>41816060172.249298</v>
      </c>
    </row>
    <row r="321" spans="1:21">
      <c r="A321" s="89" t="s">
        <v>3341</v>
      </c>
      <c r="B321" s="89" t="s">
        <v>3342</v>
      </c>
      <c r="C321" s="92">
        <v>0</v>
      </c>
      <c r="D321" s="92">
        <v>0</v>
      </c>
      <c r="E321" s="92">
        <v>0</v>
      </c>
      <c r="F321" s="92">
        <v>0</v>
      </c>
      <c r="G321" s="92">
        <v>0</v>
      </c>
      <c r="H321" s="92">
        <v>0</v>
      </c>
      <c r="I321" s="92">
        <v>0</v>
      </c>
      <c r="J321" s="92">
        <v>0</v>
      </c>
      <c r="K321" s="92">
        <v>0</v>
      </c>
      <c r="L321" s="92">
        <v>0</v>
      </c>
      <c r="M321" s="92">
        <v>0</v>
      </c>
      <c r="N321" s="93">
        <v>533623169.54018998</v>
      </c>
      <c r="O321" s="93">
        <v>866486433.06377006</v>
      </c>
      <c r="P321" s="93">
        <v>528802334.40309</v>
      </c>
      <c r="Q321" s="93">
        <v>750837564.53711998</v>
      </c>
      <c r="R321" s="93">
        <v>1962053520.7090399</v>
      </c>
      <c r="S321" s="93">
        <v>1171983134.5699999</v>
      </c>
      <c r="T321" s="93">
        <v>903068638.60000002</v>
      </c>
      <c r="U321" s="93">
        <v>801820562.99431992</v>
      </c>
    </row>
    <row r="322" spans="1:21">
      <c r="A322" s="89" t="s">
        <v>3349</v>
      </c>
      <c r="B322" s="89" t="s">
        <v>3350</v>
      </c>
      <c r="C322" s="92">
        <v>0</v>
      </c>
      <c r="D322" s="92">
        <v>0</v>
      </c>
      <c r="E322" s="92">
        <v>0</v>
      </c>
      <c r="F322" s="92">
        <v>0</v>
      </c>
      <c r="G322" s="92">
        <v>0</v>
      </c>
      <c r="H322" s="92">
        <v>0</v>
      </c>
      <c r="I322" s="92">
        <v>0</v>
      </c>
      <c r="J322" s="92">
        <v>0</v>
      </c>
      <c r="K322" s="92">
        <v>0</v>
      </c>
      <c r="L322" s="92">
        <v>0</v>
      </c>
      <c r="M322" s="92">
        <v>0</v>
      </c>
      <c r="N322" s="93">
        <v>1925785.61154</v>
      </c>
      <c r="O322" s="93">
        <v>3875997.2009999999</v>
      </c>
      <c r="P322" s="93">
        <v>2406304.432</v>
      </c>
      <c r="Q322" s="93">
        <v>321607.74</v>
      </c>
      <c r="R322" s="93">
        <v>6819473.0460000001</v>
      </c>
      <c r="S322" s="93">
        <v>7660532.7999999998</v>
      </c>
      <c r="T322" s="93">
        <v>8334027.5700000003</v>
      </c>
      <c r="U322" s="93">
        <v>14165470.62645</v>
      </c>
    </row>
    <row r="323" spans="1:21" ht="25.5">
      <c r="A323" s="89" t="s">
        <v>416</v>
      </c>
      <c r="B323" s="89" t="s">
        <v>180</v>
      </c>
      <c r="C323" s="92">
        <v>0</v>
      </c>
      <c r="D323" s="92">
        <v>-14962843881</v>
      </c>
      <c r="E323" s="92">
        <v>-15452469768</v>
      </c>
      <c r="F323" s="92">
        <v>-15038941629</v>
      </c>
      <c r="G323" s="92">
        <v>-16794078384</v>
      </c>
      <c r="H323" s="92">
        <v>-23504560637</v>
      </c>
      <c r="I323" s="92">
        <v>-24667766708</v>
      </c>
      <c r="J323" s="92">
        <v>-27359064521</v>
      </c>
      <c r="K323" s="92">
        <v>-33218423985</v>
      </c>
      <c r="L323" s="92">
        <v>-16025453693</v>
      </c>
      <c r="M323" s="93">
        <v>-15028747873.7628</v>
      </c>
      <c r="N323" s="93">
        <v>0</v>
      </c>
      <c r="O323" s="93">
        <v>0</v>
      </c>
      <c r="P323" s="93">
        <v>0</v>
      </c>
      <c r="Q323" s="93">
        <v>0</v>
      </c>
      <c r="R323" s="93">
        <v>0</v>
      </c>
      <c r="S323" s="93">
        <v>0</v>
      </c>
      <c r="T323" s="93">
        <v>0</v>
      </c>
      <c r="U323" s="93">
        <v>-34646800399.954895</v>
      </c>
    </row>
    <row r="324" spans="1:21">
      <c r="A324" s="92" t="s">
        <v>7778</v>
      </c>
      <c r="B324" s="89" t="s">
        <v>7781</v>
      </c>
      <c r="C324" s="92">
        <v>6307980063.9799995</v>
      </c>
      <c r="D324" s="92">
        <v>7423003557.1999998</v>
      </c>
      <c r="E324" s="92">
        <v>10111361825.780001</v>
      </c>
      <c r="F324" s="92">
        <v>11131539373.68</v>
      </c>
      <c r="G324" s="92">
        <v>16435851667.370001</v>
      </c>
      <c r="H324" s="92">
        <v>18539299312.32</v>
      </c>
      <c r="I324" s="92">
        <v>23040547297.43</v>
      </c>
      <c r="J324" s="92">
        <v>22022026647.169998</v>
      </c>
      <c r="K324" s="92">
        <v>21126066500.48</v>
      </c>
      <c r="L324" s="92">
        <v>19475696246.599998</v>
      </c>
      <c r="M324" s="93">
        <v>20923384707.678001</v>
      </c>
      <c r="N324" s="93">
        <v>0</v>
      </c>
      <c r="O324" s="93">
        <v>0</v>
      </c>
      <c r="P324" s="93">
        <v>0</v>
      </c>
      <c r="Q324" s="93">
        <v>0</v>
      </c>
      <c r="R324" s="93">
        <v>0</v>
      </c>
      <c r="S324" s="93">
        <v>0</v>
      </c>
      <c r="T324" s="93">
        <v>0</v>
      </c>
      <c r="U324" s="93">
        <v>0</v>
      </c>
    </row>
    <row r="325" spans="1:21">
      <c r="A325" s="92" t="s">
        <v>7779</v>
      </c>
      <c r="B325" s="89" t="s">
        <v>7782</v>
      </c>
      <c r="C325" s="92">
        <v>0</v>
      </c>
      <c r="D325" s="92">
        <v>0</v>
      </c>
      <c r="E325" s="92">
        <v>0</v>
      </c>
      <c r="F325" s="92">
        <v>0</v>
      </c>
      <c r="G325" s="92">
        <v>0</v>
      </c>
      <c r="H325" s="92">
        <v>0</v>
      </c>
      <c r="I325" s="92">
        <v>0</v>
      </c>
      <c r="J325" s="92">
        <v>0</v>
      </c>
      <c r="K325" s="92">
        <v>0</v>
      </c>
      <c r="L325" s="92">
        <v>0</v>
      </c>
      <c r="M325" s="93">
        <v>80177197.524700001</v>
      </c>
      <c r="N325" s="93">
        <v>0</v>
      </c>
      <c r="O325" s="93">
        <v>0</v>
      </c>
      <c r="P325" s="93">
        <v>0</v>
      </c>
      <c r="Q325" s="93">
        <v>0</v>
      </c>
      <c r="R325" s="93">
        <v>0</v>
      </c>
      <c r="S325" s="93">
        <v>0</v>
      </c>
      <c r="T325" s="93">
        <v>0</v>
      </c>
      <c r="U325" s="93">
        <v>0</v>
      </c>
    </row>
    <row r="326" spans="1:21">
      <c r="A326" s="87">
        <v>3</v>
      </c>
      <c r="B326" s="88" t="s">
        <v>22</v>
      </c>
      <c r="C326" s="100">
        <v>20776820547.580002</v>
      </c>
      <c r="D326" s="100">
        <v>16888621451.570015</v>
      </c>
      <c r="E326" s="100">
        <v>6295209613.7000074</v>
      </c>
      <c r="F326" s="100">
        <v>8825414942.9100037</v>
      </c>
      <c r="G326" s="100">
        <v>55179543530.160019</v>
      </c>
      <c r="H326" s="100">
        <v>120325244539.46001</v>
      </c>
      <c r="I326" s="100">
        <v>144698157199.76001</v>
      </c>
      <c r="J326" s="100">
        <v>130425163723.57001</v>
      </c>
      <c r="K326" s="100">
        <v>236759746740.59</v>
      </c>
      <c r="L326" s="100">
        <v>234987182270.25</v>
      </c>
      <c r="M326" s="90">
        <v>246529425544.57501</v>
      </c>
      <c r="N326" s="97">
        <f>N4-N212</f>
        <v>100811342290.04321</v>
      </c>
      <c r="O326" s="97">
        <f>O4-O212</f>
        <v>-165911335137.13013</v>
      </c>
      <c r="P326" s="97">
        <v>-249693516149.96701</v>
      </c>
      <c r="Q326" s="97">
        <v>-399036569507.06097</v>
      </c>
      <c r="R326" s="97">
        <v>-404274997624.15198</v>
      </c>
      <c r="S326" s="91">
        <v>-567696681446.18994</v>
      </c>
      <c r="T326" s="91">
        <v>-700482679459.67004</v>
      </c>
      <c r="U326" s="91">
        <v>-944284973350.55505</v>
      </c>
    </row>
    <row r="327" spans="1:21">
      <c r="A327" s="89" t="s">
        <v>418</v>
      </c>
      <c r="B327" s="89" t="s">
        <v>3407</v>
      </c>
      <c r="C327" s="92">
        <v>-6792049628</v>
      </c>
      <c r="D327" s="92">
        <v>-13770228701</v>
      </c>
      <c r="E327" s="92">
        <v>-51516085455</v>
      </c>
      <c r="F327" s="92">
        <v>-54858040925</v>
      </c>
      <c r="G327" s="92">
        <v>-47137383826</v>
      </c>
      <c r="H327" s="92">
        <v>-5198307448</v>
      </c>
      <c r="I327" s="92">
        <v>41202604974</v>
      </c>
      <c r="J327" s="92">
        <v>28629945908</v>
      </c>
      <c r="K327" s="92">
        <v>33928017299</v>
      </c>
      <c r="L327" s="92">
        <v>-19885414483</v>
      </c>
      <c r="M327" s="93">
        <v>-19916789612.411602</v>
      </c>
      <c r="N327" s="93">
        <v>-30013367670.398701</v>
      </c>
      <c r="O327" s="93">
        <v>-353991153604.17297</v>
      </c>
      <c r="P327" s="93">
        <v>-373917458218.87799</v>
      </c>
      <c r="Q327" s="93">
        <v>-539311210131.68799</v>
      </c>
      <c r="R327" s="93">
        <v>-578927637269.54297</v>
      </c>
      <c r="S327" s="93">
        <v>-822664238670.96997</v>
      </c>
      <c r="T327" s="93">
        <v>-846978164410.93005</v>
      </c>
      <c r="U327" s="93">
        <v>-1121389850910.6299</v>
      </c>
    </row>
    <row r="328" spans="1:21">
      <c r="A328" s="89" t="s">
        <v>419</v>
      </c>
      <c r="B328" s="89" t="s">
        <v>16</v>
      </c>
      <c r="C328" s="92">
        <v>-63115147648</v>
      </c>
      <c r="D328" s="92">
        <v>-60348640305</v>
      </c>
      <c r="E328" s="92">
        <v>-91459054231</v>
      </c>
      <c r="F328" s="92">
        <v>-113116259761</v>
      </c>
      <c r="G328" s="92">
        <v>-130031261164</v>
      </c>
      <c r="H328" s="92">
        <v>-84433416395</v>
      </c>
      <c r="I328" s="92">
        <v>-48468318426</v>
      </c>
      <c r="J328" s="92">
        <v>-50593727262</v>
      </c>
      <c r="K328" s="92">
        <v>-88776476550</v>
      </c>
      <c r="L328" s="95">
        <v>-133046658672</v>
      </c>
      <c r="M328" s="93">
        <v>-187021424672.92801</v>
      </c>
      <c r="N328" s="93">
        <v>-112641115885.302</v>
      </c>
      <c r="O328" s="93">
        <v>-138819480575.49899</v>
      </c>
      <c r="P328" s="93">
        <v>-134942929437.562</v>
      </c>
      <c r="Q328" s="93">
        <v>-134209178027.549</v>
      </c>
      <c r="R328" s="93">
        <v>-442585273190.60602</v>
      </c>
      <c r="S328" s="93">
        <v>-440819654772.47998</v>
      </c>
      <c r="T328" s="93">
        <v>-385034142102.84003</v>
      </c>
      <c r="U328" s="93">
        <v>-386166221444.42798</v>
      </c>
    </row>
    <row r="329" spans="1:21" ht="25.5">
      <c r="A329" s="89" t="s">
        <v>3409</v>
      </c>
      <c r="B329" s="89" t="s">
        <v>7669</v>
      </c>
      <c r="C329" s="92">
        <v>0</v>
      </c>
      <c r="D329" s="92">
        <v>0</v>
      </c>
      <c r="E329" s="92">
        <v>0</v>
      </c>
      <c r="F329" s="92">
        <v>0</v>
      </c>
      <c r="G329" s="92">
        <v>0</v>
      </c>
      <c r="H329" s="92">
        <v>0</v>
      </c>
      <c r="I329" s="92">
        <v>0</v>
      </c>
      <c r="J329" s="92">
        <v>0</v>
      </c>
      <c r="K329" s="92">
        <v>0</v>
      </c>
      <c r="L329" s="92">
        <v>0</v>
      </c>
      <c r="M329" s="92">
        <v>0</v>
      </c>
      <c r="N329" s="93">
        <v>60492353746.532204</v>
      </c>
      <c r="O329" s="93">
        <v>60474006803.242996</v>
      </c>
      <c r="P329" s="93">
        <v>61000074026.399002</v>
      </c>
      <c r="Q329" s="93">
        <v>66701216229.750999</v>
      </c>
      <c r="R329" s="93">
        <v>64141229138.632004</v>
      </c>
      <c r="S329" s="93">
        <v>63970550747.93</v>
      </c>
      <c r="T329" s="93">
        <v>0</v>
      </c>
      <c r="U329" s="93">
        <v>0</v>
      </c>
    </row>
    <row r="330" spans="1:21">
      <c r="A330" s="89" t="s">
        <v>3417</v>
      </c>
      <c r="B330" s="89" t="s">
        <v>18</v>
      </c>
      <c r="C330" s="92">
        <v>0</v>
      </c>
      <c r="D330" s="92">
        <v>0</v>
      </c>
      <c r="E330" s="92">
        <v>0</v>
      </c>
      <c r="F330" s="92">
        <v>0</v>
      </c>
      <c r="G330" s="92">
        <v>0</v>
      </c>
      <c r="H330" s="92">
        <v>0</v>
      </c>
      <c r="I330" s="92">
        <v>0</v>
      </c>
      <c r="J330" s="92">
        <v>0</v>
      </c>
      <c r="K330" s="92">
        <v>0</v>
      </c>
      <c r="L330" s="92">
        <v>0</v>
      </c>
      <c r="M330" s="92">
        <v>0</v>
      </c>
      <c r="N330" s="93">
        <v>87963800.155000001</v>
      </c>
      <c r="O330" s="93">
        <v>93059444.412</v>
      </c>
      <c r="P330" s="93">
        <v>85324789.376780003</v>
      </c>
      <c r="Q330" s="93">
        <v>84514977.056840003</v>
      </c>
      <c r="R330" s="93">
        <v>43196361.623220004</v>
      </c>
      <c r="S330" s="93">
        <v>44635050.479999997</v>
      </c>
      <c r="T330" s="93">
        <v>23650290.219999999</v>
      </c>
      <c r="U330" s="93">
        <v>358395808.95609999</v>
      </c>
    </row>
    <row r="331" spans="1:21">
      <c r="A331" s="89" t="s">
        <v>3419</v>
      </c>
      <c r="B331" s="89" t="s">
        <v>17</v>
      </c>
      <c r="C331" s="92">
        <v>0</v>
      </c>
      <c r="D331" s="92">
        <v>0</v>
      </c>
      <c r="E331" s="92">
        <v>0</v>
      </c>
      <c r="F331" s="92">
        <v>0</v>
      </c>
      <c r="G331" s="92">
        <v>0</v>
      </c>
      <c r="H331" s="92">
        <v>0</v>
      </c>
      <c r="I331" s="92">
        <v>0</v>
      </c>
      <c r="J331" s="92">
        <v>0</v>
      </c>
      <c r="K331" s="92">
        <v>0</v>
      </c>
      <c r="L331" s="92">
        <v>0</v>
      </c>
      <c r="M331" s="92">
        <v>0</v>
      </c>
      <c r="N331" s="93">
        <v>37644596.703740001</v>
      </c>
      <c r="O331" s="93">
        <v>55073384.990230002</v>
      </c>
      <c r="P331" s="93">
        <v>21356648.113460001</v>
      </c>
      <c r="Q331" s="93">
        <v>21513455.290119998</v>
      </c>
      <c r="R331" s="93">
        <v>23567381.35227</v>
      </c>
      <c r="S331" s="93">
        <v>26476879.43</v>
      </c>
      <c r="T331" s="93">
        <v>21303637.82</v>
      </c>
      <c r="U331" s="93">
        <v>29804521.607970003</v>
      </c>
    </row>
    <row r="332" spans="1:21">
      <c r="A332" s="89" t="s">
        <v>3426</v>
      </c>
      <c r="B332" s="89" t="s">
        <v>11</v>
      </c>
      <c r="C332" s="92">
        <v>0</v>
      </c>
      <c r="D332" s="92">
        <v>0</v>
      </c>
      <c r="E332" s="92">
        <v>0</v>
      </c>
      <c r="F332" s="92">
        <v>0</v>
      </c>
      <c r="G332" s="92">
        <v>0</v>
      </c>
      <c r="H332" s="92">
        <v>0</v>
      </c>
      <c r="I332" s="92">
        <v>0</v>
      </c>
      <c r="J332" s="92">
        <v>0</v>
      </c>
      <c r="K332" s="92">
        <v>0</v>
      </c>
      <c r="L332" s="92">
        <v>0</v>
      </c>
      <c r="M332" s="92">
        <v>0</v>
      </c>
      <c r="N332" s="93">
        <v>-10322010627.6514</v>
      </c>
      <c r="O332" s="93">
        <v>-285789760155.23297</v>
      </c>
      <c r="P332" s="93">
        <v>-283237040416.95001</v>
      </c>
      <c r="Q332" s="93">
        <v>-459498623501.88599</v>
      </c>
      <c r="R332" s="93">
        <v>-243427633552.42001</v>
      </c>
      <c r="S332" s="93">
        <v>-347884170434.5</v>
      </c>
      <c r="T332" s="93">
        <v>-326606840359.70001</v>
      </c>
      <c r="U332" s="93">
        <v>-447589605185.47803</v>
      </c>
    </row>
    <row r="333" spans="1:21">
      <c r="A333" s="89" t="s">
        <v>3435</v>
      </c>
      <c r="B333" s="89" t="s">
        <v>3436</v>
      </c>
      <c r="C333" s="92">
        <v>0</v>
      </c>
      <c r="D333" s="92">
        <v>0</v>
      </c>
      <c r="E333" s="92">
        <v>0</v>
      </c>
      <c r="F333" s="92">
        <v>0</v>
      </c>
      <c r="G333" s="92">
        <v>0</v>
      </c>
      <c r="H333" s="92">
        <v>0</v>
      </c>
      <c r="I333" s="92">
        <v>0</v>
      </c>
      <c r="J333" s="92">
        <v>0</v>
      </c>
      <c r="K333" s="92">
        <v>0</v>
      </c>
      <c r="L333" s="92">
        <v>0</v>
      </c>
      <c r="M333" s="92">
        <v>0</v>
      </c>
      <c r="N333" s="93">
        <v>0</v>
      </c>
      <c r="O333" s="93">
        <v>0</v>
      </c>
      <c r="P333" s="93">
        <v>0</v>
      </c>
      <c r="Q333" s="93">
        <v>0</v>
      </c>
      <c r="R333" s="93">
        <v>0</v>
      </c>
      <c r="S333" s="93">
        <v>0</v>
      </c>
      <c r="T333" s="93">
        <v>0</v>
      </c>
      <c r="U333" s="93">
        <v>0</v>
      </c>
    </row>
    <row r="334" spans="1:21" ht="25.5">
      <c r="A334" s="89" t="s">
        <v>3445</v>
      </c>
      <c r="B334" s="89" t="s">
        <v>15</v>
      </c>
      <c r="C334" s="92">
        <v>0</v>
      </c>
      <c r="D334" s="92">
        <v>0</v>
      </c>
      <c r="E334" s="92">
        <v>0</v>
      </c>
      <c r="F334" s="92">
        <v>0</v>
      </c>
      <c r="G334" s="92">
        <v>0</v>
      </c>
      <c r="H334" s="92">
        <v>0</v>
      </c>
      <c r="I334" s="92">
        <v>0</v>
      </c>
      <c r="J334" s="92">
        <v>0</v>
      </c>
      <c r="K334" s="92">
        <v>0</v>
      </c>
      <c r="L334" s="92">
        <v>0</v>
      </c>
      <c r="M334" s="92">
        <v>0</v>
      </c>
      <c r="N334" s="93">
        <v>115.446</v>
      </c>
      <c r="O334" s="93">
        <v>1214.8389999999999</v>
      </c>
      <c r="P334" s="93">
        <v>731400.11349999998</v>
      </c>
      <c r="Q334" s="93">
        <v>862715.11349999998</v>
      </c>
      <c r="R334" s="93">
        <v>862838.21970000002</v>
      </c>
      <c r="S334" s="93">
        <v>862838.22</v>
      </c>
      <c r="T334" s="93">
        <v>883341.69</v>
      </c>
      <c r="U334" s="93">
        <v>1116608.98162</v>
      </c>
    </row>
    <row r="335" spans="1:21">
      <c r="A335" s="89" t="s">
        <v>3448</v>
      </c>
      <c r="B335" s="89" t="s">
        <v>14</v>
      </c>
      <c r="C335" s="92">
        <v>0</v>
      </c>
      <c r="D335" s="92">
        <v>0</v>
      </c>
      <c r="E335" s="92">
        <v>0</v>
      </c>
      <c r="F335" s="92">
        <v>0</v>
      </c>
      <c r="G335" s="92">
        <v>0</v>
      </c>
      <c r="H335" s="92">
        <v>0</v>
      </c>
      <c r="I335" s="92">
        <v>0</v>
      </c>
      <c r="J335" s="92">
        <v>0</v>
      </c>
      <c r="K335" s="92">
        <v>0</v>
      </c>
      <c r="L335" s="92">
        <v>0</v>
      </c>
      <c r="M335" s="92">
        <v>0</v>
      </c>
      <c r="N335" s="93">
        <v>336000757.21522999</v>
      </c>
      <c r="O335" s="93">
        <v>369169092.87137002</v>
      </c>
      <c r="P335" s="93">
        <v>361066692.37859005</v>
      </c>
      <c r="Q335" s="93">
        <v>395548639.10039002</v>
      </c>
      <c r="R335" s="93">
        <v>432732583.98297995</v>
      </c>
      <c r="S335" s="93">
        <v>446497479.16000003</v>
      </c>
      <c r="T335" s="93">
        <v>431810857.91000003</v>
      </c>
      <c r="U335" s="93">
        <v>505814981.15190995</v>
      </c>
    </row>
    <row r="336" spans="1:21">
      <c r="A336" s="89" t="s">
        <v>420</v>
      </c>
      <c r="B336" s="89" t="s">
        <v>8</v>
      </c>
      <c r="C336" s="92">
        <v>16754144291</v>
      </c>
      <c r="D336" s="92">
        <v>9810088756</v>
      </c>
      <c r="E336" s="92">
        <v>16041946794</v>
      </c>
      <c r="F336" s="92">
        <v>14320267053</v>
      </c>
      <c r="G336" s="92">
        <v>17893071971</v>
      </c>
      <c r="H336" s="92">
        <v>19850315783</v>
      </c>
      <c r="I336" s="92">
        <v>23269315776</v>
      </c>
      <c r="J336" s="92">
        <v>28656652482</v>
      </c>
      <c r="K336" s="92">
        <v>34205812780</v>
      </c>
      <c r="L336" s="92">
        <v>37311450322</v>
      </c>
      <c r="M336" s="93">
        <v>47629713403.416206</v>
      </c>
      <c r="N336" s="93">
        <v>0</v>
      </c>
      <c r="O336" s="93">
        <v>0</v>
      </c>
      <c r="P336" s="94">
        <v>0</v>
      </c>
      <c r="Q336" s="94">
        <v>0</v>
      </c>
      <c r="R336" s="93">
        <v>0</v>
      </c>
      <c r="S336" s="93">
        <v>0</v>
      </c>
      <c r="T336" s="93">
        <v>0</v>
      </c>
      <c r="U336" s="93">
        <v>0</v>
      </c>
    </row>
    <row r="337" spans="1:21">
      <c r="A337" s="89" t="s">
        <v>3459</v>
      </c>
      <c r="B337" s="89" t="s">
        <v>13</v>
      </c>
      <c r="C337" s="92">
        <v>0</v>
      </c>
      <c r="D337" s="92"/>
      <c r="E337" s="92"/>
      <c r="F337" s="92"/>
      <c r="G337" s="92"/>
      <c r="H337" s="92"/>
      <c r="I337" s="92"/>
      <c r="J337" s="92"/>
      <c r="K337" s="92"/>
      <c r="L337" s="92"/>
      <c r="M337" s="93"/>
      <c r="N337" s="93">
        <v>38221118.814000003</v>
      </c>
      <c r="O337" s="93">
        <v>42122749.942400001</v>
      </c>
      <c r="P337" s="93">
        <v>39514997.438099995</v>
      </c>
      <c r="Q337" s="93">
        <v>39685096.14779</v>
      </c>
      <c r="R337" s="93">
        <v>39894386.010789998</v>
      </c>
      <c r="S337" s="93">
        <v>40565369.149999999</v>
      </c>
      <c r="T337" s="93">
        <v>44103661.119999997</v>
      </c>
      <c r="U337" s="93">
        <v>44813144.821539998</v>
      </c>
    </row>
    <row r="338" spans="1:21" ht="25.5">
      <c r="A338" s="89" t="s">
        <v>421</v>
      </c>
      <c r="B338" s="89" t="s">
        <v>7</v>
      </c>
      <c r="C338" s="92">
        <v>29783434445</v>
      </c>
      <c r="D338" s="92">
        <v>34759579841</v>
      </c>
      <c r="E338" s="92">
        <v>24259004247</v>
      </c>
      <c r="F338" s="92">
        <v>31816858509</v>
      </c>
      <c r="G338" s="92">
        <v>35388148741</v>
      </c>
      <c r="H338" s="92">
        <v>42587572507</v>
      </c>
      <c r="I338" s="92">
        <v>47861111159</v>
      </c>
      <c r="J338" s="92">
        <v>48869493349</v>
      </c>
      <c r="K338" s="92">
        <v>34754654799</v>
      </c>
      <c r="L338" s="92">
        <v>31552442743</v>
      </c>
      <c r="M338" s="93">
        <v>31801251613.7612</v>
      </c>
      <c r="N338" s="93">
        <v>0</v>
      </c>
      <c r="O338" s="93">
        <v>0</v>
      </c>
      <c r="P338" s="94">
        <v>0</v>
      </c>
      <c r="Q338" s="94">
        <v>0</v>
      </c>
      <c r="R338" s="93">
        <v>0</v>
      </c>
      <c r="S338" s="93">
        <v>0</v>
      </c>
      <c r="T338" s="93">
        <v>0</v>
      </c>
      <c r="U338" s="93">
        <v>0</v>
      </c>
    </row>
    <row r="339" spans="1:21">
      <c r="A339" s="89" t="s">
        <v>3464</v>
      </c>
      <c r="B339" s="89" t="s">
        <v>181</v>
      </c>
      <c r="C339" s="92">
        <v>0</v>
      </c>
      <c r="D339" s="92"/>
      <c r="E339" s="92"/>
      <c r="F339" s="92"/>
      <c r="G339" s="92"/>
      <c r="H339" s="92"/>
      <c r="I339" s="92"/>
      <c r="J339" s="92"/>
      <c r="K339" s="92"/>
      <c r="L339" s="92"/>
      <c r="M339" s="93"/>
      <c r="N339" s="93">
        <v>41475.706729999998</v>
      </c>
      <c r="O339" s="93">
        <v>41475.706729999998</v>
      </c>
      <c r="P339" s="93">
        <v>0</v>
      </c>
      <c r="Q339" s="93">
        <v>0</v>
      </c>
      <c r="R339" s="93">
        <v>0</v>
      </c>
      <c r="S339" s="93">
        <v>0</v>
      </c>
      <c r="T339" s="93">
        <v>0</v>
      </c>
      <c r="U339" s="93">
        <v>0</v>
      </c>
    </row>
    <row r="340" spans="1:21">
      <c r="A340" s="89" t="s">
        <v>422</v>
      </c>
      <c r="B340" s="89" t="s">
        <v>10</v>
      </c>
      <c r="C340" s="92">
        <v>1615547796</v>
      </c>
      <c r="D340" s="92">
        <v>1969186661</v>
      </c>
      <c r="E340" s="92">
        <v>2186084986</v>
      </c>
      <c r="F340" s="92">
        <v>2081781372</v>
      </c>
      <c r="G340" s="92">
        <v>2450896759</v>
      </c>
      <c r="H340" s="92">
        <v>2912703246</v>
      </c>
      <c r="I340" s="92">
        <v>3215043683</v>
      </c>
      <c r="J340" s="92">
        <v>3609338815</v>
      </c>
      <c r="K340" s="92">
        <v>3506328615</v>
      </c>
      <c r="L340" s="92">
        <v>4238003212</v>
      </c>
      <c r="M340" s="93">
        <v>43541806739.520706</v>
      </c>
      <c r="N340" s="93">
        <v>0</v>
      </c>
      <c r="O340" s="93">
        <v>0</v>
      </c>
      <c r="P340" s="94">
        <v>0</v>
      </c>
      <c r="Q340" s="94">
        <v>0</v>
      </c>
      <c r="R340" s="93">
        <v>0</v>
      </c>
      <c r="S340" s="93">
        <v>0</v>
      </c>
      <c r="T340" s="93">
        <v>0</v>
      </c>
      <c r="U340" s="93">
        <v>0</v>
      </c>
    </row>
    <row r="341" spans="1:21" ht="25.5">
      <c r="A341" s="89" t="s">
        <v>423</v>
      </c>
      <c r="B341" s="89" t="s">
        <v>3466</v>
      </c>
      <c r="C341" s="92">
        <v>13814752039</v>
      </c>
      <c r="D341" s="92">
        <v>6817241516</v>
      </c>
      <c r="E341" s="92">
        <v>9083604612</v>
      </c>
      <c r="F341" s="92">
        <v>20445539630</v>
      </c>
      <c r="G341" s="92">
        <v>47734447942</v>
      </c>
      <c r="H341" s="92">
        <v>29013838389</v>
      </c>
      <c r="I341" s="92">
        <v>29900990001</v>
      </c>
      <c r="J341" s="92">
        <v>12407151444</v>
      </c>
      <c r="K341" s="92">
        <v>62451342770</v>
      </c>
      <c r="L341" s="92">
        <v>52760819900</v>
      </c>
      <c r="M341" s="93">
        <v>59308644021.877602</v>
      </c>
      <c r="N341" s="93">
        <v>25802990577.216999</v>
      </c>
      <c r="O341" s="93">
        <v>42511035270.295998</v>
      </c>
      <c r="P341" s="93">
        <v>43335619603.190704</v>
      </c>
      <c r="Q341" s="93">
        <v>49578693702.097603</v>
      </c>
      <c r="R341" s="93">
        <v>165985651174.78101</v>
      </c>
      <c r="S341" s="93">
        <v>109714058219.27</v>
      </c>
      <c r="T341" s="93">
        <v>88739039613.990005</v>
      </c>
      <c r="U341" s="93">
        <v>80828684829.314499</v>
      </c>
    </row>
    <row r="342" spans="1:21" ht="25.5">
      <c r="A342" s="89" t="s">
        <v>424</v>
      </c>
      <c r="B342" s="89" t="s">
        <v>3468</v>
      </c>
      <c r="C342" s="92">
        <v>-5644984884</v>
      </c>
      <c r="D342" s="92">
        <v>-6781149604</v>
      </c>
      <c r="E342" s="92">
        <v>-11627671863</v>
      </c>
      <c r="F342" s="92">
        <v>-10406227728</v>
      </c>
      <c r="G342" s="92">
        <v>-20572688075</v>
      </c>
      <c r="H342" s="92">
        <v>-15092924960</v>
      </c>
      <c r="I342" s="92">
        <v>-14578312493</v>
      </c>
      <c r="J342" s="92">
        <v>-14318962920</v>
      </c>
      <c r="K342" s="92">
        <v>-12213645115</v>
      </c>
      <c r="L342" s="92">
        <v>-12701471988</v>
      </c>
      <c r="M342" s="93">
        <v>-15176780718.0588</v>
      </c>
      <c r="N342" s="93">
        <v>-14601409846.351</v>
      </c>
      <c r="O342" s="93">
        <v>-22366301862.761002</v>
      </c>
      <c r="P342" s="93">
        <v>-27512037899.610901</v>
      </c>
      <c r="Q342" s="93">
        <v>-35780151317.433403</v>
      </c>
      <c r="R342" s="93">
        <v>-51941214164.984398</v>
      </c>
      <c r="S342" s="93">
        <v>-64519428211.550003</v>
      </c>
      <c r="T342" s="93">
        <v>-75460866195.639999</v>
      </c>
      <c r="U342" s="93">
        <v>-86551206935.8983</v>
      </c>
    </row>
    <row r="343" spans="1:21">
      <c r="A343" s="89" t="s">
        <v>425</v>
      </c>
      <c r="B343" s="89" t="s">
        <v>2</v>
      </c>
      <c r="C343" s="92">
        <v>204333</v>
      </c>
      <c r="D343" s="92">
        <v>3464434</v>
      </c>
      <c r="E343" s="92">
        <v>0</v>
      </c>
      <c r="F343" s="92">
        <v>0</v>
      </c>
      <c r="G343" s="92">
        <v>0</v>
      </c>
      <c r="H343" s="92">
        <v>-36396018</v>
      </c>
      <c r="I343" s="92">
        <v>2775274</v>
      </c>
      <c r="J343" s="92">
        <v>0</v>
      </c>
      <c r="K343" s="92">
        <v>0</v>
      </c>
      <c r="L343" s="92">
        <v>0</v>
      </c>
      <c r="M343" s="93">
        <v>0</v>
      </c>
      <c r="N343" s="93">
        <v>0</v>
      </c>
      <c r="O343" s="93">
        <v>0</v>
      </c>
      <c r="P343" s="94">
        <v>0</v>
      </c>
      <c r="Q343" s="94">
        <v>0</v>
      </c>
      <c r="R343" s="93">
        <v>0</v>
      </c>
      <c r="S343" s="93">
        <v>0</v>
      </c>
      <c r="T343" s="93">
        <v>0</v>
      </c>
      <c r="U343" s="93">
        <v>0</v>
      </c>
    </row>
    <row r="344" spans="1:21" ht="25.5">
      <c r="A344" s="89" t="s">
        <v>3471</v>
      </c>
      <c r="B344" s="89" t="s">
        <v>3472</v>
      </c>
      <c r="C344" s="92">
        <v>0</v>
      </c>
      <c r="D344" s="92">
        <v>0</v>
      </c>
      <c r="E344" s="92">
        <v>0</v>
      </c>
      <c r="F344" s="92">
        <v>0</v>
      </c>
      <c r="G344" s="92">
        <v>0</v>
      </c>
      <c r="H344" s="92">
        <v>0</v>
      </c>
      <c r="I344" s="92">
        <v>0</v>
      </c>
      <c r="J344" s="92">
        <v>0</v>
      </c>
      <c r="K344" s="92">
        <v>0</v>
      </c>
      <c r="L344" s="92">
        <v>0</v>
      </c>
      <c r="M344" s="92">
        <v>0</v>
      </c>
      <c r="N344" s="93">
        <v>6581642584.4207001</v>
      </c>
      <c r="O344" s="93">
        <v>0</v>
      </c>
      <c r="P344" s="94">
        <v>0</v>
      </c>
      <c r="Q344" s="94">
        <v>0</v>
      </c>
      <c r="R344" s="93">
        <v>0</v>
      </c>
      <c r="S344" s="93">
        <v>0</v>
      </c>
      <c r="T344" s="93">
        <v>0</v>
      </c>
      <c r="U344" s="93">
        <v>0</v>
      </c>
    </row>
    <row r="345" spans="1:21" ht="38.25">
      <c r="A345" s="89" t="s">
        <v>3494</v>
      </c>
      <c r="B345" s="89" t="s">
        <v>3495</v>
      </c>
      <c r="C345" s="92">
        <v>0</v>
      </c>
      <c r="D345" s="92">
        <v>0</v>
      </c>
      <c r="E345" s="92">
        <v>0</v>
      </c>
      <c r="F345" s="92">
        <v>0</v>
      </c>
      <c r="G345" s="92">
        <v>0</v>
      </c>
      <c r="H345" s="92">
        <v>0</v>
      </c>
      <c r="I345" s="92">
        <v>0</v>
      </c>
      <c r="J345" s="92">
        <v>0</v>
      </c>
      <c r="K345" s="92">
        <v>0</v>
      </c>
      <c r="L345" s="92">
        <v>0</v>
      </c>
      <c r="M345" s="92">
        <v>0</v>
      </c>
      <c r="N345" s="93">
        <v>905796195.21331</v>
      </c>
      <c r="O345" s="93">
        <v>970506938.13507998</v>
      </c>
      <c r="P345" s="93">
        <v>968828086.94370997</v>
      </c>
      <c r="Q345" s="93">
        <v>971807080.74061</v>
      </c>
      <c r="R345" s="93">
        <v>923800304.77124</v>
      </c>
      <c r="S345" s="93">
        <v>923967759.07000005</v>
      </c>
      <c r="T345" s="93">
        <v>959503872.24000001</v>
      </c>
      <c r="U345" s="93">
        <v>1025086235.7356801</v>
      </c>
    </row>
    <row r="346" spans="1:21" ht="25.5">
      <c r="A346" s="89" t="s">
        <v>3503</v>
      </c>
      <c r="B346" s="89" t="s">
        <v>3504</v>
      </c>
      <c r="C346" s="92">
        <v>0</v>
      </c>
      <c r="D346" s="92">
        <v>0</v>
      </c>
      <c r="E346" s="92">
        <v>0</v>
      </c>
      <c r="F346" s="92">
        <v>0</v>
      </c>
      <c r="G346" s="92">
        <v>0</v>
      </c>
      <c r="H346" s="92">
        <v>0</v>
      </c>
      <c r="I346" s="92">
        <v>0</v>
      </c>
      <c r="J346" s="92">
        <v>0</v>
      </c>
      <c r="K346" s="92">
        <v>0</v>
      </c>
      <c r="L346" s="92">
        <v>0</v>
      </c>
      <c r="M346" s="92">
        <v>0</v>
      </c>
      <c r="N346" s="93">
        <v>3505370.7629999998</v>
      </c>
      <c r="O346" s="93">
        <v>-31296960.170639999</v>
      </c>
      <c r="P346" s="93">
        <v>-24333997.745310001</v>
      </c>
      <c r="Q346" s="93">
        <v>-19636582.60094</v>
      </c>
      <c r="R346" s="93">
        <v>-30413499.868159998</v>
      </c>
      <c r="S346" s="93">
        <v>-26124349.649999999</v>
      </c>
      <c r="T346" s="93">
        <v>-14387081.6</v>
      </c>
      <c r="U346" s="93">
        <v>-23864253.879159998</v>
      </c>
    </row>
    <row r="347" spans="1:21" ht="38.25">
      <c r="A347" s="89" t="s">
        <v>3507</v>
      </c>
      <c r="B347" s="89" t="s">
        <v>3508</v>
      </c>
      <c r="C347" s="92">
        <v>0</v>
      </c>
      <c r="D347" s="92">
        <v>0</v>
      </c>
      <c r="E347" s="92">
        <v>0</v>
      </c>
      <c r="F347" s="92">
        <v>0</v>
      </c>
      <c r="G347" s="92">
        <v>0</v>
      </c>
      <c r="H347" s="92">
        <v>0</v>
      </c>
      <c r="I347" s="92">
        <v>0</v>
      </c>
      <c r="J347" s="92">
        <v>0</v>
      </c>
      <c r="K347" s="92">
        <v>0</v>
      </c>
      <c r="L347" s="92">
        <v>0</v>
      </c>
      <c r="M347" s="92">
        <v>0</v>
      </c>
      <c r="N347" s="93">
        <v>25365617371.9422</v>
      </c>
      <c r="O347" s="93">
        <v>22637022056.456001</v>
      </c>
      <c r="P347" s="93">
        <v>19851609802.578999</v>
      </c>
      <c r="Q347" s="93">
        <v>23400681879.546398</v>
      </c>
      <c r="R347" s="93">
        <v>27446898676.823799</v>
      </c>
      <c r="S347" s="93">
        <v>19592528912.77</v>
      </c>
      <c r="T347" s="93">
        <v>26497399076.709999</v>
      </c>
      <c r="U347" s="93">
        <v>25580369462.2635</v>
      </c>
    </row>
    <row r="348" spans="1:21" ht="38.25">
      <c r="A348" s="89" t="s">
        <v>3517</v>
      </c>
      <c r="B348" s="89" t="s">
        <v>3518</v>
      </c>
      <c r="C348" s="92">
        <v>0</v>
      </c>
      <c r="D348" s="92">
        <v>0</v>
      </c>
      <c r="E348" s="92">
        <v>0</v>
      </c>
      <c r="F348" s="92">
        <v>0</v>
      </c>
      <c r="G348" s="92">
        <v>0</v>
      </c>
      <c r="H348" s="92">
        <v>0</v>
      </c>
      <c r="I348" s="92">
        <v>0</v>
      </c>
      <c r="J348" s="92">
        <v>0</v>
      </c>
      <c r="K348" s="92">
        <v>0</v>
      </c>
      <c r="L348" s="92">
        <v>0</v>
      </c>
      <c r="M348" s="92">
        <v>0</v>
      </c>
      <c r="N348" s="93">
        <v>359153116.17383003</v>
      </c>
      <c r="O348" s="93">
        <v>2202305766.7222004</v>
      </c>
      <c r="P348" s="93">
        <v>585674774.16075003</v>
      </c>
      <c r="Q348" s="93">
        <v>728992332.78948998</v>
      </c>
      <c r="R348" s="93">
        <v>722820517.74465001</v>
      </c>
      <c r="S348" s="93">
        <v>801063205.5</v>
      </c>
      <c r="T348" s="93">
        <v>848156609.47000003</v>
      </c>
      <c r="U348" s="93">
        <v>887597680.10207999</v>
      </c>
    </row>
    <row r="349" spans="1:21" ht="38.25">
      <c r="A349" s="89" t="s">
        <v>3523</v>
      </c>
      <c r="B349" s="89" t="s">
        <v>3524</v>
      </c>
      <c r="C349" s="92">
        <v>0</v>
      </c>
      <c r="D349" s="92">
        <v>0</v>
      </c>
      <c r="E349" s="92">
        <v>0</v>
      </c>
      <c r="F349" s="92">
        <v>0</v>
      </c>
      <c r="G349" s="92">
        <v>0</v>
      </c>
      <c r="H349" s="92">
        <v>0</v>
      </c>
      <c r="I349" s="92">
        <v>0</v>
      </c>
      <c r="J349" s="92">
        <v>0</v>
      </c>
      <c r="K349" s="92">
        <v>0</v>
      </c>
      <c r="L349" s="92">
        <v>0</v>
      </c>
      <c r="M349" s="92">
        <v>0</v>
      </c>
      <c r="N349" s="93">
        <v>2647497.2182</v>
      </c>
      <c r="O349" s="93">
        <v>2524866.7336500003</v>
      </c>
      <c r="P349" s="93">
        <v>2679105.4936500001</v>
      </c>
      <c r="Q349" s="93">
        <v>3770617.49939</v>
      </c>
      <c r="R349" s="93">
        <v>3967024.2636199999</v>
      </c>
      <c r="S349" s="93">
        <v>1619490.53</v>
      </c>
      <c r="T349" s="93">
        <v>-2099347.7000000002</v>
      </c>
      <c r="U349" s="93">
        <v>850613.88379999995</v>
      </c>
    </row>
    <row r="350" spans="1:21">
      <c r="A350" s="89" t="s">
        <v>3527</v>
      </c>
      <c r="B350" s="89" t="s">
        <v>7670</v>
      </c>
      <c r="C350" s="92">
        <v>0</v>
      </c>
      <c r="D350" s="92">
        <v>0</v>
      </c>
      <c r="E350" s="92">
        <v>0</v>
      </c>
      <c r="F350" s="92">
        <v>0</v>
      </c>
      <c r="G350" s="92">
        <v>0</v>
      </c>
      <c r="H350" s="92">
        <v>0</v>
      </c>
      <c r="I350" s="92">
        <v>0</v>
      </c>
      <c r="J350" s="92">
        <v>0</v>
      </c>
      <c r="K350" s="92">
        <v>0</v>
      </c>
      <c r="L350" s="92">
        <v>0</v>
      </c>
      <c r="M350" s="92">
        <v>0</v>
      </c>
      <c r="N350" s="93">
        <v>-12471338910.931801</v>
      </c>
      <c r="O350" s="93">
        <v>-36350177923.444504</v>
      </c>
      <c r="P350" s="93">
        <v>-54511627595.250397</v>
      </c>
      <c r="Q350" s="93">
        <v>-51787543677.0868</v>
      </c>
      <c r="R350" s="93">
        <v>-100743095024.021</v>
      </c>
      <c r="S350" s="93">
        <v>-165013499249.67999</v>
      </c>
      <c r="T350" s="93">
        <v>-177478660553.66</v>
      </c>
      <c r="U350" s="93">
        <v>-310379645969.17999</v>
      </c>
    </row>
    <row r="351" spans="1:21" ht="51">
      <c r="A351" s="89" t="s">
        <v>3533</v>
      </c>
      <c r="B351" s="89" t="s">
        <v>7671</v>
      </c>
      <c r="C351" s="92">
        <v>0</v>
      </c>
      <c r="D351" s="92">
        <v>0</v>
      </c>
      <c r="E351" s="92">
        <v>0</v>
      </c>
      <c r="F351" s="92">
        <v>0</v>
      </c>
      <c r="G351" s="92">
        <v>0</v>
      </c>
      <c r="H351" s="92">
        <v>0</v>
      </c>
      <c r="I351" s="92">
        <v>0</v>
      </c>
      <c r="J351" s="92">
        <v>0</v>
      </c>
      <c r="K351" s="92">
        <v>0</v>
      </c>
      <c r="L351" s="92">
        <v>0</v>
      </c>
      <c r="M351" s="92">
        <v>0</v>
      </c>
      <c r="N351" s="93">
        <v>8929276.31666</v>
      </c>
      <c r="O351" s="93">
        <v>8994808.5886499994</v>
      </c>
      <c r="P351" s="93">
        <v>58031202.053879999</v>
      </c>
      <c r="Q351" s="93">
        <v>57323761.248290002</v>
      </c>
      <c r="R351" s="93">
        <v>36087610.707390003</v>
      </c>
      <c r="S351" s="93">
        <v>36528231.93</v>
      </c>
      <c r="T351" s="93">
        <v>53230905.219999999</v>
      </c>
      <c r="U351" s="93">
        <v>57856824.4494</v>
      </c>
    </row>
    <row r="352" spans="1:21" ht="25.5">
      <c r="A352" s="89" t="s">
        <v>7660</v>
      </c>
      <c r="B352" s="89" t="s">
        <v>7661</v>
      </c>
      <c r="C352" s="92">
        <v>0</v>
      </c>
      <c r="D352" s="92">
        <v>0</v>
      </c>
      <c r="E352" s="92">
        <v>0</v>
      </c>
      <c r="F352" s="92">
        <v>0</v>
      </c>
      <c r="G352" s="92">
        <v>0</v>
      </c>
      <c r="H352" s="92">
        <v>0</v>
      </c>
      <c r="I352" s="92">
        <v>0</v>
      </c>
      <c r="J352" s="92">
        <v>0</v>
      </c>
      <c r="K352" s="92">
        <v>0</v>
      </c>
      <c r="L352" s="92">
        <v>0</v>
      </c>
      <c r="M352" s="92">
        <v>0</v>
      </c>
      <c r="N352" s="93">
        <v>0</v>
      </c>
      <c r="O352" s="93">
        <v>0</v>
      </c>
      <c r="P352" s="93">
        <v>0</v>
      </c>
      <c r="Q352" s="93">
        <v>-687511.51300000004</v>
      </c>
      <c r="R352" s="93">
        <v>-715836.55660999997</v>
      </c>
      <c r="S352" s="93">
        <v>-715836.56</v>
      </c>
      <c r="T352" s="93">
        <v>-250636.19</v>
      </c>
      <c r="U352" s="93">
        <v>302166.96993999998</v>
      </c>
    </row>
    <row r="353" spans="1:21">
      <c r="A353" s="89" t="s">
        <v>426</v>
      </c>
      <c r="B353" s="89" t="s">
        <v>3539</v>
      </c>
      <c r="C353" s="92">
        <v>26378498532.68</v>
      </c>
      <c r="D353" s="92">
        <v>35514787090.180016</v>
      </c>
      <c r="E353" s="92">
        <v>64025539352.390007</v>
      </c>
      <c r="F353" s="92">
        <v>66096645895.370003</v>
      </c>
      <c r="G353" s="92">
        <v>80614927112.27002</v>
      </c>
      <c r="H353" s="92">
        <v>76431742312.380005</v>
      </c>
      <c r="I353" s="92">
        <v>95663475576.690002</v>
      </c>
      <c r="J353" s="92">
        <v>127334530584.99001</v>
      </c>
      <c r="K353" s="92">
        <v>239552490791.20001</v>
      </c>
      <c r="L353" s="92">
        <v>259510538599.60999</v>
      </c>
      <c r="M353" s="93">
        <v>271261758635.52499</v>
      </c>
      <c r="N353" s="93">
        <v>138914642800.715</v>
      </c>
      <c r="O353" s="93">
        <v>145150010512.57901</v>
      </c>
      <c r="P353" s="93">
        <v>162864905945.13699</v>
      </c>
      <c r="Q353" s="93">
        <v>199577771693.884</v>
      </c>
      <c r="R353" s="93">
        <v>239109499353.78799</v>
      </c>
      <c r="S353" s="93">
        <v>196431321532.92001</v>
      </c>
      <c r="T353" s="93">
        <v>230757962661.78</v>
      </c>
      <c r="U353" s="93">
        <v>200003657001.862</v>
      </c>
    </row>
    <row r="354" spans="1:21">
      <c r="A354" s="89" t="s">
        <v>427</v>
      </c>
      <c r="B354" s="89" t="s">
        <v>18</v>
      </c>
      <c r="C354" s="92">
        <v>-4025347993.1599998</v>
      </c>
      <c r="D354" s="92">
        <v>109241660.84</v>
      </c>
      <c r="E354" s="92">
        <v>196616034</v>
      </c>
      <c r="F354" s="92">
        <v>139760900</v>
      </c>
      <c r="G354" s="92">
        <v>156688290</v>
      </c>
      <c r="H354" s="92">
        <v>234515203</v>
      </c>
      <c r="I354" s="92">
        <v>344774614.14999998</v>
      </c>
      <c r="J354" s="92">
        <v>385919214.44</v>
      </c>
      <c r="K354" s="92">
        <v>282340737</v>
      </c>
      <c r="L354" s="92">
        <v>297584881</v>
      </c>
      <c r="M354" s="93">
        <v>433336892.98796004</v>
      </c>
      <c r="N354" s="93">
        <v>97561440.403600007</v>
      </c>
      <c r="O354" s="93">
        <v>96283328.511289999</v>
      </c>
      <c r="P354" s="93">
        <v>160287831.02155998</v>
      </c>
      <c r="Q354" s="93">
        <v>169886826.38055</v>
      </c>
      <c r="R354" s="93">
        <v>177464221.08774999</v>
      </c>
      <c r="S354" s="93">
        <v>179297465.34999999</v>
      </c>
      <c r="T354" s="93">
        <v>192873522.86000001</v>
      </c>
      <c r="U354" s="93">
        <v>196543346.64995998</v>
      </c>
    </row>
    <row r="355" spans="1:21">
      <c r="A355" s="89" t="s">
        <v>428</v>
      </c>
      <c r="B355" s="89" t="s">
        <v>17</v>
      </c>
      <c r="C355" s="92">
        <v>2072691784.24</v>
      </c>
      <c r="D355" s="92">
        <v>2630229223.4299998</v>
      </c>
      <c r="E355" s="92">
        <v>2750153314.5700002</v>
      </c>
      <c r="F355" s="92">
        <v>2544597257.3000002</v>
      </c>
      <c r="G355" s="92">
        <v>2761043298.1700001</v>
      </c>
      <c r="H355" s="92">
        <v>3027284225.8299999</v>
      </c>
      <c r="I355" s="92">
        <v>3378963722.9899998</v>
      </c>
      <c r="J355" s="92">
        <v>3664871601.96</v>
      </c>
      <c r="K355" s="92">
        <v>1892004869.76</v>
      </c>
      <c r="L355" s="92">
        <v>2057064973.8699999</v>
      </c>
      <c r="M355" s="93">
        <v>905546902.73216009</v>
      </c>
      <c r="N355" s="93">
        <v>2527554818.5736699</v>
      </c>
      <c r="O355" s="93">
        <v>2958289546.8227997</v>
      </c>
      <c r="P355" s="93">
        <v>3198736422.2851601</v>
      </c>
      <c r="Q355" s="93">
        <v>3328284403.6592202</v>
      </c>
      <c r="R355" s="93">
        <v>3697800014.63238</v>
      </c>
      <c r="S355" s="93">
        <v>4188584003.71</v>
      </c>
      <c r="T355" s="93">
        <v>4716683857.0900002</v>
      </c>
      <c r="U355" s="93">
        <v>5104682843.3134499</v>
      </c>
    </row>
    <row r="356" spans="1:21">
      <c r="A356" s="89" t="s">
        <v>429</v>
      </c>
      <c r="B356" s="89" t="s">
        <v>181</v>
      </c>
      <c r="C356" s="92">
        <v>1245258063</v>
      </c>
      <c r="D356" s="92">
        <v>6601283</v>
      </c>
      <c r="E356" s="92">
        <v>6601283</v>
      </c>
      <c r="F356" s="92">
        <v>5839476</v>
      </c>
      <c r="G356" s="92">
        <v>5839476</v>
      </c>
      <c r="H356" s="92">
        <v>41476</v>
      </c>
      <c r="I356" s="92">
        <v>11512896</v>
      </c>
      <c r="J356" s="92">
        <v>41476</v>
      </c>
      <c r="K356" s="92">
        <v>41476</v>
      </c>
      <c r="L356" s="92">
        <v>41476</v>
      </c>
      <c r="M356" s="93">
        <v>41475.706729999998</v>
      </c>
      <c r="N356" s="93">
        <v>0</v>
      </c>
      <c r="O356" s="93">
        <v>0</v>
      </c>
      <c r="P356" s="94">
        <v>0</v>
      </c>
      <c r="Q356" s="94">
        <v>0</v>
      </c>
      <c r="R356" s="93">
        <v>0</v>
      </c>
      <c r="S356" s="93">
        <v>0</v>
      </c>
      <c r="T356" s="93">
        <v>0</v>
      </c>
      <c r="U356" s="93">
        <v>0</v>
      </c>
    </row>
    <row r="357" spans="1:21">
      <c r="A357" s="89" t="s">
        <v>430</v>
      </c>
      <c r="B357" s="89" t="s">
        <v>183</v>
      </c>
      <c r="C357" s="92">
        <v>0</v>
      </c>
      <c r="D357" s="92"/>
      <c r="E357" s="92">
        <v>0</v>
      </c>
      <c r="F357" s="92">
        <v>0</v>
      </c>
      <c r="G357" s="92">
        <v>0</v>
      </c>
      <c r="H357" s="92">
        <v>0</v>
      </c>
      <c r="I357" s="92">
        <v>0</v>
      </c>
      <c r="J357" s="92">
        <v>0</v>
      </c>
      <c r="K357" s="92">
        <v>59284526555</v>
      </c>
      <c r="L357" s="92">
        <v>58453719047</v>
      </c>
      <c r="M357" s="93">
        <v>59201607481.150299</v>
      </c>
      <c r="N357" s="93">
        <v>0</v>
      </c>
      <c r="O357" s="93">
        <v>0</v>
      </c>
      <c r="P357" s="94">
        <v>0</v>
      </c>
      <c r="Q357" s="94">
        <v>0</v>
      </c>
      <c r="R357" s="93">
        <v>0</v>
      </c>
      <c r="S357" s="93">
        <v>0</v>
      </c>
      <c r="T357" s="93">
        <v>0</v>
      </c>
      <c r="U357" s="93">
        <v>0</v>
      </c>
    </row>
    <row r="358" spans="1:21">
      <c r="A358" s="89" t="s">
        <v>431</v>
      </c>
      <c r="B358" s="89" t="s">
        <v>16</v>
      </c>
      <c r="C358" s="92">
        <v>26520483502</v>
      </c>
      <c r="D358" s="92">
        <v>38504667807</v>
      </c>
      <c r="E358" s="92">
        <v>49363771386</v>
      </c>
      <c r="F358" s="92">
        <v>10240822162</v>
      </c>
      <c r="G358" s="92">
        <v>9461250649</v>
      </c>
      <c r="H358" s="92">
        <v>12363500057</v>
      </c>
      <c r="I358" s="92">
        <v>21740516099</v>
      </c>
      <c r="J358" s="92">
        <v>28933855102</v>
      </c>
      <c r="K358" s="92">
        <v>31675991903</v>
      </c>
      <c r="L358" s="92">
        <v>58211793594</v>
      </c>
      <c r="M358" s="93">
        <v>68585422341.010796</v>
      </c>
      <c r="N358" s="93">
        <v>16882455096.387901</v>
      </c>
      <c r="O358" s="93">
        <v>18275149243.1031</v>
      </c>
      <c r="P358" s="93">
        <v>19971439555.023499</v>
      </c>
      <c r="Q358" s="93">
        <v>20895298343.408897</v>
      </c>
      <c r="R358" s="93">
        <v>22394396572.683998</v>
      </c>
      <c r="S358" s="93">
        <v>23857646643.029999</v>
      </c>
      <c r="T358" s="93">
        <v>22845848465.759998</v>
      </c>
      <c r="U358" s="93">
        <v>23216341693.212002</v>
      </c>
    </row>
    <row r="359" spans="1:21">
      <c r="A359" s="89" t="s">
        <v>432</v>
      </c>
      <c r="B359" s="89" t="s">
        <v>222</v>
      </c>
      <c r="C359" s="92">
        <v>80304</v>
      </c>
      <c r="D359" s="92">
        <v>0</v>
      </c>
      <c r="E359" s="92">
        <v>0</v>
      </c>
      <c r="F359" s="92">
        <v>0</v>
      </c>
      <c r="G359" s="92">
        <v>0</v>
      </c>
      <c r="H359" s="92">
        <v>0</v>
      </c>
      <c r="I359" s="92">
        <v>0</v>
      </c>
      <c r="J359" s="92">
        <v>0</v>
      </c>
      <c r="K359" s="92">
        <v>0</v>
      </c>
      <c r="L359" s="92">
        <v>0</v>
      </c>
      <c r="M359" s="93">
        <v>0</v>
      </c>
      <c r="N359" s="93">
        <v>0</v>
      </c>
      <c r="O359" s="93">
        <v>0</v>
      </c>
      <c r="P359" s="94">
        <v>0</v>
      </c>
      <c r="Q359" s="94">
        <v>0</v>
      </c>
      <c r="R359" s="93">
        <v>0</v>
      </c>
      <c r="S359" s="93">
        <v>0</v>
      </c>
      <c r="T359" s="93">
        <v>0</v>
      </c>
      <c r="U359" s="93">
        <v>0</v>
      </c>
    </row>
    <row r="360" spans="1:21" ht="25.5">
      <c r="A360" s="89" t="s">
        <v>433</v>
      </c>
      <c r="B360" s="89" t="s">
        <v>15</v>
      </c>
      <c r="C360" s="92">
        <v>28428483.82</v>
      </c>
      <c r="D360" s="92">
        <v>4507622.1100000003</v>
      </c>
      <c r="E360" s="92">
        <v>1923371.23</v>
      </c>
      <c r="F360" s="92">
        <v>49006.23</v>
      </c>
      <c r="G360" s="92">
        <v>839.95</v>
      </c>
      <c r="H360" s="92">
        <v>648697.22</v>
      </c>
      <c r="I360" s="92">
        <v>23294418.579999998</v>
      </c>
      <c r="J360" s="92">
        <v>640692.22</v>
      </c>
      <c r="K360" s="92">
        <v>565549.48</v>
      </c>
      <c r="L360" s="92">
        <v>191852</v>
      </c>
      <c r="M360" s="93">
        <v>26066.048070000001</v>
      </c>
      <c r="N360" s="93">
        <v>25776.805069999999</v>
      </c>
      <c r="O360" s="93">
        <v>1595.479</v>
      </c>
      <c r="P360" s="93">
        <v>3402.94281</v>
      </c>
      <c r="Q360" s="93">
        <v>10346368.72143</v>
      </c>
      <c r="R360" s="93">
        <v>10346368.73408</v>
      </c>
      <c r="S360" s="93">
        <v>10352110.189999999</v>
      </c>
      <c r="T360" s="93">
        <v>10345874.550000001</v>
      </c>
      <c r="U360" s="93">
        <v>11106210.0656</v>
      </c>
    </row>
    <row r="361" spans="1:21">
      <c r="A361" s="89" t="s">
        <v>3550</v>
      </c>
      <c r="B361" s="89" t="s">
        <v>3551</v>
      </c>
      <c r="C361" s="92">
        <v>0</v>
      </c>
      <c r="D361" s="92">
        <v>0</v>
      </c>
      <c r="E361" s="92">
        <v>0</v>
      </c>
      <c r="F361" s="92">
        <v>0</v>
      </c>
      <c r="G361" s="92">
        <v>0</v>
      </c>
      <c r="H361" s="92">
        <v>0</v>
      </c>
      <c r="I361" s="92">
        <v>0</v>
      </c>
      <c r="J361" s="92">
        <v>0</v>
      </c>
      <c r="K361" s="92">
        <v>0</v>
      </c>
      <c r="L361" s="92">
        <v>0</v>
      </c>
      <c r="M361" s="93">
        <v>0</v>
      </c>
      <c r="N361" s="93">
        <v>15431186919.339001</v>
      </c>
      <c r="O361" s="93">
        <v>17180494045.291</v>
      </c>
      <c r="P361" s="93">
        <v>20101115220.744999</v>
      </c>
      <c r="Q361" s="93">
        <v>23523446101.243999</v>
      </c>
      <c r="R361" s="93">
        <v>26911943807.176998</v>
      </c>
      <c r="S361" s="93">
        <v>29828975064.369999</v>
      </c>
      <c r="T361" s="93">
        <v>30850485541.27</v>
      </c>
      <c r="U361" s="93">
        <v>33922817501.327</v>
      </c>
    </row>
    <row r="362" spans="1:21">
      <c r="A362" s="89" t="s">
        <v>7816</v>
      </c>
      <c r="B362" s="89" t="s">
        <v>7821</v>
      </c>
      <c r="C362" s="92">
        <v>0</v>
      </c>
      <c r="D362" s="92">
        <v>0</v>
      </c>
      <c r="E362" s="92">
        <v>0</v>
      </c>
      <c r="F362" s="92">
        <v>0</v>
      </c>
      <c r="G362" s="92">
        <v>0</v>
      </c>
      <c r="H362" s="92">
        <v>0</v>
      </c>
      <c r="I362" s="92">
        <v>0</v>
      </c>
      <c r="J362" s="92">
        <v>0</v>
      </c>
      <c r="K362" s="92">
        <v>0</v>
      </c>
      <c r="L362" s="92">
        <v>0</v>
      </c>
      <c r="M362" s="92">
        <v>0</v>
      </c>
      <c r="N362" s="92">
        <v>0</v>
      </c>
      <c r="O362" s="92">
        <v>0</v>
      </c>
      <c r="P362" s="92">
        <v>0</v>
      </c>
      <c r="Q362" s="92">
        <v>0</v>
      </c>
      <c r="R362" s="92">
        <v>0</v>
      </c>
      <c r="S362" s="92">
        <v>0</v>
      </c>
      <c r="T362" s="92">
        <v>135338.04</v>
      </c>
      <c r="U362" s="92">
        <v>132886.81423000002</v>
      </c>
    </row>
    <row r="363" spans="1:21">
      <c r="A363" s="89" t="s">
        <v>434</v>
      </c>
      <c r="B363" s="89" t="s">
        <v>14</v>
      </c>
      <c r="C363" s="92">
        <v>4840780301.1700001</v>
      </c>
      <c r="D363" s="92">
        <v>5725472502.4799995</v>
      </c>
      <c r="E363" s="92">
        <v>8798939614.7999992</v>
      </c>
      <c r="F363" s="92">
        <v>9604716375.5200005</v>
      </c>
      <c r="G363" s="92">
        <v>9929136964.3099995</v>
      </c>
      <c r="H363" s="92">
        <v>9872706288.2199993</v>
      </c>
      <c r="I363" s="92">
        <v>10020150622.93</v>
      </c>
      <c r="J363" s="92">
        <v>8879073688</v>
      </c>
      <c r="K363" s="92">
        <v>6447745283.9399996</v>
      </c>
      <c r="L363" s="92">
        <v>6555813281.5699997</v>
      </c>
      <c r="M363" s="93">
        <v>6551590098.0086794</v>
      </c>
      <c r="N363" s="93">
        <v>5985799299.3612404</v>
      </c>
      <c r="O363" s="93">
        <v>6517185730.5754299</v>
      </c>
      <c r="P363" s="93">
        <v>6634569963.0569</v>
      </c>
      <c r="Q363" s="93">
        <v>7620392331.8277302</v>
      </c>
      <c r="R363" s="93">
        <v>7936533751.37817</v>
      </c>
      <c r="S363" s="93">
        <v>8054376976.6999998</v>
      </c>
      <c r="T363" s="93">
        <v>8563332767.0799999</v>
      </c>
      <c r="U363" s="93">
        <v>9137870724.4461098</v>
      </c>
    </row>
    <row r="364" spans="1:21">
      <c r="A364" s="89" t="s">
        <v>435</v>
      </c>
      <c r="B364" s="89" t="s">
        <v>13</v>
      </c>
      <c r="C364" s="92">
        <v>49946177.159999996</v>
      </c>
      <c r="D364" s="92">
        <v>19536.16</v>
      </c>
      <c r="E364" s="92">
        <v>473</v>
      </c>
      <c r="F364" s="92">
        <v>473</v>
      </c>
      <c r="G364" s="92">
        <v>473</v>
      </c>
      <c r="H364" s="92">
        <v>573</v>
      </c>
      <c r="I364" s="92">
        <v>573</v>
      </c>
      <c r="J364" s="92">
        <v>673</v>
      </c>
      <c r="K364" s="92">
        <v>1042</v>
      </c>
      <c r="L364" s="92">
        <v>1042</v>
      </c>
      <c r="M364" s="93">
        <v>841.86</v>
      </c>
      <c r="N364" s="93">
        <v>889637.89500000002</v>
      </c>
      <c r="O364" s="93">
        <v>719031.30700000003</v>
      </c>
      <c r="P364" s="93">
        <v>518440.54300000001</v>
      </c>
      <c r="Q364" s="93">
        <v>517566.30699999997</v>
      </c>
      <c r="R364" s="93">
        <v>505866.30699999997</v>
      </c>
      <c r="S364" s="93">
        <v>1041949.27</v>
      </c>
      <c r="T364" s="93">
        <v>1042857.54</v>
      </c>
      <c r="U364" s="93">
        <v>1361667.5427600001</v>
      </c>
    </row>
    <row r="365" spans="1:21">
      <c r="A365" s="89" t="s">
        <v>436</v>
      </c>
      <c r="B365" s="89" t="s">
        <v>12</v>
      </c>
      <c r="C365" s="92">
        <v>0</v>
      </c>
      <c r="D365" s="92">
        <v>0</v>
      </c>
      <c r="E365" s="92">
        <v>-589318413</v>
      </c>
      <c r="F365" s="92">
        <v>-112577470</v>
      </c>
      <c r="G365" s="92">
        <v>0</v>
      </c>
      <c r="H365" s="92">
        <v>0</v>
      </c>
      <c r="I365" s="92">
        <v>0</v>
      </c>
      <c r="J365" s="92">
        <v>0</v>
      </c>
      <c r="K365" s="92">
        <v>0</v>
      </c>
      <c r="L365" s="92">
        <v>0</v>
      </c>
      <c r="M365" s="93">
        <v>0</v>
      </c>
      <c r="N365" s="93">
        <v>0</v>
      </c>
      <c r="O365" s="93">
        <v>0</v>
      </c>
      <c r="P365" s="94">
        <v>0</v>
      </c>
      <c r="Q365" s="94">
        <v>0</v>
      </c>
      <c r="R365" s="93">
        <v>0</v>
      </c>
      <c r="S365" s="93">
        <v>0</v>
      </c>
      <c r="T365" s="93">
        <v>0</v>
      </c>
      <c r="U365" s="93">
        <v>0</v>
      </c>
    </row>
    <row r="366" spans="1:21">
      <c r="A366" s="89" t="s">
        <v>437</v>
      </c>
      <c r="B366" s="89" t="s">
        <v>11</v>
      </c>
      <c r="C366" s="95">
        <v>-36004436659.150002</v>
      </c>
      <c r="D366" s="95">
        <v>-58710655386.269997</v>
      </c>
      <c r="E366" s="95">
        <v>-53169774364.610001</v>
      </c>
      <c r="F366" s="95">
        <v>-4657415249.4499998</v>
      </c>
      <c r="G366" s="95">
        <v>1678188156.9100001</v>
      </c>
      <c r="H366" s="95">
        <v>-1873392894.8800001</v>
      </c>
      <c r="I366" s="95">
        <v>-1670874023.3099999</v>
      </c>
      <c r="J366" s="95">
        <v>3553834344.2600002</v>
      </c>
      <c r="K366" s="95">
        <v>25935007427.810001</v>
      </c>
      <c r="L366" s="95">
        <v>36949227041.559998</v>
      </c>
      <c r="M366" s="95">
        <v>35235652082.327003</v>
      </c>
      <c r="N366" s="93">
        <v>12517543635.6266</v>
      </c>
      <c r="O366" s="93">
        <v>27334402601.1129</v>
      </c>
      <c r="P366" s="93">
        <v>29426615064.0681</v>
      </c>
      <c r="Q366" s="93">
        <v>31343972883.176701</v>
      </c>
      <c r="R366" s="93">
        <v>33456594076.8232</v>
      </c>
      <c r="S366" s="93">
        <v>35447052128.769997</v>
      </c>
      <c r="T366" s="93">
        <v>37842683723.330002</v>
      </c>
      <c r="U366" s="93">
        <v>42419518302.350395</v>
      </c>
    </row>
    <row r="367" spans="1:21">
      <c r="A367" s="89" t="s">
        <v>3571</v>
      </c>
      <c r="B367" s="89" t="s">
        <v>3436</v>
      </c>
      <c r="C367" s="95">
        <v>0</v>
      </c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3">
        <v>0</v>
      </c>
      <c r="O367" s="93">
        <v>0</v>
      </c>
      <c r="P367" s="93">
        <v>0</v>
      </c>
      <c r="Q367" s="93">
        <v>0</v>
      </c>
      <c r="R367" s="93">
        <v>0</v>
      </c>
      <c r="S367" s="93">
        <v>0</v>
      </c>
      <c r="T367" s="93">
        <v>0</v>
      </c>
      <c r="U367" s="93">
        <v>0</v>
      </c>
    </row>
    <row r="368" spans="1:21">
      <c r="A368" s="89" t="s">
        <v>438</v>
      </c>
      <c r="B368" s="89" t="s">
        <v>10</v>
      </c>
      <c r="C368" s="95">
        <v>1444613929.8599999</v>
      </c>
      <c r="D368" s="95">
        <v>1548646890.2</v>
      </c>
      <c r="E368" s="95">
        <v>1760868788.8</v>
      </c>
      <c r="F368" s="95">
        <v>1824208143</v>
      </c>
      <c r="G368" s="95">
        <v>1962447816</v>
      </c>
      <c r="H368" s="95">
        <v>1963671749</v>
      </c>
      <c r="I368" s="95">
        <v>2050719593</v>
      </c>
      <c r="J368" s="95">
        <v>2146495898</v>
      </c>
      <c r="K368" s="95">
        <v>2003645890.76</v>
      </c>
      <c r="L368" s="95">
        <v>1562410921</v>
      </c>
      <c r="M368" s="95">
        <v>1610524115.0824699</v>
      </c>
      <c r="N368" s="93">
        <v>0</v>
      </c>
      <c r="O368" s="93">
        <v>0</v>
      </c>
      <c r="P368" s="94">
        <v>0</v>
      </c>
      <c r="Q368" s="94">
        <v>0</v>
      </c>
      <c r="R368" s="93">
        <v>0</v>
      </c>
      <c r="S368" s="93">
        <v>0</v>
      </c>
      <c r="T368" s="93">
        <v>0</v>
      </c>
      <c r="U368" s="93">
        <v>0</v>
      </c>
    </row>
    <row r="369" spans="1:21">
      <c r="A369" s="89" t="s">
        <v>439</v>
      </c>
      <c r="B369" s="89" t="s">
        <v>9</v>
      </c>
      <c r="C369" s="95">
        <v>256953613</v>
      </c>
      <c r="D369" s="95">
        <v>306344989</v>
      </c>
      <c r="E369" s="95">
        <v>17494476</v>
      </c>
      <c r="F369" s="95">
        <v>20578058</v>
      </c>
      <c r="G369" s="95">
        <v>17140525</v>
      </c>
      <c r="H369" s="95">
        <v>20287442</v>
      </c>
      <c r="I369" s="95">
        <v>20349140</v>
      </c>
      <c r="J369" s="95">
        <v>22298354</v>
      </c>
      <c r="K369" s="95">
        <v>23837522</v>
      </c>
      <c r="L369" s="95">
        <v>30580101</v>
      </c>
      <c r="M369" s="95">
        <v>32576598.508000001</v>
      </c>
      <c r="N369" s="93">
        <v>0</v>
      </c>
      <c r="O369" s="93">
        <v>0</v>
      </c>
      <c r="P369" s="94">
        <v>0</v>
      </c>
      <c r="Q369" s="94">
        <v>0</v>
      </c>
      <c r="R369" s="93">
        <v>0</v>
      </c>
      <c r="S369" s="93">
        <v>0</v>
      </c>
      <c r="T369" s="93">
        <v>0</v>
      </c>
      <c r="U369" s="93">
        <v>0</v>
      </c>
    </row>
    <row r="370" spans="1:21">
      <c r="A370" s="89" t="s">
        <v>440</v>
      </c>
      <c r="B370" s="89" t="s">
        <v>8</v>
      </c>
      <c r="C370" s="95">
        <v>18247832899.349998</v>
      </c>
      <c r="D370" s="95">
        <v>20381418665.360001</v>
      </c>
      <c r="E370" s="95">
        <v>24896598615.560001</v>
      </c>
      <c r="F370" s="95">
        <v>27175315982.759998</v>
      </c>
      <c r="G370" s="95">
        <v>30076440259.560001</v>
      </c>
      <c r="H370" s="95">
        <v>31302939547.73</v>
      </c>
      <c r="I370" s="95">
        <v>36161608426.25</v>
      </c>
      <c r="J370" s="95">
        <v>37006587542</v>
      </c>
      <c r="K370" s="95">
        <v>32179703977.939999</v>
      </c>
      <c r="L370" s="95">
        <v>23671112978.830002</v>
      </c>
      <c r="M370" s="95">
        <v>23366418101.828102</v>
      </c>
      <c r="N370" s="93">
        <v>0</v>
      </c>
      <c r="O370" s="93">
        <v>0</v>
      </c>
      <c r="P370" s="94">
        <v>0</v>
      </c>
      <c r="Q370" s="94">
        <v>0</v>
      </c>
      <c r="R370" s="93">
        <v>0</v>
      </c>
      <c r="S370" s="93">
        <v>0</v>
      </c>
      <c r="T370" s="93">
        <v>0</v>
      </c>
      <c r="U370" s="93">
        <v>0</v>
      </c>
    </row>
    <row r="371" spans="1:21">
      <c r="A371" s="89" t="s">
        <v>441</v>
      </c>
      <c r="B371" s="89" t="s">
        <v>223</v>
      </c>
      <c r="C371" s="95">
        <v>8345879664</v>
      </c>
      <c r="D371" s="95">
        <v>14178806077</v>
      </c>
      <c r="E371" s="95">
        <v>9684826468</v>
      </c>
      <c r="F371" s="95">
        <v>6674139162</v>
      </c>
      <c r="G371" s="95">
        <v>7948638620</v>
      </c>
      <c r="H371" s="95">
        <v>2355246836</v>
      </c>
      <c r="I371" s="95">
        <v>8531155721</v>
      </c>
      <c r="J371" s="95">
        <v>29832573014</v>
      </c>
      <c r="K371" s="95">
        <v>63721526943</v>
      </c>
      <c r="L371" s="95">
        <v>56896691117</v>
      </c>
      <c r="M371" s="95">
        <v>57284730728.383003</v>
      </c>
      <c r="N371" s="93">
        <v>68249039241.745003</v>
      </c>
      <c r="O371" s="93">
        <v>70148841739.531006</v>
      </c>
      <c r="P371" s="93">
        <v>78703122078.143997</v>
      </c>
      <c r="Q371" s="93">
        <v>109252539061.797</v>
      </c>
      <c r="R371" s="93">
        <v>149764803364.39899</v>
      </c>
      <c r="S371" s="93">
        <v>95737265144.809998</v>
      </c>
      <c r="T371" s="93">
        <v>127144263508.53999</v>
      </c>
      <c r="U371" s="93">
        <v>90323609316.595993</v>
      </c>
    </row>
    <row r="372" spans="1:21" ht="25.5">
      <c r="A372" s="89" t="s">
        <v>442</v>
      </c>
      <c r="B372" s="89" t="s">
        <v>7</v>
      </c>
      <c r="C372" s="95">
        <v>299443824</v>
      </c>
      <c r="D372" s="95">
        <v>292008947.35000002</v>
      </c>
      <c r="E372" s="95">
        <v>1152914501.1400001</v>
      </c>
      <c r="F372" s="95">
        <v>1443637254</v>
      </c>
      <c r="G372" s="95">
        <v>1338248015</v>
      </c>
      <c r="H372" s="95">
        <v>892335923</v>
      </c>
      <c r="I372" s="95">
        <v>1019058433.21</v>
      </c>
      <c r="J372" s="95">
        <v>2345724033</v>
      </c>
      <c r="K372" s="95">
        <v>358775147</v>
      </c>
      <c r="L372" s="95">
        <v>474879071.43000001</v>
      </c>
      <c r="M372" s="95">
        <v>464417576.83747</v>
      </c>
      <c r="N372" s="93">
        <v>0</v>
      </c>
      <c r="O372" s="93">
        <v>0</v>
      </c>
      <c r="P372" s="94">
        <v>0</v>
      </c>
      <c r="Q372" s="94">
        <v>0</v>
      </c>
      <c r="R372" s="93">
        <v>0</v>
      </c>
      <c r="S372" s="93">
        <v>0</v>
      </c>
      <c r="T372" s="93">
        <v>0</v>
      </c>
      <c r="U372" s="93">
        <v>0</v>
      </c>
    </row>
    <row r="373" spans="1:21">
      <c r="A373" s="89" t="s">
        <v>443</v>
      </c>
      <c r="B373" s="89" t="s">
        <v>6</v>
      </c>
      <c r="C373" s="95">
        <v>1311464759.4100001</v>
      </c>
      <c r="D373" s="95">
        <v>1292133115.4300001</v>
      </c>
      <c r="E373" s="95">
        <v>3889858297.6900001</v>
      </c>
      <c r="F373" s="95">
        <v>4440542758.1099997</v>
      </c>
      <c r="G373" s="95">
        <v>3270925653.5900002</v>
      </c>
      <c r="H373" s="95">
        <v>3387192641.6100001</v>
      </c>
      <c r="I373" s="95">
        <v>2694303377.6300001</v>
      </c>
      <c r="J373" s="95">
        <v>2561964122</v>
      </c>
      <c r="K373" s="95">
        <v>579067328.50999999</v>
      </c>
      <c r="L373" s="95">
        <v>406595205</v>
      </c>
      <c r="M373" s="95">
        <v>476310537.44711</v>
      </c>
      <c r="N373" s="93">
        <v>0</v>
      </c>
      <c r="O373" s="93">
        <v>0</v>
      </c>
      <c r="P373" s="94">
        <v>0</v>
      </c>
      <c r="Q373" s="94">
        <v>0</v>
      </c>
      <c r="R373" s="93">
        <v>0</v>
      </c>
      <c r="S373" s="93">
        <v>0</v>
      </c>
      <c r="T373" s="93">
        <v>0</v>
      </c>
      <c r="U373" s="93">
        <v>0</v>
      </c>
    </row>
    <row r="374" spans="1:21">
      <c r="A374" s="89" t="s">
        <v>444</v>
      </c>
      <c r="B374" s="89" t="s">
        <v>5</v>
      </c>
      <c r="C374" s="95">
        <v>2115556064.01</v>
      </c>
      <c r="D374" s="95">
        <v>8726998829.75</v>
      </c>
      <c r="E374" s="95">
        <v>12425336846.25</v>
      </c>
      <c r="F374" s="95">
        <v>6424079120.6099997</v>
      </c>
      <c r="G374" s="95">
        <v>6825765892.5</v>
      </c>
      <c r="H374" s="95">
        <v>6778588136</v>
      </c>
      <c r="I374" s="95">
        <v>4663977229.6000004</v>
      </c>
      <c r="J374" s="95">
        <v>4129836939</v>
      </c>
      <c r="K374" s="95">
        <v>9951443611.2099991</v>
      </c>
      <c r="L374" s="95">
        <v>13786841164</v>
      </c>
      <c r="M374" s="95">
        <v>15752045398.5333</v>
      </c>
      <c r="N374" s="93">
        <v>0</v>
      </c>
      <c r="O374" s="93">
        <v>0</v>
      </c>
      <c r="P374" s="94">
        <v>0</v>
      </c>
      <c r="Q374" s="94">
        <v>0</v>
      </c>
      <c r="R374" s="93">
        <v>0</v>
      </c>
      <c r="S374" s="93">
        <v>0</v>
      </c>
      <c r="T374" s="93">
        <v>0</v>
      </c>
      <c r="U374" s="93">
        <v>0</v>
      </c>
    </row>
    <row r="375" spans="1:21">
      <c r="A375" s="89" t="s">
        <v>445</v>
      </c>
      <c r="B375" s="89" t="s">
        <v>4</v>
      </c>
      <c r="C375" s="95">
        <v>115296035.7</v>
      </c>
      <c r="D375" s="95">
        <v>82082461.980000004</v>
      </c>
      <c r="E375" s="95">
        <v>75841076.75</v>
      </c>
      <c r="F375" s="95">
        <v>72465704</v>
      </c>
      <c r="G375" s="95">
        <v>71364311</v>
      </c>
      <c r="H375" s="95">
        <v>43205318</v>
      </c>
      <c r="I375" s="95">
        <v>40977304</v>
      </c>
      <c r="J375" s="95">
        <v>63022101</v>
      </c>
      <c r="K375" s="95">
        <v>-237820469</v>
      </c>
      <c r="L375" s="95">
        <v>-481227857</v>
      </c>
      <c r="M375" s="95">
        <v>-496815735.65632999</v>
      </c>
      <c r="N375" s="93">
        <v>0</v>
      </c>
      <c r="O375" s="93">
        <v>0</v>
      </c>
      <c r="P375" s="94">
        <v>0</v>
      </c>
      <c r="Q375" s="94">
        <v>0</v>
      </c>
      <c r="R375" s="93">
        <v>0</v>
      </c>
      <c r="S375" s="93">
        <v>0</v>
      </c>
      <c r="T375" s="93">
        <v>0</v>
      </c>
      <c r="U375" s="93">
        <v>0</v>
      </c>
    </row>
    <row r="376" spans="1:21" ht="25.5">
      <c r="A376" s="89" t="s">
        <v>446</v>
      </c>
      <c r="B376" s="89" t="s">
        <v>3</v>
      </c>
      <c r="C376" s="95">
        <v>-10877077</v>
      </c>
      <c r="D376" s="95">
        <v>128269</v>
      </c>
      <c r="E376" s="95">
        <v>-1683818</v>
      </c>
      <c r="F376" s="95">
        <v>-20827440.030000001</v>
      </c>
      <c r="G376" s="95">
        <v>-1590179</v>
      </c>
      <c r="H376" s="95">
        <v>-1372169</v>
      </c>
      <c r="I376" s="95">
        <v>-718416</v>
      </c>
      <c r="J376" s="95">
        <v>-1201066</v>
      </c>
      <c r="K376" s="95">
        <v>-1329037</v>
      </c>
      <c r="L376" s="95">
        <v>-1396632</v>
      </c>
      <c r="M376" s="95">
        <v>-3246686.09087</v>
      </c>
      <c r="N376" s="93">
        <v>0</v>
      </c>
      <c r="O376" s="93">
        <v>0</v>
      </c>
      <c r="P376" s="94">
        <v>0</v>
      </c>
      <c r="Q376" s="94">
        <v>0</v>
      </c>
      <c r="R376" s="93">
        <v>0</v>
      </c>
      <c r="S376" s="93">
        <v>0</v>
      </c>
      <c r="T376" s="93">
        <v>0</v>
      </c>
      <c r="U376" s="93">
        <v>0</v>
      </c>
    </row>
    <row r="377" spans="1:21">
      <c r="A377" s="89" t="s">
        <v>447</v>
      </c>
      <c r="B377" s="89" t="s">
        <v>2</v>
      </c>
      <c r="C377" s="95">
        <v>-719168192.73000002</v>
      </c>
      <c r="D377" s="95">
        <v>379102681.36000001</v>
      </c>
      <c r="E377" s="95">
        <v>-101928363.01000001</v>
      </c>
      <c r="F377" s="95">
        <v>-180538203.91999999</v>
      </c>
      <c r="G377" s="95">
        <v>4639789558.9300003</v>
      </c>
      <c r="H377" s="95">
        <v>3391506089.1100001</v>
      </c>
      <c r="I377" s="95">
        <v>3824334026.4499998</v>
      </c>
      <c r="J377" s="95">
        <v>1073684927.98</v>
      </c>
      <c r="K377" s="95">
        <v>334809153.19</v>
      </c>
      <c r="L377" s="95">
        <v>-1357441683.6099999</v>
      </c>
      <c r="M377" s="95">
        <v>-740611859.28772998</v>
      </c>
      <c r="N377" s="93">
        <v>0</v>
      </c>
      <c r="O377" s="93">
        <v>0</v>
      </c>
      <c r="P377" s="94">
        <v>0</v>
      </c>
      <c r="Q377" s="94">
        <v>0</v>
      </c>
      <c r="R377" s="93">
        <v>0</v>
      </c>
      <c r="S377" s="93">
        <v>0</v>
      </c>
      <c r="T377" s="93">
        <v>0</v>
      </c>
      <c r="U377" s="93">
        <v>0</v>
      </c>
    </row>
    <row r="378" spans="1:21">
      <c r="A378" s="89" t="s">
        <v>448</v>
      </c>
      <c r="B378" s="89" t="s">
        <v>1</v>
      </c>
      <c r="C378" s="95">
        <v>1106871578</v>
      </c>
      <c r="D378" s="95">
        <v>1306906364</v>
      </c>
      <c r="E378" s="95">
        <v>4209044726</v>
      </c>
      <c r="F378" s="95">
        <v>2187386817.5</v>
      </c>
      <c r="G378" s="95">
        <v>2243095456.5</v>
      </c>
      <c r="H378" s="95">
        <v>4613132938</v>
      </c>
      <c r="I378" s="95">
        <v>4751940889</v>
      </c>
      <c r="J378" s="95">
        <v>4876657681</v>
      </c>
      <c r="K378" s="95">
        <v>5009413907.25</v>
      </c>
      <c r="L378" s="95">
        <v>5007636920</v>
      </c>
      <c r="M378" s="95">
        <v>5007636921.3739996</v>
      </c>
      <c r="N378" s="93">
        <v>0</v>
      </c>
      <c r="O378" s="93">
        <v>0</v>
      </c>
      <c r="P378" s="94">
        <v>0</v>
      </c>
      <c r="Q378" s="94">
        <v>0</v>
      </c>
      <c r="R378" s="93">
        <v>0</v>
      </c>
      <c r="S378" s="93">
        <v>0</v>
      </c>
      <c r="T378" s="93">
        <v>0</v>
      </c>
      <c r="U378" s="93">
        <v>0</v>
      </c>
    </row>
    <row r="379" spans="1:21" ht="25.5">
      <c r="A379" s="89" t="s">
        <v>3582</v>
      </c>
      <c r="B379" s="89" t="s">
        <v>3472</v>
      </c>
      <c r="C379" s="95">
        <v>0</v>
      </c>
      <c r="D379" s="95">
        <v>0</v>
      </c>
      <c r="E379" s="95">
        <v>0</v>
      </c>
      <c r="F379" s="95">
        <v>0</v>
      </c>
      <c r="G379" s="95">
        <v>0</v>
      </c>
      <c r="H379" s="95">
        <v>0</v>
      </c>
      <c r="I379" s="95">
        <v>0</v>
      </c>
      <c r="J379" s="95">
        <v>0</v>
      </c>
      <c r="K379" s="95">
        <v>0</v>
      </c>
      <c r="L379" s="95">
        <v>0</v>
      </c>
      <c r="M379" s="95">
        <v>0</v>
      </c>
      <c r="N379" s="93">
        <v>16743182753.555</v>
      </c>
      <c r="O379" s="93">
        <v>0</v>
      </c>
      <c r="P379" s="94">
        <v>0</v>
      </c>
      <c r="Q379" s="94">
        <v>0</v>
      </c>
      <c r="R379" s="93">
        <v>0</v>
      </c>
      <c r="S379" s="93">
        <v>0</v>
      </c>
      <c r="T379" s="93">
        <v>0</v>
      </c>
      <c r="U379" s="93">
        <v>0</v>
      </c>
    </row>
    <row r="380" spans="1:21">
      <c r="A380" s="89" t="s">
        <v>449</v>
      </c>
      <c r="B380" s="89" t="s">
        <v>0</v>
      </c>
      <c r="C380" s="95">
        <v>-863252528</v>
      </c>
      <c r="D380" s="95">
        <v>-1249874449</v>
      </c>
      <c r="E380" s="95">
        <v>-1342544961.78</v>
      </c>
      <c r="F380" s="95">
        <v>-1730134391.26</v>
      </c>
      <c r="G380" s="95">
        <v>-1769486964.1500001</v>
      </c>
      <c r="H380" s="95">
        <v>-1940295764.46</v>
      </c>
      <c r="I380" s="95">
        <v>-1942569070.77</v>
      </c>
      <c r="J380" s="95">
        <v>-2141349752.8800001</v>
      </c>
      <c r="K380" s="95">
        <v>111191972.34999999</v>
      </c>
      <c r="L380" s="95">
        <v>-3011579895.0300002</v>
      </c>
      <c r="M380" s="95">
        <v>-2405451243.2652502</v>
      </c>
      <c r="N380" s="93">
        <v>0</v>
      </c>
      <c r="O380" s="93">
        <v>0</v>
      </c>
      <c r="P380" s="94">
        <v>0</v>
      </c>
      <c r="Q380" s="94">
        <v>0</v>
      </c>
      <c r="R380" s="93">
        <v>0</v>
      </c>
      <c r="S380" s="93">
        <v>0</v>
      </c>
      <c r="T380" s="93">
        <v>0</v>
      </c>
      <c r="U380" s="93">
        <v>0</v>
      </c>
    </row>
    <row r="381" spans="1:21" ht="38.25">
      <c r="A381" s="89" t="s">
        <v>3602</v>
      </c>
      <c r="B381" s="89" t="s">
        <v>3603</v>
      </c>
      <c r="C381" s="95">
        <v>0</v>
      </c>
      <c r="D381" s="95">
        <v>0</v>
      </c>
      <c r="E381" s="95">
        <v>0</v>
      </c>
      <c r="F381" s="95">
        <v>0</v>
      </c>
      <c r="G381" s="95">
        <v>0</v>
      </c>
      <c r="H381" s="95">
        <v>0</v>
      </c>
      <c r="I381" s="95">
        <v>0</v>
      </c>
      <c r="J381" s="95">
        <v>0</v>
      </c>
      <c r="K381" s="95">
        <v>0</v>
      </c>
      <c r="L381" s="95">
        <v>0</v>
      </c>
      <c r="M381" s="95">
        <v>0</v>
      </c>
      <c r="N381" s="93">
        <v>420237018.05400002</v>
      </c>
      <c r="O381" s="93">
        <v>2913842503.86761</v>
      </c>
      <c r="P381" s="93">
        <v>5115763123.2462502</v>
      </c>
      <c r="Q381" s="93">
        <v>1877323969.0623999</v>
      </c>
      <c r="R381" s="93">
        <v>-7553924714.1871901</v>
      </c>
      <c r="S381" s="93">
        <v>1037334816.84</v>
      </c>
      <c r="T381" s="93">
        <v>-1966336182.9100001</v>
      </c>
      <c r="U381" s="93">
        <v>-2160062017.9225602</v>
      </c>
    </row>
    <row r="382" spans="1:21" ht="25.5">
      <c r="A382" s="89" t="s">
        <v>3614</v>
      </c>
      <c r="B382" s="89" t="s">
        <v>3504</v>
      </c>
      <c r="C382" s="95">
        <v>0</v>
      </c>
      <c r="D382" s="95">
        <v>0</v>
      </c>
      <c r="E382" s="95">
        <v>0</v>
      </c>
      <c r="F382" s="95">
        <v>0</v>
      </c>
      <c r="G382" s="95">
        <v>0</v>
      </c>
      <c r="H382" s="95">
        <v>0</v>
      </c>
      <c r="I382" s="95">
        <v>0</v>
      </c>
      <c r="J382" s="95">
        <v>0</v>
      </c>
      <c r="K382" s="95">
        <v>0</v>
      </c>
      <c r="L382" s="95">
        <v>0</v>
      </c>
      <c r="M382" s="95">
        <v>0</v>
      </c>
      <c r="N382" s="93">
        <v>-105556.16232999999</v>
      </c>
      <c r="O382" s="93">
        <v>-78573133.801289991</v>
      </c>
      <c r="P382" s="93">
        <v>-22638913.417919997</v>
      </c>
      <c r="Q382" s="93">
        <v>-35379464.459069997</v>
      </c>
      <c r="R382" s="93">
        <v>-342462099.62783003</v>
      </c>
      <c r="S382" s="93">
        <v>-745418740.29999995</v>
      </c>
      <c r="T382" s="93">
        <v>-455068423.68000001</v>
      </c>
      <c r="U382" s="93">
        <v>-648042741.80827999</v>
      </c>
    </row>
    <row r="383" spans="1:21" ht="25.5">
      <c r="A383" s="89" t="s">
        <v>3616</v>
      </c>
      <c r="B383" s="89" t="s">
        <v>3617</v>
      </c>
      <c r="C383" s="95">
        <v>0</v>
      </c>
      <c r="D383" s="95">
        <v>0</v>
      </c>
      <c r="E383" s="95">
        <v>0</v>
      </c>
      <c r="F383" s="95">
        <v>0</v>
      </c>
      <c r="G383" s="95">
        <v>0</v>
      </c>
      <c r="H383" s="95">
        <v>0</v>
      </c>
      <c r="I383" s="95">
        <v>0</v>
      </c>
      <c r="J383" s="95">
        <v>0</v>
      </c>
      <c r="K383" s="95">
        <v>0</v>
      </c>
      <c r="L383" s="95">
        <v>0</v>
      </c>
      <c r="M383" s="95">
        <v>0</v>
      </c>
      <c r="N383" s="93">
        <v>0</v>
      </c>
      <c r="O383" s="93">
        <v>0</v>
      </c>
      <c r="P383" s="93">
        <v>0</v>
      </c>
      <c r="Q383" s="93">
        <v>0</v>
      </c>
      <c r="R383" s="93">
        <v>-61508707.049949996</v>
      </c>
      <c r="S383" s="93">
        <v>-182390111.93000001</v>
      </c>
      <c r="T383" s="93">
        <v>4033677.07</v>
      </c>
      <c r="U383" s="93">
        <v>-95310468.466639996</v>
      </c>
    </row>
    <row r="384" spans="1:21" ht="38.25">
      <c r="A384" s="89" t="s">
        <v>3619</v>
      </c>
      <c r="B384" s="89" t="s">
        <v>3508</v>
      </c>
      <c r="C384" s="95">
        <v>0</v>
      </c>
      <c r="D384" s="95">
        <v>0</v>
      </c>
      <c r="E384" s="95">
        <v>0</v>
      </c>
      <c r="F384" s="95">
        <v>0</v>
      </c>
      <c r="G384" s="95">
        <v>0</v>
      </c>
      <c r="H384" s="95">
        <v>0</v>
      </c>
      <c r="I384" s="95">
        <v>0</v>
      </c>
      <c r="J384" s="95">
        <v>0</v>
      </c>
      <c r="K384" s="95">
        <v>0</v>
      </c>
      <c r="L384" s="95">
        <v>0</v>
      </c>
      <c r="M384" s="95">
        <v>0</v>
      </c>
      <c r="N384" s="93">
        <v>13007857.877</v>
      </c>
      <c r="O384" s="93">
        <v>812309058.20388997</v>
      </c>
      <c r="P384" s="93">
        <v>521109498.97746998</v>
      </c>
      <c r="Q384" s="93">
        <v>930757178.10725999</v>
      </c>
      <c r="R384" s="93">
        <v>1231497814.1129298</v>
      </c>
      <c r="S384" s="93">
        <v>2164213473.6399999</v>
      </c>
      <c r="T384" s="93">
        <v>440576011.82999998</v>
      </c>
      <c r="U384" s="93">
        <v>1108417100.7532699</v>
      </c>
    </row>
    <row r="385" spans="1:21" ht="38.25">
      <c r="A385" s="89" t="s">
        <v>3626</v>
      </c>
      <c r="B385" s="89" t="s">
        <v>3518</v>
      </c>
      <c r="C385" s="95">
        <v>0</v>
      </c>
      <c r="D385" s="95">
        <v>0</v>
      </c>
      <c r="E385" s="95">
        <v>0</v>
      </c>
      <c r="F385" s="95">
        <v>0</v>
      </c>
      <c r="G385" s="95">
        <v>0</v>
      </c>
      <c r="H385" s="95">
        <v>0</v>
      </c>
      <c r="I385" s="95">
        <v>0</v>
      </c>
      <c r="J385" s="95">
        <v>0</v>
      </c>
      <c r="K385" s="95">
        <v>0</v>
      </c>
      <c r="L385" s="95">
        <v>0</v>
      </c>
      <c r="M385" s="95">
        <v>0</v>
      </c>
      <c r="N385" s="93">
        <v>39061618.785999998</v>
      </c>
      <c r="O385" s="93">
        <v>72325463.186279997</v>
      </c>
      <c r="P385" s="93">
        <v>58833663.38256</v>
      </c>
      <c r="Q385" s="93">
        <v>64484935.574359998</v>
      </c>
      <c r="R385" s="93">
        <v>77912572.434359998</v>
      </c>
      <c r="S385" s="93">
        <v>65059417.420000002</v>
      </c>
      <c r="T385" s="93">
        <v>72479409.989999995</v>
      </c>
      <c r="U385" s="93">
        <v>82210909.937660009</v>
      </c>
    </row>
    <row r="386" spans="1:21" ht="38.25">
      <c r="A386" s="89" t="s">
        <v>3631</v>
      </c>
      <c r="B386" s="89" t="s">
        <v>3524</v>
      </c>
      <c r="C386" s="95">
        <v>0</v>
      </c>
      <c r="D386" s="95">
        <v>0</v>
      </c>
      <c r="E386" s="95">
        <v>0</v>
      </c>
      <c r="F386" s="95">
        <v>0</v>
      </c>
      <c r="G386" s="95">
        <v>0</v>
      </c>
      <c r="H386" s="95">
        <v>0</v>
      </c>
      <c r="I386" s="95">
        <v>0</v>
      </c>
      <c r="J386" s="95">
        <v>0</v>
      </c>
      <c r="K386" s="95">
        <v>0</v>
      </c>
      <c r="L386" s="95">
        <v>0</v>
      </c>
      <c r="M386" s="95">
        <v>0</v>
      </c>
      <c r="N386" s="93">
        <v>570242.45799999998</v>
      </c>
      <c r="O386" s="93">
        <v>610500.46499999997</v>
      </c>
      <c r="P386" s="93">
        <v>670475.071</v>
      </c>
      <c r="Q386" s="93">
        <v>1809031.52201</v>
      </c>
      <c r="R386" s="93">
        <v>951240.06900999998</v>
      </c>
      <c r="S386" s="93">
        <v>1133391.26</v>
      </c>
      <c r="T386" s="93">
        <v>1749689.77</v>
      </c>
      <c r="U386" s="93">
        <v>2985567.4795100004</v>
      </c>
    </row>
    <row r="387" spans="1:21" ht="25.5">
      <c r="A387" s="89" t="s">
        <v>3635</v>
      </c>
      <c r="B387" s="89" t="s">
        <v>3636</v>
      </c>
      <c r="C387" s="95">
        <v>0</v>
      </c>
      <c r="D387" s="95">
        <v>0</v>
      </c>
      <c r="E387" s="95">
        <v>0</v>
      </c>
      <c r="F387" s="95">
        <v>0</v>
      </c>
      <c r="G387" s="95">
        <v>0</v>
      </c>
      <c r="H387" s="95">
        <v>0</v>
      </c>
      <c r="I387" s="95">
        <v>0</v>
      </c>
      <c r="J387" s="95">
        <v>0</v>
      </c>
      <c r="K387" s="95">
        <v>0</v>
      </c>
      <c r="L387" s="95">
        <v>0</v>
      </c>
      <c r="M387" s="95">
        <v>0</v>
      </c>
      <c r="N387" s="93">
        <v>63962510.226959996</v>
      </c>
      <c r="O387" s="93">
        <v>75974177.155899987</v>
      </c>
      <c r="P387" s="93">
        <v>81740932.694419995</v>
      </c>
      <c r="Q387" s="93">
        <v>96319357.232320011</v>
      </c>
      <c r="R387" s="93">
        <v>73803328.294090003</v>
      </c>
      <c r="S387" s="93">
        <v>81589982.439999998</v>
      </c>
      <c r="T387" s="93">
        <v>59309682.140000001</v>
      </c>
      <c r="U387" s="93">
        <v>66653529.945940003</v>
      </c>
    </row>
    <row r="388" spans="1:21">
      <c r="A388" s="89" t="s">
        <v>3640</v>
      </c>
      <c r="B388" s="89" t="s">
        <v>7672</v>
      </c>
      <c r="C388" s="95">
        <v>0</v>
      </c>
      <c r="D388" s="95">
        <v>0</v>
      </c>
      <c r="E388" s="95">
        <v>0</v>
      </c>
      <c r="F388" s="95">
        <v>0</v>
      </c>
      <c r="G388" s="95">
        <v>0</v>
      </c>
      <c r="H388" s="95">
        <v>0</v>
      </c>
      <c r="I388" s="95">
        <v>0</v>
      </c>
      <c r="J388" s="95">
        <v>0</v>
      </c>
      <c r="K388" s="95">
        <v>0</v>
      </c>
      <c r="L388" s="95">
        <v>0</v>
      </c>
      <c r="M388" s="95">
        <v>0</v>
      </c>
      <c r="N388" s="93">
        <v>-1293495365.1396999</v>
      </c>
      <c r="O388" s="93">
        <v>-1553651595.1861999</v>
      </c>
      <c r="P388" s="93">
        <v>-1324514200.68328</v>
      </c>
      <c r="Q388" s="93">
        <v>-1119058237.61217</v>
      </c>
      <c r="R388" s="93">
        <v>-1197366465.8592601</v>
      </c>
      <c r="S388" s="93">
        <v>-1167888512.78</v>
      </c>
      <c r="T388" s="93">
        <v>-932174105.86000001</v>
      </c>
      <c r="U388" s="93">
        <v>-850310978.86781001</v>
      </c>
    </row>
    <row r="389" spans="1:21" ht="25.5">
      <c r="A389" s="89" t="s">
        <v>3647</v>
      </c>
      <c r="B389" s="89" t="s">
        <v>3648</v>
      </c>
      <c r="C389" s="95">
        <v>0</v>
      </c>
      <c r="D389" s="95">
        <v>0</v>
      </c>
      <c r="E389" s="95">
        <v>0</v>
      </c>
      <c r="F389" s="95">
        <v>0</v>
      </c>
      <c r="G389" s="95">
        <v>0</v>
      </c>
      <c r="H389" s="95">
        <v>0</v>
      </c>
      <c r="I389" s="95">
        <v>0</v>
      </c>
      <c r="J389" s="95">
        <v>0</v>
      </c>
      <c r="K389" s="95">
        <v>0</v>
      </c>
      <c r="L389" s="95">
        <v>0</v>
      </c>
      <c r="M389" s="95">
        <v>0</v>
      </c>
      <c r="N389" s="93">
        <v>1236165854.9230001</v>
      </c>
      <c r="O389" s="93">
        <v>395806676.95374</v>
      </c>
      <c r="P389" s="93">
        <v>231933828.06351</v>
      </c>
      <c r="Q389" s="93">
        <v>1616083560.6521699</v>
      </c>
      <c r="R389" s="93">
        <v>2530584360.2781701</v>
      </c>
      <c r="S389" s="93">
        <v>-2126569581.1099999</v>
      </c>
      <c r="T389" s="93">
        <v>1360354700.6900001</v>
      </c>
      <c r="U389" s="93">
        <v>-1843207827.7149999</v>
      </c>
    </row>
    <row r="390" spans="1:21" ht="63.75">
      <c r="A390" s="89" t="s">
        <v>7650</v>
      </c>
      <c r="B390" s="89" t="s">
        <v>7651</v>
      </c>
      <c r="C390" s="95">
        <v>0</v>
      </c>
      <c r="D390" s="95">
        <v>0</v>
      </c>
      <c r="E390" s="95">
        <v>0</v>
      </c>
      <c r="F390" s="95">
        <v>0</v>
      </c>
      <c r="G390" s="95">
        <v>0</v>
      </c>
      <c r="H390" s="95">
        <v>0</v>
      </c>
      <c r="I390" s="95">
        <v>0</v>
      </c>
      <c r="J390" s="95">
        <v>0</v>
      </c>
      <c r="K390" s="95">
        <v>0</v>
      </c>
      <c r="L390" s="95">
        <v>0</v>
      </c>
      <c r="M390" s="95">
        <v>0</v>
      </c>
      <c r="N390" s="95">
        <v>0</v>
      </c>
      <c r="O390" s="95">
        <v>0</v>
      </c>
      <c r="P390" s="93">
        <v>5599559.9729300002</v>
      </c>
      <c r="Q390" s="93">
        <v>747477.28207000007</v>
      </c>
      <c r="R390" s="93">
        <v>-376017.89899999998</v>
      </c>
      <c r="S390" s="93">
        <v>-334088.76</v>
      </c>
      <c r="T390" s="93">
        <v>5302198.68</v>
      </c>
      <c r="U390" s="93">
        <v>6339436.2086300002</v>
      </c>
    </row>
    <row r="391" spans="1:21" ht="25.5">
      <c r="A391" s="89" t="s">
        <v>7817</v>
      </c>
      <c r="B391" s="89" t="s">
        <v>7661</v>
      </c>
      <c r="C391" s="95">
        <v>0</v>
      </c>
      <c r="D391" s="95">
        <v>0</v>
      </c>
      <c r="E391" s="95">
        <v>0</v>
      </c>
      <c r="F391" s="95">
        <v>0</v>
      </c>
      <c r="G391" s="95">
        <v>0</v>
      </c>
      <c r="H391" s="95">
        <v>0</v>
      </c>
      <c r="I391" s="95">
        <v>0</v>
      </c>
      <c r="J391" s="95">
        <v>0</v>
      </c>
      <c r="K391" s="95">
        <v>0</v>
      </c>
      <c r="L391" s="95">
        <v>0</v>
      </c>
      <c r="M391" s="95">
        <v>0</v>
      </c>
      <c r="N391" s="95">
        <v>0</v>
      </c>
      <c r="O391" s="95">
        <v>0</v>
      </c>
      <c r="P391" s="95">
        <v>0</v>
      </c>
      <c r="Q391" s="95">
        <v>0</v>
      </c>
      <c r="R391" s="95">
        <v>0</v>
      </c>
      <c r="S391" s="95">
        <v>0</v>
      </c>
      <c r="T391" s="95">
        <v>40548</v>
      </c>
      <c r="U391" s="95">
        <v>0</v>
      </c>
    </row>
    <row r="392" spans="1:21">
      <c r="A392" s="89" t="s">
        <v>450</v>
      </c>
      <c r="B392" s="89" t="s">
        <v>164</v>
      </c>
      <c r="C392" s="95">
        <v>1190371642.9000001</v>
      </c>
      <c r="D392" s="95">
        <v>-4855936937.6099997</v>
      </c>
      <c r="E392" s="95">
        <v>-6214244283.6899996</v>
      </c>
      <c r="F392" s="95">
        <v>-2413190027.46</v>
      </c>
      <c r="G392" s="95">
        <v>21702000243.889999</v>
      </c>
      <c r="H392" s="95">
        <v>49091809675.080002</v>
      </c>
      <c r="I392" s="95">
        <v>7832076649.0699997</v>
      </c>
      <c r="J392" s="95">
        <v>-25539312769.43</v>
      </c>
      <c r="K392" s="95">
        <v>-36720761349.610001</v>
      </c>
      <c r="L392" s="95">
        <v>-4637941846.3599997</v>
      </c>
      <c r="M392" s="95">
        <v>-4815543478.5384998</v>
      </c>
      <c r="N392" s="93">
        <v>-30365559777.0877</v>
      </c>
      <c r="O392" s="93">
        <v>19559801774.668999</v>
      </c>
      <c r="P392" s="93">
        <v>-69119874611.846893</v>
      </c>
      <c r="Q392" s="93">
        <v>-67874867752.410004</v>
      </c>
      <c r="R392" s="93">
        <v>-79854516039.280594</v>
      </c>
      <c r="S392" s="93">
        <v>50359219069.349998</v>
      </c>
      <c r="T392" s="93">
        <v>-94204744566.729996</v>
      </c>
      <c r="U392" s="93">
        <v>-21954035298.333103</v>
      </c>
    </row>
    <row r="393" spans="1:21">
      <c r="A393" s="89" t="s">
        <v>3651</v>
      </c>
      <c r="B393" s="89" t="s">
        <v>3652</v>
      </c>
      <c r="C393" s="95">
        <v>1190371642.9000001</v>
      </c>
      <c r="D393" s="95">
        <v>0</v>
      </c>
      <c r="E393" s="95">
        <v>0</v>
      </c>
      <c r="F393" s="95">
        <v>0</v>
      </c>
      <c r="G393" s="95">
        <v>21702000243.889999</v>
      </c>
      <c r="H393" s="95">
        <v>49091809675.080002</v>
      </c>
      <c r="I393" s="95">
        <v>7832076649.0699997</v>
      </c>
      <c r="J393" s="95">
        <v>0</v>
      </c>
      <c r="K393" s="95">
        <v>0</v>
      </c>
      <c r="L393" s="95">
        <v>0</v>
      </c>
      <c r="M393" s="95">
        <v>0</v>
      </c>
      <c r="N393" s="93">
        <v>2998047590.6238599</v>
      </c>
      <c r="O393" s="93">
        <v>19559801774.668999</v>
      </c>
      <c r="P393" s="93">
        <v>0</v>
      </c>
      <c r="Q393" s="93">
        <v>0</v>
      </c>
      <c r="R393" s="93">
        <v>0</v>
      </c>
      <c r="S393" s="93">
        <v>50359219069.349998</v>
      </c>
      <c r="T393" s="93">
        <v>0</v>
      </c>
      <c r="U393" s="93">
        <v>0</v>
      </c>
    </row>
    <row r="394" spans="1:21">
      <c r="A394" s="89" t="s">
        <v>3657</v>
      </c>
      <c r="B394" s="89" t="s">
        <v>3658</v>
      </c>
      <c r="C394" s="95">
        <v>0</v>
      </c>
      <c r="D394" s="95">
        <v>-4855936937.6099997</v>
      </c>
      <c r="E394" s="95">
        <v>-6214244283.6899996</v>
      </c>
      <c r="F394" s="95">
        <v>-2413190027.46</v>
      </c>
      <c r="G394" s="95">
        <v>0</v>
      </c>
      <c r="H394" s="95">
        <v>0</v>
      </c>
      <c r="I394" s="95">
        <v>0</v>
      </c>
      <c r="J394" s="95">
        <v>-25539312769.43</v>
      </c>
      <c r="K394" s="95">
        <v>-36720761349.610001</v>
      </c>
      <c r="L394" s="95">
        <v>-4637941846.3599997</v>
      </c>
      <c r="M394" s="95">
        <v>-4815543478.5384998</v>
      </c>
      <c r="N394" s="93">
        <v>-33363607367.711601</v>
      </c>
      <c r="O394" s="93">
        <v>0</v>
      </c>
      <c r="P394" s="93">
        <v>-69119874611.846893</v>
      </c>
      <c r="Q394" s="93">
        <v>-67874867752.410004</v>
      </c>
      <c r="R394" s="93">
        <v>-79854516039.280594</v>
      </c>
      <c r="S394" s="93">
        <v>0</v>
      </c>
      <c r="T394" s="93">
        <v>-94204744566.729996</v>
      </c>
      <c r="U394" s="93">
        <v>-21954035298.333103</v>
      </c>
    </row>
    <row r="395" spans="1:21" ht="25.5">
      <c r="A395" s="89" t="s">
        <v>3663</v>
      </c>
      <c r="B395" s="89" t="s">
        <v>3664</v>
      </c>
      <c r="C395" s="95">
        <v>0</v>
      </c>
      <c r="D395" s="95">
        <v>0</v>
      </c>
      <c r="E395" s="95">
        <v>0</v>
      </c>
      <c r="F395" s="95">
        <v>0</v>
      </c>
      <c r="G395" s="95">
        <v>0</v>
      </c>
      <c r="H395" s="95">
        <v>0</v>
      </c>
      <c r="I395" s="95">
        <v>0</v>
      </c>
      <c r="J395" s="95">
        <v>0</v>
      </c>
      <c r="K395" s="95">
        <v>0</v>
      </c>
      <c r="L395" s="95">
        <v>0</v>
      </c>
      <c r="M395" s="95">
        <v>0</v>
      </c>
      <c r="N395" s="93">
        <v>6605551718.6555023</v>
      </c>
      <c r="O395" s="93">
        <v>6796316425.5206499</v>
      </c>
      <c r="P395" s="93">
        <v>12690187524.983099</v>
      </c>
      <c r="Q395" s="93">
        <v>-10858559186.009401</v>
      </c>
      <c r="R395" s="93">
        <v>-7305419466.55474</v>
      </c>
      <c r="S395" s="93">
        <v>-13541231576.4</v>
      </c>
      <c r="T395" s="93">
        <v>-13903285453.32</v>
      </c>
      <c r="U395" s="93">
        <v>-25100570358.606197</v>
      </c>
    </row>
    <row r="396" spans="1:21">
      <c r="A396" s="89" t="s">
        <v>3671</v>
      </c>
      <c r="B396" s="89" t="s">
        <v>3672</v>
      </c>
      <c r="C396" s="95">
        <v>0</v>
      </c>
      <c r="D396" s="95">
        <v>0</v>
      </c>
      <c r="E396" s="95">
        <v>0</v>
      </c>
      <c r="F396" s="95">
        <v>0</v>
      </c>
      <c r="G396" s="95">
        <v>0</v>
      </c>
      <c r="H396" s="95">
        <v>0</v>
      </c>
      <c r="I396" s="95">
        <v>0</v>
      </c>
      <c r="J396" s="95">
        <v>0</v>
      </c>
      <c r="K396" s="95">
        <v>0</v>
      </c>
      <c r="L396" s="95">
        <v>0</v>
      </c>
      <c r="M396" s="95">
        <v>0</v>
      </c>
      <c r="N396" s="93">
        <v>15670075218.1602</v>
      </c>
      <c r="O396" s="93">
        <v>16573689754.2729</v>
      </c>
      <c r="P396" s="93">
        <v>17788723210.637501</v>
      </c>
      <c r="Q396" s="93">
        <v>19430295869.162201</v>
      </c>
      <c r="R396" s="93">
        <v>22703075797.438602</v>
      </c>
      <c r="S396" s="93">
        <v>21718248198.91</v>
      </c>
      <c r="T396" s="93">
        <v>23845552309.540001</v>
      </c>
      <c r="U396" s="93">
        <v>24155826215.148102</v>
      </c>
    </row>
    <row r="397" spans="1:21">
      <c r="A397" s="87">
        <v>4</v>
      </c>
      <c r="B397" s="88" t="s">
        <v>7676</v>
      </c>
      <c r="C397" s="104">
        <v>200416695819</v>
      </c>
      <c r="D397" s="104">
        <v>219798756434</v>
      </c>
      <c r="E397" s="104">
        <v>241794473030</v>
      </c>
      <c r="F397" s="104">
        <v>254112196571</v>
      </c>
      <c r="G397" s="104">
        <v>302220274741</v>
      </c>
      <c r="H397" s="104">
        <v>347037367866</v>
      </c>
      <c r="I397" s="104">
        <v>351105204317</v>
      </c>
      <c r="J397" s="104">
        <v>371394829719</v>
      </c>
      <c r="K397" s="104">
        <v>393984411879</v>
      </c>
      <c r="L397" s="104">
        <v>429675690529</v>
      </c>
      <c r="M397" s="104">
        <v>409921883906.66998</v>
      </c>
      <c r="N397" s="97">
        <v>515122778668.922</v>
      </c>
      <c r="O397" s="97">
        <v>588996917822.67603</v>
      </c>
      <c r="P397" s="97">
        <v>571600755876.86902</v>
      </c>
      <c r="Q397" s="97">
        <v>620997576553.30298</v>
      </c>
      <c r="R397" s="97">
        <v>818440158801.82898</v>
      </c>
      <c r="S397" s="97">
        <v>1030417241012.08</v>
      </c>
      <c r="T397" s="97">
        <v>973277046381.07996</v>
      </c>
      <c r="U397" s="97">
        <v>1095510488451.01</v>
      </c>
    </row>
    <row r="398" spans="1:21">
      <c r="A398" s="89" t="s">
        <v>3679</v>
      </c>
      <c r="B398" s="89" t="s">
        <v>4680</v>
      </c>
      <c r="C398" s="95">
        <v>91874244620</v>
      </c>
      <c r="D398" s="95">
        <v>91399496984</v>
      </c>
      <c r="E398" s="95">
        <v>97768002977</v>
      </c>
      <c r="F398" s="95">
        <v>101793022285</v>
      </c>
      <c r="G398" s="95">
        <v>133640510078</v>
      </c>
      <c r="H398" s="95">
        <v>155166782544</v>
      </c>
      <c r="I398" s="95">
        <v>158135474195</v>
      </c>
      <c r="J398" s="95">
        <v>172359807260</v>
      </c>
      <c r="K398" s="95">
        <v>183411291828</v>
      </c>
      <c r="L398" s="95">
        <v>190880545759</v>
      </c>
      <c r="M398" s="95">
        <v>197429074865.09698</v>
      </c>
      <c r="N398" s="93">
        <v>234282525362.061</v>
      </c>
      <c r="O398" s="93">
        <v>264074746569.87</v>
      </c>
      <c r="P398" s="93">
        <v>218273933872.17401</v>
      </c>
      <c r="Q398" s="93">
        <v>248180961233.96899</v>
      </c>
      <c r="R398" s="93">
        <v>315657160448.16998</v>
      </c>
      <c r="S398" s="93">
        <v>388671691094.28998</v>
      </c>
      <c r="T398" s="93">
        <v>428854327307.16998</v>
      </c>
      <c r="U398" s="93">
        <v>463531290919.38501</v>
      </c>
    </row>
    <row r="399" spans="1:21">
      <c r="A399" s="89" t="s">
        <v>7673</v>
      </c>
      <c r="B399" s="89" t="s">
        <v>1334</v>
      </c>
      <c r="C399" s="95">
        <v>75201954731</v>
      </c>
      <c r="D399" s="95">
        <v>72173359814</v>
      </c>
      <c r="E399" s="95">
        <v>73438793802</v>
      </c>
      <c r="F399" s="95">
        <v>76080199045</v>
      </c>
      <c r="G399" s="95">
        <v>102355331380</v>
      </c>
      <c r="H399" s="95">
        <v>98161292542</v>
      </c>
      <c r="I399" s="95">
        <v>102127920533</v>
      </c>
      <c r="J399" s="95">
        <v>116462079422</v>
      </c>
      <c r="K399" s="95">
        <v>128147867826</v>
      </c>
      <c r="L399" s="95">
        <v>133910592881</v>
      </c>
      <c r="M399" s="95">
        <v>147762415732.54999</v>
      </c>
      <c r="N399" s="93">
        <v>157464801846.405</v>
      </c>
      <c r="O399" s="93">
        <v>175678615483.01801</v>
      </c>
      <c r="P399" s="93">
        <v>161954502826.077</v>
      </c>
      <c r="Q399" s="93">
        <v>181058915391.84799</v>
      </c>
      <c r="R399" s="93">
        <v>231323602114.491</v>
      </c>
      <c r="S399" s="93">
        <v>290229274512.15997</v>
      </c>
      <c r="T399" s="93">
        <v>294022488061.35999</v>
      </c>
      <c r="U399" s="93">
        <v>319648782998.73798</v>
      </c>
    </row>
    <row r="400" spans="1:21">
      <c r="A400" s="89" t="s">
        <v>3740</v>
      </c>
      <c r="B400" s="89" t="s">
        <v>3741</v>
      </c>
      <c r="C400" s="95">
        <v>16337927186</v>
      </c>
      <c r="D400" s="95">
        <v>18043975375</v>
      </c>
      <c r="E400" s="95">
        <v>21835191432</v>
      </c>
      <c r="F400" s="95">
        <v>24519111449</v>
      </c>
      <c r="G400" s="95">
        <v>27854577014</v>
      </c>
      <c r="H400" s="95">
        <v>39913799521</v>
      </c>
      <c r="I400" s="95">
        <v>42467161242</v>
      </c>
      <c r="J400" s="95">
        <v>46117253953</v>
      </c>
      <c r="K400" s="95">
        <v>53301129553</v>
      </c>
      <c r="L400" s="95">
        <v>52400708474</v>
      </c>
      <c r="M400" s="95">
        <v>43937270291.490601</v>
      </c>
      <c r="N400" s="93">
        <v>46284058491.932205</v>
      </c>
      <c r="O400" s="93">
        <v>56465485191.977203</v>
      </c>
      <c r="P400" s="93">
        <v>27626094354.918499</v>
      </c>
      <c r="Q400" s="93">
        <v>33911472585.404301</v>
      </c>
      <c r="R400" s="93">
        <v>38574492523.3564</v>
      </c>
      <c r="S400" s="93">
        <v>47561523565.830002</v>
      </c>
      <c r="T400" s="93">
        <v>48999256621.470001</v>
      </c>
      <c r="U400" s="93">
        <v>54306036888.858704</v>
      </c>
    </row>
    <row r="401" spans="1:21">
      <c r="A401" s="89" t="s">
        <v>3791</v>
      </c>
      <c r="B401" s="89" t="s">
        <v>154</v>
      </c>
      <c r="C401" s="95">
        <v>0</v>
      </c>
      <c r="D401" s="95">
        <v>0</v>
      </c>
      <c r="E401" s="95">
        <v>0</v>
      </c>
      <c r="F401" s="95">
        <v>0</v>
      </c>
      <c r="G401" s="95">
        <v>0</v>
      </c>
      <c r="H401" s="95">
        <v>13496454416</v>
      </c>
      <c r="I401" s="95">
        <v>10369108667</v>
      </c>
      <c r="J401" s="95">
        <v>7933060666</v>
      </c>
      <c r="K401" s="95">
        <v>5675830079</v>
      </c>
      <c r="L401" s="95">
        <v>4479117379</v>
      </c>
      <c r="M401" s="95">
        <v>5704516812.1645403</v>
      </c>
      <c r="N401" s="93">
        <v>8969133933.9928112</v>
      </c>
      <c r="O401" s="93">
        <v>9190872410.9829006</v>
      </c>
      <c r="P401" s="93">
        <v>5965538733.2996397</v>
      </c>
      <c r="Q401" s="93">
        <v>8453544401.7496901</v>
      </c>
      <c r="R401" s="93">
        <v>17013765143.2493</v>
      </c>
      <c r="S401" s="93">
        <v>18547327347.509998</v>
      </c>
      <c r="T401" s="93">
        <v>12340337206.57</v>
      </c>
      <c r="U401" s="93">
        <v>11055346286.9881</v>
      </c>
    </row>
    <row r="402" spans="1:21">
      <c r="A402" s="89" t="s">
        <v>3795</v>
      </c>
      <c r="B402" s="89" t="s">
        <v>133</v>
      </c>
      <c r="C402" s="95">
        <v>2427349467</v>
      </c>
      <c r="D402" s="95">
        <v>2631270997</v>
      </c>
      <c r="E402" s="95">
        <v>2974587133</v>
      </c>
      <c r="F402" s="95">
        <v>3193307396</v>
      </c>
      <c r="G402" s="95">
        <v>3539715276</v>
      </c>
      <c r="H402" s="95">
        <v>4121344215</v>
      </c>
      <c r="I402" s="95">
        <v>2620049699</v>
      </c>
      <c r="J402" s="95">
        <v>1615393329</v>
      </c>
      <c r="K402" s="95">
        <v>1722266881</v>
      </c>
      <c r="L402" s="95">
        <v>1947470852</v>
      </c>
      <c r="M402" s="95">
        <v>1820223242.86395</v>
      </c>
      <c r="N402" s="93">
        <v>2678243787.7684197</v>
      </c>
      <c r="O402" s="93">
        <v>2731745079.1338201</v>
      </c>
      <c r="P402" s="93">
        <v>2604166907.3061299</v>
      </c>
      <c r="Q402" s="93">
        <v>2842421052.4810801</v>
      </c>
      <c r="R402" s="93">
        <v>3323197080.89048</v>
      </c>
      <c r="S402" s="93">
        <v>3730401559.2800002</v>
      </c>
      <c r="T402" s="93">
        <v>4023616587.8200002</v>
      </c>
      <c r="U402" s="93">
        <v>4427217959.6217403</v>
      </c>
    </row>
    <row r="403" spans="1:21">
      <c r="A403" s="89" t="s">
        <v>3800</v>
      </c>
      <c r="B403" s="89" t="s">
        <v>166</v>
      </c>
      <c r="C403" s="95">
        <v>984983305</v>
      </c>
      <c r="D403" s="95">
        <v>642571246</v>
      </c>
      <c r="E403" s="95">
        <v>1294676798</v>
      </c>
      <c r="F403" s="95">
        <v>433625803</v>
      </c>
      <c r="G403" s="95">
        <v>1258101288</v>
      </c>
      <c r="H403" s="95">
        <v>1215656620</v>
      </c>
      <c r="I403" s="95">
        <v>1760518719</v>
      </c>
      <c r="J403" s="95">
        <v>1982256830</v>
      </c>
      <c r="K403" s="95">
        <v>18473431</v>
      </c>
      <c r="L403" s="95">
        <v>18003935</v>
      </c>
      <c r="M403" s="95">
        <v>21854131.309999999</v>
      </c>
      <c r="N403" s="93">
        <v>97381981.653099999</v>
      </c>
      <c r="O403" s="93">
        <v>163275968.78843001</v>
      </c>
      <c r="P403" s="93">
        <v>130334007.11993</v>
      </c>
      <c r="Q403" s="93">
        <v>176068807.52421999</v>
      </c>
      <c r="R403" s="93">
        <v>304101456.35433</v>
      </c>
      <c r="S403" s="93">
        <v>375880811.56999999</v>
      </c>
      <c r="T403" s="93">
        <v>375597247.64999998</v>
      </c>
      <c r="U403" s="93">
        <v>485003993.80647999</v>
      </c>
    </row>
    <row r="404" spans="1:21" ht="25.5">
      <c r="A404" s="89" t="s">
        <v>3808</v>
      </c>
      <c r="B404" s="89" t="s">
        <v>1114</v>
      </c>
      <c r="C404" s="95">
        <v>0</v>
      </c>
      <c r="D404" s="95">
        <v>0</v>
      </c>
      <c r="E404" s="95">
        <v>0</v>
      </c>
      <c r="F404" s="95">
        <v>0</v>
      </c>
      <c r="G404" s="95">
        <v>0</v>
      </c>
      <c r="H404" s="95">
        <v>0</v>
      </c>
      <c r="I404" s="95">
        <v>0</v>
      </c>
      <c r="J404" s="95">
        <v>0</v>
      </c>
      <c r="K404" s="95">
        <v>0</v>
      </c>
      <c r="L404" s="95">
        <v>0</v>
      </c>
      <c r="M404" s="95">
        <v>0</v>
      </c>
      <c r="N404" s="93">
        <v>20533302854.667</v>
      </c>
      <c r="O404" s="93">
        <v>22159121785.096397</v>
      </c>
      <c r="P404" s="93">
        <v>22475759217.0695</v>
      </c>
      <c r="Q404" s="93">
        <v>24167754794.051998</v>
      </c>
      <c r="R404" s="93">
        <v>27876757171.0653</v>
      </c>
      <c r="S404" s="93">
        <v>31441956419.700001</v>
      </c>
      <c r="T404" s="93">
        <v>34969819678.440002</v>
      </c>
      <c r="U404" s="93">
        <v>38311672908.331001</v>
      </c>
    </row>
    <row r="405" spans="1:21" ht="38.25">
      <c r="A405" s="89" t="s">
        <v>7818</v>
      </c>
      <c r="B405" s="89" t="s">
        <v>7822</v>
      </c>
      <c r="C405" s="95">
        <v>0</v>
      </c>
      <c r="D405" s="95">
        <v>0</v>
      </c>
      <c r="E405" s="95">
        <v>0</v>
      </c>
      <c r="F405" s="95">
        <v>0</v>
      </c>
      <c r="G405" s="95">
        <v>0</v>
      </c>
      <c r="H405" s="95">
        <v>0</v>
      </c>
      <c r="I405" s="95">
        <v>0</v>
      </c>
      <c r="J405" s="95">
        <v>0</v>
      </c>
      <c r="K405" s="95">
        <v>0</v>
      </c>
      <c r="L405" s="95">
        <v>0</v>
      </c>
      <c r="M405" s="95">
        <v>0</v>
      </c>
      <c r="N405" s="95">
        <v>0</v>
      </c>
      <c r="O405" s="95">
        <v>0</v>
      </c>
      <c r="P405" s="95">
        <v>0</v>
      </c>
      <c r="Q405" s="95">
        <v>0</v>
      </c>
      <c r="R405" s="95">
        <v>0</v>
      </c>
      <c r="S405" s="95">
        <v>0</v>
      </c>
      <c r="T405" s="95">
        <v>38113665917.019997</v>
      </c>
      <c r="U405" s="95">
        <v>39711937353.795998</v>
      </c>
    </row>
    <row r="406" spans="1:21">
      <c r="A406" s="89" t="s">
        <v>3818</v>
      </c>
      <c r="B406" s="89" t="s">
        <v>3819</v>
      </c>
      <c r="C406" s="95">
        <v>-3077970069</v>
      </c>
      <c r="D406" s="95">
        <v>-2091680448</v>
      </c>
      <c r="E406" s="95">
        <v>-1775246188</v>
      </c>
      <c r="F406" s="95">
        <v>-2433221408</v>
      </c>
      <c r="G406" s="95">
        <v>-1367214880</v>
      </c>
      <c r="H406" s="95">
        <v>-1741764770</v>
      </c>
      <c r="I406" s="95">
        <v>-1209284665</v>
      </c>
      <c r="J406" s="95">
        <v>-1750236940</v>
      </c>
      <c r="K406" s="95">
        <v>-5454275942</v>
      </c>
      <c r="L406" s="95">
        <v>-1875347762</v>
      </c>
      <c r="M406" s="95">
        <v>-1817205345.2817099</v>
      </c>
      <c r="N406" s="93">
        <v>-1744397534.3573699</v>
      </c>
      <c r="O406" s="93">
        <v>-2314369349.1261902</v>
      </c>
      <c r="P406" s="93">
        <v>-2482462173.6172204</v>
      </c>
      <c r="Q406" s="93">
        <v>-2429215799.09056</v>
      </c>
      <c r="R406" s="93">
        <v>-2758755041.2368698</v>
      </c>
      <c r="S406" s="93">
        <v>-3214673121.7600002</v>
      </c>
      <c r="T406" s="93">
        <v>-3990454013.1799998</v>
      </c>
      <c r="U406" s="93">
        <v>-4414707470.7545595</v>
      </c>
    </row>
    <row r="407" spans="1:21">
      <c r="A407" s="89" t="s">
        <v>3858</v>
      </c>
      <c r="B407" s="89" t="s">
        <v>132</v>
      </c>
      <c r="C407" s="95">
        <v>22889608174</v>
      </c>
      <c r="D407" s="95">
        <v>30778644654</v>
      </c>
      <c r="E407" s="95">
        <v>33906705689</v>
      </c>
      <c r="F407" s="95">
        <v>43662849878</v>
      </c>
      <c r="G407" s="95">
        <v>64782922534</v>
      </c>
      <c r="H407" s="95">
        <v>68647670715</v>
      </c>
      <c r="I407" s="95">
        <v>70535358426</v>
      </c>
      <c r="J407" s="95">
        <v>63598369585</v>
      </c>
      <c r="K407" s="95">
        <v>49008451456</v>
      </c>
      <c r="L407" s="95">
        <v>47521573973</v>
      </c>
      <c r="M407" s="95">
        <v>57402649508.474205</v>
      </c>
      <c r="N407" s="93">
        <v>74065982898.341202</v>
      </c>
      <c r="O407" s="93">
        <v>77884251190.164902</v>
      </c>
      <c r="P407" s="93">
        <v>56266775079.121399</v>
      </c>
      <c r="Q407" s="93">
        <v>100656146560.717</v>
      </c>
      <c r="R407" s="93">
        <v>168840784031.40399</v>
      </c>
      <c r="S407" s="93">
        <v>155517022579.67999</v>
      </c>
      <c r="T407" s="93">
        <v>136721219000.45</v>
      </c>
      <c r="U407" s="93">
        <v>122663952744.647</v>
      </c>
    </row>
    <row r="408" spans="1:21" ht="25.5">
      <c r="A408" s="89" t="s">
        <v>3859</v>
      </c>
      <c r="B408" s="89" t="s">
        <v>951</v>
      </c>
      <c r="C408" s="95">
        <v>878274998</v>
      </c>
      <c r="D408" s="95">
        <v>37671206</v>
      </c>
      <c r="E408" s="95">
        <v>36188447</v>
      </c>
      <c r="F408" s="95">
        <v>31748296</v>
      </c>
      <c r="G408" s="95">
        <v>34976870</v>
      </c>
      <c r="H408" s="95">
        <v>38642998</v>
      </c>
      <c r="I408" s="95">
        <v>38667672</v>
      </c>
      <c r="J408" s="95">
        <v>37596227</v>
      </c>
      <c r="K408" s="95">
        <v>55810650</v>
      </c>
      <c r="L408" s="95">
        <v>56555219</v>
      </c>
      <c r="M408" s="95">
        <v>84510327.356820002</v>
      </c>
      <c r="N408" s="93">
        <v>77715863.416910008</v>
      </c>
      <c r="O408" s="93">
        <v>34057471.857500002</v>
      </c>
      <c r="P408" s="93">
        <v>48474007.262529999</v>
      </c>
      <c r="Q408" s="93">
        <v>30324412.678610001</v>
      </c>
      <c r="R408" s="93">
        <v>0</v>
      </c>
      <c r="S408" s="93">
        <v>0</v>
      </c>
      <c r="T408" s="93">
        <v>0</v>
      </c>
      <c r="U408" s="93">
        <v>0</v>
      </c>
    </row>
    <row r="409" spans="1:21">
      <c r="A409" s="89" t="s">
        <v>3873</v>
      </c>
      <c r="B409" s="89" t="s">
        <v>953</v>
      </c>
      <c r="C409" s="95">
        <v>7857636179</v>
      </c>
      <c r="D409" s="95">
        <v>14709546724</v>
      </c>
      <c r="E409" s="95">
        <v>14875405380</v>
      </c>
      <c r="F409" s="95">
        <v>20574412863</v>
      </c>
      <c r="G409" s="95">
        <v>34776801211</v>
      </c>
      <c r="H409" s="95">
        <v>37502879987</v>
      </c>
      <c r="I409" s="95">
        <v>39234426165</v>
      </c>
      <c r="J409" s="95">
        <v>34425636362</v>
      </c>
      <c r="K409" s="95">
        <v>24232295035</v>
      </c>
      <c r="L409" s="95">
        <v>20916066935</v>
      </c>
      <c r="M409" s="95">
        <v>26542915367.675999</v>
      </c>
      <c r="N409" s="93">
        <v>35771425717.718002</v>
      </c>
      <c r="O409" s="93">
        <v>35739065616.196999</v>
      </c>
      <c r="P409" s="93">
        <v>24440002657.800999</v>
      </c>
      <c r="Q409" s="93">
        <v>40841723373.782997</v>
      </c>
      <c r="R409" s="93">
        <v>0</v>
      </c>
      <c r="S409" s="93">
        <v>0</v>
      </c>
      <c r="T409" s="93">
        <v>0</v>
      </c>
      <c r="U409" s="93">
        <v>0</v>
      </c>
    </row>
    <row r="410" spans="1:21">
      <c r="A410" s="89" t="s">
        <v>3878</v>
      </c>
      <c r="B410" s="89" t="s">
        <v>955</v>
      </c>
      <c r="C410" s="95">
        <v>755983842</v>
      </c>
      <c r="D410" s="95">
        <v>646000273</v>
      </c>
      <c r="E410" s="95">
        <v>792274830</v>
      </c>
      <c r="F410" s="95">
        <v>870227371</v>
      </c>
      <c r="G410" s="95">
        <v>844668460</v>
      </c>
      <c r="H410" s="95">
        <v>1038994497</v>
      </c>
      <c r="I410" s="95">
        <v>1039719125</v>
      </c>
      <c r="J410" s="95">
        <v>1043849988</v>
      </c>
      <c r="K410" s="95">
        <v>871017212</v>
      </c>
      <c r="L410" s="95">
        <v>1255882875</v>
      </c>
      <c r="M410" s="95">
        <v>1024773363.34428</v>
      </c>
      <c r="N410" s="93">
        <v>1376537032.8169899</v>
      </c>
      <c r="O410" s="93">
        <v>1251484787.96736</v>
      </c>
      <c r="P410" s="93">
        <v>781543823.00280011</v>
      </c>
      <c r="Q410" s="93">
        <v>1341056480.8908799</v>
      </c>
      <c r="R410" s="93">
        <v>0</v>
      </c>
      <c r="S410" s="93">
        <v>0</v>
      </c>
      <c r="T410" s="93">
        <v>0</v>
      </c>
      <c r="U410" s="93">
        <v>0</v>
      </c>
    </row>
    <row r="411" spans="1:21">
      <c r="A411" s="89" t="s">
        <v>3881</v>
      </c>
      <c r="B411" s="89" t="s">
        <v>115</v>
      </c>
      <c r="C411" s="95">
        <v>12368206369</v>
      </c>
      <c r="D411" s="95">
        <v>14479312908</v>
      </c>
      <c r="E411" s="95">
        <v>17122388779</v>
      </c>
      <c r="F411" s="95">
        <v>20737091214</v>
      </c>
      <c r="G411" s="95">
        <v>27084122699</v>
      </c>
      <c r="H411" s="95">
        <v>27271549261</v>
      </c>
      <c r="I411" s="95">
        <v>27759447825</v>
      </c>
      <c r="J411" s="95">
        <v>25756486816</v>
      </c>
      <c r="K411" s="95">
        <v>21475784050</v>
      </c>
      <c r="L411" s="95">
        <v>22905518689</v>
      </c>
      <c r="M411" s="95">
        <v>27489064186.377602</v>
      </c>
      <c r="N411" s="93">
        <v>34152983392.554398</v>
      </c>
      <c r="O411" s="93">
        <v>35459093466.098099</v>
      </c>
      <c r="P411" s="93">
        <v>26020334740.854603</v>
      </c>
      <c r="Q411" s="93">
        <v>46995841692.067902</v>
      </c>
      <c r="R411" s="93">
        <v>143331873894.461</v>
      </c>
      <c r="S411" s="93">
        <v>136434561823.46001</v>
      </c>
      <c r="T411" s="93">
        <v>123371440702.60001</v>
      </c>
      <c r="U411" s="93">
        <v>111273354854.95399</v>
      </c>
    </row>
    <row r="412" spans="1:21">
      <c r="A412" s="89" t="s">
        <v>3896</v>
      </c>
      <c r="B412" s="89" t="s">
        <v>959</v>
      </c>
      <c r="C412" s="95">
        <v>97452262</v>
      </c>
      <c r="D412" s="95">
        <v>104113153</v>
      </c>
      <c r="E412" s="95">
        <v>147491636</v>
      </c>
      <c r="F412" s="95">
        <v>68733760</v>
      </c>
      <c r="G412" s="95">
        <v>12389121</v>
      </c>
      <c r="H412" s="95">
        <v>15436598</v>
      </c>
      <c r="I412" s="95">
        <v>4154542</v>
      </c>
      <c r="J412" s="95">
        <v>17236513</v>
      </c>
      <c r="K412" s="95">
        <v>5306024</v>
      </c>
      <c r="L412" s="95">
        <v>8341032</v>
      </c>
      <c r="M412" s="95">
        <v>16425906.98425</v>
      </c>
      <c r="N412" s="93">
        <v>6773544.4629700007</v>
      </c>
      <c r="O412" s="93">
        <v>1499163.1975999998</v>
      </c>
      <c r="P412" s="93">
        <v>1111322.17609</v>
      </c>
      <c r="Q412" s="93">
        <v>7328212.8505100003</v>
      </c>
      <c r="R412" s="93">
        <v>0</v>
      </c>
      <c r="S412" s="93">
        <v>0</v>
      </c>
      <c r="T412" s="93">
        <v>0</v>
      </c>
      <c r="U412" s="93">
        <v>0</v>
      </c>
    </row>
    <row r="413" spans="1:21">
      <c r="A413" s="89" t="s">
        <v>3901</v>
      </c>
      <c r="B413" s="89" t="s">
        <v>961</v>
      </c>
      <c r="C413" s="95">
        <v>1033835251</v>
      </c>
      <c r="D413" s="95">
        <v>907453895</v>
      </c>
      <c r="E413" s="95">
        <v>1078000933</v>
      </c>
      <c r="F413" s="95">
        <v>1530555387</v>
      </c>
      <c r="G413" s="95">
        <v>2247521129</v>
      </c>
      <c r="H413" s="95">
        <v>3029969166</v>
      </c>
      <c r="I413" s="95">
        <v>2720331488</v>
      </c>
      <c r="J413" s="95">
        <v>2471692458</v>
      </c>
      <c r="K413" s="95">
        <v>2517803143</v>
      </c>
      <c r="L413" s="95">
        <v>2627242614</v>
      </c>
      <c r="M413" s="95">
        <v>2450216618.8305898</v>
      </c>
      <c r="N413" s="93">
        <v>2921886268.3155699</v>
      </c>
      <c r="O413" s="93">
        <v>5651464238.7770996</v>
      </c>
      <c r="P413" s="93">
        <v>5115247629.74821</v>
      </c>
      <c r="Q413" s="93">
        <v>12159366310.096901</v>
      </c>
      <c r="R413" s="93">
        <v>25704480373.509399</v>
      </c>
      <c r="S413" s="93">
        <v>19371269503.939999</v>
      </c>
      <c r="T413" s="93">
        <v>13559931653.82</v>
      </c>
      <c r="U413" s="93">
        <v>11672285296.3829</v>
      </c>
    </row>
    <row r="414" spans="1:21" ht="25.5">
      <c r="A414" s="89" t="s">
        <v>3933</v>
      </c>
      <c r="B414" s="89" t="s">
        <v>3934</v>
      </c>
      <c r="C414" s="95">
        <v>-101780727</v>
      </c>
      <c r="D414" s="95">
        <v>-105453505</v>
      </c>
      <c r="E414" s="95">
        <v>-145044316</v>
      </c>
      <c r="F414" s="95">
        <v>-149919013</v>
      </c>
      <c r="G414" s="95">
        <v>-217556956</v>
      </c>
      <c r="H414" s="95">
        <v>-249801792</v>
      </c>
      <c r="I414" s="95">
        <v>-261388391</v>
      </c>
      <c r="J414" s="95">
        <v>-154128779</v>
      </c>
      <c r="K414" s="95">
        <v>-149564658</v>
      </c>
      <c r="L414" s="95">
        <v>-248033391</v>
      </c>
      <c r="M414" s="95">
        <v>-205256262.09536999</v>
      </c>
      <c r="N414" s="93">
        <v>-241338920.94367999</v>
      </c>
      <c r="O414" s="93">
        <v>-252413553.9298</v>
      </c>
      <c r="P414" s="93">
        <v>-139939101.72385001</v>
      </c>
      <c r="Q414" s="93">
        <v>-719493921.65050995</v>
      </c>
      <c r="R414" s="93">
        <v>-195570236.56623</v>
      </c>
      <c r="S414" s="93">
        <v>-288808747.70999998</v>
      </c>
      <c r="T414" s="93">
        <v>-210153355.97</v>
      </c>
      <c r="U414" s="93">
        <v>-281687406.69003004</v>
      </c>
    </row>
    <row r="415" spans="1:21">
      <c r="A415" s="89" t="s">
        <v>3940</v>
      </c>
      <c r="B415" s="89" t="s">
        <v>2861</v>
      </c>
      <c r="C415" s="95">
        <v>35461923882</v>
      </c>
      <c r="D415" s="95">
        <v>37072327901</v>
      </c>
      <c r="E415" s="95">
        <v>37455755688</v>
      </c>
      <c r="F415" s="95">
        <v>41102832678</v>
      </c>
      <c r="G415" s="95">
        <v>44289515893</v>
      </c>
      <c r="H415" s="95">
        <v>44917657150</v>
      </c>
      <c r="I415" s="95">
        <v>54378067089</v>
      </c>
      <c r="J415" s="95">
        <v>59683238075</v>
      </c>
      <c r="K415" s="95">
        <v>70410979161</v>
      </c>
      <c r="L415" s="95">
        <v>67280653625</v>
      </c>
      <c r="M415" s="95">
        <v>66472749345.843895</v>
      </c>
      <c r="N415" s="93">
        <v>75544370245.311798</v>
      </c>
      <c r="O415" s="93">
        <v>86227228600.82991</v>
      </c>
      <c r="P415" s="93">
        <v>85499301483.682709</v>
      </c>
      <c r="Q415" s="93">
        <v>95681060823.844299</v>
      </c>
      <c r="R415" s="93">
        <v>111616738391.017</v>
      </c>
      <c r="S415" s="93">
        <v>131960590223.67999</v>
      </c>
      <c r="T415" s="93">
        <v>143794101835.26999</v>
      </c>
      <c r="U415" s="93">
        <v>149489424235.51599</v>
      </c>
    </row>
    <row r="416" spans="1:21">
      <c r="A416" s="89" t="s">
        <v>3941</v>
      </c>
      <c r="B416" s="89" t="s">
        <v>964</v>
      </c>
      <c r="C416" s="95">
        <v>968800259</v>
      </c>
      <c r="D416" s="95">
        <v>1124095515</v>
      </c>
      <c r="E416" s="95">
        <v>1319034056</v>
      </c>
      <c r="F416" s="95">
        <v>1361005158</v>
      </c>
      <c r="G416" s="95">
        <v>1425141668</v>
      </c>
      <c r="H416" s="95">
        <v>1523536442</v>
      </c>
      <c r="I416" s="95">
        <v>1682093548</v>
      </c>
      <c r="J416" s="95">
        <v>1820658750</v>
      </c>
      <c r="K416" s="95">
        <v>1920475842</v>
      </c>
      <c r="L416" s="95">
        <v>1955606783</v>
      </c>
      <c r="M416" s="95">
        <v>2170936402.3576698</v>
      </c>
      <c r="N416" s="93">
        <v>2510661771.4843197</v>
      </c>
      <c r="O416" s="93">
        <v>2850909017.27773</v>
      </c>
      <c r="P416" s="93">
        <v>2590424208.6097298</v>
      </c>
      <c r="Q416" s="93">
        <v>3100167353.7280602</v>
      </c>
      <c r="R416" s="93">
        <v>3502585265.5232401</v>
      </c>
      <c r="S416" s="93">
        <v>4060398450.9299998</v>
      </c>
      <c r="T416" s="93">
        <v>4748456897.1099997</v>
      </c>
      <c r="U416" s="93">
        <v>5850885310.7982807</v>
      </c>
    </row>
    <row r="417" spans="1:21">
      <c r="A417" s="89" t="s">
        <v>3976</v>
      </c>
      <c r="B417" s="89" t="s">
        <v>176</v>
      </c>
      <c r="C417" s="95">
        <v>3335161556</v>
      </c>
      <c r="D417" s="95">
        <v>2960370239</v>
      </c>
      <c r="E417" s="95">
        <v>1181240205</v>
      </c>
      <c r="F417" s="95">
        <v>1274727942</v>
      </c>
      <c r="G417" s="95">
        <v>1149282351</v>
      </c>
      <c r="H417" s="95">
        <v>1324664239</v>
      </c>
      <c r="I417" s="95">
        <v>4858328818</v>
      </c>
      <c r="J417" s="95">
        <v>4885274776</v>
      </c>
      <c r="K417" s="95">
        <v>6509842803</v>
      </c>
      <c r="L417" s="95">
        <v>5373322548</v>
      </c>
      <c r="M417" s="95">
        <v>5870732891.2864008</v>
      </c>
      <c r="N417" s="93">
        <v>6548459363.1002102</v>
      </c>
      <c r="O417" s="93">
        <v>6625269303.1887598</v>
      </c>
      <c r="P417" s="93">
        <v>7372825355.9925404</v>
      </c>
      <c r="Q417" s="93">
        <v>8092369836.9311104</v>
      </c>
      <c r="R417" s="93">
        <v>8287855417.2156696</v>
      </c>
      <c r="S417" s="93">
        <v>9668920196.0599995</v>
      </c>
      <c r="T417" s="93">
        <v>10973475095.049999</v>
      </c>
      <c r="U417" s="93">
        <v>11271671629.942101</v>
      </c>
    </row>
    <row r="418" spans="1:21">
      <c r="A418" s="89" t="s">
        <v>4001</v>
      </c>
      <c r="B418" s="89" t="s">
        <v>129</v>
      </c>
      <c r="C418" s="95">
        <v>4914655800</v>
      </c>
      <c r="D418" s="95">
        <v>5112144871</v>
      </c>
      <c r="E418" s="95">
        <v>5696254846</v>
      </c>
      <c r="F418" s="95">
        <v>6108523611</v>
      </c>
      <c r="G418" s="95">
        <v>6254246817</v>
      </c>
      <c r="H418" s="95">
        <v>6745205641</v>
      </c>
      <c r="I418" s="95">
        <v>7356532248</v>
      </c>
      <c r="J418" s="95">
        <v>7590400059</v>
      </c>
      <c r="K418" s="95">
        <v>8344811373</v>
      </c>
      <c r="L418" s="95">
        <v>8177651996</v>
      </c>
      <c r="M418" s="95">
        <v>9183170278.5932407</v>
      </c>
      <c r="N418" s="93">
        <v>12449858387.2747</v>
      </c>
      <c r="O418" s="93">
        <v>13719774255.446699</v>
      </c>
      <c r="P418" s="93">
        <v>12781359669.5254</v>
      </c>
      <c r="Q418" s="93">
        <v>16194854503.0541</v>
      </c>
      <c r="R418" s="93">
        <v>17301563772.739399</v>
      </c>
      <c r="S418" s="93">
        <v>20468296836.82</v>
      </c>
      <c r="T418" s="93">
        <v>24058361459.779999</v>
      </c>
      <c r="U418" s="93">
        <v>28092527679.722897</v>
      </c>
    </row>
    <row r="419" spans="1:21" ht="25.5">
      <c r="A419" s="89" t="s">
        <v>4072</v>
      </c>
      <c r="B419" s="89" t="s">
        <v>1186</v>
      </c>
      <c r="C419" s="95">
        <v>275126810</v>
      </c>
      <c r="D419" s="95">
        <v>194859122</v>
      </c>
      <c r="E419" s="95">
        <v>748990740</v>
      </c>
      <c r="F419" s="95">
        <v>4435842917</v>
      </c>
      <c r="G419" s="95">
        <v>4343545449</v>
      </c>
      <c r="H419" s="95">
        <v>393993394</v>
      </c>
      <c r="I419" s="95">
        <v>492776961</v>
      </c>
      <c r="J419" s="95">
        <v>578048704</v>
      </c>
      <c r="K419" s="95">
        <v>618523785</v>
      </c>
      <c r="L419" s="95">
        <v>629748937</v>
      </c>
      <c r="M419" s="95">
        <v>615701248.31200004</v>
      </c>
      <c r="N419" s="93">
        <v>937522127.66031003</v>
      </c>
      <c r="O419" s="93">
        <v>909610187.70099998</v>
      </c>
      <c r="P419" s="93">
        <v>891233272.079</v>
      </c>
      <c r="Q419" s="93">
        <v>1022935994.971</v>
      </c>
      <c r="R419" s="93">
        <v>1191402705.003</v>
      </c>
      <c r="S419" s="93">
        <v>1488079302.3299999</v>
      </c>
      <c r="T419" s="93">
        <v>1643467372.8900001</v>
      </c>
      <c r="U419" s="93">
        <v>1797678272.023</v>
      </c>
    </row>
    <row r="420" spans="1:21">
      <c r="A420" s="89" t="s">
        <v>4079</v>
      </c>
      <c r="B420" s="89" t="s">
        <v>1024</v>
      </c>
      <c r="C420" s="95">
        <v>8601724197</v>
      </c>
      <c r="D420" s="95">
        <v>9245992821</v>
      </c>
      <c r="E420" s="95">
        <v>10294516063</v>
      </c>
      <c r="F420" s="95">
        <v>10827051405</v>
      </c>
      <c r="G420" s="95">
        <v>11239437392</v>
      </c>
      <c r="H420" s="95">
        <v>10760637727</v>
      </c>
      <c r="I420" s="95">
        <v>11263397124</v>
      </c>
      <c r="J420" s="95">
        <v>12043974970</v>
      </c>
      <c r="K420" s="95">
        <v>14135622751</v>
      </c>
      <c r="L420" s="95">
        <v>12888185468</v>
      </c>
      <c r="M420" s="95">
        <v>12567507968.173</v>
      </c>
      <c r="N420" s="93">
        <v>13413137964.612301</v>
      </c>
      <c r="O420" s="93">
        <v>14472459547.323099</v>
      </c>
      <c r="P420" s="93">
        <v>16400278902.9545</v>
      </c>
      <c r="Q420" s="93">
        <v>22042240121.451397</v>
      </c>
      <c r="R420" s="93">
        <v>27342784295.807301</v>
      </c>
      <c r="S420" s="93">
        <v>32298615102.790001</v>
      </c>
      <c r="T420" s="93">
        <v>35613871961.43</v>
      </c>
      <c r="U420" s="93">
        <v>33849738144.713699</v>
      </c>
    </row>
    <row r="421" spans="1:21">
      <c r="A421" s="89" t="s">
        <v>4088</v>
      </c>
      <c r="B421" s="89" t="s">
        <v>1026</v>
      </c>
      <c r="C421" s="95">
        <v>1710382479</v>
      </c>
      <c r="D421" s="95">
        <v>1816121515</v>
      </c>
      <c r="E421" s="95">
        <v>1896172714</v>
      </c>
      <c r="F421" s="95">
        <v>1954669894</v>
      </c>
      <c r="G421" s="95">
        <v>2377920535</v>
      </c>
      <c r="H421" s="95">
        <v>2307089659</v>
      </c>
      <c r="I421" s="95">
        <v>2261019042</v>
      </c>
      <c r="J421" s="95">
        <v>2378641748</v>
      </c>
      <c r="K421" s="95">
        <v>2518138065</v>
      </c>
      <c r="L421" s="95">
        <v>2572580866</v>
      </c>
      <c r="M421" s="95">
        <v>2777400645.97048</v>
      </c>
      <c r="N421" s="93">
        <v>3112883613.7210898</v>
      </c>
      <c r="O421" s="93">
        <v>3349881485.5939102</v>
      </c>
      <c r="P421" s="93">
        <v>3441416847.5861602</v>
      </c>
      <c r="Q421" s="93">
        <v>3673748382.1772799</v>
      </c>
      <c r="R421" s="93">
        <v>4144208970.1051898</v>
      </c>
      <c r="S421" s="93">
        <v>4776930486.1400003</v>
      </c>
      <c r="T421" s="93">
        <v>5834947946.6599998</v>
      </c>
      <c r="U421" s="93">
        <v>6213438169.1216106</v>
      </c>
    </row>
    <row r="422" spans="1:21">
      <c r="A422" s="89" t="s">
        <v>4093</v>
      </c>
      <c r="B422" s="89" t="s">
        <v>1028</v>
      </c>
      <c r="C422" s="95">
        <v>1159642574</v>
      </c>
      <c r="D422" s="95">
        <v>1290106877</v>
      </c>
      <c r="E422" s="95">
        <v>1340979604</v>
      </c>
      <c r="F422" s="95">
        <v>1348127521</v>
      </c>
      <c r="G422" s="95">
        <v>1609536389</v>
      </c>
      <c r="H422" s="95">
        <v>1571114363</v>
      </c>
      <c r="I422" s="95">
        <v>1553428770</v>
      </c>
      <c r="J422" s="95">
        <v>1644375524</v>
      </c>
      <c r="K422" s="95">
        <v>1719086559</v>
      </c>
      <c r="L422" s="95">
        <v>1865083001</v>
      </c>
      <c r="M422" s="95">
        <v>2150133824.92419</v>
      </c>
      <c r="N422" s="93">
        <v>2381313723.6371498</v>
      </c>
      <c r="O422" s="93">
        <v>2919188955.2782102</v>
      </c>
      <c r="P422" s="93">
        <v>2933518072.3361096</v>
      </c>
      <c r="Q422" s="93">
        <v>3179096798.9538798</v>
      </c>
      <c r="R422" s="93">
        <v>3206024570.2834001</v>
      </c>
      <c r="S422" s="93">
        <v>3977802387.52</v>
      </c>
      <c r="T422" s="93">
        <v>4265193818.6700001</v>
      </c>
      <c r="U422" s="93">
        <v>4509677734.6573801</v>
      </c>
    </row>
    <row r="423" spans="1:21">
      <c r="A423" s="89" t="s">
        <v>4099</v>
      </c>
      <c r="B423" s="89" t="s">
        <v>1030</v>
      </c>
      <c r="C423" s="95">
        <v>305863168</v>
      </c>
      <c r="D423" s="95">
        <v>337008870</v>
      </c>
      <c r="E423" s="95">
        <v>306194370</v>
      </c>
      <c r="F423" s="95">
        <v>337936769</v>
      </c>
      <c r="G423" s="95">
        <v>1129877123</v>
      </c>
      <c r="H423" s="95">
        <v>472730396</v>
      </c>
      <c r="I423" s="95">
        <v>524862012</v>
      </c>
      <c r="J423" s="95">
        <v>762591996</v>
      </c>
      <c r="K423" s="95">
        <v>666798725</v>
      </c>
      <c r="L423" s="95">
        <v>982703030</v>
      </c>
      <c r="M423" s="95">
        <v>1050727358.28442</v>
      </c>
      <c r="N423" s="93">
        <v>731611552.00463998</v>
      </c>
      <c r="O423" s="93">
        <v>777233302.03551006</v>
      </c>
      <c r="P423" s="93">
        <v>747953878.32897997</v>
      </c>
      <c r="Q423" s="93">
        <v>813913119.93502998</v>
      </c>
      <c r="R423" s="93">
        <v>884385010.82682991</v>
      </c>
      <c r="S423" s="93">
        <v>1052892028.48</v>
      </c>
      <c r="T423" s="93">
        <v>1485367556.4000001</v>
      </c>
      <c r="U423" s="93">
        <v>1681630577.43454</v>
      </c>
    </row>
    <row r="424" spans="1:21">
      <c r="A424" s="89" t="s">
        <v>4121</v>
      </c>
      <c r="B424" s="89" t="s">
        <v>1032</v>
      </c>
      <c r="C424" s="95">
        <v>702889122</v>
      </c>
      <c r="D424" s="95">
        <v>906911264</v>
      </c>
      <c r="E424" s="95">
        <v>915006496</v>
      </c>
      <c r="F424" s="95">
        <v>895331751</v>
      </c>
      <c r="G424" s="95">
        <v>944185162</v>
      </c>
      <c r="H424" s="95">
        <v>997435959</v>
      </c>
      <c r="I424" s="95">
        <v>1208062771</v>
      </c>
      <c r="J424" s="95">
        <v>1173933028</v>
      </c>
      <c r="K424" s="95">
        <v>1527243750</v>
      </c>
      <c r="L424" s="95">
        <v>1930690111</v>
      </c>
      <c r="M424" s="95">
        <v>1750480953.73699</v>
      </c>
      <c r="N424" s="93">
        <v>2239748108.1581697</v>
      </c>
      <c r="O424" s="93">
        <v>2404920928.0385299</v>
      </c>
      <c r="P424" s="93">
        <v>2591995538.0363598</v>
      </c>
      <c r="Q424" s="93">
        <v>2473192365.2330198</v>
      </c>
      <c r="R424" s="93">
        <v>2942221874.2591</v>
      </c>
      <c r="S424" s="93">
        <v>3621825651.3899999</v>
      </c>
      <c r="T424" s="93">
        <v>3582065063.3099999</v>
      </c>
      <c r="U424" s="93">
        <v>3439255893.6402903</v>
      </c>
    </row>
    <row r="425" spans="1:21">
      <c r="A425" s="89" t="s">
        <v>4128</v>
      </c>
      <c r="B425" s="89" t="s">
        <v>966</v>
      </c>
      <c r="C425" s="95">
        <v>1464709737</v>
      </c>
      <c r="D425" s="95">
        <v>1478916240</v>
      </c>
      <c r="E425" s="95">
        <v>2326964777</v>
      </c>
      <c r="F425" s="95">
        <v>2280034685</v>
      </c>
      <c r="G425" s="95">
        <v>2655396286</v>
      </c>
      <c r="H425" s="95">
        <v>2893753573</v>
      </c>
      <c r="I425" s="95">
        <v>5813208223</v>
      </c>
      <c r="J425" s="95">
        <v>7027030918</v>
      </c>
      <c r="K425" s="95">
        <v>9201234904</v>
      </c>
      <c r="L425" s="95">
        <v>9014210892</v>
      </c>
      <c r="M425" s="95">
        <v>9510149503.10289</v>
      </c>
      <c r="N425" s="93">
        <v>10242391390.8316</v>
      </c>
      <c r="O425" s="93">
        <v>11829025275.6891</v>
      </c>
      <c r="P425" s="93">
        <v>10936771914.8738</v>
      </c>
      <c r="Q425" s="93">
        <v>12107765507.9877</v>
      </c>
      <c r="R425" s="93">
        <v>14170552025.902401</v>
      </c>
      <c r="S425" s="93">
        <v>15713714263.549999</v>
      </c>
      <c r="T425" s="93">
        <v>15628084652.67</v>
      </c>
      <c r="U425" s="93">
        <v>16345427144.234699</v>
      </c>
    </row>
    <row r="426" spans="1:21">
      <c r="A426" s="89" t="s">
        <v>4143</v>
      </c>
      <c r="B426" s="89" t="s">
        <v>980</v>
      </c>
      <c r="C426" s="95">
        <v>250047169</v>
      </c>
      <c r="D426" s="95">
        <v>311697458</v>
      </c>
      <c r="E426" s="95">
        <v>374137796</v>
      </c>
      <c r="F426" s="95">
        <v>358426449</v>
      </c>
      <c r="G426" s="95">
        <v>344818488</v>
      </c>
      <c r="H426" s="95">
        <v>431488016</v>
      </c>
      <c r="I426" s="95">
        <v>495368697</v>
      </c>
      <c r="J426" s="95">
        <v>540460867</v>
      </c>
      <c r="K426" s="95">
        <v>670388667</v>
      </c>
      <c r="L426" s="95">
        <v>735250491</v>
      </c>
      <c r="M426" s="95">
        <v>752874040.39332998</v>
      </c>
      <c r="N426" s="93">
        <v>770608469.78734994</v>
      </c>
      <c r="O426" s="93">
        <v>839865978.79832995</v>
      </c>
      <c r="P426" s="93">
        <v>841564078.11223996</v>
      </c>
      <c r="Q426" s="93">
        <v>880720056.31445992</v>
      </c>
      <c r="R426" s="93">
        <v>807325407.47375</v>
      </c>
      <c r="S426" s="93">
        <v>739433567.64999998</v>
      </c>
      <c r="T426" s="93">
        <v>663691670.26999998</v>
      </c>
      <c r="U426" s="93">
        <v>606041277.17333996</v>
      </c>
    </row>
    <row r="427" spans="1:21">
      <c r="A427" s="89" t="s">
        <v>4158</v>
      </c>
      <c r="B427" s="89" t="s">
        <v>1034</v>
      </c>
      <c r="C427" s="95">
        <v>3662996713</v>
      </c>
      <c r="D427" s="95">
        <v>4116748643</v>
      </c>
      <c r="E427" s="95">
        <v>4097416770</v>
      </c>
      <c r="F427" s="95">
        <v>3603392624</v>
      </c>
      <c r="G427" s="95">
        <v>3498326925</v>
      </c>
      <c r="H427" s="95">
        <v>3444758769</v>
      </c>
      <c r="I427" s="95">
        <v>3460817172</v>
      </c>
      <c r="J427" s="95">
        <v>3506612142</v>
      </c>
      <c r="K427" s="95">
        <v>6073328344</v>
      </c>
      <c r="L427" s="95">
        <v>5794341262</v>
      </c>
      <c r="M427" s="95">
        <v>5408685432.5550995</v>
      </c>
      <c r="N427" s="93">
        <v>5888934581.302</v>
      </c>
      <c r="O427" s="93">
        <v>5503810538.0803699</v>
      </c>
      <c r="P427" s="93">
        <v>5316788752.9156904</v>
      </c>
      <c r="Q427" s="93">
        <v>5602179306.1059999</v>
      </c>
      <c r="R427" s="93">
        <v>5943217288.3809996</v>
      </c>
      <c r="S427" s="93">
        <v>5601037084.4799995</v>
      </c>
      <c r="T427" s="93">
        <v>5778387120.1999998</v>
      </c>
      <c r="U427" s="93">
        <v>5933169697.1214104</v>
      </c>
    </row>
    <row r="428" spans="1:21">
      <c r="A428" s="89" t="s">
        <v>4174</v>
      </c>
      <c r="B428" s="89" t="s">
        <v>968</v>
      </c>
      <c r="C428" s="95">
        <v>715197506</v>
      </c>
      <c r="D428" s="95">
        <v>602594461</v>
      </c>
      <c r="E428" s="95">
        <v>540100181</v>
      </c>
      <c r="F428" s="95">
        <v>488152663</v>
      </c>
      <c r="G428" s="95">
        <v>488491109</v>
      </c>
      <c r="H428" s="95">
        <v>437849364</v>
      </c>
      <c r="I428" s="95">
        <v>463519270</v>
      </c>
      <c r="J428" s="95">
        <v>439612324</v>
      </c>
      <c r="K428" s="95">
        <v>478003476</v>
      </c>
      <c r="L428" s="95">
        <v>513856357</v>
      </c>
      <c r="M428" s="95">
        <v>547272425.61899996</v>
      </c>
      <c r="N428" s="93">
        <v>557011362.51499999</v>
      </c>
      <c r="O428" s="93">
        <v>583327349.36899996</v>
      </c>
      <c r="P428" s="93">
        <v>433325387.81560999</v>
      </c>
      <c r="Q428" s="93">
        <v>607915345.3211</v>
      </c>
      <c r="R428" s="93">
        <v>708487904.88739002</v>
      </c>
      <c r="S428" s="93">
        <v>812873622.29999995</v>
      </c>
      <c r="T428" s="93">
        <v>853325169.22000003</v>
      </c>
      <c r="U428" s="93">
        <v>894077773.79763997</v>
      </c>
    </row>
    <row r="429" spans="1:21">
      <c r="A429" s="89" t="s">
        <v>4191</v>
      </c>
      <c r="B429" s="89" t="s">
        <v>970</v>
      </c>
      <c r="C429" s="95">
        <v>61531178</v>
      </c>
      <c r="D429" s="95">
        <v>74803360</v>
      </c>
      <c r="E429" s="95">
        <v>74680812</v>
      </c>
      <c r="F429" s="95">
        <v>77032643</v>
      </c>
      <c r="G429" s="95">
        <v>84140547</v>
      </c>
      <c r="H429" s="95">
        <v>84716390</v>
      </c>
      <c r="I429" s="95">
        <v>90570313</v>
      </c>
      <c r="J429" s="95">
        <v>90223508</v>
      </c>
      <c r="K429" s="95">
        <v>94337546</v>
      </c>
      <c r="L429" s="95">
        <v>97568109</v>
      </c>
      <c r="M429" s="95">
        <v>85201159.229880005</v>
      </c>
      <c r="N429" s="93">
        <v>91278936.971939996</v>
      </c>
      <c r="O429" s="93">
        <v>91476645.300940007</v>
      </c>
      <c r="P429" s="93">
        <v>46195897.057110004</v>
      </c>
      <c r="Q429" s="93">
        <v>79823633.105240002</v>
      </c>
      <c r="R429" s="93">
        <v>151134813.49614</v>
      </c>
      <c r="S429" s="93">
        <v>183850905.38999999</v>
      </c>
      <c r="T429" s="93">
        <v>191046208.30000001</v>
      </c>
      <c r="U429" s="93">
        <v>195746080.63194001</v>
      </c>
    </row>
    <row r="430" spans="1:21">
      <c r="A430" s="89" t="s">
        <v>7701</v>
      </c>
      <c r="B430" s="89" t="s">
        <v>7749</v>
      </c>
      <c r="C430" s="95">
        <v>2053686657</v>
      </c>
      <c r="D430" s="95">
        <v>2658487579</v>
      </c>
      <c r="E430" s="95">
        <v>2853110553</v>
      </c>
      <c r="F430" s="95">
        <v>2575229665</v>
      </c>
      <c r="G430" s="95">
        <v>2786136583</v>
      </c>
      <c r="H430" s="95">
        <v>3199458101</v>
      </c>
      <c r="I430" s="95">
        <v>3288972235</v>
      </c>
      <c r="J430" s="95">
        <v>3242935036</v>
      </c>
      <c r="K430" s="95">
        <v>3510576804</v>
      </c>
      <c r="L430" s="95">
        <v>4252347247</v>
      </c>
      <c r="M430" s="95">
        <v>1714768277.6052599</v>
      </c>
      <c r="N430" s="93">
        <v>0</v>
      </c>
      <c r="O430" s="93">
        <v>0</v>
      </c>
      <c r="P430" s="93">
        <v>0</v>
      </c>
      <c r="Q430" s="93">
        <v>0</v>
      </c>
      <c r="R430" s="93">
        <v>0</v>
      </c>
      <c r="S430" s="93">
        <v>0</v>
      </c>
      <c r="T430" s="93">
        <v>0</v>
      </c>
      <c r="U430" s="93">
        <v>0</v>
      </c>
    </row>
    <row r="431" spans="1:21">
      <c r="A431" s="89" t="s">
        <v>4202</v>
      </c>
      <c r="B431" s="89" t="s">
        <v>215</v>
      </c>
      <c r="C431" s="95">
        <v>3371274602</v>
      </c>
      <c r="D431" s="95">
        <v>2662797684</v>
      </c>
      <c r="E431" s="95">
        <v>1418692162</v>
      </c>
      <c r="F431" s="95">
        <v>729558430</v>
      </c>
      <c r="G431" s="95">
        <v>896752291</v>
      </c>
      <c r="H431" s="95">
        <v>1488355752</v>
      </c>
      <c r="I431" s="95">
        <v>1210872527</v>
      </c>
      <c r="J431" s="95">
        <v>1297846736</v>
      </c>
      <c r="K431" s="95">
        <v>1701199022</v>
      </c>
      <c r="L431" s="95">
        <v>1975577986</v>
      </c>
      <c r="M431" s="95">
        <v>2041050790.148</v>
      </c>
      <c r="N431" s="93">
        <v>2718940046.112</v>
      </c>
      <c r="O431" s="93">
        <v>7931770845.5970001</v>
      </c>
      <c r="P431" s="93">
        <v>6855725154.5530005</v>
      </c>
      <c r="Q431" s="93">
        <v>3083924164.303</v>
      </c>
      <c r="R431" s="93">
        <v>6147773887.3310003</v>
      </c>
      <c r="S431" s="93">
        <v>9800789404.1100006</v>
      </c>
      <c r="T431" s="93">
        <v>9669135043.0100002</v>
      </c>
      <c r="U431" s="93">
        <v>12323992500.023001</v>
      </c>
    </row>
    <row r="432" spans="1:21">
      <c r="A432" s="89" t="s">
        <v>4213</v>
      </c>
      <c r="B432" s="89" t="s">
        <v>974</v>
      </c>
      <c r="C432" s="95">
        <v>937326062</v>
      </c>
      <c r="D432" s="95">
        <v>1118056070</v>
      </c>
      <c r="E432" s="95">
        <v>1519128543</v>
      </c>
      <c r="F432" s="95">
        <v>1149887784</v>
      </c>
      <c r="G432" s="95">
        <v>1267597064</v>
      </c>
      <c r="H432" s="95">
        <v>5289266580</v>
      </c>
      <c r="I432" s="95">
        <v>5266656304</v>
      </c>
      <c r="J432" s="95">
        <v>6920523052</v>
      </c>
      <c r="K432" s="95">
        <v>7165246041</v>
      </c>
      <c r="L432" s="95">
        <v>4446486216</v>
      </c>
      <c r="M432" s="95">
        <v>4524895573.70996</v>
      </c>
      <c r="N432" s="93">
        <v>4837597889.0096903</v>
      </c>
      <c r="O432" s="93">
        <v>5198327402.7483606</v>
      </c>
      <c r="P432" s="93">
        <v>5712688943.3222103</v>
      </c>
      <c r="Q432" s="93">
        <v>6488921455.4147997</v>
      </c>
      <c r="R432" s="93">
        <v>7700699501.5201597</v>
      </c>
      <c r="S432" s="93">
        <v>8858249392.5499992</v>
      </c>
      <c r="T432" s="93">
        <v>10435257625.209999</v>
      </c>
      <c r="U432" s="93">
        <v>7411554946.84163</v>
      </c>
    </row>
    <row r="433" spans="1:21">
      <c r="A433" s="89" t="s">
        <v>4226</v>
      </c>
      <c r="B433" s="89" t="s">
        <v>976</v>
      </c>
      <c r="C433" s="95">
        <v>169388271</v>
      </c>
      <c r="D433" s="95">
        <v>190918740</v>
      </c>
      <c r="E433" s="95">
        <v>211569708</v>
      </c>
      <c r="F433" s="95">
        <v>134438395</v>
      </c>
      <c r="G433" s="95">
        <v>74945868</v>
      </c>
      <c r="H433" s="95">
        <v>87862910</v>
      </c>
      <c r="I433" s="95">
        <v>213986692</v>
      </c>
      <c r="J433" s="95">
        <v>257213535</v>
      </c>
      <c r="K433" s="95">
        <v>337834399</v>
      </c>
      <c r="L433" s="95">
        <v>313620847</v>
      </c>
      <c r="M433" s="95">
        <v>269893283.24036998</v>
      </c>
      <c r="N433" s="93">
        <v>292035411.00109005</v>
      </c>
      <c r="O433" s="93">
        <v>295637504.53424001</v>
      </c>
      <c r="P433" s="93">
        <v>178760606.97645998</v>
      </c>
      <c r="Q433" s="93">
        <v>341739255.02614003</v>
      </c>
      <c r="R433" s="93">
        <v>529175117.10026002</v>
      </c>
      <c r="S433" s="93">
        <v>575954510.30999994</v>
      </c>
      <c r="T433" s="93">
        <v>0</v>
      </c>
      <c r="U433" s="93">
        <v>0</v>
      </c>
    </row>
    <row r="434" spans="1:21">
      <c r="A434" s="89" t="s">
        <v>4243</v>
      </c>
      <c r="B434" s="89" t="s">
        <v>978</v>
      </c>
      <c r="C434" s="95">
        <v>9045203</v>
      </c>
      <c r="D434" s="95">
        <v>20178471</v>
      </c>
      <c r="E434" s="95">
        <v>26256305</v>
      </c>
      <c r="F434" s="95">
        <v>36505804</v>
      </c>
      <c r="G434" s="95">
        <v>32497212</v>
      </c>
      <c r="H434" s="95">
        <v>42348144</v>
      </c>
      <c r="I434" s="95">
        <v>45974773</v>
      </c>
      <c r="J434" s="95">
        <v>40945448</v>
      </c>
      <c r="K434" s="95">
        <v>58219454</v>
      </c>
      <c r="L434" s="95">
        <v>68059725</v>
      </c>
      <c r="M434" s="95">
        <v>51706522.937690005</v>
      </c>
      <c r="N434" s="93">
        <v>103906635.72045</v>
      </c>
      <c r="O434" s="93">
        <v>77636796.677829996</v>
      </c>
      <c r="P434" s="93">
        <v>83423105.436789989</v>
      </c>
      <c r="Q434" s="93">
        <v>108762741.54597001</v>
      </c>
      <c r="R434" s="93">
        <v>111150215.36624999</v>
      </c>
      <c r="S434" s="93">
        <v>126389375.62</v>
      </c>
      <c r="T434" s="93">
        <v>249084346.61000001</v>
      </c>
      <c r="U434" s="93">
        <v>411909619.21037</v>
      </c>
    </row>
    <row r="435" spans="1:21">
      <c r="A435" s="89" t="s">
        <v>7829</v>
      </c>
      <c r="B435" s="89" t="s">
        <v>7830</v>
      </c>
      <c r="C435" s="95">
        <v>0</v>
      </c>
      <c r="D435" s="95">
        <v>0</v>
      </c>
      <c r="E435" s="95">
        <v>0</v>
      </c>
      <c r="F435" s="95">
        <v>0</v>
      </c>
      <c r="G435" s="95">
        <v>0</v>
      </c>
      <c r="H435" s="95">
        <v>0</v>
      </c>
      <c r="I435" s="95">
        <v>0</v>
      </c>
      <c r="J435" s="95">
        <v>0</v>
      </c>
      <c r="K435" s="95">
        <v>0</v>
      </c>
      <c r="L435" s="95">
        <v>0</v>
      </c>
      <c r="M435" s="95">
        <v>0</v>
      </c>
      <c r="N435" s="95">
        <v>0</v>
      </c>
      <c r="O435" s="95">
        <v>0</v>
      </c>
      <c r="P435" s="95">
        <v>0</v>
      </c>
      <c r="Q435" s="95">
        <v>0</v>
      </c>
      <c r="R435" s="95">
        <v>0</v>
      </c>
      <c r="S435" s="95">
        <v>0</v>
      </c>
      <c r="T435" s="95">
        <v>0</v>
      </c>
      <c r="U435" s="93">
        <v>5877491.7739200005</v>
      </c>
    </row>
    <row r="436" spans="1:21">
      <c r="A436" s="89" t="s">
        <v>4252</v>
      </c>
      <c r="B436" s="89" t="s">
        <v>210</v>
      </c>
      <c r="C436" s="95">
        <v>12918767</v>
      </c>
      <c r="D436" s="95">
        <v>17344204</v>
      </c>
      <c r="E436" s="95">
        <v>20778376</v>
      </c>
      <c r="F436" s="95">
        <v>24830614</v>
      </c>
      <c r="G436" s="95">
        <v>26405893</v>
      </c>
      <c r="H436" s="95">
        <v>28247494</v>
      </c>
      <c r="I436" s="95">
        <v>32026253</v>
      </c>
      <c r="J436" s="95">
        <v>35012595</v>
      </c>
      <c r="K436" s="95">
        <v>38130704</v>
      </c>
      <c r="L436" s="95">
        <v>962730866</v>
      </c>
      <c r="M436" s="95">
        <v>1075931575.1424301</v>
      </c>
      <c r="N436" s="93">
        <v>1140983987.9167399</v>
      </c>
      <c r="O436" s="93">
        <v>1178591593.5076799</v>
      </c>
      <c r="P436" s="93">
        <v>1463836711.5221999</v>
      </c>
      <c r="Q436" s="93">
        <v>1595304810.03427</v>
      </c>
      <c r="R436" s="93">
        <v>1740675081.33091</v>
      </c>
      <c r="S436" s="93">
        <v>2042982159.8099999</v>
      </c>
      <c r="T436" s="93">
        <v>2162500975.8899999</v>
      </c>
      <c r="U436" s="93">
        <v>2311951080.8301501</v>
      </c>
    </row>
    <row r="437" spans="1:21">
      <c r="A437" s="89" t="s">
        <v>4255</v>
      </c>
      <c r="B437" s="89" t="s">
        <v>1020</v>
      </c>
      <c r="C437" s="95">
        <v>1253903513</v>
      </c>
      <c r="D437" s="95">
        <v>1238438514</v>
      </c>
      <c r="E437" s="95">
        <v>1444646337</v>
      </c>
      <c r="F437" s="95">
        <v>1719786126</v>
      </c>
      <c r="G437" s="95">
        <v>2280351023</v>
      </c>
      <c r="H437" s="95">
        <v>1840682382</v>
      </c>
      <c r="I437" s="95">
        <v>3230385191</v>
      </c>
      <c r="J437" s="95">
        <v>3954354433</v>
      </c>
      <c r="K437" s="95">
        <v>3709976667</v>
      </c>
      <c r="L437" s="95">
        <v>3572952295</v>
      </c>
      <c r="M437" s="95">
        <v>3210746371.0425401</v>
      </c>
      <c r="N437" s="93">
        <v>5579992696.1160002</v>
      </c>
      <c r="O437" s="93">
        <v>5692258160.6625996</v>
      </c>
      <c r="P437" s="93">
        <v>5101597146.2353897</v>
      </c>
      <c r="Q437" s="93">
        <v>5890902735.1855593</v>
      </c>
      <c r="R437" s="93">
        <v>8978014230.0858002</v>
      </c>
      <c r="S437" s="93">
        <v>8258697806.8500004</v>
      </c>
      <c r="T437" s="93">
        <v>8371325565.5299997</v>
      </c>
      <c r="U437" s="93">
        <v>8823458886.8702698</v>
      </c>
    </row>
    <row r="438" spans="1:21" ht="25.5">
      <c r="A438" s="89" t="s">
        <v>4277</v>
      </c>
      <c r="B438" s="89" t="s">
        <v>4278</v>
      </c>
      <c r="C438" s="95">
        <v>-474347461</v>
      </c>
      <c r="D438" s="95">
        <v>-406264617</v>
      </c>
      <c r="E438" s="95">
        <v>-1150115726</v>
      </c>
      <c r="F438" s="95">
        <v>-617660172</v>
      </c>
      <c r="G438" s="95">
        <v>-619516282</v>
      </c>
      <c r="H438" s="95">
        <v>-447538145</v>
      </c>
      <c r="I438" s="95">
        <v>-434791855</v>
      </c>
      <c r="J438" s="95">
        <v>-547432074</v>
      </c>
      <c r="K438" s="95">
        <v>-588040520</v>
      </c>
      <c r="L438" s="95">
        <v>-841921408</v>
      </c>
      <c r="M438" s="95">
        <v>-857217180.52094996</v>
      </c>
      <c r="N438" s="93">
        <v>-1004507773.6249501</v>
      </c>
      <c r="O438" s="93">
        <v>-1023746472.01902</v>
      </c>
      <c r="P438" s="93">
        <v>-1222381960.5866001</v>
      </c>
      <c r="Q438" s="93">
        <v>-1699416662.93488</v>
      </c>
      <c r="R438" s="93">
        <v>-4174498963.6209602</v>
      </c>
      <c r="S438" s="93">
        <v>-2167142311.4000001</v>
      </c>
      <c r="T438" s="93">
        <v>-2412943712.96</v>
      </c>
      <c r="U438" s="93">
        <v>-2480285675.0466199</v>
      </c>
    </row>
    <row r="439" spans="1:21">
      <c r="A439" s="89" t="s">
        <v>4295</v>
      </c>
      <c r="B439" s="89" t="s">
        <v>4296</v>
      </c>
      <c r="C439" s="95">
        <v>3085159356</v>
      </c>
      <c r="D439" s="95">
        <v>4012523656</v>
      </c>
      <c r="E439" s="95">
        <v>4538602476</v>
      </c>
      <c r="F439" s="95">
        <v>5351728821</v>
      </c>
      <c r="G439" s="95">
        <v>5522753532</v>
      </c>
      <c r="H439" s="95">
        <v>7339224171</v>
      </c>
      <c r="I439" s="95">
        <v>7857960922</v>
      </c>
      <c r="J439" s="95">
        <v>7605408895</v>
      </c>
      <c r="K439" s="95">
        <v>1364600146</v>
      </c>
      <c r="L439" s="95">
        <v>4477945106</v>
      </c>
      <c r="M439" s="95">
        <v>1956369283.3251898</v>
      </c>
      <c r="N439" s="93">
        <v>9884113328.4440384</v>
      </c>
      <c r="O439" s="93">
        <v>9689437145.9444714</v>
      </c>
      <c r="P439" s="93">
        <v>13408166231.2924</v>
      </c>
      <c r="Q439" s="93">
        <v>19064448272.470303</v>
      </c>
      <c r="R439" s="93">
        <v>21800129502.6007</v>
      </c>
      <c r="S439" s="93">
        <v>24045016391.349998</v>
      </c>
      <c r="T439" s="93">
        <v>46634212701.019997</v>
      </c>
      <c r="U439" s="93">
        <v>57789333096.925201</v>
      </c>
    </row>
    <row r="440" spans="1:21">
      <c r="A440" s="89" t="s">
        <v>4297</v>
      </c>
      <c r="B440" s="89" t="s">
        <v>4298</v>
      </c>
      <c r="C440" s="95">
        <v>165902514</v>
      </c>
      <c r="D440" s="95">
        <v>21218233</v>
      </c>
      <c r="E440" s="95">
        <v>51315661</v>
      </c>
      <c r="F440" s="95">
        <v>25992845</v>
      </c>
      <c r="G440" s="95">
        <v>26499782</v>
      </c>
      <c r="H440" s="95">
        <v>34217629</v>
      </c>
      <c r="I440" s="95">
        <v>29506238</v>
      </c>
      <c r="J440" s="95">
        <v>33361905</v>
      </c>
      <c r="K440" s="95">
        <v>30232312</v>
      </c>
      <c r="L440" s="95">
        <v>1434885162</v>
      </c>
      <c r="M440" s="95">
        <v>59408380.978800006</v>
      </c>
      <c r="N440" s="93">
        <v>66509012.829129994</v>
      </c>
      <c r="O440" s="93">
        <v>64658388.683250003</v>
      </c>
      <c r="P440" s="93">
        <v>72063629.982039988</v>
      </c>
      <c r="Q440" s="93">
        <v>45936962.323260002</v>
      </c>
      <c r="R440" s="93">
        <v>107198888.71778999</v>
      </c>
      <c r="S440" s="93">
        <v>156537219.06999999</v>
      </c>
      <c r="T440" s="93">
        <v>184469535.18000001</v>
      </c>
      <c r="U440" s="93">
        <v>197104246.55045003</v>
      </c>
    </row>
    <row r="441" spans="1:21">
      <c r="A441" s="89" t="s">
        <v>4317</v>
      </c>
      <c r="B441" s="89" t="s">
        <v>550</v>
      </c>
      <c r="C441" s="95">
        <v>0</v>
      </c>
      <c r="D441" s="95">
        <v>0</v>
      </c>
      <c r="E441" s="95">
        <v>0</v>
      </c>
      <c r="F441" s="95">
        <v>0</v>
      </c>
      <c r="G441" s="95">
        <v>0</v>
      </c>
      <c r="H441" s="95">
        <v>0</v>
      </c>
      <c r="I441" s="95">
        <v>0</v>
      </c>
      <c r="J441" s="95">
        <v>329998</v>
      </c>
      <c r="K441" s="95">
        <v>0</v>
      </c>
      <c r="L441" s="95">
        <v>95279210</v>
      </c>
      <c r="M441" s="95">
        <v>0</v>
      </c>
      <c r="N441" s="93">
        <v>2373599.2009999999</v>
      </c>
      <c r="O441" s="93">
        <v>0</v>
      </c>
      <c r="P441" s="93">
        <v>9043719.3000000007</v>
      </c>
      <c r="Q441" s="93">
        <v>39282.737659999999</v>
      </c>
      <c r="R441" s="93">
        <v>30480439.752</v>
      </c>
      <c r="S441" s="93">
        <v>69973787.209999993</v>
      </c>
      <c r="T441" s="93">
        <v>301151.13</v>
      </c>
      <c r="U441" s="93">
        <v>175929.6306</v>
      </c>
    </row>
    <row r="442" spans="1:21">
      <c r="A442" s="89" t="s">
        <v>4340</v>
      </c>
      <c r="B442" s="89" t="s">
        <v>1209</v>
      </c>
      <c r="C442" s="95">
        <v>32608415</v>
      </c>
      <c r="D442" s="95">
        <v>31160037</v>
      </c>
      <c r="E442" s="95">
        <v>16590272</v>
      </c>
      <c r="F442" s="95">
        <v>0</v>
      </c>
      <c r="G442" s="95">
        <v>0</v>
      </c>
      <c r="H442" s="95">
        <v>2435091</v>
      </c>
      <c r="I442" s="95">
        <v>0</v>
      </c>
      <c r="J442" s="95">
        <v>0</v>
      </c>
      <c r="K442" s="95">
        <v>0</v>
      </c>
      <c r="L442" s="95">
        <v>370293773</v>
      </c>
      <c r="M442" s="95">
        <v>0</v>
      </c>
      <c r="N442" s="93">
        <v>1538104620.14959</v>
      </c>
      <c r="O442" s="93">
        <v>8845928.2790900003</v>
      </c>
      <c r="P442" s="93">
        <v>4.8999999999999998E-4</v>
      </c>
      <c r="Q442" s="93">
        <v>15875.41705</v>
      </c>
      <c r="R442" s="93">
        <v>2.9999999999999997E-5</v>
      </c>
      <c r="S442" s="93">
        <v>0</v>
      </c>
      <c r="T442" s="93">
        <v>788726.43</v>
      </c>
      <c r="U442" s="93">
        <v>644483.96694000007</v>
      </c>
    </row>
    <row r="443" spans="1:21">
      <c r="A443" s="89" t="s">
        <v>4343</v>
      </c>
      <c r="B443" s="89" t="s">
        <v>1230</v>
      </c>
      <c r="C443" s="95">
        <v>2886648427</v>
      </c>
      <c r="D443" s="95">
        <v>3960145386</v>
      </c>
      <c r="E443" s="95">
        <v>4470696543</v>
      </c>
      <c r="F443" s="95">
        <v>5325735976</v>
      </c>
      <c r="G443" s="95">
        <v>5496253750</v>
      </c>
      <c r="H443" s="95">
        <v>7302571451</v>
      </c>
      <c r="I443" s="95">
        <v>7828454684</v>
      </c>
      <c r="J443" s="95">
        <v>7571716992</v>
      </c>
      <c r="K443" s="95">
        <v>1334367834</v>
      </c>
      <c r="L443" s="95">
        <v>2577486961</v>
      </c>
      <c r="M443" s="95">
        <v>1896960902.34639</v>
      </c>
      <c r="N443" s="93">
        <v>7699848863.5559101</v>
      </c>
      <c r="O443" s="93">
        <v>8902330221.9326801</v>
      </c>
      <c r="P443" s="93">
        <v>12418378898.322401</v>
      </c>
      <c r="Q443" s="93">
        <v>17974974609.824802</v>
      </c>
      <c r="R443" s="93">
        <v>20647425752.636398</v>
      </c>
      <c r="S443" s="93">
        <v>22404656692.869999</v>
      </c>
      <c r="T443" s="93">
        <v>44863189960.360001</v>
      </c>
      <c r="U443" s="93">
        <v>55188377262.5168</v>
      </c>
    </row>
    <row r="444" spans="1:21">
      <c r="A444" s="89" t="s">
        <v>4380</v>
      </c>
      <c r="B444" s="89" t="s">
        <v>2473</v>
      </c>
      <c r="C444" s="95">
        <v>0</v>
      </c>
      <c r="D444" s="95">
        <v>0</v>
      </c>
      <c r="E444" s="95">
        <v>0</v>
      </c>
      <c r="F444" s="95">
        <v>0</v>
      </c>
      <c r="G444" s="95">
        <v>0</v>
      </c>
      <c r="H444" s="95">
        <v>0</v>
      </c>
      <c r="I444" s="95">
        <v>0</v>
      </c>
      <c r="J444" s="95">
        <v>0</v>
      </c>
      <c r="K444" s="95">
        <v>0</v>
      </c>
      <c r="L444" s="95">
        <v>0</v>
      </c>
      <c r="M444" s="95">
        <v>0</v>
      </c>
      <c r="N444" s="93">
        <v>577277232.70841002</v>
      </c>
      <c r="O444" s="93">
        <v>713602607.04944992</v>
      </c>
      <c r="P444" s="93">
        <v>908679983.6875</v>
      </c>
      <c r="Q444" s="93">
        <v>1043481542.1675401</v>
      </c>
      <c r="R444" s="93">
        <v>1015024421.49441</v>
      </c>
      <c r="S444" s="93">
        <v>1413848692.2</v>
      </c>
      <c r="T444" s="93">
        <v>1585463327.9300001</v>
      </c>
      <c r="U444" s="93">
        <v>2403031174.2603397</v>
      </c>
    </row>
    <row r="445" spans="1:21">
      <c r="A445" s="89" t="s">
        <v>7760</v>
      </c>
      <c r="B445" s="89" t="s">
        <v>7742</v>
      </c>
      <c r="C445" s="95">
        <v>9590048622</v>
      </c>
      <c r="D445" s="95">
        <v>6604164734</v>
      </c>
      <c r="E445" s="95">
        <v>13916166547</v>
      </c>
      <c r="F445" s="95">
        <v>15125961493</v>
      </c>
      <c r="G445" s="95">
        <v>21044085032</v>
      </c>
      <c r="H445" s="95">
        <v>23782566590</v>
      </c>
      <c r="I445" s="95">
        <v>21078250711</v>
      </c>
      <c r="J445" s="95">
        <v>21576045528</v>
      </c>
      <c r="K445" s="95">
        <v>0</v>
      </c>
      <c r="L445" s="95">
        <v>0</v>
      </c>
      <c r="M445" s="95">
        <v>0</v>
      </c>
      <c r="N445" s="93">
        <v>0</v>
      </c>
      <c r="O445" s="93">
        <v>0</v>
      </c>
      <c r="P445" s="93">
        <v>0</v>
      </c>
      <c r="Q445" s="93">
        <v>0</v>
      </c>
      <c r="R445" s="93">
        <v>0</v>
      </c>
      <c r="S445" s="93">
        <v>0</v>
      </c>
      <c r="T445" s="93">
        <v>0</v>
      </c>
      <c r="U445" s="93">
        <v>0</v>
      </c>
    </row>
    <row r="446" spans="1:21">
      <c r="A446" s="89" t="s">
        <v>7761</v>
      </c>
      <c r="B446" s="89" t="s">
        <v>1188</v>
      </c>
      <c r="C446" s="95">
        <v>2780468792</v>
      </c>
      <c r="D446" s="95">
        <v>3040081869</v>
      </c>
      <c r="E446" s="95">
        <v>3519007994</v>
      </c>
      <c r="F446" s="95">
        <v>3926296389</v>
      </c>
      <c r="G446" s="95">
        <v>4484270059</v>
      </c>
      <c r="H446" s="95">
        <v>4623988791</v>
      </c>
      <c r="I446" s="95">
        <v>5238052911</v>
      </c>
      <c r="J446" s="95">
        <v>5964208769</v>
      </c>
      <c r="K446" s="95">
        <v>0</v>
      </c>
      <c r="L446" s="95">
        <v>0</v>
      </c>
      <c r="M446" s="95">
        <v>0</v>
      </c>
      <c r="N446" s="93">
        <v>0</v>
      </c>
      <c r="O446" s="93">
        <v>0</v>
      </c>
      <c r="P446" s="93">
        <v>0</v>
      </c>
      <c r="Q446" s="93">
        <v>0</v>
      </c>
      <c r="R446" s="93">
        <v>0</v>
      </c>
      <c r="S446" s="93">
        <v>0</v>
      </c>
      <c r="T446" s="93">
        <v>0</v>
      </c>
      <c r="U446" s="93">
        <v>0</v>
      </c>
    </row>
    <row r="447" spans="1:21">
      <c r="A447" s="89" t="s">
        <v>7762</v>
      </c>
      <c r="B447" s="89" t="s">
        <v>4075</v>
      </c>
      <c r="C447" s="95">
        <v>139170</v>
      </c>
      <c r="D447" s="95">
        <v>1601812</v>
      </c>
      <c r="E447" s="95">
        <v>1322849</v>
      </c>
      <c r="F447" s="95">
        <v>643075</v>
      </c>
      <c r="G447" s="95">
        <v>741281</v>
      </c>
      <c r="H447" s="95">
        <v>954440</v>
      </c>
      <c r="I447" s="95">
        <v>932958</v>
      </c>
      <c r="J447" s="95">
        <v>642122</v>
      </c>
      <c r="K447" s="95">
        <v>0</v>
      </c>
      <c r="L447" s="95">
        <v>0</v>
      </c>
      <c r="M447" s="95">
        <v>0</v>
      </c>
      <c r="N447" s="93">
        <v>0</v>
      </c>
      <c r="O447" s="93">
        <v>0</v>
      </c>
      <c r="P447" s="93">
        <v>0</v>
      </c>
      <c r="Q447" s="93">
        <v>0</v>
      </c>
      <c r="R447" s="93">
        <v>0</v>
      </c>
      <c r="S447" s="93">
        <v>0</v>
      </c>
      <c r="T447" s="93">
        <v>0</v>
      </c>
      <c r="U447" s="93">
        <v>0</v>
      </c>
    </row>
    <row r="448" spans="1:21" ht="25.5">
      <c r="A448" s="89" t="s">
        <v>7763</v>
      </c>
      <c r="B448" s="89" t="s">
        <v>7771</v>
      </c>
      <c r="C448" s="95">
        <v>625219756</v>
      </c>
      <c r="D448" s="95">
        <v>1389274732</v>
      </c>
      <c r="E448" s="95">
        <v>2709847124</v>
      </c>
      <c r="F448" s="95">
        <v>4114340002</v>
      </c>
      <c r="G448" s="95">
        <v>3230946616</v>
      </c>
      <c r="H448" s="95">
        <v>3978790948</v>
      </c>
      <c r="I448" s="95">
        <v>3635911847</v>
      </c>
      <c r="J448" s="95">
        <v>4518255349</v>
      </c>
      <c r="K448" s="95">
        <v>0</v>
      </c>
      <c r="L448" s="95">
        <v>0</v>
      </c>
      <c r="M448" s="95">
        <v>0</v>
      </c>
      <c r="N448" s="93">
        <v>0</v>
      </c>
      <c r="O448" s="93">
        <v>0</v>
      </c>
      <c r="P448" s="93">
        <v>0</v>
      </c>
      <c r="Q448" s="93">
        <v>0</v>
      </c>
      <c r="R448" s="93">
        <v>0</v>
      </c>
      <c r="S448" s="93">
        <v>0</v>
      </c>
      <c r="T448" s="93">
        <v>0</v>
      </c>
      <c r="U448" s="93">
        <v>0</v>
      </c>
    </row>
    <row r="449" spans="1:21">
      <c r="A449" s="89" t="s">
        <v>7764</v>
      </c>
      <c r="B449" s="89" t="s">
        <v>1120</v>
      </c>
      <c r="C449" s="95">
        <v>25078773</v>
      </c>
      <c r="D449" s="95">
        <v>234283427</v>
      </c>
      <c r="E449" s="95">
        <v>17980390</v>
      </c>
      <c r="F449" s="95">
        <v>10184110</v>
      </c>
      <c r="G449" s="95">
        <v>651979</v>
      </c>
      <c r="H449" s="95">
        <v>510522</v>
      </c>
      <c r="I449" s="95">
        <v>3078791</v>
      </c>
      <c r="J449" s="95">
        <v>5581494</v>
      </c>
      <c r="K449" s="95">
        <v>0</v>
      </c>
      <c r="L449" s="95">
        <v>0</v>
      </c>
      <c r="M449" s="95">
        <v>0</v>
      </c>
      <c r="N449" s="93">
        <v>0</v>
      </c>
      <c r="O449" s="93">
        <v>0</v>
      </c>
      <c r="P449" s="93">
        <v>0</v>
      </c>
      <c r="Q449" s="93">
        <v>0</v>
      </c>
      <c r="R449" s="93">
        <v>0</v>
      </c>
      <c r="S449" s="93">
        <v>0</v>
      </c>
      <c r="T449" s="93">
        <v>0</v>
      </c>
      <c r="U449" s="93">
        <v>0</v>
      </c>
    </row>
    <row r="450" spans="1:21">
      <c r="A450" s="89" t="s">
        <v>7765</v>
      </c>
      <c r="B450" s="89" t="s">
        <v>1184</v>
      </c>
      <c r="C450" s="95">
        <v>71735254</v>
      </c>
      <c r="D450" s="95">
        <v>80644103</v>
      </c>
      <c r="E450" s="95">
        <v>95548797</v>
      </c>
      <c r="F450" s="95">
        <v>107936348</v>
      </c>
      <c r="G450" s="95">
        <v>157435204</v>
      </c>
      <c r="H450" s="95">
        <v>134849218</v>
      </c>
      <c r="I450" s="95">
        <v>120945984</v>
      </c>
      <c r="J450" s="95">
        <v>65542284</v>
      </c>
      <c r="K450" s="95">
        <v>0</v>
      </c>
      <c r="L450" s="95">
        <v>0</v>
      </c>
      <c r="M450" s="95">
        <v>0</v>
      </c>
      <c r="N450" s="93">
        <v>0</v>
      </c>
      <c r="O450" s="93">
        <v>0</v>
      </c>
      <c r="P450" s="93">
        <v>0</v>
      </c>
      <c r="Q450" s="93">
        <v>0</v>
      </c>
      <c r="R450" s="93">
        <v>0</v>
      </c>
      <c r="S450" s="93">
        <v>0</v>
      </c>
      <c r="T450" s="93">
        <v>0</v>
      </c>
      <c r="U450" s="93">
        <v>0</v>
      </c>
    </row>
    <row r="451" spans="1:21">
      <c r="A451" s="89" t="s">
        <v>7766</v>
      </c>
      <c r="B451" s="89" t="s">
        <v>7772</v>
      </c>
      <c r="C451" s="95">
        <v>0</v>
      </c>
      <c r="D451" s="95">
        <v>0</v>
      </c>
      <c r="E451" s="95">
        <v>0</v>
      </c>
      <c r="F451" s="95">
        <v>0</v>
      </c>
      <c r="G451" s="95">
        <v>0</v>
      </c>
      <c r="H451" s="95">
        <v>19525146</v>
      </c>
      <c r="I451" s="95">
        <v>80491681</v>
      </c>
      <c r="J451" s="95">
        <v>79738255</v>
      </c>
      <c r="K451" s="95">
        <v>0</v>
      </c>
      <c r="L451" s="95">
        <v>0</v>
      </c>
      <c r="M451" s="95">
        <v>0</v>
      </c>
      <c r="N451" s="93">
        <v>0</v>
      </c>
      <c r="O451" s="93">
        <v>0</v>
      </c>
      <c r="P451" s="93">
        <v>0</v>
      </c>
      <c r="Q451" s="93">
        <v>0</v>
      </c>
      <c r="R451" s="93">
        <v>0</v>
      </c>
      <c r="S451" s="93">
        <v>0</v>
      </c>
      <c r="T451" s="93">
        <v>0</v>
      </c>
      <c r="U451" s="93">
        <v>0</v>
      </c>
    </row>
    <row r="452" spans="1:21">
      <c r="A452" s="89" t="s">
        <v>7767</v>
      </c>
      <c r="B452" s="89" t="s">
        <v>7773</v>
      </c>
      <c r="C452" s="95">
        <v>37154281</v>
      </c>
      <c r="D452" s="95">
        <v>60596858</v>
      </c>
      <c r="E452" s="95">
        <v>57506323</v>
      </c>
      <c r="F452" s="95">
        <v>627885769</v>
      </c>
      <c r="G452" s="95">
        <v>435530032</v>
      </c>
      <c r="H452" s="95">
        <v>6176979</v>
      </c>
      <c r="I452" s="95">
        <v>7862839</v>
      </c>
      <c r="J452" s="95">
        <v>21328477</v>
      </c>
      <c r="K452" s="95">
        <v>0</v>
      </c>
      <c r="L452" s="95">
        <v>0</v>
      </c>
      <c r="M452" s="95">
        <v>0</v>
      </c>
      <c r="N452" s="93">
        <v>0</v>
      </c>
      <c r="O452" s="93">
        <v>0</v>
      </c>
      <c r="P452" s="93">
        <v>0</v>
      </c>
      <c r="Q452" s="93">
        <v>0</v>
      </c>
      <c r="R452" s="93">
        <v>0</v>
      </c>
      <c r="S452" s="93">
        <v>0</v>
      </c>
      <c r="T452" s="93">
        <v>0</v>
      </c>
      <c r="U452" s="93">
        <v>0</v>
      </c>
    </row>
    <row r="453" spans="1:21">
      <c r="A453" s="89" t="s">
        <v>7768</v>
      </c>
      <c r="B453" s="89" t="s">
        <v>1180</v>
      </c>
      <c r="C453" s="95">
        <v>151547344</v>
      </c>
      <c r="D453" s="95">
        <v>566847134</v>
      </c>
      <c r="E453" s="95">
        <v>703982212</v>
      </c>
      <c r="F453" s="95">
        <v>279335119</v>
      </c>
      <c r="G453" s="95">
        <v>198796894</v>
      </c>
      <c r="H453" s="95">
        <v>377944716</v>
      </c>
      <c r="I453" s="95">
        <v>1204940457</v>
      </c>
      <c r="J453" s="95">
        <v>161032307</v>
      </c>
      <c r="K453" s="95">
        <v>0</v>
      </c>
      <c r="L453" s="95">
        <v>0</v>
      </c>
      <c r="M453" s="95">
        <v>0</v>
      </c>
      <c r="N453" s="93">
        <v>0</v>
      </c>
      <c r="O453" s="93">
        <v>0</v>
      </c>
      <c r="P453" s="93">
        <v>0</v>
      </c>
      <c r="Q453" s="93">
        <v>0</v>
      </c>
      <c r="R453" s="93">
        <v>0</v>
      </c>
      <c r="S453" s="93">
        <v>0</v>
      </c>
      <c r="T453" s="93">
        <v>0</v>
      </c>
      <c r="U453" s="93">
        <v>0</v>
      </c>
    </row>
    <row r="454" spans="1:21">
      <c r="A454" s="89" t="s">
        <v>7769</v>
      </c>
      <c r="B454" s="89" t="s">
        <v>1178</v>
      </c>
      <c r="C454" s="95">
        <v>891082252</v>
      </c>
      <c r="D454" s="95">
        <v>1230834799</v>
      </c>
      <c r="E454" s="95">
        <v>1365845688</v>
      </c>
      <c r="F454" s="95">
        <v>1110241272</v>
      </c>
      <c r="G454" s="95">
        <v>1009783190</v>
      </c>
      <c r="H454" s="95">
        <v>1140940998</v>
      </c>
      <c r="I454" s="95">
        <v>846421340</v>
      </c>
      <c r="J454" s="95">
        <v>754261335</v>
      </c>
      <c r="K454" s="95">
        <v>0</v>
      </c>
      <c r="L454" s="95">
        <v>0</v>
      </c>
      <c r="M454" s="95">
        <v>0</v>
      </c>
      <c r="N454" s="93">
        <v>0</v>
      </c>
      <c r="O454" s="93">
        <v>0</v>
      </c>
      <c r="P454" s="93">
        <v>0</v>
      </c>
      <c r="Q454" s="93">
        <v>0</v>
      </c>
      <c r="R454" s="93">
        <v>0</v>
      </c>
      <c r="S454" s="93">
        <v>0</v>
      </c>
      <c r="T454" s="93">
        <v>0</v>
      </c>
      <c r="U454" s="93">
        <v>0</v>
      </c>
    </row>
    <row r="455" spans="1:21">
      <c r="A455" s="89" t="s">
        <v>7770</v>
      </c>
      <c r="B455" s="89" t="s">
        <v>7774</v>
      </c>
      <c r="C455" s="95">
        <v>5007623000</v>
      </c>
      <c r="D455" s="95">
        <v>0</v>
      </c>
      <c r="E455" s="95">
        <v>5445125170</v>
      </c>
      <c r="F455" s="95">
        <v>4949099409</v>
      </c>
      <c r="G455" s="95">
        <v>11525929777</v>
      </c>
      <c r="H455" s="95">
        <v>13498884832</v>
      </c>
      <c r="I455" s="95">
        <v>9939611903</v>
      </c>
      <c r="J455" s="95">
        <v>10005455136</v>
      </c>
      <c r="K455" s="95">
        <v>0</v>
      </c>
      <c r="L455" s="95">
        <v>0</v>
      </c>
      <c r="M455" s="95">
        <v>0</v>
      </c>
      <c r="N455" s="93">
        <v>0</v>
      </c>
      <c r="O455" s="93">
        <v>0</v>
      </c>
      <c r="P455" s="93">
        <v>0</v>
      </c>
      <c r="Q455" s="93">
        <v>0</v>
      </c>
      <c r="R455" s="93">
        <v>0</v>
      </c>
      <c r="S455" s="93">
        <v>0</v>
      </c>
      <c r="T455" s="93">
        <v>0</v>
      </c>
      <c r="U455" s="93">
        <v>0</v>
      </c>
    </row>
    <row r="456" spans="1:21">
      <c r="A456" s="89" t="s">
        <v>4394</v>
      </c>
      <c r="B456" s="89" t="s">
        <v>4395</v>
      </c>
      <c r="C456" s="95">
        <v>70724793</v>
      </c>
      <c r="D456" s="95">
        <v>18495091</v>
      </c>
      <c r="E456" s="95">
        <v>432856775</v>
      </c>
      <c r="F456" s="95">
        <v>288731501</v>
      </c>
      <c r="G456" s="95">
        <v>3231821</v>
      </c>
      <c r="H456" s="95">
        <v>181516</v>
      </c>
      <c r="I456" s="95">
        <v>95757443</v>
      </c>
      <c r="J456" s="95">
        <v>118020859</v>
      </c>
      <c r="K456" s="95">
        <v>843359887</v>
      </c>
      <c r="L456" s="95">
        <v>842393269</v>
      </c>
      <c r="M456" s="95">
        <v>905110372.28092003</v>
      </c>
      <c r="N456" s="93">
        <v>1096665202.94349</v>
      </c>
      <c r="O456" s="93">
        <v>6898585653.6601105</v>
      </c>
      <c r="P456" s="93">
        <v>675486155.99510002</v>
      </c>
      <c r="Q456" s="93">
        <v>706874918.77631998</v>
      </c>
      <c r="R456" s="93">
        <v>777456742.44111001</v>
      </c>
      <c r="S456" s="93">
        <v>847039698.66999996</v>
      </c>
      <c r="T456" s="93">
        <v>933822637.19000006</v>
      </c>
      <c r="U456" s="93">
        <v>982174892.64015007</v>
      </c>
    </row>
    <row r="457" spans="1:21">
      <c r="A457" s="89" t="s">
        <v>4396</v>
      </c>
      <c r="B457" s="89" t="s">
        <v>4397</v>
      </c>
      <c r="C457" s="95">
        <v>16778418</v>
      </c>
      <c r="D457" s="95">
        <v>5735636</v>
      </c>
      <c r="E457" s="95">
        <v>240001911</v>
      </c>
      <c r="F457" s="95">
        <v>0</v>
      </c>
      <c r="G457" s="95">
        <v>0</v>
      </c>
      <c r="H457" s="95">
        <v>0</v>
      </c>
      <c r="I457" s="95">
        <v>91330532</v>
      </c>
      <c r="J457" s="95">
        <v>118020859</v>
      </c>
      <c r="K457" s="95">
        <v>800218873</v>
      </c>
      <c r="L457" s="95">
        <v>479312688</v>
      </c>
      <c r="M457" s="95">
        <v>664228352.77644992</v>
      </c>
      <c r="N457" s="93">
        <v>1078695458.6442399</v>
      </c>
      <c r="O457" s="93">
        <v>6869216539.9054403</v>
      </c>
      <c r="P457" s="93">
        <v>673165894.35805011</v>
      </c>
      <c r="Q457" s="93">
        <v>708884480.56508994</v>
      </c>
      <c r="R457" s="93">
        <v>772822611.05480003</v>
      </c>
      <c r="S457" s="93">
        <v>840968292.64999998</v>
      </c>
      <c r="T457" s="93">
        <v>928065025.84000003</v>
      </c>
      <c r="U457" s="93">
        <v>972341388.40058994</v>
      </c>
    </row>
    <row r="458" spans="1:21">
      <c r="A458" s="89" t="s">
        <v>4404</v>
      </c>
      <c r="B458" s="89" t="s">
        <v>4702</v>
      </c>
      <c r="C458" s="95">
        <v>1646780</v>
      </c>
      <c r="D458" s="95">
        <v>1978966</v>
      </c>
      <c r="E458" s="95">
        <v>192784398</v>
      </c>
      <c r="F458" s="95">
        <v>288731501</v>
      </c>
      <c r="G458" s="95">
        <v>3231821</v>
      </c>
      <c r="H458" s="95">
        <v>0</v>
      </c>
      <c r="I458" s="95">
        <v>0</v>
      </c>
      <c r="J458" s="95">
        <v>0</v>
      </c>
      <c r="K458" s="95">
        <v>37294261</v>
      </c>
      <c r="L458" s="95">
        <v>130670</v>
      </c>
      <c r="M458" s="95">
        <v>4721553.3669999996</v>
      </c>
      <c r="N458" s="93">
        <v>11014727.798950002</v>
      </c>
      <c r="O458" s="93">
        <v>1632569.2715099999</v>
      </c>
      <c r="P458" s="93">
        <v>331228.27201000002</v>
      </c>
      <c r="Q458" s="93">
        <v>-4725213.7348999996</v>
      </c>
      <c r="R458" s="93">
        <v>1454955.5843099998</v>
      </c>
      <c r="S458" s="93">
        <v>2008637.47</v>
      </c>
      <c r="T458" s="93">
        <v>302536.99</v>
      </c>
      <c r="U458" s="93">
        <v>1673260.6035499999</v>
      </c>
    </row>
    <row r="459" spans="1:21">
      <c r="A459" s="89" t="s">
        <v>4410</v>
      </c>
      <c r="B459" s="89" t="s">
        <v>4411</v>
      </c>
      <c r="C459" s="95">
        <v>52299595</v>
      </c>
      <c r="D459" s="95">
        <v>10780489</v>
      </c>
      <c r="E459" s="95">
        <v>70466</v>
      </c>
      <c r="F459" s="95">
        <v>0</v>
      </c>
      <c r="G459" s="95">
        <v>0</v>
      </c>
      <c r="H459" s="95">
        <v>181516</v>
      </c>
      <c r="I459" s="95">
        <v>4426911</v>
      </c>
      <c r="J459" s="95">
        <v>0</v>
      </c>
      <c r="K459" s="95">
        <v>5846753</v>
      </c>
      <c r="L459" s="95">
        <v>362949911</v>
      </c>
      <c r="M459" s="95">
        <v>236160466.13747001</v>
      </c>
      <c r="N459" s="93">
        <v>6955016.5003000004</v>
      </c>
      <c r="O459" s="93">
        <v>27736544.48316</v>
      </c>
      <c r="P459" s="93">
        <v>1989033.3650400001</v>
      </c>
      <c r="Q459" s="93">
        <v>2715651.9461300001</v>
      </c>
      <c r="R459" s="93">
        <v>3179175.8020000001</v>
      </c>
      <c r="S459" s="93">
        <v>4062768.55</v>
      </c>
      <c r="T459" s="93">
        <v>5455074.3700000001</v>
      </c>
      <c r="U459" s="93">
        <v>8160243.6360100005</v>
      </c>
    </row>
    <row r="460" spans="1:21">
      <c r="A460" s="89" t="s">
        <v>4423</v>
      </c>
      <c r="B460" s="89" t="s">
        <v>4705</v>
      </c>
      <c r="C460" s="95">
        <v>56370286910</v>
      </c>
      <c r="D460" s="95">
        <v>65046166204</v>
      </c>
      <c r="E460" s="95">
        <v>68727954122</v>
      </c>
      <c r="F460" s="95">
        <v>60313513127</v>
      </c>
      <c r="G460" s="95">
        <v>54222465332</v>
      </c>
      <c r="H460" s="95">
        <v>62545868626</v>
      </c>
      <c r="I460" s="95">
        <v>59038117913</v>
      </c>
      <c r="J460" s="95">
        <v>69510528578</v>
      </c>
      <c r="K460" s="95">
        <v>105264776399</v>
      </c>
      <c r="L460" s="95">
        <v>134403997308</v>
      </c>
      <c r="M460" s="95">
        <v>98692921685.754593</v>
      </c>
      <c r="N460" s="93">
        <v>120249121631.82001</v>
      </c>
      <c r="O460" s="93">
        <v>144222668662.207</v>
      </c>
      <c r="P460" s="93">
        <v>197477093054.604</v>
      </c>
      <c r="Q460" s="93">
        <v>156708084743.526</v>
      </c>
      <c r="R460" s="93">
        <v>199747889686.19601</v>
      </c>
      <c r="S460" s="93">
        <v>329375881024.40997</v>
      </c>
      <c r="T460" s="93">
        <v>216339362899.97</v>
      </c>
      <c r="U460" s="93">
        <v>301054312561.89398</v>
      </c>
    </row>
    <row r="461" spans="1:21">
      <c r="A461" s="89" t="s">
        <v>4425</v>
      </c>
      <c r="B461" s="89" t="s">
        <v>4426</v>
      </c>
      <c r="C461" s="95">
        <v>0</v>
      </c>
      <c r="D461" s="95">
        <v>0</v>
      </c>
      <c r="E461" s="95">
        <v>0</v>
      </c>
      <c r="F461" s="95">
        <v>0</v>
      </c>
      <c r="G461" s="95">
        <v>0</v>
      </c>
      <c r="H461" s="95">
        <v>0</v>
      </c>
      <c r="I461" s="95">
        <v>0</v>
      </c>
      <c r="J461" s="95">
        <v>0</v>
      </c>
      <c r="K461" s="95">
        <v>0</v>
      </c>
      <c r="L461" s="95">
        <v>0</v>
      </c>
      <c r="M461" s="95">
        <v>0</v>
      </c>
      <c r="N461" s="93">
        <v>25488263476.316601</v>
      </c>
      <c r="O461" s="93">
        <v>28408343048.6651</v>
      </c>
      <c r="P461" s="93">
        <v>52656628858.0905</v>
      </c>
      <c r="Q461" s="93">
        <v>22606190985.867897</v>
      </c>
      <c r="R461" s="93">
        <v>41404247585.633896</v>
      </c>
      <c r="S461" s="93">
        <v>59536176122.690002</v>
      </c>
      <c r="T461" s="93">
        <v>46746641418.699997</v>
      </c>
      <c r="U461" s="93">
        <v>52104265353.025604</v>
      </c>
    </row>
    <row r="462" spans="1:21">
      <c r="A462" s="89" t="s">
        <v>7702</v>
      </c>
      <c r="B462" s="89" t="s">
        <v>4426</v>
      </c>
      <c r="C462" s="95">
        <v>16852495014</v>
      </c>
      <c r="D462" s="95">
        <v>17760980165</v>
      </c>
      <c r="E462" s="95">
        <v>15731379182</v>
      </c>
      <c r="F462" s="95">
        <v>10855275725</v>
      </c>
      <c r="G462" s="95">
        <v>12629733510</v>
      </c>
      <c r="H462" s="95">
        <v>16136723540</v>
      </c>
      <c r="I462" s="95">
        <v>13610100887</v>
      </c>
      <c r="J462" s="95">
        <v>17445749817</v>
      </c>
      <c r="K462" s="95">
        <v>22023607764</v>
      </c>
      <c r="L462" s="95">
        <v>33956302041</v>
      </c>
      <c r="M462" s="95">
        <v>26071503352.256001</v>
      </c>
      <c r="N462" s="93">
        <v>0</v>
      </c>
      <c r="O462" s="93">
        <v>0</v>
      </c>
      <c r="P462" s="93">
        <v>0</v>
      </c>
      <c r="Q462" s="93">
        <v>0</v>
      </c>
      <c r="R462" s="93">
        <v>0</v>
      </c>
      <c r="S462" s="93">
        <v>0</v>
      </c>
      <c r="T462" s="93">
        <v>0</v>
      </c>
      <c r="U462" s="93">
        <v>0</v>
      </c>
    </row>
    <row r="463" spans="1:21">
      <c r="A463" s="89" t="s">
        <v>4511</v>
      </c>
      <c r="B463" s="89" t="s">
        <v>4512</v>
      </c>
      <c r="C463" s="95">
        <v>18046898326</v>
      </c>
      <c r="D463" s="95">
        <v>23871143316</v>
      </c>
      <c r="E463" s="95">
        <v>34791865125</v>
      </c>
      <c r="F463" s="95">
        <v>17702199774</v>
      </c>
      <c r="G463" s="95">
        <v>14550716141</v>
      </c>
      <c r="H463" s="95">
        <v>15364359664</v>
      </c>
      <c r="I463" s="95">
        <v>7982103610</v>
      </c>
      <c r="J463" s="95">
        <v>20584659586</v>
      </c>
      <c r="K463" s="95">
        <v>46341093698</v>
      </c>
      <c r="L463" s="95">
        <v>64790950508</v>
      </c>
      <c r="M463" s="95">
        <v>24125578125.615299</v>
      </c>
      <c r="N463" s="93">
        <v>37566099621.374603</v>
      </c>
      <c r="O463" s="93">
        <v>53119702730.312798</v>
      </c>
      <c r="P463" s="93">
        <v>84294090097.070908</v>
      </c>
      <c r="Q463" s="93">
        <v>58137426316.251396</v>
      </c>
      <c r="R463" s="93">
        <v>93721391903.029205</v>
      </c>
      <c r="S463" s="93">
        <v>194594604098.64999</v>
      </c>
      <c r="T463" s="93">
        <v>84344490687.910004</v>
      </c>
      <c r="U463" s="93">
        <v>155996431590.26999</v>
      </c>
    </row>
    <row r="464" spans="1:21">
      <c r="A464" s="89" t="s">
        <v>7703</v>
      </c>
      <c r="B464" s="89" t="s">
        <v>7750</v>
      </c>
      <c r="C464" s="95">
        <v>262847353</v>
      </c>
      <c r="D464" s="95">
        <v>189708193</v>
      </c>
      <c r="E464" s="95">
        <v>492065309</v>
      </c>
      <c r="F464" s="95">
        <v>650124740</v>
      </c>
      <c r="G464" s="95">
        <v>1403987374</v>
      </c>
      <c r="H464" s="95">
        <v>1498999720</v>
      </c>
      <c r="I464" s="95">
        <v>1488820707</v>
      </c>
      <c r="J464" s="95">
        <v>1495814181</v>
      </c>
      <c r="K464" s="95">
        <v>3748720579</v>
      </c>
      <c r="L464" s="95">
        <v>3461138570</v>
      </c>
      <c r="M464" s="95">
        <v>2673091613.3660002</v>
      </c>
      <c r="N464" s="93">
        <v>0</v>
      </c>
      <c r="O464" s="93">
        <v>0</v>
      </c>
      <c r="P464" s="93">
        <v>0</v>
      </c>
      <c r="Q464" s="93">
        <v>0</v>
      </c>
      <c r="R464" s="93">
        <v>0</v>
      </c>
      <c r="S464" s="93">
        <v>0</v>
      </c>
      <c r="T464" s="93">
        <v>0</v>
      </c>
      <c r="U464" s="93">
        <v>0</v>
      </c>
    </row>
    <row r="465" spans="1:21">
      <c r="A465" s="89" t="s">
        <v>4538</v>
      </c>
      <c r="B465" s="89" t="s">
        <v>4539</v>
      </c>
      <c r="C465" s="95">
        <v>5612955443</v>
      </c>
      <c r="D465" s="95">
        <v>10090785992</v>
      </c>
      <c r="E465" s="95">
        <v>4934735358</v>
      </c>
      <c r="F465" s="95">
        <v>8574730328</v>
      </c>
      <c r="G465" s="95">
        <v>6544434076</v>
      </c>
      <c r="H465" s="95">
        <v>5229372289</v>
      </c>
      <c r="I465" s="95">
        <v>7062134010</v>
      </c>
      <c r="J465" s="95">
        <v>9874831078</v>
      </c>
      <c r="K465" s="95">
        <v>8024878493</v>
      </c>
      <c r="L465" s="95">
        <v>10013347358</v>
      </c>
      <c r="M465" s="95">
        <v>12724265637.473</v>
      </c>
      <c r="N465" s="93">
        <v>47810802482.623795</v>
      </c>
      <c r="O465" s="93">
        <v>48705829938.099396</v>
      </c>
      <c r="P465" s="93">
        <v>48426148096.499298</v>
      </c>
      <c r="Q465" s="93">
        <v>60575347692.208702</v>
      </c>
      <c r="R465" s="93">
        <v>45679478773.460396</v>
      </c>
      <c r="S465" s="93">
        <v>29080110994.860001</v>
      </c>
      <c r="T465" s="93">
        <v>37908334775.779999</v>
      </c>
      <c r="U465" s="93">
        <v>41332367881.946503</v>
      </c>
    </row>
    <row r="466" spans="1:21">
      <c r="A466" s="89" t="s">
        <v>4607</v>
      </c>
      <c r="B466" s="89" t="s">
        <v>4608</v>
      </c>
      <c r="C466" s="95">
        <v>0</v>
      </c>
      <c r="D466" s="95">
        <v>0</v>
      </c>
      <c r="E466" s="95">
        <v>0</v>
      </c>
      <c r="F466" s="95">
        <v>0</v>
      </c>
      <c r="G466" s="95">
        <v>0</v>
      </c>
      <c r="H466" s="95">
        <v>0</v>
      </c>
      <c r="I466" s="95">
        <v>0</v>
      </c>
      <c r="J466" s="95">
        <v>0</v>
      </c>
      <c r="K466" s="95">
        <v>0</v>
      </c>
      <c r="L466" s="95">
        <v>0</v>
      </c>
      <c r="M466" s="95">
        <v>0</v>
      </c>
      <c r="N466" s="93">
        <v>29132803.787</v>
      </c>
      <c r="O466" s="93">
        <v>0</v>
      </c>
      <c r="P466" s="93">
        <v>0</v>
      </c>
      <c r="Q466" s="93">
        <v>0</v>
      </c>
      <c r="R466" s="93">
        <v>0</v>
      </c>
      <c r="S466" s="93">
        <v>0</v>
      </c>
      <c r="T466" s="93">
        <v>0</v>
      </c>
      <c r="U466" s="93">
        <v>0</v>
      </c>
    </row>
    <row r="467" spans="1:21">
      <c r="A467" s="89" t="s">
        <v>7704</v>
      </c>
      <c r="B467" s="89" t="s">
        <v>7751</v>
      </c>
      <c r="C467" s="95">
        <v>8111200013</v>
      </c>
      <c r="D467" s="95">
        <v>6230071167</v>
      </c>
      <c r="E467" s="95">
        <v>7007431661</v>
      </c>
      <c r="F467" s="95">
        <v>4992223842</v>
      </c>
      <c r="G467" s="95">
        <v>7164630820</v>
      </c>
      <c r="H467" s="95">
        <v>8965160720</v>
      </c>
      <c r="I467" s="95">
        <v>9470349190</v>
      </c>
      <c r="J467" s="95">
        <v>8012094383</v>
      </c>
      <c r="K467" s="95">
        <v>13497616456</v>
      </c>
      <c r="L467" s="95">
        <v>11798901026</v>
      </c>
      <c r="M467" s="95">
        <v>21368218463.6511</v>
      </c>
      <c r="N467" s="93">
        <v>0</v>
      </c>
      <c r="O467" s="93">
        <v>0</v>
      </c>
      <c r="P467" s="93">
        <v>0</v>
      </c>
      <c r="Q467" s="93">
        <v>0</v>
      </c>
      <c r="R467" s="93">
        <v>0</v>
      </c>
      <c r="S467" s="93">
        <v>0</v>
      </c>
      <c r="T467" s="93">
        <v>0</v>
      </c>
      <c r="U467" s="93">
        <v>0</v>
      </c>
    </row>
    <row r="468" spans="1:21" ht="38.25">
      <c r="A468" s="89" t="s">
        <v>4619</v>
      </c>
      <c r="B468" s="89" t="s">
        <v>4620</v>
      </c>
      <c r="C468" s="95">
        <v>0</v>
      </c>
      <c r="D468" s="95">
        <v>0</v>
      </c>
      <c r="E468" s="95">
        <v>0</v>
      </c>
      <c r="F468" s="95">
        <v>0</v>
      </c>
      <c r="G468" s="95">
        <v>0</v>
      </c>
      <c r="H468" s="95">
        <v>0</v>
      </c>
      <c r="I468" s="95">
        <v>0</v>
      </c>
      <c r="J468" s="95">
        <v>0</v>
      </c>
      <c r="K468" s="95">
        <v>0</v>
      </c>
      <c r="L468" s="95">
        <v>0</v>
      </c>
      <c r="M468" s="95">
        <v>0</v>
      </c>
      <c r="N468" s="93">
        <v>1566649541.6110001</v>
      </c>
      <c r="O468" s="93">
        <v>3671470152.5974798</v>
      </c>
      <c r="P468" s="93">
        <v>3924311337.6533799</v>
      </c>
      <c r="Q468" s="93">
        <v>4732709639.1364202</v>
      </c>
      <c r="R468" s="93">
        <v>5784398061.0738602</v>
      </c>
      <c r="S468" s="93">
        <v>5923434984.04</v>
      </c>
      <c r="T468" s="93">
        <v>5725341580.54</v>
      </c>
      <c r="U468" s="93">
        <v>4915264738.0680704</v>
      </c>
    </row>
    <row r="469" spans="1:21" ht="38.25">
      <c r="A469" s="89" t="s">
        <v>4626</v>
      </c>
      <c r="B469" s="89" t="s">
        <v>4627</v>
      </c>
      <c r="C469" s="95">
        <v>0</v>
      </c>
      <c r="D469" s="95">
        <v>0</v>
      </c>
      <c r="E469" s="95">
        <v>0</v>
      </c>
      <c r="F469" s="95">
        <v>0</v>
      </c>
      <c r="G469" s="95">
        <v>0</v>
      </c>
      <c r="H469" s="95">
        <v>0</v>
      </c>
      <c r="I469" s="95">
        <v>0</v>
      </c>
      <c r="J469" s="95">
        <v>0</v>
      </c>
      <c r="K469" s="95">
        <v>0</v>
      </c>
      <c r="L469" s="95">
        <v>0</v>
      </c>
      <c r="M469" s="95">
        <v>0</v>
      </c>
      <c r="N469" s="93">
        <v>1109617523.8399999</v>
      </c>
      <c r="O469" s="93">
        <v>1370334209.7119999</v>
      </c>
      <c r="P469" s="93">
        <v>60816766.211949997</v>
      </c>
      <c r="Q469" s="93">
        <v>427446181.99804997</v>
      </c>
      <c r="R469" s="93">
        <v>620123649.24818993</v>
      </c>
      <c r="S469" s="93">
        <v>576740623.32000005</v>
      </c>
      <c r="T469" s="93">
        <v>590370088.69000006</v>
      </c>
      <c r="U469" s="93">
        <v>447128383.58877003</v>
      </c>
    </row>
    <row r="470" spans="1:21" ht="38.25">
      <c r="A470" s="89" t="s">
        <v>4632</v>
      </c>
      <c r="B470" s="89" t="s">
        <v>4633</v>
      </c>
      <c r="C470" s="95">
        <v>0</v>
      </c>
      <c r="D470" s="95">
        <v>0</v>
      </c>
      <c r="E470" s="95">
        <v>0</v>
      </c>
      <c r="F470" s="95">
        <v>0</v>
      </c>
      <c r="G470" s="95">
        <v>0</v>
      </c>
      <c r="H470" s="95">
        <v>0</v>
      </c>
      <c r="I470" s="95">
        <v>0</v>
      </c>
      <c r="J470" s="95">
        <v>0</v>
      </c>
      <c r="K470" s="95">
        <v>0</v>
      </c>
      <c r="L470" s="95">
        <v>0</v>
      </c>
      <c r="M470" s="95">
        <v>0</v>
      </c>
      <c r="N470" s="93">
        <v>42257444.534410007</v>
      </c>
      <c r="O470" s="93">
        <v>113484731.697</v>
      </c>
      <c r="P470" s="93">
        <v>88109529.199000001</v>
      </c>
      <c r="Q470" s="93">
        <v>127919304.676</v>
      </c>
      <c r="R470" s="93">
        <v>237401841.98111999</v>
      </c>
      <c r="S470" s="93">
        <v>252452056.91</v>
      </c>
      <c r="T470" s="93">
        <v>288897831.49000001</v>
      </c>
      <c r="U470" s="93">
        <v>209498346.88499999</v>
      </c>
    </row>
    <row r="471" spans="1:21">
      <c r="A471" s="89" t="s">
        <v>7705</v>
      </c>
      <c r="B471" s="89" t="s">
        <v>7752</v>
      </c>
      <c r="C471" s="95">
        <v>7483890761</v>
      </c>
      <c r="D471" s="95">
        <v>6903477371</v>
      </c>
      <c r="E471" s="95">
        <v>5770477487</v>
      </c>
      <c r="F471" s="95">
        <v>17538958718</v>
      </c>
      <c r="G471" s="95">
        <v>11928963411</v>
      </c>
      <c r="H471" s="95">
        <v>15351252693</v>
      </c>
      <c r="I471" s="95">
        <v>19424609509</v>
      </c>
      <c r="J471" s="95">
        <v>12097379533</v>
      </c>
      <c r="K471" s="95">
        <v>11628859409</v>
      </c>
      <c r="L471" s="95">
        <v>10383357805</v>
      </c>
      <c r="M471" s="95">
        <v>11730264493.393301</v>
      </c>
      <c r="N471" s="93">
        <v>0</v>
      </c>
      <c r="O471" s="93">
        <v>0</v>
      </c>
      <c r="P471" s="93">
        <v>0</v>
      </c>
      <c r="Q471" s="93">
        <v>0</v>
      </c>
      <c r="R471" s="93">
        <v>0</v>
      </c>
      <c r="S471" s="93">
        <v>0</v>
      </c>
      <c r="T471" s="93">
        <v>0</v>
      </c>
      <c r="U471" s="93">
        <v>0</v>
      </c>
    </row>
    <row r="472" spans="1:21">
      <c r="A472" s="89" t="s">
        <v>4637</v>
      </c>
      <c r="B472" s="89" t="s">
        <v>4638</v>
      </c>
      <c r="C472" s="95">
        <v>0</v>
      </c>
      <c r="D472" s="95">
        <v>0</v>
      </c>
      <c r="E472" s="95">
        <v>0</v>
      </c>
      <c r="F472" s="95">
        <v>0</v>
      </c>
      <c r="G472" s="95">
        <v>0</v>
      </c>
      <c r="H472" s="95">
        <v>0</v>
      </c>
      <c r="I472" s="95">
        <v>0</v>
      </c>
      <c r="J472" s="95">
        <v>0</v>
      </c>
      <c r="K472" s="95">
        <v>0</v>
      </c>
      <c r="L472" s="95">
        <v>0</v>
      </c>
      <c r="M472" s="95">
        <v>0</v>
      </c>
      <c r="N472" s="93">
        <v>77726.5</v>
      </c>
      <c r="O472" s="93">
        <v>18667.673999999999</v>
      </c>
      <c r="P472" s="93">
        <v>1732.2280000000001</v>
      </c>
      <c r="Q472" s="93">
        <v>50427.110999999997</v>
      </c>
      <c r="R472" s="93">
        <v>107420.696</v>
      </c>
      <c r="S472" s="93">
        <v>46991.07</v>
      </c>
      <c r="T472" s="93">
        <v>14315.55</v>
      </c>
      <c r="U472" s="93">
        <v>59224.75</v>
      </c>
    </row>
    <row r="473" spans="1:21" ht="25.5">
      <c r="A473" s="89" t="s">
        <v>7674</v>
      </c>
      <c r="B473" s="89" t="s">
        <v>7675</v>
      </c>
      <c r="C473" s="95">
        <v>0</v>
      </c>
      <c r="D473" s="95">
        <v>0</v>
      </c>
      <c r="E473" s="95">
        <v>0</v>
      </c>
      <c r="F473" s="95">
        <v>0</v>
      </c>
      <c r="G473" s="95">
        <v>0</v>
      </c>
      <c r="H473" s="95">
        <v>0</v>
      </c>
      <c r="I473" s="95">
        <v>0</v>
      </c>
      <c r="J473" s="95">
        <v>0</v>
      </c>
      <c r="K473" s="95">
        <v>0</v>
      </c>
      <c r="L473" s="95">
        <v>0</v>
      </c>
      <c r="M473" s="95">
        <v>0</v>
      </c>
      <c r="N473" s="93">
        <v>0</v>
      </c>
      <c r="O473" s="93">
        <v>51058.73</v>
      </c>
      <c r="P473" s="93">
        <v>0</v>
      </c>
      <c r="Q473" s="93">
        <v>2914503.9470000002</v>
      </c>
      <c r="R473" s="93">
        <v>697854.44499999995</v>
      </c>
      <c r="S473" s="93">
        <v>516532.35</v>
      </c>
      <c r="T473" s="93">
        <v>14073.14</v>
      </c>
      <c r="U473" s="93">
        <v>229.20497</v>
      </c>
    </row>
    <row r="474" spans="1:21" ht="25.5">
      <c r="A474" s="89" t="s">
        <v>4641</v>
      </c>
      <c r="B474" s="89" t="s">
        <v>4642</v>
      </c>
      <c r="C474" s="95">
        <v>0</v>
      </c>
      <c r="D474" s="95">
        <v>0</v>
      </c>
      <c r="E474" s="95">
        <v>0</v>
      </c>
      <c r="F474" s="95">
        <v>0</v>
      </c>
      <c r="G474" s="95">
        <v>0</v>
      </c>
      <c r="H474" s="95">
        <v>0</v>
      </c>
      <c r="I474" s="95">
        <v>0</v>
      </c>
      <c r="J474" s="95">
        <v>0</v>
      </c>
      <c r="K474" s="95">
        <v>0</v>
      </c>
      <c r="L474" s="95">
        <v>0</v>
      </c>
      <c r="M474" s="95">
        <v>0</v>
      </c>
      <c r="N474" s="93">
        <v>7753351.5449999999</v>
      </c>
      <c r="O474" s="93">
        <v>51978472.004000001</v>
      </c>
      <c r="P474" s="93">
        <v>5762538.4928299999</v>
      </c>
      <c r="Q474" s="93">
        <v>20877252.49732</v>
      </c>
      <c r="R474" s="93">
        <v>17427948.682009999</v>
      </c>
      <c r="S474" s="93">
        <v>10164133.140000001</v>
      </c>
      <c r="T474" s="93">
        <v>884000.38</v>
      </c>
      <c r="U474" s="93">
        <v>12303779.528999999</v>
      </c>
    </row>
    <row r="475" spans="1:21">
      <c r="A475" s="89" t="s">
        <v>4645</v>
      </c>
      <c r="B475" s="89" t="s">
        <v>4646</v>
      </c>
      <c r="C475" s="95">
        <v>0</v>
      </c>
      <c r="D475" s="95">
        <v>0</v>
      </c>
      <c r="E475" s="95">
        <v>0</v>
      </c>
      <c r="F475" s="95">
        <v>0</v>
      </c>
      <c r="G475" s="95">
        <v>0</v>
      </c>
      <c r="H475" s="95">
        <v>0</v>
      </c>
      <c r="I475" s="95">
        <v>0</v>
      </c>
      <c r="J475" s="95">
        <v>0</v>
      </c>
      <c r="K475" s="95">
        <v>0</v>
      </c>
      <c r="L475" s="95">
        <v>0</v>
      </c>
      <c r="M475" s="95">
        <v>0</v>
      </c>
      <c r="N475" s="93">
        <v>6817067.7420100002</v>
      </c>
      <c r="O475" s="93">
        <v>10068792.6905</v>
      </c>
      <c r="P475" s="93">
        <v>3594058.15288</v>
      </c>
      <c r="Q475" s="93">
        <v>7491011.42985</v>
      </c>
      <c r="R475" s="93">
        <v>16304016.2294</v>
      </c>
      <c r="S475" s="93">
        <v>35673376.719999999</v>
      </c>
      <c r="T475" s="93">
        <v>2107240.1</v>
      </c>
      <c r="U475" s="93">
        <v>16619331.812999999</v>
      </c>
    </row>
    <row r="476" spans="1:21">
      <c r="A476" s="89" t="s">
        <v>4649</v>
      </c>
      <c r="B476" s="89" t="s">
        <v>4650</v>
      </c>
      <c r="C476" s="95">
        <v>0</v>
      </c>
      <c r="D476" s="95">
        <v>0</v>
      </c>
      <c r="E476" s="95">
        <v>0</v>
      </c>
      <c r="F476" s="95">
        <v>0</v>
      </c>
      <c r="G476" s="95">
        <v>0</v>
      </c>
      <c r="H476" s="95">
        <v>0</v>
      </c>
      <c r="I476" s="95">
        <v>0</v>
      </c>
      <c r="J476" s="95">
        <v>0</v>
      </c>
      <c r="K476" s="95">
        <v>0</v>
      </c>
      <c r="L476" s="95">
        <v>0</v>
      </c>
      <c r="M476" s="95">
        <v>0</v>
      </c>
      <c r="N476" s="93">
        <v>4355146224.9576502</v>
      </c>
      <c r="O476" s="93">
        <v>5188942432.7178898</v>
      </c>
      <c r="P476" s="93">
        <v>3987002302.6164703</v>
      </c>
      <c r="Q476" s="93">
        <v>6555456291.0240898</v>
      </c>
      <c r="R476" s="93">
        <v>8355852496.6748705</v>
      </c>
      <c r="S476" s="93">
        <v>13448933211.780001</v>
      </c>
      <c r="T476" s="93">
        <v>8759959439.8199997</v>
      </c>
      <c r="U476" s="93">
        <v>10514411097.731199</v>
      </c>
    </row>
    <row r="477" spans="1:21">
      <c r="A477" s="89" t="s">
        <v>7686</v>
      </c>
      <c r="B477" s="89" t="s">
        <v>7694</v>
      </c>
      <c r="C477" s="95">
        <v>0</v>
      </c>
      <c r="D477" s="95">
        <v>0</v>
      </c>
      <c r="E477" s="95">
        <v>0</v>
      </c>
      <c r="F477" s="95">
        <v>0</v>
      </c>
      <c r="G477" s="95">
        <v>0</v>
      </c>
      <c r="H477" s="95">
        <v>0</v>
      </c>
      <c r="I477" s="95">
        <v>0</v>
      </c>
      <c r="J477" s="95">
        <v>0</v>
      </c>
      <c r="K477" s="95">
        <v>0</v>
      </c>
      <c r="L477" s="95">
        <v>0</v>
      </c>
      <c r="M477" s="95">
        <v>0</v>
      </c>
      <c r="N477" s="93">
        <v>0</v>
      </c>
      <c r="O477" s="93">
        <v>0</v>
      </c>
      <c r="P477" s="93">
        <v>0</v>
      </c>
      <c r="Q477" s="93">
        <v>454925.25572000002</v>
      </c>
      <c r="R477" s="93">
        <v>2546312.96508</v>
      </c>
      <c r="S477" s="93">
        <v>18157091.539999999</v>
      </c>
      <c r="T477" s="93">
        <v>6096625.9699999997</v>
      </c>
      <c r="U477" s="93">
        <v>11354072.573239999</v>
      </c>
    </row>
    <row r="478" spans="1:21">
      <c r="A478" s="89" t="s">
        <v>7687</v>
      </c>
      <c r="B478" s="89" t="s">
        <v>7695</v>
      </c>
      <c r="C478" s="95">
        <v>0</v>
      </c>
      <c r="D478" s="95">
        <v>0</v>
      </c>
      <c r="E478" s="95">
        <v>0</v>
      </c>
      <c r="F478" s="95">
        <v>0</v>
      </c>
      <c r="G478" s="95">
        <v>0</v>
      </c>
      <c r="H478" s="95">
        <v>0</v>
      </c>
      <c r="I478" s="95">
        <v>0</v>
      </c>
      <c r="J478" s="95">
        <v>0</v>
      </c>
      <c r="K478" s="95">
        <v>0</v>
      </c>
      <c r="L478" s="95">
        <v>0</v>
      </c>
      <c r="M478" s="95">
        <v>0</v>
      </c>
      <c r="N478" s="93">
        <v>0</v>
      </c>
      <c r="O478" s="93">
        <v>0</v>
      </c>
      <c r="P478" s="93">
        <v>0</v>
      </c>
      <c r="Q478" s="93">
        <v>5073699.2179199997</v>
      </c>
      <c r="R478" s="93">
        <v>12420473.330540001</v>
      </c>
      <c r="S478" s="93">
        <v>40143597.799999997</v>
      </c>
      <c r="T478" s="93">
        <v>25056065.809999999</v>
      </c>
      <c r="U478" s="93">
        <v>10029279.30352</v>
      </c>
    </row>
    <row r="479" spans="1:21">
      <c r="A479" s="89" t="s">
        <v>7688</v>
      </c>
      <c r="B479" s="89" t="s">
        <v>7696</v>
      </c>
      <c r="C479" s="95">
        <v>0</v>
      </c>
      <c r="D479" s="95">
        <v>0</v>
      </c>
      <c r="E479" s="95">
        <v>0</v>
      </c>
      <c r="F479" s="95">
        <v>0</v>
      </c>
      <c r="G479" s="95">
        <v>0</v>
      </c>
      <c r="H479" s="95">
        <v>0</v>
      </c>
      <c r="I479" s="95">
        <v>0</v>
      </c>
      <c r="J479" s="95">
        <v>0</v>
      </c>
      <c r="K479" s="95">
        <v>0</v>
      </c>
      <c r="L479" s="95">
        <v>0</v>
      </c>
      <c r="M479" s="95">
        <v>0</v>
      </c>
      <c r="N479" s="93">
        <v>0</v>
      </c>
      <c r="O479" s="93">
        <v>0</v>
      </c>
      <c r="P479" s="93">
        <v>0</v>
      </c>
      <c r="Q479" s="93">
        <v>11274144.949999999</v>
      </c>
      <c r="R479" s="93">
        <v>8160711.443</v>
      </c>
      <c r="S479" s="93">
        <v>600976.19999999995</v>
      </c>
      <c r="T479" s="93">
        <v>109916438.81</v>
      </c>
      <c r="U479" s="93">
        <v>171721718.68900001</v>
      </c>
    </row>
    <row r="480" spans="1:21">
      <c r="A480" s="89" t="s">
        <v>7689</v>
      </c>
      <c r="B480" s="89" t="s">
        <v>7697</v>
      </c>
      <c r="C480" s="95">
        <v>0</v>
      </c>
      <c r="D480" s="95">
        <v>0</v>
      </c>
      <c r="E480" s="95">
        <v>0</v>
      </c>
      <c r="F480" s="95">
        <v>0</v>
      </c>
      <c r="G480" s="95">
        <v>0</v>
      </c>
      <c r="H480" s="95">
        <v>0</v>
      </c>
      <c r="I480" s="95">
        <v>0</v>
      </c>
      <c r="J480" s="95">
        <v>0</v>
      </c>
      <c r="K480" s="95">
        <v>0</v>
      </c>
      <c r="L480" s="95">
        <v>0</v>
      </c>
      <c r="M480" s="95">
        <v>0</v>
      </c>
      <c r="N480" s="93">
        <v>0</v>
      </c>
      <c r="O480" s="93">
        <v>0</v>
      </c>
      <c r="P480" s="93">
        <v>0</v>
      </c>
      <c r="Q480" s="93">
        <v>4679524.6859999998</v>
      </c>
      <c r="R480" s="93">
        <v>632500.81799999997</v>
      </c>
      <c r="S480" s="93">
        <v>910.51</v>
      </c>
      <c r="T480" s="93">
        <v>0</v>
      </c>
      <c r="U480" s="93">
        <v>3.0000000000000001E-3</v>
      </c>
    </row>
    <row r="481" spans="1:21">
      <c r="A481" s="89" t="s">
        <v>4666</v>
      </c>
      <c r="B481" s="89" t="s">
        <v>7787</v>
      </c>
      <c r="C481" s="95">
        <v>0</v>
      </c>
      <c r="D481" s="95">
        <v>0</v>
      </c>
      <c r="E481" s="95">
        <v>0</v>
      </c>
      <c r="F481" s="95">
        <v>0</v>
      </c>
      <c r="G481" s="95">
        <v>0</v>
      </c>
      <c r="H481" s="95">
        <v>0</v>
      </c>
      <c r="I481" s="95">
        <v>0</v>
      </c>
      <c r="J481" s="95">
        <v>0</v>
      </c>
      <c r="K481" s="95">
        <v>0</v>
      </c>
      <c r="L481" s="95">
        <v>0</v>
      </c>
      <c r="M481" s="95">
        <v>0</v>
      </c>
      <c r="N481" s="93">
        <v>2266504366.9878101</v>
      </c>
      <c r="O481" s="93">
        <v>3582444427.3064799</v>
      </c>
      <c r="P481" s="93">
        <v>4030627738.3887796</v>
      </c>
      <c r="Q481" s="93">
        <v>3492772843.2685699</v>
      </c>
      <c r="R481" s="93">
        <v>3886698136.4850297</v>
      </c>
      <c r="S481" s="93">
        <v>5497039785.79</v>
      </c>
      <c r="T481" s="93">
        <v>7842538929.5900002</v>
      </c>
      <c r="U481" s="93">
        <v>8756552394.3837795</v>
      </c>
    </row>
    <row r="482" spans="1:21">
      <c r="A482" s="89" t="s">
        <v>7788</v>
      </c>
      <c r="B482" s="89" t="s">
        <v>7789</v>
      </c>
      <c r="C482" s="95">
        <v>0</v>
      </c>
      <c r="D482" s="95">
        <v>0</v>
      </c>
      <c r="E482" s="95">
        <v>0</v>
      </c>
      <c r="F482" s="95">
        <v>0</v>
      </c>
      <c r="G482" s="95">
        <v>0</v>
      </c>
      <c r="H482" s="95">
        <v>0</v>
      </c>
      <c r="I482" s="95">
        <v>0</v>
      </c>
      <c r="J482" s="95">
        <v>0</v>
      </c>
      <c r="K482" s="95">
        <v>0</v>
      </c>
      <c r="L482" s="95">
        <v>0</v>
      </c>
      <c r="M482" s="95">
        <v>0</v>
      </c>
      <c r="N482" s="93">
        <v>0</v>
      </c>
      <c r="O482" s="93">
        <v>0</v>
      </c>
      <c r="P482" s="93">
        <v>0</v>
      </c>
      <c r="Q482" s="93">
        <v>0</v>
      </c>
      <c r="R482" s="93">
        <v>0</v>
      </c>
      <c r="S482" s="93">
        <v>20361085537.049999</v>
      </c>
      <c r="T482" s="93">
        <v>23988699387.700001</v>
      </c>
      <c r="U482" s="93">
        <v>26556305140.1292</v>
      </c>
    </row>
    <row r="483" spans="1:21">
      <c r="A483" s="89" t="s">
        <v>7706</v>
      </c>
      <c r="B483" s="89" t="s">
        <v>7753</v>
      </c>
      <c r="C483" s="95">
        <v>57057980</v>
      </c>
      <c r="D483" s="95">
        <v>33955417</v>
      </c>
      <c r="E483" s="95">
        <v>22366259</v>
      </c>
      <c r="F483" s="95">
        <v>22738973</v>
      </c>
      <c r="G483" s="95">
        <v>23143018</v>
      </c>
      <c r="H483" s="95">
        <v>97443069</v>
      </c>
      <c r="I483" s="95">
        <v>74434</v>
      </c>
      <c r="J483" s="95">
        <v>-235917</v>
      </c>
      <c r="K483" s="95">
        <v>-404253</v>
      </c>
      <c r="L483" s="95">
        <v>194623</v>
      </c>
      <c r="M483" s="95">
        <v>20831.292000000001</v>
      </c>
      <c r="N483" s="93">
        <v>0</v>
      </c>
      <c r="O483" s="93">
        <v>0</v>
      </c>
      <c r="P483" s="93">
        <v>0</v>
      </c>
      <c r="Q483" s="93">
        <v>0</v>
      </c>
      <c r="R483" s="93">
        <v>0</v>
      </c>
      <c r="S483" s="93">
        <v>0</v>
      </c>
      <c r="T483" s="93">
        <v>0</v>
      </c>
      <c r="U483" s="93">
        <v>0</v>
      </c>
    </row>
    <row r="484" spans="1:21">
      <c r="A484" s="89" t="s">
        <v>7707</v>
      </c>
      <c r="B484" s="89" t="s">
        <v>7754</v>
      </c>
      <c r="C484" s="95">
        <v>57057980</v>
      </c>
      <c r="D484" s="95">
        <v>33955417</v>
      </c>
      <c r="E484" s="95">
        <v>22366259</v>
      </c>
      <c r="F484" s="95">
        <v>22738973</v>
      </c>
      <c r="G484" s="95">
        <v>23143018</v>
      </c>
      <c r="H484" s="95">
        <v>97443069</v>
      </c>
      <c r="I484" s="95">
        <v>74434</v>
      </c>
      <c r="J484" s="95">
        <v>-235917</v>
      </c>
      <c r="K484" s="95">
        <v>-404253</v>
      </c>
      <c r="L484" s="95">
        <v>194623</v>
      </c>
      <c r="M484" s="95">
        <v>20831.292000000001</v>
      </c>
      <c r="N484" s="93">
        <v>0</v>
      </c>
      <c r="O484" s="93">
        <v>0</v>
      </c>
      <c r="P484" s="93">
        <v>0</v>
      </c>
      <c r="Q484" s="93">
        <v>0</v>
      </c>
      <c r="R484" s="93">
        <v>0</v>
      </c>
      <c r="S484" s="93">
        <v>0</v>
      </c>
      <c r="T484" s="93">
        <v>0</v>
      </c>
      <c r="U484" s="93">
        <v>0</v>
      </c>
    </row>
    <row r="485" spans="1:21" ht="25.5">
      <c r="A485" s="89" t="s">
        <v>4677</v>
      </c>
      <c r="B485" s="89" t="s">
        <v>4678</v>
      </c>
      <c r="C485" s="95">
        <v>-18982358518</v>
      </c>
      <c r="D485" s="95">
        <v>-15167018207</v>
      </c>
      <c r="E485" s="95">
        <v>-14973937503</v>
      </c>
      <c r="F485" s="95">
        <v>-13549182185</v>
      </c>
      <c r="G485" s="95">
        <v>-21308352499</v>
      </c>
      <c r="H485" s="95">
        <v>-15460026515</v>
      </c>
      <c r="I485" s="95">
        <v>-20013856816</v>
      </c>
      <c r="J485" s="95">
        <v>-23056353144</v>
      </c>
      <c r="K485" s="95">
        <v>-16318642745</v>
      </c>
      <c r="L485" s="95">
        <v>-15731613134</v>
      </c>
      <c r="M485" s="95">
        <v>-12937011985.3983</v>
      </c>
      <c r="N485" s="93">
        <v>-16249327868.513399</v>
      </c>
      <c r="O485" s="93">
        <v>-16889418541.7003</v>
      </c>
      <c r="P485" s="93">
        <v>-8464649382.1798697</v>
      </c>
      <c r="Q485" s="93">
        <v>-9486588371.2673607</v>
      </c>
      <c r="R485" s="93">
        <v>-9907067184.9032803</v>
      </c>
      <c r="S485" s="93">
        <v>-11250452012.91</v>
      </c>
      <c r="T485" s="93">
        <v>-8708722343.6399994</v>
      </c>
      <c r="U485" s="93">
        <v>-11261470285.1521</v>
      </c>
    </row>
    <row r="486" spans="1:21">
      <c r="A486" s="87">
        <v>5</v>
      </c>
      <c r="B486" s="88" t="s">
        <v>7685</v>
      </c>
      <c r="C486" s="104">
        <v>144482351542.10001</v>
      </c>
      <c r="D486" s="104">
        <v>163581454176.60999</v>
      </c>
      <c r="E486" s="104">
        <v>179795903463.69</v>
      </c>
      <c r="F486" s="104">
        <v>177601604712.45999</v>
      </c>
      <c r="G486" s="104">
        <v>179443125110.10999</v>
      </c>
      <c r="H486" s="104">
        <v>189214792219.92001</v>
      </c>
      <c r="I486" s="104">
        <v>226587292287.92999</v>
      </c>
      <c r="J486" s="104">
        <v>277619985726.42999</v>
      </c>
      <c r="K486" s="104">
        <v>333983147673.60999</v>
      </c>
      <c r="L486" s="104">
        <v>343432816465.35999</v>
      </c>
      <c r="M486" s="104">
        <v>316242261899.87189</v>
      </c>
      <c r="N486" s="104">
        <v>442542728290.52063</v>
      </c>
      <c r="O486" s="104">
        <v>461560151089.26959</v>
      </c>
      <c r="P486" s="104">
        <v>542222947167.32904</v>
      </c>
      <c r="Q486" s="104">
        <v>554964967986.85522</v>
      </c>
      <c r="R486" s="104">
        <v>713433259995.85339</v>
      </c>
      <c r="S486" s="97">
        <v>779759622682.82996</v>
      </c>
      <c r="T486" s="97">
        <v>873321475345.17004</v>
      </c>
      <c r="U486" s="97">
        <v>926093085582.66699</v>
      </c>
    </row>
    <row r="487" spans="1:21">
      <c r="A487" s="89" t="s">
        <v>4711</v>
      </c>
      <c r="B487" s="89" t="s">
        <v>4712</v>
      </c>
      <c r="C487" s="95">
        <v>38733024568</v>
      </c>
      <c r="D487" s="95">
        <v>34108176356</v>
      </c>
      <c r="E487" s="95">
        <v>38926207198</v>
      </c>
      <c r="F487" s="95">
        <v>38150687965</v>
      </c>
      <c r="G487" s="95">
        <v>40117964082</v>
      </c>
      <c r="H487" s="95">
        <v>44075178777</v>
      </c>
      <c r="I487" s="95">
        <v>48748115781</v>
      </c>
      <c r="J487" s="95">
        <v>52016467029</v>
      </c>
      <c r="K487" s="95">
        <v>56818102633</v>
      </c>
      <c r="L487" s="95">
        <v>59286832706</v>
      </c>
      <c r="M487" s="95">
        <v>65446371724.413605</v>
      </c>
      <c r="N487" s="93">
        <v>118390341075.75999</v>
      </c>
      <c r="O487" s="93">
        <v>120665881110.50999</v>
      </c>
      <c r="P487" s="93">
        <v>133143568330.57201</v>
      </c>
      <c r="Q487" s="93">
        <v>145620687157.24399</v>
      </c>
      <c r="R487" s="93">
        <v>168864606688.28201</v>
      </c>
      <c r="S487" s="93">
        <v>204112580809.94</v>
      </c>
      <c r="T487" s="93">
        <v>291450651015.95001</v>
      </c>
      <c r="U487" s="93">
        <v>313441688272.328</v>
      </c>
    </row>
    <row r="488" spans="1:21">
      <c r="A488" s="89" t="s">
        <v>4713</v>
      </c>
      <c r="B488" s="89" t="s">
        <v>2212</v>
      </c>
      <c r="C488" s="95">
        <v>9274280784</v>
      </c>
      <c r="D488" s="95">
        <v>9659590942</v>
      </c>
      <c r="E488" s="95">
        <v>11191480976</v>
      </c>
      <c r="F488" s="95">
        <v>11874983440</v>
      </c>
      <c r="G488" s="95">
        <v>12335735874</v>
      </c>
      <c r="H488" s="95">
        <v>13685002142</v>
      </c>
      <c r="I488" s="95">
        <v>15006255653</v>
      </c>
      <c r="J488" s="95">
        <v>16732152718</v>
      </c>
      <c r="K488" s="95">
        <v>17807709505</v>
      </c>
      <c r="L488" s="95">
        <v>19294353594</v>
      </c>
      <c r="M488" s="95">
        <v>20519665492.511299</v>
      </c>
      <c r="N488" s="93">
        <v>24361951247.924999</v>
      </c>
      <c r="O488" s="93">
        <v>25428011436.415802</v>
      </c>
      <c r="P488" s="93">
        <v>27048162908.168999</v>
      </c>
      <c r="Q488" s="93">
        <v>28164275846.656502</v>
      </c>
      <c r="R488" s="93">
        <v>30931505978.681103</v>
      </c>
      <c r="S488" s="93">
        <v>36428376714.099998</v>
      </c>
      <c r="T488" s="93">
        <v>41785742039.669998</v>
      </c>
      <c r="U488" s="93">
        <v>46774974389.938599</v>
      </c>
    </row>
    <row r="489" spans="1:21">
      <c r="A489" s="89" t="s">
        <v>4743</v>
      </c>
      <c r="B489" s="89" t="s">
        <v>4744</v>
      </c>
      <c r="C489" s="95">
        <v>17708934341</v>
      </c>
      <c r="D489" s="95">
        <v>12128117624</v>
      </c>
      <c r="E489" s="95">
        <v>13208991965</v>
      </c>
      <c r="F489" s="95">
        <v>10631426332</v>
      </c>
      <c r="G489" s="95">
        <v>10103839877</v>
      </c>
      <c r="H489" s="95">
        <v>11810041864</v>
      </c>
      <c r="I489" s="95">
        <v>11639019317</v>
      </c>
      <c r="J489" s="95">
        <v>11748640562</v>
      </c>
      <c r="K489" s="95">
        <v>21687697761</v>
      </c>
      <c r="L489" s="95">
        <v>22008268931</v>
      </c>
      <c r="M489" s="95">
        <v>26539341964.113602</v>
      </c>
      <c r="N489" s="93">
        <v>2226541755.1792998</v>
      </c>
      <c r="O489" s="93">
        <v>2595891140.5118399</v>
      </c>
      <c r="P489" s="93">
        <v>2036140284.3469501</v>
      </c>
      <c r="Q489" s="93">
        <v>1952167028.0372</v>
      </c>
      <c r="R489" s="93">
        <v>1934158866.6808701</v>
      </c>
      <c r="S489" s="93">
        <v>2146688022.01</v>
      </c>
      <c r="T489" s="93">
        <v>2296674669.1500001</v>
      </c>
      <c r="U489" s="93">
        <v>2598456966.0706501</v>
      </c>
    </row>
    <row r="490" spans="1:21">
      <c r="A490" s="89" t="s">
        <v>4758</v>
      </c>
      <c r="B490" s="89" t="s">
        <v>2214</v>
      </c>
      <c r="C490" s="95">
        <v>1398836871</v>
      </c>
      <c r="D490" s="95">
        <v>1776376786</v>
      </c>
      <c r="E490" s="95">
        <v>2162098497</v>
      </c>
      <c r="F490" s="95">
        <v>2082960677</v>
      </c>
      <c r="G490" s="95">
        <v>2157133835</v>
      </c>
      <c r="H490" s="95">
        <v>2237393208</v>
      </c>
      <c r="I490" s="95">
        <v>2591231133</v>
      </c>
      <c r="J490" s="95">
        <v>2616652028</v>
      </c>
      <c r="K490" s="95">
        <v>2781753691</v>
      </c>
      <c r="L490" s="95">
        <v>3119641628</v>
      </c>
      <c r="M490" s="95">
        <v>3343464186.33253</v>
      </c>
      <c r="N490" s="93">
        <v>5982252698.2065401</v>
      </c>
      <c r="O490" s="93">
        <v>6344460255.6899099</v>
      </c>
      <c r="P490" s="93">
        <v>6397299030.0148296</v>
      </c>
      <c r="Q490" s="93">
        <v>6869923526.1233606</v>
      </c>
      <c r="R490" s="93">
        <v>7609428336.1998892</v>
      </c>
      <c r="S490" s="93">
        <v>8822719869.3500004</v>
      </c>
      <c r="T490" s="93">
        <v>10090872267.33</v>
      </c>
      <c r="U490" s="93">
        <v>11131843527.469099</v>
      </c>
    </row>
    <row r="491" spans="1:21">
      <c r="A491" s="89" t="s">
        <v>4775</v>
      </c>
      <c r="B491" s="89" t="s">
        <v>133</v>
      </c>
      <c r="C491" s="95">
        <v>90596</v>
      </c>
      <c r="D491" s="95">
        <v>76739</v>
      </c>
      <c r="E491" s="95">
        <v>74880</v>
      </c>
      <c r="F491" s="95">
        <v>0</v>
      </c>
      <c r="G491" s="95">
        <v>0</v>
      </c>
      <c r="H491" s="95">
        <v>17710</v>
      </c>
      <c r="I491" s="95">
        <v>1420</v>
      </c>
      <c r="J491" s="95">
        <v>1876</v>
      </c>
      <c r="K491" s="95">
        <v>405421</v>
      </c>
      <c r="L491" s="95">
        <v>24739607</v>
      </c>
      <c r="M491" s="95">
        <v>761377.35699999996</v>
      </c>
      <c r="N491" s="93">
        <v>9593141.4055199996</v>
      </c>
      <c r="O491" s="93">
        <v>8462419.4564600009</v>
      </c>
      <c r="P491" s="93">
        <v>10108953.039350001</v>
      </c>
      <c r="Q491" s="93">
        <v>10326865.573000001</v>
      </c>
      <c r="R491" s="93">
        <v>8705851.347860001</v>
      </c>
      <c r="S491" s="93">
        <v>9454410.6600000001</v>
      </c>
      <c r="T491" s="93">
        <v>9846687.0099999998</v>
      </c>
      <c r="U491" s="93">
        <v>12404560.24234</v>
      </c>
    </row>
    <row r="492" spans="1:21">
      <c r="A492" s="89" t="s">
        <v>4784</v>
      </c>
      <c r="B492" s="89" t="s">
        <v>4785</v>
      </c>
      <c r="C492" s="95">
        <v>0</v>
      </c>
      <c r="D492" s="95">
        <v>0</v>
      </c>
      <c r="E492" s="95">
        <v>0</v>
      </c>
      <c r="F492" s="95">
        <v>0</v>
      </c>
      <c r="G492" s="95">
        <v>0</v>
      </c>
      <c r="H492" s="95">
        <v>0</v>
      </c>
      <c r="I492" s="95">
        <v>0</v>
      </c>
      <c r="J492" s="95">
        <v>0</v>
      </c>
      <c r="K492" s="95">
        <v>0</v>
      </c>
      <c r="L492" s="95">
        <v>0</v>
      </c>
      <c r="M492" s="95">
        <v>0</v>
      </c>
      <c r="N492" s="93">
        <v>12453278059.198</v>
      </c>
      <c r="O492" s="93">
        <v>12309992397.0737</v>
      </c>
      <c r="P492" s="93">
        <v>12804820629.8601</v>
      </c>
      <c r="Q492" s="93">
        <v>13845513379.1551</v>
      </c>
      <c r="R492" s="93">
        <v>16121562864.9181</v>
      </c>
      <c r="S492" s="93">
        <v>18230001304.110001</v>
      </c>
      <c r="T492" s="93">
        <v>20768904770.869999</v>
      </c>
      <c r="U492" s="93">
        <v>22620600309.890102</v>
      </c>
    </row>
    <row r="493" spans="1:21">
      <c r="A493" s="89" t="s">
        <v>4801</v>
      </c>
      <c r="B493" s="89" t="s">
        <v>4802</v>
      </c>
      <c r="C493" s="95">
        <v>0</v>
      </c>
      <c r="D493" s="95">
        <v>0</v>
      </c>
      <c r="E493" s="95">
        <v>0</v>
      </c>
      <c r="F493" s="95">
        <v>0</v>
      </c>
      <c r="G493" s="95">
        <v>0</v>
      </c>
      <c r="H493" s="95">
        <v>0</v>
      </c>
      <c r="I493" s="95">
        <v>0</v>
      </c>
      <c r="J493" s="95">
        <v>0</v>
      </c>
      <c r="K493" s="95">
        <v>0</v>
      </c>
      <c r="L493" s="95">
        <v>0</v>
      </c>
      <c r="M493" s="95">
        <v>0</v>
      </c>
      <c r="N493" s="93">
        <v>9410064004.4671001</v>
      </c>
      <c r="O493" s="93">
        <v>5084990463.5412998</v>
      </c>
      <c r="P493" s="93">
        <v>15156157649.953901</v>
      </c>
      <c r="Q493" s="93">
        <v>7964272671.0065994</v>
      </c>
      <c r="R493" s="93">
        <v>17036498946.3459</v>
      </c>
      <c r="S493" s="93">
        <v>30443648047.189999</v>
      </c>
      <c r="T493" s="93">
        <v>41116002827.809998</v>
      </c>
      <c r="U493" s="93">
        <v>35546126368.57</v>
      </c>
    </row>
    <row r="494" spans="1:21">
      <c r="A494" s="89" t="s">
        <v>4822</v>
      </c>
      <c r="B494" s="89" t="s">
        <v>4823</v>
      </c>
      <c r="C494" s="95">
        <v>10338289282</v>
      </c>
      <c r="D494" s="95">
        <v>10531879720</v>
      </c>
      <c r="E494" s="95">
        <v>12348825418</v>
      </c>
      <c r="F494" s="95">
        <v>13536721695</v>
      </c>
      <c r="G494" s="95">
        <v>14208275055</v>
      </c>
      <c r="H494" s="95">
        <v>15016581030</v>
      </c>
      <c r="I494" s="95">
        <v>18319925897</v>
      </c>
      <c r="J494" s="95">
        <v>19517958791</v>
      </c>
      <c r="K494" s="95">
        <v>13559434366</v>
      </c>
      <c r="L494" s="95">
        <v>13511088849</v>
      </c>
      <c r="M494" s="95">
        <v>14417714758.824301</v>
      </c>
      <c r="N494" s="93">
        <v>37333777202.5476</v>
      </c>
      <c r="O494" s="93">
        <v>39734785921.341705</v>
      </c>
      <c r="P494" s="93">
        <v>38096794578.907402</v>
      </c>
      <c r="Q494" s="93">
        <v>46437865387.469795</v>
      </c>
      <c r="R494" s="93">
        <v>54541764507.117294</v>
      </c>
      <c r="S494" s="93">
        <v>61567870912.360001</v>
      </c>
      <c r="T494" s="93">
        <v>66755491063.650002</v>
      </c>
      <c r="U494" s="93">
        <v>76132602071.129791</v>
      </c>
    </row>
    <row r="495" spans="1:21">
      <c r="A495" s="89" t="s">
        <v>4944</v>
      </c>
      <c r="B495" s="89" t="s">
        <v>2822</v>
      </c>
      <c r="C495" s="95">
        <v>12592694</v>
      </c>
      <c r="D495" s="95">
        <v>12134545</v>
      </c>
      <c r="E495" s="95">
        <v>14735462</v>
      </c>
      <c r="F495" s="95">
        <v>24595821</v>
      </c>
      <c r="G495" s="95">
        <v>1312979441</v>
      </c>
      <c r="H495" s="95">
        <v>1326142823</v>
      </c>
      <c r="I495" s="95">
        <v>1191682361</v>
      </c>
      <c r="J495" s="95">
        <v>1401061054</v>
      </c>
      <c r="K495" s="95">
        <v>981101889</v>
      </c>
      <c r="L495" s="95">
        <v>1328740097</v>
      </c>
      <c r="M495" s="95">
        <v>625423945.27482998</v>
      </c>
      <c r="N495" s="93">
        <v>694166986.76365006</v>
      </c>
      <c r="O495" s="93">
        <v>848107048.60859001</v>
      </c>
      <c r="P495" s="93">
        <v>916937968.34318006</v>
      </c>
      <c r="Q495" s="93">
        <v>1514688144.1111102</v>
      </c>
      <c r="R495" s="93">
        <v>1156991576.3278401</v>
      </c>
      <c r="S495" s="93">
        <v>2083254419.6700001</v>
      </c>
      <c r="T495" s="93">
        <v>1786035979.6600001</v>
      </c>
      <c r="U495" s="93">
        <v>1534339660.5560701</v>
      </c>
    </row>
    <row r="496" spans="1:21" ht="25.5">
      <c r="A496" s="89" t="s">
        <v>4973</v>
      </c>
      <c r="B496" s="89" t="s">
        <v>1114</v>
      </c>
      <c r="C496" s="95">
        <v>0</v>
      </c>
      <c r="D496" s="95">
        <v>0</v>
      </c>
      <c r="E496" s="95">
        <v>0</v>
      </c>
      <c r="F496" s="95">
        <v>0</v>
      </c>
      <c r="G496" s="95">
        <v>0</v>
      </c>
      <c r="H496" s="95">
        <v>0</v>
      </c>
      <c r="I496" s="95">
        <v>0</v>
      </c>
      <c r="J496" s="95">
        <v>0</v>
      </c>
      <c r="K496" s="95">
        <v>0</v>
      </c>
      <c r="L496" s="95">
        <v>0</v>
      </c>
      <c r="M496" s="95">
        <v>0</v>
      </c>
      <c r="N496" s="93">
        <v>25918715980.067001</v>
      </c>
      <c r="O496" s="93">
        <v>28311180027.8703</v>
      </c>
      <c r="P496" s="93">
        <v>30677146327.936897</v>
      </c>
      <c r="Q496" s="93">
        <v>38861654309.111794</v>
      </c>
      <c r="R496" s="93">
        <v>39523989760.6632</v>
      </c>
      <c r="S496" s="93">
        <v>44380567110.5</v>
      </c>
      <c r="T496" s="93">
        <v>50316508938.059998</v>
      </c>
      <c r="U496" s="93">
        <v>51640827208.890701</v>
      </c>
    </row>
    <row r="497" spans="1:21" ht="38.25">
      <c r="A497" s="89" t="s">
        <v>7819</v>
      </c>
      <c r="B497" s="89" t="s">
        <v>7822</v>
      </c>
      <c r="C497" s="95">
        <v>0</v>
      </c>
      <c r="D497" s="95">
        <v>0</v>
      </c>
      <c r="E497" s="95">
        <v>0</v>
      </c>
      <c r="F497" s="95">
        <v>0</v>
      </c>
      <c r="G497" s="95">
        <v>0</v>
      </c>
      <c r="H497" s="95">
        <v>0</v>
      </c>
      <c r="I497" s="95">
        <v>0</v>
      </c>
      <c r="J497" s="95">
        <v>0</v>
      </c>
      <c r="K497" s="95">
        <v>0</v>
      </c>
      <c r="L497" s="95">
        <v>0</v>
      </c>
      <c r="M497" s="95">
        <v>0</v>
      </c>
      <c r="N497" s="93">
        <v>0</v>
      </c>
      <c r="O497" s="93">
        <v>0</v>
      </c>
      <c r="P497" s="93">
        <v>0</v>
      </c>
      <c r="Q497" s="93">
        <v>0</v>
      </c>
      <c r="R497" s="93">
        <v>0</v>
      </c>
      <c r="S497" s="93">
        <v>0</v>
      </c>
      <c r="T497" s="93">
        <v>56524571772.739998</v>
      </c>
      <c r="U497" s="93">
        <v>65449513209.570297</v>
      </c>
    </row>
    <row r="498" spans="1:21">
      <c r="A498" s="89" t="s">
        <v>4987</v>
      </c>
      <c r="B498" s="89" t="s">
        <v>4988</v>
      </c>
      <c r="C498" s="95">
        <v>18772025036</v>
      </c>
      <c r="D498" s="95">
        <v>18456642912</v>
      </c>
      <c r="E498" s="95">
        <v>19473556103</v>
      </c>
      <c r="F498" s="95">
        <v>22091998977</v>
      </c>
      <c r="G498" s="95">
        <v>24481536578</v>
      </c>
      <c r="H498" s="95">
        <v>26036311743</v>
      </c>
      <c r="I498" s="95">
        <v>43516414131</v>
      </c>
      <c r="J498" s="95">
        <v>50140000919</v>
      </c>
      <c r="K498" s="95">
        <v>53092504015</v>
      </c>
      <c r="L498" s="95">
        <v>54681758272</v>
      </c>
      <c r="M498" s="95">
        <v>50865361656.936707</v>
      </c>
      <c r="N498" s="93">
        <v>1916341990.3290801</v>
      </c>
      <c r="O498" s="93">
        <v>2256669100.3111</v>
      </c>
      <c r="P498" s="93">
        <v>1888773868.2086599</v>
      </c>
      <c r="Q498" s="93">
        <v>1981685199.2927301</v>
      </c>
      <c r="R498" s="93">
        <v>2822519766.3163199</v>
      </c>
      <c r="S498" s="93">
        <v>2569644127.3600001</v>
      </c>
      <c r="T498" s="93">
        <v>2829539279.8099999</v>
      </c>
      <c r="U498" s="93">
        <v>3286954007.3731699</v>
      </c>
    </row>
    <row r="499" spans="1:21">
      <c r="A499" s="89" t="s">
        <v>4989</v>
      </c>
      <c r="B499" s="89" t="s">
        <v>2212</v>
      </c>
      <c r="C499" s="95">
        <v>7143197069</v>
      </c>
      <c r="D499" s="95">
        <v>8155637630</v>
      </c>
      <c r="E499" s="95">
        <v>8806918949</v>
      </c>
      <c r="F499" s="95">
        <v>9311409312</v>
      </c>
      <c r="G499" s="95">
        <v>9964056884</v>
      </c>
      <c r="H499" s="95">
        <v>11018955397</v>
      </c>
      <c r="I499" s="95">
        <v>12035714066</v>
      </c>
      <c r="J499" s="95">
        <v>13111778189</v>
      </c>
      <c r="K499" s="95">
        <v>14286243123</v>
      </c>
      <c r="L499" s="95">
        <v>15381054129</v>
      </c>
      <c r="M499" s="95">
        <v>16946850157.822001</v>
      </c>
      <c r="N499" s="93">
        <v>283346802.86790997</v>
      </c>
      <c r="O499" s="93">
        <v>331349509.48960996</v>
      </c>
      <c r="P499" s="93">
        <v>241432899.34643</v>
      </c>
      <c r="Q499" s="93">
        <v>232664711.08247</v>
      </c>
      <c r="R499" s="93">
        <v>260591855.11523002</v>
      </c>
      <c r="S499" s="93">
        <v>290556963.92000002</v>
      </c>
      <c r="T499" s="93">
        <v>324350324.08999997</v>
      </c>
      <c r="U499" s="93">
        <v>300149501.61565</v>
      </c>
    </row>
    <row r="500" spans="1:21">
      <c r="A500" s="89" t="s">
        <v>5004</v>
      </c>
      <c r="B500" s="89" t="s">
        <v>4744</v>
      </c>
      <c r="C500" s="95">
        <v>3666826637</v>
      </c>
      <c r="D500" s="95">
        <v>1079885119</v>
      </c>
      <c r="E500" s="95">
        <v>1247239172</v>
      </c>
      <c r="F500" s="95">
        <v>952964340</v>
      </c>
      <c r="G500" s="95">
        <v>1241934305</v>
      </c>
      <c r="H500" s="95">
        <v>1196148054</v>
      </c>
      <c r="I500" s="95">
        <v>579754607</v>
      </c>
      <c r="J500" s="95">
        <v>624238491</v>
      </c>
      <c r="K500" s="95">
        <v>835034135</v>
      </c>
      <c r="L500" s="95">
        <v>954928722</v>
      </c>
      <c r="M500" s="95">
        <v>911861685.86230004</v>
      </c>
      <c r="N500" s="93">
        <v>21287610.173</v>
      </c>
      <c r="O500" s="93">
        <v>22088161.576269999</v>
      </c>
      <c r="P500" s="93">
        <v>19621757.477570001</v>
      </c>
      <c r="Q500" s="93">
        <v>18468257.366289999</v>
      </c>
      <c r="R500" s="93">
        <v>21252828.087000001</v>
      </c>
      <c r="S500" s="93">
        <v>27056595.84</v>
      </c>
      <c r="T500" s="93">
        <v>32607163.890000001</v>
      </c>
      <c r="U500" s="93">
        <v>18023776.261220001</v>
      </c>
    </row>
    <row r="501" spans="1:21">
      <c r="A501" s="89" t="s">
        <v>5013</v>
      </c>
      <c r="B501" s="89" t="s">
        <v>2214</v>
      </c>
      <c r="C501" s="95">
        <v>598202938</v>
      </c>
      <c r="D501" s="95">
        <v>784816042</v>
      </c>
      <c r="E501" s="95">
        <v>823235286</v>
      </c>
      <c r="F501" s="95">
        <v>880408001</v>
      </c>
      <c r="G501" s="95">
        <v>964179125</v>
      </c>
      <c r="H501" s="95">
        <v>1070409035</v>
      </c>
      <c r="I501" s="95">
        <v>1327141174</v>
      </c>
      <c r="J501" s="95">
        <v>1476112624</v>
      </c>
      <c r="K501" s="95">
        <v>1526391390</v>
      </c>
      <c r="L501" s="95">
        <v>1769308602</v>
      </c>
      <c r="M501" s="95">
        <v>1940556941.86221</v>
      </c>
      <c r="N501" s="93">
        <v>84472592.292309999</v>
      </c>
      <c r="O501" s="93">
        <v>58506654.06036</v>
      </c>
      <c r="P501" s="93">
        <v>45743736.519550003</v>
      </c>
      <c r="Q501" s="93">
        <v>55765337.929059997</v>
      </c>
      <c r="R501" s="93">
        <v>52174340.340800002</v>
      </c>
      <c r="S501" s="93">
        <v>59906003.920000002</v>
      </c>
      <c r="T501" s="93">
        <v>68952139.719999999</v>
      </c>
      <c r="U501" s="93">
        <v>70184870.348309994</v>
      </c>
    </row>
    <row r="502" spans="1:21">
      <c r="A502" s="89" t="s">
        <v>7708</v>
      </c>
      <c r="B502" s="89" t="s">
        <v>218</v>
      </c>
      <c r="C502" s="95">
        <v>0</v>
      </c>
      <c r="D502" s="95">
        <v>0</v>
      </c>
      <c r="E502" s="95">
        <v>0</v>
      </c>
      <c r="F502" s="95">
        <v>0</v>
      </c>
      <c r="G502" s="95">
        <v>0</v>
      </c>
      <c r="H502" s="95">
        <v>0</v>
      </c>
      <c r="I502" s="95">
        <v>14155833136</v>
      </c>
      <c r="J502" s="95">
        <v>15761075812</v>
      </c>
      <c r="K502" s="95">
        <v>16895690652</v>
      </c>
      <c r="L502" s="95">
        <v>18740682242</v>
      </c>
      <c r="M502" s="95">
        <v>8857309352.2189999</v>
      </c>
      <c r="N502" s="93">
        <v>0</v>
      </c>
      <c r="O502" s="93">
        <v>0</v>
      </c>
      <c r="P502" s="93">
        <v>0</v>
      </c>
      <c r="Q502" s="93">
        <v>0</v>
      </c>
      <c r="R502" s="93">
        <v>0</v>
      </c>
      <c r="S502" s="93">
        <v>0</v>
      </c>
      <c r="T502" s="93">
        <v>0</v>
      </c>
      <c r="U502" s="93">
        <v>0</v>
      </c>
    </row>
    <row r="503" spans="1:21">
      <c r="A503" s="89" t="s">
        <v>5023</v>
      </c>
      <c r="B503" s="89" t="s">
        <v>133</v>
      </c>
      <c r="C503" s="95">
        <v>321</v>
      </c>
      <c r="D503" s="95">
        <v>10246</v>
      </c>
      <c r="E503" s="95">
        <v>1446</v>
      </c>
      <c r="F503" s="95">
        <v>0</v>
      </c>
      <c r="G503" s="95">
        <v>0</v>
      </c>
      <c r="H503" s="95">
        <v>0</v>
      </c>
      <c r="I503" s="95">
        <v>0</v>
      </c>
      <c r="J503" s="95">
        <v>0</v>
      </c>
      <c r="K503" s="95">
        <v>66551</v>
      </c>
      <c r="L503" s="95">
        <v>1540261</v>
      </c>
      <c r="M503" s="95">
        <v>0</v>
      </c>
      <c r="N503" s="93">
        <v>485340.04191999999</v>
      </c>
      <c r="O503" s="93">
        <v>11680.029</v>
      </c>
      <c r="P503" s="93">
        <v>4511.2820000000002</v>
      </c>
      <c r="Q503" s="93">
        <v>11921.186</v>
      </c>
      <c r="R503" s="93">
        <v>7792</v>
      </c>
      <c r="S503" s="93">
        <v>17854</v>
      </c>
      <c r="T503" s="93">
        <v>3896.5</v>
      </c>
      <c r="U503" s="93">
        <v>5794.7</v>
      </c>
    </row>
    <row r="504" spans="1:21">
      <c r="A504" s="89" t="s">
        <v>5028</v>
      </c>
      <c r="B504" s="89" t="s">
        <v>4785</v>
      </c>
      <c r="C504" s="95">
        <v>0</v>
      </c>
      <c r="D504" s="95">
        <v>0</v>
      </c>
      <c r="E504" s="95">
        <v>0</v>
      </c>
      <c r="F504" s="95">
        <v>0</v>
      </c>
      <c r="G504" s="95">
        <v>0</v>
      </c>
      <c r="H504" s="95">
        <v>0</v>
      </c>
      <c r="I504" s="95">
        <v>0</v>
      </c>
      <c r="J504" s="95">
        <v>0</v>
      </c>
      <c r="K504" s="95">
        <v>0</v>
      </c>
      <c r="L504" s="95">
        <v>0</v>
      </c>
      <c r="M504" s="95">
        <v>0</v>
      </c>
      <c r="N504" s="93">
        <v>76363471.128929988</v>
      </c>
      <c r="O504" s="93">
        <v>83361894.788509995</v>
      </c>
      <c r="P504" s="93">
        <v>66682795.015320003</v>
      </c>
      <c r="Q504" s="93">
        <v>66947921.428779997</v>
      </c>
      <c r="R504" s="93">
        <v>78398914.495850012</v>
      </c>
      <c r="S504" s="93">
        <v>95254315.109999999</v>
      </c>
      <c r="T504" s="93">
        <v>101298766.72</v>
      </c>
      <c r="U504" s="93">
        <v>97400699.060820013</v>
      </c>
    </row>
    <row r="505" spans="1:21">
      <c r="A505" s="89" t="s">
        <v>5038</v>
      </c>
      <c r="B505" s="89" t="s">
        <v>4823</v>
      </c>
      <c r="C505" s="95">
        <v>7330030278</v>
      </c>
      <c r="D505" s="95">
        <v>8434912240</v>
      </c>
      <c r="E505" s="95">
        <v>8592389758</v>
      </c>
      <c r="F505" s="95">
        <v>10937658340</v>
      </c>
      <c r="G505" s="95">
        <v>12281476838</v>
      </c>
      <c r="H505" s="95">
        <v>12714835558</v>
      </c>
      <c r="I505" s="95">
        <v>15209603103</v>
      </c>
      <c r="J505" s="95">
        <v>19111248143</v>
      </c>
      <c r="K505" s="95">
        <v>19482250264</v>
      </c>
      <c r="L505" s="95">
        <v>17764989101</v>
      </c>
      <c r="M505" s="95">
        <v>22174603783.582397</v>
      </c>
      <c r="N505" s="93">
        <v>1147165121.86025</v>
      </c>
      <c r="O505" s="93">
        <v>1332477904.7159901</v>
      </c>
      <c r="P505" s="93">
        <v>1296256688.5439</v>
      </c>
      <c r="Q505" s="93">
        <v>1377335884.86801</v>
      </c>
      <c r="R505" s="93">
        <v>2125611003.2569098</v>
      </c>
      <c r="S505" s="93">
        <v>1765524565.54</v>
      </c>
      <c r="T505" s="93">
        <v>1589266649.75</v>
      </c>
      <c r="U505" s="93">
        <v>1713098822.1549098</v>
      </c>
    </row>
    <row r="506" spans="1:21">
      <c r="A506" s="89" t="s">
        <v>5065</v>
      </c>
      <c r="B506" s="89" t="s">
        <v>4802</v>
      </c>
      <c r="C506" s="95">
        <v>0</v>
      </c>
      <c r="D506" s="95">
        <v>0</v>
      </c>
      <c r="E506" s="95">
        <v>0</v>
      </c>
      <c r="F506" s="95">
        <v>0</v>
      </c>
      <c r="G506" s="95">
        <v>0</v>
      </c>
      <c r="H506" s="95">
        <v>0</v>
      </c>
      <c r="I506" s="95">
        <v>0</v>
      </c>
      <c r="J506" s="95">
        <v>0</v>
      </c>
      <c r="K506" s="95">
        <v>0</v>
      </c>
      <c r="L506" s="95">
        <v>0</v>
      </c>
      <c r="M506" s="95">
        <v>0</v>
      </c>
      <c r="N506" s="93">
        <v>291374889.33232999</v>
      </c>
      <c r="O506" s="93">
        <v>380126065.63221997</v>
      </c>
      <c r="P506" s="93">
        <v>160688860.10742003</v>
      </c>
      <c r="Q506" s="93">
        <v>168337254.13929999</v>
      </c>
      <c r="R506" s="93">
        <v>205243991.24546</v>
      </c>
      <c r="S506" s="93">
        <v>221394065.21000001</v>
      </c>
      <c r="T506" s="93">
        <v>217846500.41</v>
      </c>
      <c r="U506" s="93">
        <v>217913674.78128999</v>
      </c>
    </row>
    <row r="507" spans="1:21">
      <c r="A507" s="89" t="s">
        <v>5078</v>
      </c>
      <c r="B507" s="89" t="s">
        <v>2822</v>
      </c>
      <c r="C507" s="95">
        <v>33767793</v>
      </c>
      <c r="D507" s="95">
        <v>1381635</v>
      </c>
      <c r="E507" s="95">
        <v>3771492</v>
      </c>
      <c r="F507" s="95">
        <v>9558984</v>
      </c>
      <c r="G507" s="95">
        <v>29889426</v>
      </c>
      <c r="H507" s="95">
        <v>35963699</v>
      </c>
      <c r="I507" s="95">
        <v>208368045</v>
      </c>
      <c r="J507" s="95">
        <v>55547660</v>
      </c>
      <c r="K507" s="95">
        <v>66827900</v>
      </c>
      <c r="L507" s="95">
        <v>69255215</v>
      </c>
      <c r="M507" s="95">
        <v>34179735.588820003</v>
      </c>
      <c r="N507" s="93">
        <v>11846162.63243</v>
      </c>
      <c r="O507" s="93">
        <v>48747230.019139998</v>
      </c>
      <c r="P507" s="93">
        <v>58342619.916469999</v>
      </c>
      <c r="Q507" s="93">
        <v>62153911.292819999</v>
      </c>
      <c r="R507" s="93">
        <v>79239041.775070012</v>
      </c>
      <c r="S507" s="93">
        <v>109933763.81</v>
      </c>
      <c r="T507" s="93">
        <v>495213838.72000003</v>
      </c>
      <c r="U507" s="93">
        <v>870176868.45096993</v>
      </c>
    </row>
    <row r="508" spans="1:21" ht="25.5">
      <c r="A508" s="89" t="s">
        <v>5093</v>
      </c>
      <c r="B508" s="89" t="s">
        <v>5094</v>
      </c>
      <c r="C508" s="95">
        <v>11288556307</v>
      </c>
      <c r="D508" s="95">
        <v>13741989293</v>
      </c>
      <c r="E508" s="95">
        <v>12624202237</v>
      </c>
      <c r="F508" s="95">
        <v>13184464289</v>
      </c>
      <c r="G508" s="95">
        <v>23158742925</v>
      </c>
      <c r="H508" s="95">
        <v>21421793436</v>
      </c>
      <c r="I508" s="95">
        <v>22265364547</v>
      </c>
      <c r="J508" s="95">
        <v>28752000323</v>
      </c>
      <c r="K508" s="95">
        <v>28140519390</v>
      </c>
      <c r="L508" s="95">
        <v>29506470213</v>
      </c>
      <c r="M508" s="95">
        <v>31973730567.4049</v>
      </c>
      <c r="N508" s="93">
        <v>72702420943.4254</v>
      </c>
      <c r="O508" s="93">
        <v>72639934689.570496</v>
      </c>
      <c r="P508" s="93">
        <v>72521339118.940094</v>
      </c>
      <c r="Q508" s="93">
        <v>52541639117.682205</v>
      </c>
      <c r="R508" s="93">
        <v>56764485433.076294</v>
      </c>
      <c r="S508" s="93">
        <v>59291259005.639999</v>
      </c>
      <c r="T508" s="93">
        <v>70184552606.880005</v>
      </c>
      <c r="U508" s="93">
        <v>79127932079.645905</v>
      </c>
    </row>
    <row r="509" spans="1:21">
      <c r="A509" s="89" t="s">
        <v>7709</v>
      </c>
      <c r="B509" s="89" t="s">
        <v>7729</v>
      </c>
      <c r="C509" s="95">
        <v>252589787</v>
      </c>
      <c r="D509" s="95">
        <v>1932900123</v>
      </c>
      <c r="E509" s="95">
        <v>173581567</v>
      </c>
      <c r="F509" s="95">
        <v>608938084</v>
      </c>
      <c r="G509" s="95">
        <v>632215974</v>
      </c>
      <c r="H509" s="95">
        <v>230524340</v>
      </c>
      <c r="I509" s="95">
        <v>278179656</v>
      </c>
      <c r="J509" s="95">
        <v>265149729</v>
      </c>
      <c r="K509" s="95">
        <v>575392335</v>
      </c>
      <c r="L509" s="95">
        <v>547138260</v>
      </c>
      <c r="M509" s="95">
        <v>298386645.06917</v>
      </c>
      <c r="N509" s="93">
        <v>0</v>
      </c>
      <c r="O509" s="93">
        <v>0</v>
      </c>
      <c r="P509" s="93">
        <v>0</v>
      </c>
      <c r="Q509" s="93">
        <v>0</v>
      </c>
      <c r="R509" s="93">
        <v>0</v>
      </c>
      <c r="S509" s="93">
        <v>0</v>
      </c>
      <c r="T509" s="93">
        <v>0</v>
      </c>
      <c r="U509" s="93">
        <v>0</v>
      </c>
    </row>
    <row r="510" spans="1:21">
      <c r="A510" s="89" t="s">
        <v>7710</v>
      </c>
      <c r="B510" s="89" t="s">
        <v>7730</v>
      </c>
      <c r="C510" s="95">
        <v>1623726029</v>
      </c>
      <c r="D510" s="95">
        <v>1568342247</v>
      </c>
      <c r="E510" s="95">
        <v>2212830280</v>
      </c>
      <c r="F510" s="95">
        <v>2693773814</v>
      </c>
      <c r="G510" s="95">
        <v>3016499472</v>
      </c>
      <c r="H510" s="95">
        <v>2761162222</v>
      </c>
      <c r="I510" s="95">
        <v>2810726782</v>
      </c>
      <c r="J510" s="95">
        <v>2943400134</v>
      </c>
      <c r="K510" s="95">
        <v>5810795340</v>
      </c>
      <c r="L510" s="95">
        <v>3244135591</v>
      </c>
      <c r="M510" s="95">
        <v>3827309877.5812302</v>
      </c>
      <c r="N510" s="93">
        <v>0</v>
      </c>
      <c r="O510" s="93">
        <v>0</v>
      </c>
      <c r="P510" s="93">
        <v>0</v>
      </c>
      <c r="Q510" s="93">
        <v>0</v>
      </c>
      <c r="R510" s="93">
        <v>0</v>
      </c>
      <c r="S510" s="93">
        <v>0</v>
      </c>
      <c r="T510" s="93">
        <v>0</v>
      </c>
      <c r="U510" s="93">
        <v>0</v>
      </c>
    </row>
    <row r="511" spans="1:21">
      <c r="A511" s="89" t="s">
        <v>7711</v>
      </c>
      <c r="B511" s="89" t="s">
        <v>7731</v>
      </c>
      <c r="C511" s="95">
        <v>152992713</v>
      </c>
      <c r="D511" s="95">
        <v>65683809</v>
      </c>
      <c r="E511" s="95">
        <v>68274883</v>
      </c>
      <c r="F511" s="95">
        <v>40879739</v>
      </c>
      <c r="G511" s="95">
        <v>26256918</v>
      </c>
      <c r="H511" s="95">
        <v>37566120</v>
      </c>
      <c r="I511" s="95">
        <v>35384446</v>
      </c>
      <c r="J511" s="95">
        <v>85144441</v>
      </c>
      <c r="K511" s="95">
        <v>88852799</v>
      </c>
      <c r="L511" s="95">
        <v>275263121</v>
      </c>
      <c r="M511" s="95">
        <v>56118764.201300003</v>
      </c>
      <c r="N511" s="93">
        <v>0</v>
      </c>
      <c r="O511" s="93">
        <v>0</v>
      </c>
      <c r="P511" s="93">
        <v>0</v>
      </c>
      <c r="Q511" s="93">
        <v>0</v>
      </c>
      <c r="R511" s="93">
        <v>0</v>
      </c>
      <c r="S511" s="93">
        <v>0</v>
      </c>
      <c r="T511" s="93">
        <v>0</v>
      </c>
      <c r="U511" s="93">
        <v>0</v>
      </c>
    </row>
    <row r="512" spans="1:21" ht="25.5">
      <c r="A512" s="89" t="s">
        <v>7712</v>
      </c>
      <c r="B512" s="89" t="s">
        <v>7732</v>
      </c>
      <c r="C512" s="95">
        <v>107604572</v>
      </c>
      <c r="D512" s="95">
        <v>58842896</v>
      </c>
      <c r="E512" s="95">
        <v>207141188</v>
      </c>
      <c r="F512" s="95">
        <v>420290391</v>
      </c>
      <c r="G512" s="95">
        <v>116537188</v>
      </c>
      <c r="H512" s="95">
        <v>451304648</v>
      </c>
      <c r="I512" s="95">
        <v>261237325</v>
      </c>
      <c r="J512" s="95">
        <v>194969475</v>
      </c>
      <c r="K512" s="95">
        <v>5950163969</v>
      </c>
      <c r="L512" s="95">
        <v>966146724</v>
      </c>
      <c r="M512" s="95">
        <v>699301455.16491008</v>
      </c>
      <c r="N512" s="93">
        <v>0</v>
      </c>
      <c r="O512" s="93">
        <v>0</v>
      </c>
      <c r="P512" s="93">
        <v>0</v>
      </c>
      <c r="Q512" s="93">
        <v>0</v>
      </c>
      <c r="R512" s="93">
        <v>0</v>
      </c>
      <c r="S512" s="93">
        <v>0</v>
      </c>
      <c r="T512" s="93">
        <v>0</v>
      </c>
      <c r="U512" s="93">
        <v>0</v>
      </c>
    </row>
    <row r="513" spans="1:21">
      <c r="A513" s="89" t="s">
        <v>7713</v>
      </c>
      <c r="B513" s="89" t="s">
        <v>7733</v>
      </c>
      <c r="C513" s="95">
        <v>5115624</v>
      </c>
      <c r="D513" s="95">
        <v>4782936</v>
      </c>
      <c r="E513" s="95">
        <v>10689209</v>
      </c>
      <c r="F513" s="95">
        <v>21598447</v>
      </c>
      <c r="G513" s="95">
        <v>11415116</v>
      </c>
      <c r="H513" s="95">
        <v>5263006</v>
      </c>
      <c r="I513" s="95">
        <v>4869200</v>
      </c>
      <c r="J513" s="95">
        <v>10872937</v>
      </c>
      <c r="K513" s="95">
        <v>13262943</v>
      </c>
      <c r="L513" s="95">
        <v>21997789</v>
      </c>
      <c r="M513" s="95">
        <v>17690562.605999999</v>
      </c>
      <c r="N513" s="93">
        <v>0</v>
      </c>
      <c r="O513" s="93">
        <v>0</v>
      </c>
      <c r="P513" s="93">
        <v>0</v>
      </c>
      <c r="Q513" s="93">
        <v>0</v>
      </c>
      <c r="R513" s="93">
        <v>0</v>
      </c>
      <c r="S513" s="93">
        <v>0</v>
      </c>
      <c r="T513" s="93">
        <v>0</v>
      </c>
      <c r="U513" s="93">
        <v>0</v>
      </c>
    </row>
    <row r="514" spans="1:21" ht="25.5">
      <c r="A514" s="89" t="s">
        <v>7714</v>
      </c>
      <c r="B514" s="89" t="s">
        <v>7734</v>
      </c>
      <c r="C514" s="95">
        <v>12709318</v>
      </c>
      <c r="D514" s="95">
        <v>8466496</v>
      </c>
      <c r="E514" s="95">
        <v>8186595</v>
      </c>
      <c r="F514" s="95">
        <v>7285139</v>
      </c>
      <c r="G514" s="95">
        <v>6762850</v>
      </c>
      <c r="H514" s="95">
        <v>7813876</v>
      </c>
      <c r="I514" s="95">
        <v>5203967</v>
      </c>
      <c r="J514" s="95">
        <v>158722166</v>
      </c>
      <c r="K514" s="95">
        <v>5439642</v>
      </c>
      <c r="L514" s="95">
        <v>9065520</v>
      </c>
      <c r="M514" s="95">
        <v>9838561.8760000002</v>
      </c>
      <c r="N514" s="93">
        <v>0</v>
      </c>
      <c r="O514" s="93">
        <v>0</v>
      </c>
      <c r="P514" s="93">
        <v>0</v>
      </c>
      <c r="Q514" s="93">
        <v>0</v>
      </c>
      <c r="R514" s="93">
        <v>0</v>
      </c>
      <c r="S514" s="93">
        <v>0</v>
      </c>
      <c r="T514" s="93">
        <v>0</v>
      </c>
      <c r="U514" s="93">
        <v>0</v>
      </c>
    </row>
    <row r="515" spans="1:21">
      <c r="A515" s="89" t="s">
        <v>7715</v>
      </c>
      <c r="B515" s="89" t="s">
        <v>33</v>
      </c>
      <c r="C515" s="95">
        <v>2981904460</v>
      </c>
      <c r="D515" s="95">
        <v>5349246162</v>
      </c>
      <c r="E515" s="95">
        <v>3041790828</v>
      </c>
      <c r="F515" s="95">
        <v>4116931883</v>
      </c>
      <c r="G515" s="95">
        <v>8954246772</v>
      </c>
      <c r="H515" s="95">
        <v>8274063304</v>
      </c>
      <c r="I515" s="95">
        <v>9579204476</v>
      </c>
      <c r="J515" s="95">
        <v>8387629497</v>
      </c>
      <c r="K515" s="95">
        <v>4236842252</v>
      </c>
      <c r="L515" s="95">
        <v>6275146267</v>
      </c>
      <c r="M515" s="95">
        <v>8195425137.3225002</v>
      </c>
      <c r="N515" s="93">
        <v>0</v>
      </c>
      <c r="O515" s="93">
        <v>0</v>
      </c>
      <c r="P515" s="93">
        <v>0</v>
      </c>
      <c r="Q515" s="93">
        <v>0</v>
      </c>
      <c r="R515" s="93">
        <v>0</v>
      </c>
      <c r="S515" s="93">
        <v>0</v>
      </c>
      <c r="T515" s="93">
        <v>0</v>
      </c>
      <c r="U515" s="93">
        <v>0</v>
      </c>
    </row>
    <row r="516" spans="1:21">
      <c r="A516" s="89" t="s">
        <v>7716</v>
      </c>
      <c r="B516" s="89" t="s">
        <v>32</v>
      </c>
      <c r="C516" s="95">
        <v>4785109565</v>
      </c>
      <c r="D516" s="95">
        <v>3975220282</v>
      </c>
      <c r="E516" s="95">
        <v>6055621184</v>
      </c>
      <c r="F516" s="95">
        <v>4225559033</v>
      </c>
      <c r="G516" s="95">
        <v>9225327395</v>
      </c>
      <c r="H516" s="95">
        <v>8283460354</v>
      </c>
      <c r="I516" s="95">
        <v>7559937511</v>
      </c>
      <c r="J516" s="95">
        <v>15080337064</v>
      </c>
      <c r="K516" s="95">
        <v>10325202504</v>
      </c>
      <c r="L516" s="95">
        <v>15870407732</v>
      </c>
      <c r="M516" s="95">
        <v>16900135929.801699</v>
      </c>
      <c r="N516" s="93">
        <v>0</v>
      </c>
      <c r="O516" s="93">
        <v>0</v>
      </c>
      <c r="P516" s="93">
        <v>0</v>
      </c>
      <c r="Q516" s="93">
        <v>0</v>
      </c>
      <c r="R516" s="93">
        <v>0</v>
      </c>
      <c r="S516" s="93">
        <v>0</v>
      </c>
      <c r="T516" s="93">
        <v>0</v>
      </c>
      <c r="U516" s="93">
        <v>0</v>
      </c>
    </row>
    <row r="517" spans="1:21">
      <c r="A517" s="89" t="s">
        <v>7717</v>
      </c>
      <c r="B517" s="89" t="s">
        <v>27</v>
      </c>
      <c r="C517" s="95">
        <v>371118558</v>
      </c>
      <c r="D517" s="95">
        <v>181948149</v>
      </c>
      <c r="E517" s="95">
        <v>96421221</v>
      </c>
      <c r="F517" s="95">
        <v>234414871</v>
      </c>
      <c r="G517" s="95">
        <v>223167335</v>
      </c>
      <c r="H517" s="95">
        <v>149235879</v>
      </c>
      <c r="I517" s="95">
        <v>577881046</v>
      </c>
      <c r="J517" s="95">
        <v>497024585</v>
      </c>
      <c r="K517" s="95">
        <v>188849646</v>
      </c>
      <c r="L517" s="95">
        <v>798809419</v>
      </c>
      <c r="M517" s="95">
        <v>728914744.01162004</v>
      </c>
      <c r="N517" s="93">
        <v>0</v>
      </c>
      <c r="O517" s="93">
        <v>0</v>
      </c>
      <c r="P517" s="93">
        <v>0</v>
      </c>
      <c r="Q517" s="93">
        <v>0</v>
      </c>
      <c r="R517" s="93">
        <v>0</v>
      </c>
      <c r="S517" s="93">
        <v>0</v>
      </c>
      <c r="T517" s="93">
        <v>0</v>
      </c>
      <c r="U517" s="93">
        <v>0</v>
      </c>
    </row>
    <row r="518" spans="1:21">
      <c r="A518" s="89" t="s">
        <v>7718</v>
      </c>
      <c r="B518" s="89" t="s">
        <v>5199</v>
      </c>
      <c r="C518" s="95">
        <v>648446454</v>
      </c>
      <c r="D518" s="95">
        <v>425810438</v>
      </c>
      <c r="E518" s="95">
        <v>422130654</v>
      </c>
      <c r="F518" s="95">
        <v>402074924</v>
      </c>
      <c r="G518" s="95">
        <v>428403224</v>
      </c>
      <c r="H518" s="95">
        <v>465880592</v>
      </c>
      <c r="I518" s="95">
        <v>454095414</v>
      </c>
      <c r="J518" s="95">
        <v>488209860</v>
      </c>
      <c r="K518" s="95">
        <v>587964718</v>
      </c>
      <c r="L518" s="95">
        <v>1064285090</v>
      </c>
      <c r="M518" s="95">
        <v>877369631.71490002</v>
      </c>
      <c r="N518" s="93">
        <v>0</v>
      </c>
      <c r="O518" s="93">
        <v>0</v>
      </c>
      <c r="P518" s="93">
        <v>0</v>
      </c>
      <c r="Q518" s="93">
        <v>0</v>
      </c>
      <c r="R518" s="93">
        <v>0</v>
      </c>
      <c r="S518" s="93">
        <v>0</v>
      </c>
      <c r="T518" s="93">
        <v>0</v>
      </c>
      <c r="U518" s="93">
        <v>0</v>
      </c>
    </row>
    <row r="519" spans="1:21" ht="25.5">
      <c r="A519" s="89" t="s">
        <v>7719</v>
      </c>
      <c r="B519" s="89" t="s">
        <v>7735</v>
      </c>
      <c r="C519" s="95">
        <v>2390424</v>
      </c>
      <c r="D519" s="95">
        <v>718486</v>
      </c>
      <c r="E519" s="95">
        <v>987387</v>
      </c>
      <c r="F519" s="95">
        <v>1993571</v>
      </c>
      <c r="G519" s="95">
        <v>3109858</v>
      </c>
      <c r="H519" s="95">
        <v>2188410</v>
      </c>
      <c r="I519" s="95">
        <v>2431254</v>
      </c>
      <c r="J519" s="95">
        <v>2270453</v>
      </c>
      <c r="K519" s="95">
        <v>2383188</v>
      </c>
      <c r="L519" s="95">
        <v>2490293</v>
      </c>
      <c r="M519" s="95">
        <v>722730.55716999993</v>
      </c>
      <c r="N519" s="93">
        <v>0</v>
      </c>
      <c r="O519" s="93">
        <v>0</v>
      </c>
      <c r="P519" s="93">
        <v>0</v>
      </c>
      <c r="Q519" s="93">
        <v>0</v>
      </c>
      <c r="R519" s="93">
        <v>0</v>
      </c>
      <c r="S519" s="93">
        <v>0</v>
      </c>
      <c r="T519" s="93">
        <v>0</v>
      </c>
      <c r="U519" s="93">
        <v>0</v>
      </c>
    </row>
    <row r="520" spans="1:21">
      <c r="A520" s="89" t="s">
        <v>7720</v>
      </c>
      <c r="B520" s="89" t="s">
        <v>7736</v>
      </c>
      <c r="C520" s="95">
        <v>295498712</v>
      </c>
      <c r="D520" s="95">
        <v>17352307</v>
      </c>
      <c r="E520" s="95">
        <v>16738630</v>
      </c>
      <c r="F520" s="95">
        <v>22111701</v>
      </c>
      <c r="G520" s="95">
        <v>28134136</v>
      </c>
      <c r="H520" s="95">
        <v>176447403</v>
      </c>
      <c r="I520" s="95">
        <v>144253109</v>
      </c>
      <c r="J520" s="95">
        <v>146411527</v>
      </c>
      <c r="K520" s="95">
        <v>143787342</v>
      </c>
      <c r="L520" s="95">
        <v>130554422</v>
      </c>
      <c r="M520" s="95">
        <v>91924333.420880005</v>
      </c>
      <c r="N520" s="93">
        <v>0</v>
      </c>
      <c r="O520" s="93">
        <v>0</v>
      </c>
      <c r="P520" s="93">
        <v>0</v>
      </c>
      <c r="Q520" s="93">
        <v>0</v>
      </c>
      <c r="R520" s="93">
        <v>0</v>
      </c>
      <c r="S520" s="93">
        <v>0</v>
      </c>
      <c r="T520" s="93">
        <v>0</v>
      </c>
      <c r="U520" s="93">
        <v>0</v>
      </c>
    </row>
    <row r="521" spans="1:21">
      <c r="A521" s="89" t="s">
        <v>7721</v>
      </c>
      <c r="B521" s="89" t="s">
        <v>7737</v>
      </c>
      <c r="C521" s="95">
        <v>49350091</v>
      </c>
      <c r="D521" s="95">
        <v>152674962</v>
      </c>
      <c r="E521" s="95">
        <v>309808611</v>
      </c>
      <c r="F521" s="95">
        <v>388612692</v>
      </c>
      <c r="G521" s="95">
        <v>486666687</v>
      </c>
      <c r="H521" s="95">
        <v>576883282</v>
      </c>
      <c r="I521" s="95">
        <v>551960361</v>
      </c>
      <c r="J521" s="95">
        <v>491858455</v>
      </c>
      <c r="K521" s="95">
        <v>211582712</v>
      </c>
      <c r="L521" s="95">
        <v>301029985</v>
      </c>
      <c r="M521" s="95">
        <v>270592194.07754999</v>
      </c>
      <c r="N521" s="93">
        <v>0</v>
      </c>
      <c r="O521" s="93">
        <v>0</v>
      </c>
      <c r="P521" s="93">
        <v>0</v>
      </c>
      <c r="Q521" s="93">
        <v>0</v>
      </c>
      <c r="R521" s="93">
        <v>0</v>
      </c>
      <c r="S521" s="93">
        <v>0</v>
      </c>
      <c r="T521" s="93">
        <v>0</v>
      </c>
      <c r="U521" s="93">
        <v>0</v>
      </c>
    </row>
    <row r="522" spans="1:21">
      <c r="A522" s="89" t="s">
        <v>5095</v>
      </c>
      <c r="B522" s="89" t="s">
        <v>5096</v>
      </c>
      <c r="C522" s="95">
        <v>0</v>
      </c>
      <c r="D522" s="95">
        <v>0</v>
      </c>
      <c r="E522" s="95">
        <v>0</v>
      </c>
      <c r="F522" s="95">
        <v>0</v>
      </c>
      <c r="G522" s="95">
        <v>0</v>
      </c>
      <c r="H522" s="95">
        <v>0</v>
      </c>
      <c r="I522" s="95">
        <v>0</v>
      </c>
      <c r="J522" s="95">
        <v>0</v>
      </c>
      <c r="K522" s="95">
        <v>0</v>
      </c>
      <c r="L522" s="95">
        <v>0</v>
      </c>
      <c r="M522" s="95">
        <v>0</v>
      </c>
      <c r="N522" s="93">
        <v>247073498.54857999</v>
      </c>
      <c r="O522" s="93">
        <v>567310814.48315001</v>
      </c>
      <c r="P522" s="93">
        <v>833634987.68772995</v>
      </c>
      <c r="Q522" s="93">
        <v>285697526.6311</v>
      </c>
      <c r="R522" s="93">
        <v>1181455593.54052</v>
      </c>
      <c r="S522" s="93">
        <v>435330176.52999997</v>
      </c>
      <c r="T522" s="93">
        <v>330868559.68000001</v>
      </c>
      <c r="U522" s="93">
        <v>635783466.30523002</v>
      </c>
    </row>
    <row r="523" spans="1:21">
      <c r="A523" s="89" t="s">
        <v>5106</v>
      </c>
      <c r="B523" s="89" t="s">
        <v>5107</v>
      </c>
      <c r="C523" s="95">
        <v>0</v>
      </c>
      <c r="D523" s="95">
        <v>0</v>
      </c>
      <c r="E523" s="95">
        <v>0</v>
      </c>
      <c r="F523" s="95">
        <v>0</v>
      </c>
      <c r="G523" s="95">
        <v>0</v>
      </c>
      <c r="H523" s="95">
        <v>0</v>
      </c>
      <c r="I523" s="95">
        <v>0</v>
      </c>
      <c r="J523" s="95">
        <v>0</v>
      </c>
      <c r="K523" s="95">
        <v>0</v>
      </c>
      <c r="L523" s="95">
        <v>0</v>
      </c>
      <c r="M523" s="95">
        <v>0</v>
      </c>
      <c r="N523" s="93">
        <v>26639534516.439602</v>
      </c>
      <c r="O523" s="93">
        <v>31529246091.228603</v>
      </c>
      <c r="P523" s="93">
        <v>6943407732.53372</v>
      </c>
      <c r="Q523" s="93">
        <v>8731018358.583559</v>
      </c>
      <c r="R523" s="93">
        <v>8012225615.6547499</v>
      </c>
      <c r="S523" s="93">
        <v>11611406446.27</v>
      </c>
      <c r="T523" s="93">
        <v>13946680186.92</v>
      </c>
      <c r="U523" s="93">
        <v>15215358143.830599</v>
      </c>
    </row>
    <row r="524" spans="1:21" ht="25.5">
      <c r="A524" s="89" t="s">
        <v>5127</v>
      </c>
      <c r="B524" s="89" t="s">
        <v>5128</v>
      </c>
      <c r="C524" s="95">
        <v>0</v>
      </c>
      <c r="D524" s="95">
        <v>0</v>
      </c>
      <c r="E524" s="95">
        <v>0</v>
      </c>
      <c r="F524" s="95">
        <v>0</v>
      </c>
      <c r="G524" s="95">
        <v>0</v>
      </c>
      <c r="H524" s="95">
        <v>0</v>
      </c>
      <c r="I524" s="95">
        <v>0</v>
      </c>
      <c r="J524" s="95">
        <v>0</v>
      </c>
      <c r="K524" s="95">
        <v>0</v>
      </c>
      <c r="L524" s="95">
        <v>0</v>
      </c>
      <c r="M524" s="95">
        <v>0</v>
      </c>
      <c r="N524" s="93">
        <v>125272232.93835001</v>
      </c>
      <c r="O524" s="93">
        <v>440469512.75458002</v>
      </c>
      <c r="P524" s="93">
        <v>560040499.63823998</v>
      </c>
      <c r="Q524" s="93">
        <v>775901886.23435998</v>
      </c>
      <c r="R524" s="93">
        <v>1504808544.5218899</v>
      </c>
      <c r="S524" s="93">
        <v>1853063743.77</v>
      </c>
      <c r="T524" s="93">
        <v>2055663203.54</v>
      </c>
      <c r="U524" s="93">
        <v>2294328412.2423902</v>
      </c>
    </row>
    <row r="525" spans="1:21">
      <c r="A525" s="89" t="s">
        <v>5139</v>
      </c>
      <c r="B525" s="89" t="s">
        <v>5140</v>
      </c>
      <c r="C525" s="95">
        <v>0</v>
      </c>
      <c r="D525" s="95">
        <v>0</v>
      </c>
      <c r="E525" s="95">
        <v>0</v>
      </c>
      <c r="F525" s="95">
        <v>0</v>
      </c>
      <c r="G525" s="95">
        <v>0</v>
      </c>
      <c r="H525" s="95">
        <v>0</v>
      </c>
      <c r="I525" s="95">
        <v>0</v>
      </c>
      <c r="J525" s="95">
        <v>0</v>
      </c>
      <c r="K525" s="95">
        <v>0</v>
      </c>
      <c r="L525" s="95">
        <v>0</v>
      </c>
      <c r="M525" s="95">
        <v>0</v>
      </c>
      <c r="N525" s="93">
        <v>1485031137.3375101</v>
      </c>
      <c r="O525" s="93">
        <v>1617815710.9577301</v>
      </c>
      <c r="P525" s="93">
        <v>6784049059.3303604</v>
      </c>
      <c r="Q525" s="93">
        <v>4259062245.6051002</v>
      </c>
      <c r="R525" s="93">
        <v>2048940410.0975301</v>
      </c>
      <c r="S525" s="93">
        <v>2388552170.6599998</v>
      </c>
      <c r="T525" s="93">
        <v>2816004970.71</v>
      </c>
      <c r="U525" s="93">
        <v>3192943663.49195</v>
      </c>
    </row>
    <row r="526" spans="1:21">
      <c r="A526" s="89" t="s">
        <v>5143</v>
      </c>
      <c r="B526" s="89" t="s">
        <v>5144</v>
      </c>
      <c r="C526" s="95">
        <v>0</v>
      </c>
      <c r="D526" s="95">
        <v>0</v>
      </c>
      <c r="E526" s="95">
        <v>0</v>
      </c>
      <c r="F526" s="95">
        <v>0</v>
      </c>
      <c r="G526" s="95">
        <v>0</v>
      </c>
      <c r="H526" s="95">
        <v>0</v>
      </c>
      <c r="I526" s="95">
        <v>0</v>
      </c>
      <c r="J526" s="95">
        <v>0</v>
      </c>
      <c r="K526" s="95">
        <v>0</v>
      </c>
      <c r="L526" s="95">
        <v>0</v>
      </c>
      <c r="M526" s="95">
        <v>0</v>
      </c>
      <c r="N526" s="93">
        <v>60708634.820119999</v>
      </c>
      <c r="O526" s="93">
        <v>73042098.801860005</v>
      </c>
      <c r="P526" s="93">
        <v>49154747.860619999</v>
      </c>
      <c r="Q526" s="93">
        <v>78450924.67377001</v>
      </c>
      <c r="R526" s="93">
        <v>83117550.985059991</v>
      </c>
      <c r="S526" s="93">
        <v>104370762.41</v>
      </c>
      <c r="T526" s="93">
        <v>197850942.63999999</v>
      </c>
      <c r="U526" s="93">
        <v>53761595.037410006</v>
      </c>
    </row>
    <row r="527" spans="1:21">
      <c r="A527" s="89" t="s">
        <v>5155</v>
      </c>
      <c r="B527" s="89" t="s">
        <v>5156</v>
      </c>
      <c r="C527" s="95">
        <v>0</v>
      </c>
      <c r="D527" s="95">
        <v>0</v>
      </c>
      <c r="E527" s="95">
        <v>0</v>
      </c>
      <c r="F527" s="95">
        <v>0</v>
      </c>
      <c r="G527" s="95">
        <v>0</v>
      </c>
      <c r="H527" s="95">
        <v>0</v>
      </c>
      <c r="I527" s="95">
        <v>0</v>
      </c>
      <c r="J527" s="95">
        <v>0</v>
      </c>
      <c r="K527" s="95">
        <v>0</v>
      </c>
      <c r="L527" s="95">
        <v>0</v>
      </c>
      <c r="M527" s="95">
        <v>0</v>
      </c>
      <c r="N527" s="93">
        <v>1541579051.6756399</v>
      </c>
      <c r="O527" s="93">
        <v>1264067011.92173</v>
      </c>
      <c r="P527" s="93">
        <v>1402061274.4320099</v>
      </c>
      <c r="Q527" s="93">
        <v>706125449.22695994</v>
      </c>
      <c r="R527" s="93">
        <v>976166468.21587002</v>
      </c>
      <c r="S527" s="93">
        <v>1572844610.99</v>
      </c>
      <c r="T527" s="93">
        <v>931410586.01999998</v>
      </c>
      <c r="U527" s="93">
        <v>620708474.91701996</v>
      </c>
    </row>
    <row r="528" spans="1:21" ht="25.5">
      <c r="A528" s="89" t="s">
        <v>5177</v>
      </c>
      <c r="B528" s="89" t="s">
        <v>5178</v>
      </c>
      <c r="C528" s="95">
        <v>0</v>
      </c>
      <c r="D528" s="95">
        <v>0</v>
      </c>
      <c r="E528" s="95">
        <v>0</v>
      </c>
      <c r="F528" s="95">
        <v>0</v>
      </c>
      <c r="G528" s="95">
        <v>0</v>
      </c>
      <c r="H528" s="95">
        <v>0</v>
      </c>
      <c r="I528" s="95">
        <v>0</v>
      </c>
      <c r="J528" s="95">
        <v>0</v>
      </c>
      <c r="K528" s="95">
        <v>0</v>
      </c>
      <c r="L528" s="95">
        <v>0</v>
      </c>
      <c r="M528" s="95">
        <v>0</v>
      </c>
      <c r="N528" s="93">
        <v>37396613.528999999</v>
      </c>
      <c r="O528" s="93">
        <v>16696484.888</v>
      </c>
      <c r="P528" s="93">
        <v>24927645.079</v>
      </c>
      <c r="Q528" s="93">
        <v>49271340.905000001</v>
      </c>
      <c r="R528" s="93">
        <v>60727662.755999997</v>
      </c>
      <c r="S528" s="93">
        <v>29470045.579999998</v>
      </c>
      <c r="T528" s="93">
        <v>73613943.439999998</v>
      </c>
      <c r="U528" s="93">
        <v>17847497.754000001</v>
      </c>
    </row>
    <row r="529" spans="1:21" ht="25.5">
      <c r="A529" s="89" t="s">
        <v>7690</v>
      </c>
      <c r="B529" s="89" t="s">
        <v>7755</v>
      </c>
      <c r="C529" s="95">
        <v>0</v>
      </c>
      <c r="D529" s="95">
        <v>0</v>
      </c>
      <c r="E529" s="95">
        <v>0</v>
      </c>
      <c r="F529" s="95">
        <v>0</v>
      </c>
      <c r="G529" s="95">
        <v>0</v>
      </c>
      <c r="H529" s="95">
        <v>0</v>
      </c>
      <c r="I529" s="95">
        <v>0</v>
      </c>
      <c r="J529" s="95">
        <v>0</v>
      </c>
      <c r="K529" s="95">
        <v>0</v>
      </c>
      <c r="L529" s="95">
        <v>0</v>
      </c>
      <c r="M529" s="95">
        <v>0</v>
      </c>
      <c r="N529" s="93">
        <v>0</v>
      </c>
      <c r="O529" s="93">
        <v>0</v>
      </c>
      <c r="P529" s="93">
        <v>0</v>
      </c>
      <c r="Q529" s="93">
        <v>0</v>
      </c>
      <c r="R529" s="93">
        <v>9340584.4460000005</v>
      </c>
      <c r="S529" s="93"/>
      <c r="T529" s="93">
        <v>0</v>
      </c>
      <c r="U529" s="93">
        <v>0</v>
      </c>
    </row>
    <row r="530" spans="1:21">
      <c r="A530" s="89" t="s">
        <v>5182</v>
      </c>
      <c r="B530" s="89" t="s">
        <v>5183</v>
      </c>
      <c r="C530" s="95">
        <v>0</v>
      </c>
      <c r="D530" s="95">
        <v>0</v>
      </c>
      <c r="E530" s="95">
        <v>0</v>
      </c>
      <c r="F530" s="95">
        <v>0</v>
      </c>
      <c r="G530" s="95">
        <v>0</v>
      </c>
      <c r="H530" s="95">
        <v>0</v>
      </c>
      <c r="I530" s="95">
        <v>0</v>
      </c>
      <c r="J530" s="95">
        <v>0</v>
      </c>
      <c r="K530" s="95">
        <v>0</v>
      </c>
      <c r="L530" s="95">
        <v>0</v>
      </c>
      <c r="M530" s="95">
        <v>0</v>
      </c>
      <c r="N530" s="93">
        <v>1163337.639</v>
      </c>
      <c r="O530" s="93">
        <v>3896681.5440000002</v>
      </c>
      <c r="P530" s="93">
        <v>2852913.9294600002</v>
      </c>
      <c r="Q530" s="93">
        <v>3194379.6970000002</v>
      </c>
      <c r="R530" s="93">
        <v>26987073.513999999</v>
      </c>
      <c r="S530" s="93">
        <v>8437212.2799999993</v>
      </c>
      <c r="T530" s="93">
        <v>14183854.130000001</v>
      </c>
      <c r="U530" s="93">
        <v>3728156.7182800001</v>
      </c>
    </row>
    <row r="531" spans="1:21">
      <c r="A531" s="89" t="s">
        <v>5186</v>
      </c>
      <c r="B531" s="89" t="s">
        <v>5187</v>
      </c>
      <c r="C531" s="95">
        <v>0</v>
      </c>
      <c r="D531" s="95">
        <v>0</v>
      </c>
      <c r="E531" s="95">
        <v>0</v>
      </c>
      <c r="F531" s="95">
        <v>0</v>
      </c>
      <c r="G531" s="95">
        <v>0</v>
      </c>
      <c r="H531" s="95">
        <v>0</v>
      </c>
      <c r="I531" s="95">
        <v>0</v>
      </c>
      <c r="J531" s="95">
        <v>0</v>
      </c>
      <c r="K531" s="95">
        <v>0</v>
      </c>
      <c r="L531" s="95">
        <v>0</v>
      </c>
      <c r="M531" s="95">
        <v>0</v>
      </c>
      <c r="N531" s="93">
        <v>327879083.73179996</v>
      </c>
      <c r="O531" s="93">
        <v>989092753.67747998</v>
      </c>
      <c r="P531" s="93">
        <v>872021314.85878003</v>
      </c>
      <c r="Q531" s="93">
        <v>130356684.77841</v>
      </c>
      <c r="R531" s="93">
        <v>615634213.09956002</v>
      </c>
      <c r="S531" s="93">
        <v>2083532778.5799999</v>
      </c>
      <c r="T531" s="93">
        <v>639982211.75</v>
      </c>
      <c r="U531" s="93">
        <v>417430828.88871002</v>
      </c>
    </row>
    <row r="532" spans="1:21">
      <c r="A532" s="89" t="s">
        <v>5195</v>
      </c>
      <c r="B532" s="89" t="s">
        <v>5196</v>
      </c>
      <c r="C532" s="95">
        <v>0</v>
      </c>
      <c r="D532" s="95">
        <v>0</v>
      </c>
      <c r="E532" s="95">
        <v>0</v>
      </c>
      <c r="F532" s="95">
        <v>0</v>
      </c>
      <c r="G532" s="95">
        <v>0</v>
      </c>
      <c r="H532" s="95">
        <v>0</v>
      </c>
      <c r="I532" s="95">
        <v>0</v>
      </c>
      <c r="J532" s="95">
        <v>0</v>
      </c>
      <c r="K532" s="95">
        <v>0</v>
      </c>
      <c r="L532" s="95">
        <v>0</v>
      </c>
      <c r="M532" s="95">
        <v>0</v>
      </c>
      <c r="N532" s="93">
        <v>22118070.835999999</v>
      </c>
      <c r="O532" s="93">
        <v>0</v>
      </c>
      <c r="P532" s="93">
        <v>0</v>
      </c>
      <c r="Q532" s="93">
        <v>0</v>
      </c>
      <c r="R532" s="93">
        <v>0</v>
      </c>
      <c r="S532" s="93">
        <v>0</v>
      </c>
      <c r="T532" s="93">
        <v>0</v>
      </c>
      <c r="U532" s="93">
        <v>0</v>
      </c>
    </row>
    <row r="533" spans="1:21">
      <c r="A533" s="89" t="s">
        <v>5198</v>
      </c>
      <c r="B533" s="89" t="s">
        <v>5199</v>
      </c>
      <c r="C533" s="95">
        <v>0</v>
      </c>
      <c r="D533" s="95">
        <v>0</v>
      </c>
      <c r="E533" s="95">
        <v>0</v>
      </c>
      <c r="F533" s="95">
        <v>0</v>
      </c>
      <c r="G533" s="95">
        <v>0</v>
      </c>
      <c r="H533" s="95">
        <v>0</v>
      </c>
      <c r="I533" s="95">
        <v>0</v>
      </c>
      <c r="J533" s="95">
        <v>0</v>
      </c>
      <c r="K533" s="95">
        <v>0</v>
      </c>
      <c r="L533" s="95">
        <v>0</v>
      </c>
      <c r="M533" s="95">
        <v>0</v>
      </c>
      <c r="N533" s="93">
        <v>4833984411.2886</v>
      </c>
      <c r="O533" s="93">
        <v>5316649837.0713606</v>
      </c>
      <c r="P533" s="93">
        <v>5476630124.78545</v>
      </c>
      <c r="Q533" s="93">
        <v>5664703428.6136599</v>
      </c>
      <c r="R533" s="93">
        <v>5905593746.41504</v>
      </c>
      <c r="S533" s="93">
        <v>6011598358</v>
      </c>
      <c r="T533" s="93">
        <v>6388830392.1800003</v>
      </c>
      <c r="U533" s="93">
        <v>6722424779.6949701</v>
      </c>
    </row>
    <row r="534" spans="1:21" ht="25.5">
      <c r="A534" s="89" t="s">
        <v>5216</v>
      </c>
      <c r="B534" s="89" t="s">
        <v>5217</v>
      </c>
      <c r="C534" s="95">
        <v>0</v>
      </c>
      <c r="D534" s="95">
        <v>0</v>
      </c>
      <c r="E534" s="95">
        <v>0</v>
      </c>
      <c r="F534" s="95">
        <v>0</v>
      </c>
      <c r="G534" s="95">
        <v>0</v>
      </c>
      <c r="H534" s="95">
        <v>0</v>
      </c>
      <c r="I534" s="95">
        <v>0</v>
      </c>
      <c r="J534" s="95">
        <v>0</v>
      </c>
      <c r="K534" s="95">
        <v>0</v>
      </c>
      <c r="L534" s="95">
        <v>0</v>
      </c>
      <c r="M534" s="95">
        <v>0</v>
      </c>
      <c r="N534" s="93">
        <v>1455276.79171</v>
      </c>
      <c r="O534" s="93">
        <v>2046632.0784</v>
      </c>
      <c r="P534" s="93">
        <v>1188599.6897100001</v>
      </c>
      <c r="Q534" s="93">
        <v>1206315.7925100001</v>
      </c>
      <c r="R534" s="93">
        <v>1163606.21591</v>
      </c>
      <c r="S534" s="93">
        <v>1169241.95</v>
      </c>
      <c r="T534" s="93">
        <v>1191317.7</v>
      </c>
      <c r="U534" s="93">
        <v>1086366.4859000002</v>
      </c>
    </row>
    <row r="535" spans="1:21">
      <c r="A535" s="89" t="s">
        <v>5223</v>
      </c>
      <c r="B535" s="89" t="s">
        <v>5224</v>
      </c>
      <c r="C535" s="95">
        <v>0</v>
      </c>
      <c r="D535" s="95">
        <v>0</v>
      </c>
      <c r="E535" s="95">
        <v>0</v>
      </c>
      <c r="F535" s="95">
        <v>0</v>
      </c>
      <c r="G535" s="95">
        <v>0</v>
      </c>
      <c r="H535" s="95">
        <v>0</v>
      </c>
      <c r="I535" s="95">
        <v>0</v>
      </c>
      <c r="J535" s="95">
        <v>0</v>
      </c>
      <c r="K535" s="95">
        <v>0</v>
      </c>
      <c r="L535" s="95">
        <v>0</v>
      </c>
      <c r="M535" s="95">
        <v>0</v>
      </c>
      <c r="N535" s="93">
        <v>10303536.44022</v>
      </c>
      <c r="O535" s="93">
        <v>23837896.790270001</v>
      </c>
      <c r="P535" s="93">
        <v>24806790.369490001</v>
      </c>
      <c r="Q535" s="93">
        <v>27034267.866220001</v>
      </c>
      <c r="R535" s="93">
        <v>23484110.504009999</v>
      </c>
      <c r="S535" s="93">
        <v>23583866.57</v>
      </c>
      <c r="T535" s="93">
        <v>22177233.890000001</v>
      </c>
      <c r="U535" s="93">
        <v>24392646.49227</v>
      </c>
    </row>
    <row r="536" spans="1:21">
      <c r="A536" s="89" t="s">
        <v>7677</v>
      </c>
      <c r="B536" s="89" t="s">
        <v>7678</v>
      </c>
      <c r="C536" s="95">
        <v>0</v>
      </c>
      <c r="D536" s="95">
        <v>0</v>
      </c>
      <c r="E536" s="95">
        <v>0</v>
      </c>
      <c r="F536" s="95">
        <v>0</v>
      </c>
      <c r="G536" s="95">
        <v>0</v>
      </c>
      <c r="H536" s="95">
        <v>0</v>
      </c>
      <c r="I536" s="95">
        <v>0</v>
      </c>
      <c r="J536" s="95">
        <v>0</v>
      </c>
      <c r="K536" s="95">
        <v>0</v>
      </c>
      <c r="L536" s="95">
        <v>0</v>
      </c>
      <c r="M536" s="95">
        <v>0</v>
      </c>
      <c r="N536" s="93">
        <v>0</v>
      </c>
      <c r="O536" s="93">
        <v>162433.99340000001</v>
      </c>
      <c r="P536" s="93">
        <v>0</v>
      </c>
      <c r="Q536" s="93">
        <v>0</v>
      </c>
      <c r="R536" s="93">
        <v>0</v>
      </c>
      <c r="S536" s="93">
        <v>0</v>
      </c>
      <c r="T536" s="93">
        <v>0</v>
      </c>
      <c r="U536" s="93">
        <v>0</v>
      </c>
    </row>
    <row r="537" spans="1:21">
      <c r="A537" s="89" t="s">
        <v>5227</v>
      </c>
      <c r="B537" s="89" t="s">
        <v>5228</v>
      </c>
      <c r="C537" s="95">
        <v>0</v>
      </c>
      <c r="D537" s="95">
        <v>0</v>
      </c>
      <c r="E537" s="95">
        <v>0</v>
      </c>
      <c r="F537" s="95">
        <v>0</v>
      </c>
      <c r="G537" s="95">
        <v>0</v>
      </c>
      <c r="H537" s="95">
        <v>0</v>
      </c>
      <c r="I537" s="95">
        <v>0</v>
      </c>
      <c r="J537" s="95">
        <v>0</v>
      </c>
      <c r="K537" s="95">
        <v>0</v>
      </c>
      <c r="L537" s="95">
        <v>0</v>
      </c>
      <c r="M537" s="95">
        <v>0</v>
      </c>
      <c r="N537" s="93">
        <v>3980874684.8019199</v>
      </c>
      <c r="O537" s="93">
        <v>3902738760.5584598</v>
      </c>
      <c r="P537" s="93">
        <v>5074947568.7925901</v>
      </c>
      <c r="Q537" s="93">
        <v>5091075755.6111393</v>
      </c>
      <c r="R537" s="93">
        <v>4958802703.1934404</v>
      </c>
      <c r="S537" s="93">
        <v>4715559002.6199999</v>
      </c>
      <c r="T537" s="93">
        <v>3781340721.9099998</v>
      </c>
      <c r="U537" s="93">
        <v>3896399056.3104801</v>
      </c>
    </row>
    <row r="538" spans="1:21" ht="25.5">
      <c r="A538" s="89" t="s">
        <v>5241</v>
      </c>
      <c r="B538" s="89" t="s">
        <v>5242</v>
      </c>
      <c r="C538" s="95">
        <v>0</v>
      </c>
      <c r="D538" s="95">
        <v>0</v>
      </c>
      <c r="E538" s="95">
        <v>0</v>
      </c>
      <c r="F538" s="95">
        <v>0</v>
      </c>
      <c r="G538" s="95">
        <v>0</v>
      </c>
      <c r="H538" s="95">
        <v>0</v>
      </c>
      <c r="I538" s="95">
        <v>0</v>
      </c>
      <c r="J538" s="95">
        <v>0</v>
      </c>
      <c r="K538" s="95">
        <v>0</v>
      </c>
      <c r="L538" s="95">
        <v>0</v>
      </c>
      <c r="M538" s="95">
        <v>0</v>
      </c>
      <c r="N538" s="93">
        <v>3048411.9187600003</v>
      </c>
      <c r="O538" s="93">
        <v>1167124.50092</v>
      </c>
      <c r="P538" s="93">
        <v>1626632.2145499999</v>
      </c>
      <c r="Q538" s="93">
        <v>1613976.4048900001</v>
      </c>
      <c r="R538" s="93">
        <v>1438421.59024</v>
      </c>
      <c r="S538" s="93">
        <v>3867104.38</v>
      </c>
      <c r="T538" s="93">
        <v>3693944.16</v>
      </c>
      <c r="U538" s="93">
        <v>3257922.7993100001</v>
      </c>
    </row>
    <row r="539" spans="1:21">
      <c r="A539" s="89" t="s">
        <v>5248</v>
      </c>
      <c r="B539" s="89" t="s">
        <v>5249</v>
      </c>
      <c r="C539" s="95">
        <v>0</v>
      </c>
      <c r="D539" s="95">
        <v>0</v>
      </c>
      <c r="E539" s="95">
        <v>0</v>
      </c>
      <c r="F539" s="95">
        <v>0</v>
      </c>
      <c r="G539" s="95">
        <v>0</v>
      </c>
      <c r="H539" s="95">
        <v>0</v>
      </c>
      <c r="I539" s="95">
        <v>0</v>
      </c>
      <c r="J539" s="95">
        <v>0</v>
      </c>
      <c r="K539" s="95">
        <v>0</v>
      </c>
      <c r="L539" s="95">
        <v>0</v>
      </c>
      <c r="M539" s="95">
        <v>0</v>
      </c>
      <c r="N539" s="93">
        <v>617171025.82556999</v>
      </c>
      <c r="O539" s="93">
        <v>720573175.9734</v>
      </c>
      <c r="P539" s="93">
        <v>856547342.16164005</v>
      </c>
      <c r="Q539" s="93">
        <v>1004163370.9854499</v>
      </c>
      <c r="R539" s="93">
        <v>1131776687.8368502</v>
      </c>
      <c r="S539" s="93">
        <v>1367410889.27</v>
      </c>
      <c r="T539" s="93">
        <v>1329915593.05</v>
      </c>
      <c r="U539" s="93">
        <v>1513003524.0601399</v>
      </c>
    </row>
    <row r="540" spans="1:21">
      <c r="A540" s="89" t="s">
        <v>5259</v>
      </c>
      <c r="B540" s="89" t="s">
        <v>5260</v>
      </c>
      <c r="C540" s="95">
        <v>0</v>
      </c>
      <c r="D540" s="95">
        <v>0</v>
      </c>
      <c r="E540" s="95">
        <v>0</v>
      </c>
      <c r="F540" s="95">
        <v>0</v>
      </c>
      <c r="G540" s="95">
        <v>0</v>
      </c>
      <c r="H540" s="95">
        <v>0</v>
      </c>
      <c r="I540" s="95">
        <v>0</v>
      </c>
      <c r="J540" s="95">
        <v>0</v>
      </c>
      <c r="K540" s="95">
        <v>0</v>
      </c>
      <c r="L540" s="95">
        <v>0</v>
      </c>
      <c r="M540" s="95">
        <v>0</v>
      </c>
      <c r="N540" s="93">
        <v>30533526739.202698</v>
      </c>
      <c r="O540" s="93">
        <v>23070502292.687698</v>
      </c>
      <c r="P540" s="93">
        <v>17703944788.3517</v>
      </c>
      <c r="Q540" s="93">
        <v>17852681144.499603</v>
      </c>
      <c r="R540" s="93">
        <v>23653378669.6474</v>
      </c>
      <c r="S540" s="93">
        <v>20832204355.57</v>
      </c>
      <c r="T540" s="93">
        <v>20381587462.73</v>
      </c>
      <c r="U540" s="93">
        <v>20618380494.386398</v>
      </c>
    </row>
    <row r="541" spans="1:21">
      <c r="A541" s="89" t="s">
        <v>5269</v>
      </c>
      <c r="B541" s="89" t="s">
        <v>5270</v>
      </c>
      <c r="C541" s="95">
        <v>0</v>
      </c>
      <c r="D541" s="95">
        <v>0</v>
      </c>
      <c r="E541" s="95">
        <v>0</v>
      </c>
      <c r="F541" s="95">
        <v>0</v>
      </c>
      <c r="G541" s="95">
        <v>0</v>
      </c>
      <c r="H541" s="95">
        <v>0</v>
      </c>
      <c r="I541" s="95">
        <v>0</v>
      </c>
      <c r="J541" s="95">
        <v>0</v>
      </c>
      <c r="K541" s="95">
        <v>0</v>
      </c>
      <c r="L541" s="95">
        <v>0</v>
      </c>
      <c r="M541" s="95">
        <v>0</v>
      </c>
      <c r="N541" s="93">
        <v>12514426.35526</v>
      </c>
      <c r="O541" s="93">
        <v>14636025.870999999</v>
      </c>
      <c r="P541" s="93">
        <v>22705303.817430001</v>
      </c>
      <c r="Q541" s="93">
        <v>50975766.527089998</v>
      </c>
      <c r="R541" s="93">
        <v>117820560.152</v>
      </c>
      <c r="S541" s="93">
        <v>24110871.670000002</v>
      </c>
      <c r="T541" s="93">
        <v>2633392412.8899999</v>
      </c>
      <c r="U541" s="93">
        <v>682626473.42343998</v>
      </c>
    </row>
    <row r="542" spans="1:21">
      <c r="A542" s="89" t="s">
        <v>5273</v>
      </c>
      <c r="B542" s="89" t="s">
        <v>5274</v>
      </c>
      <c r="C542" s="95">
        <v>0</v>
      </c>
      <c r="D542" s="95">
        <v>0</v>
      </c>
      <c r="E542" s="95">
        <v>0</v>
      </c>
      <c r="F542" s="95">
        <v>0</v>
      </c>
      <c r="G542" s="95">
        <v>0</v>
      </c>
      <c r="H542" s="95">
        <v>0</v>
      </c>
      <c r="I542" s="95">
        <v>0</v>
      </c>
      <c r="J542" s="95">
        <v>0</v>
      </c>
      <c r="K542" s="95">
        <v>0</v>
      </c>
      <c r="L542" s="95">
        <v>0</v>
      </c>
      <c r="M542" s="95">
        <v>0</v>
      </c>
      <c r="N542" s="93">
        <v>3017.252</v>
      </c>
      <c r="O542" s="93">
        <v>0</v>
      </c>
      <c r="P542" s="93">
        <v>46096.129700000005</v>
      </c>
      <c r="Q542" s="93">
        <v>0</v>
      </c>
      <c r="R542" s="93">
        <v>2190.8393099999998</v>
      </c>
      <c r="S542" s="93">
        <v>2500</v>
      </c>
      <c r="T542" s="93">
        <v>241823.14</v>
      </c>
      <c r="U542" s="93">
        <v>189050.71799999999</v>
      </c>
    </row>
    <row r="543" spans="1:21">
      <c r="A543" s="89" t="s">
        <v>5277</v>
      </c>
      <c r="B543" s="89" t="s">
        <v>220</v>
      </c>
      <c r="C543" s="95">
        <v>0</v>
      </c>
      <c r="D543" s="95">
        <v>0</v>
      </c>
      <c r="E543" s="95">
        <v>0</v>
      </c>
      <c r="F543" s="95">
        <v>0</v>
      </c>
      <c r="G543" s="95">
        <v>0</v>
      </c>
      <c r="H543" s="95">
        <v>0</v>
      </c>
      <c r="I543" s="95">
        <v>0</v>
      </c>
      <c r="J543" s="95">
        <v>0</v>
      </c>
      <c r="K543" s="95">
        <v>0</v>
      </c>
      <c r="L543" s="95">
        <v>0</v>
      </c>
      <c r="M543" s="95">
        <v>0</v>
      </c>
      <c r="N543" s="93">
        <v>706086070.88600004</v>
      </c>
      <c r="O543" s="93">
        <v>328076103.67699999</v>
      </c>
      <c r="P543" s="93">
        <v>1493641291.375</v>
      </c>
      <c r="Q543" s="93">
        <v>1133414484.7309999</v>
      </c>
      <c r="R543" s="93">
        <v>1068959955.201</v>
      </c>
      <c r="S543" s="93">
        <v>1594345740.1199999</v>
      </c>
      <c r="T543" s="93">
        <v>2993462866.6999998</v>
      </c>
      <c r="U543" s="93">
        <v>2056642770.744</v>
      </c>
    </row>
    <row r="544" spans="1:21">
      <c r="A544" s="89" t="s">
        <v>7679</v>
      </c>
      <c r="B544" s="89" t="s">
        <v>7649</v>
      </c>
      <c r="C544" s="95">
        <v>0</v>
      </c>
      <c r="D544" s="95">
        <v>0</v>
      </c>
      <c r="E544" s="95">
        <v>0</v>
      </c>
      <c r="F544" s="95">
        <v>0</v>
      </c>
      <c r="G544" s="95">
        <v>0</v>
      </c>
      <c r="H544" s="95">
        <v>0</v>
      </c>
      <c r="I544" s="95">
        <v>0</v>
      </c>
      <c r="J544" s="95">
        <v>0</v>
      </c>
      <c r="K544" s="95">
        <v>0</v>
      </c>
      <c r="L544" s="95">
        <v>0</v>
      </c>
      <c r="M544" s="95">
        <v>0</v>
      </c>
      <c r="N544" s="93">
        <v>0</v>
      </c>
      <c r="O544" s="93">
        <v>1343776728.3408501</v>
      </c>
      <c r="P544" s="93">
        <v>5746770022.9622002</v>
      </c>
      <c r="Q544" s="93">
        <v>3315087260.2799602</v>
      </c>
      <c r="R544" s="93">
        <v>3075256255.5883904</v>
      </c>
      <c r="S544" s="93">
        <v>2709296144.1100001</v>
      </c>
      <c r="T544" s="93">
        <v>2581519789.6599998</v>
      </c>
      <c r="U544" s="93">
        <v>9785113008.7722893</v>
      </c>
    </row>
    <row r="545" spans="1:21">
      <c r="A545" s="89" t="s">
        <v>5281</v>
      </c>
      <c r="B545" s="89" t="s">
        <v>27</v>
      </c>
      <c r="C545" s="95">
        <v>0</v>
      </c>
      <c r="D545" s="95">
        <v>0</v>
      </c>
      <c r="E545" s="95">
        <v>0</v>
      </c>
      <c r="F545" s="95">
        <v>0</v>
      </c>
      <c r="G545" s="95">
        <v>0</v>
      </c>
      <c r="H545" s="95">
        <v>0</v>
      </c>
      <c r="I545" s="95">
        <v>0</v>
      </c>
      <c r="J545" s="95">
        <v>0</v>
      </c>
      <c r="K545" s="95">
        <v>0</v>
      </c>
      <c r="L545" s="95">
        <v>0</v>
      </c>
      <c r="M545" s="95">
        <v>0</v>
      </c>
      <c r="N545" s="93">
        <v>1428196860.0138102</v>
      </c>
      <c r="O545" s="93">
        <v>1263969865.4924099</v>
      </c>
      <c r="P545" s="93">
        <v>18530553133.942699</v>
      </c>
      <c r="Q545" s="93">
        <v>3051624176.5373397</v>
      </c>
      <c r="R545" s="93">
        <v>1974700584.2658899</v>
      </c>
      <c r="S545" s="93">
        <v>1771180662.01</v>
      </c>
      <c r="T545" s="93">
        <v>8786286437.4799995</v>
      </c>
      <c r="U545" s="93">
        <v>11102965526.4613</v>
      </c>
    </row>
    <row r="546" spans="1:21">
      <c r="A546" s="89" t="s">
        <v>5291</v>
      </c>
      <c r="B546" s="89" t="s">
        <v>5292</v>
      </c>
      <c r="C546" s="95">
        <v>0</v>
      </c>
      <c r="D546" s="95">
        <v>0</v>
      </c>
      <c r="E546" s="95">
        <v>0</v>
      </c>
      <c r="F546" s="95">
        <v>0</v>
      </c>
      <c r="G546" s="95">
        <v>0</v>
      </c>
      <c r="H546" s="95">
        <v>0</v>
      </c>
      <c r="I546" s="95">
        <v>0</v>
      </c>
      <c r="J546" s="95">
        <v>0</v>
      </c>
      <c r="K546" s="95">
        <v>0</v>
      </c>
      <c r="L546" s="95">
        <v>0</v>
      </c>
      <c r="M546" s="95">
        <v>0</v>
      </c>
      <c r="N546" s="93">
        <v>7491536.4772700006</v>
      </c>
      <c r="O546" s="93">
        <v>76079769.817509994</v>
      </c>
      <c r="P546" s="93">
        <v>45963644.162650004</v>
      </c>
      <c r="Q546" s="93">
        <v>137405658.78296</v>
      </c>
      <c r="R546" s="93">
        <v>236313546.87894002</v>
      </c>
      <c r="S546" s="93">
        <v>47656738.880000003</v>
      </c>
      <c r="T546" s="93">
        <v>91971027.319999993</v>
      </c>
      <c r="U546" s="93">
        <v>55125934.140080005</v>
      </c>
    </row>
    <row r="547" spans="1:21" ht="25.5">
      <c r="A547" s="89" t="s">
        <v>5300</v>
      </c>
      <c r="B547" s="89" t="s">
        <v>5301</v>
      </c>
      <c r="C547" s="95">
        <v>0</v>
      </c>
      <c r="D547" s="95">
        <v>0</v>
      </c>
      <c r="E547" s="95">
        <v>0</v>
      </c>
      <c r="F547" s="95">
        <v>0</v>
      </c>
      <c r="G547" s="95">
        <v>0</v>
      </c>
      <c r="H547" s="95">
        <v>0</v>
      </c>
      <c r="I547" s="95">
        <v>0</v>
      </c>
      <c r="J547" s="95">
        <v>0</v>
      </c>
      <c r="K547" s="95">
        <v>0</v>
      </c>
      <c r="L547" s="95">
        <v>0</v>
      </c>
      <c r="M547" s="95">
        <v>0</v>
      </c>
      <c r="N547" s="93">
        <v>80008768.675999999</v>
      </c>
      <c r="O547" s="93">
        <v>61581882.460639998</v>
      </c>
      <c r="P547" s="93">
        <v>69817604.835419998</v>
      </c>
      <c r="Q547" s="93">
        <v>191574714.71507001</v>
      </c>
      <c r="R547" s="93">
        <v>96390677.916730002</v>
      </c>
      <c r="S547" s="93">
        <v>102265583.44</v>
      </c>
      <c r="T547" s="93">
        <v>178537625.33000001</v>
      </c>
      <c r="U547" s="93">
        <v>169711804.26267001</v>
      </c>
    </row>
    <row r="548" spans="1:21">
      <c r="A548" s="89" t="s">
        <v>7680</v>
      </c>
      <c r="B548" s="89" t="s">
        <v>7681</v>
      </c>
      <c r="C548" s="95">
        <v>0</v>
      </c>
      <c r="D548" s="95">
        <v>0</v>
      </c>
      <c r="E548" s="95">
        <v>0</v>
      </c>
      <c r="F548" s="95">
        <v>0</v>
      </c>
      <c r="G548" s="95">
        <v>0</v>
      </c>
      <c r="H548" s="95">
        <v>0</v>
      </c>
      <c r="I548" s="95">
        <v>0</v>
      </c>
      <c r="J548" s="95">
        <v>0</v>
      </c>
      <c r="K548" s="95">
        <v>0</v>
      </c>
      <c r="L548" s="95">
        <v>0</v>
      </c>
      <c r="M548" s="95">
        <v>0</v>
      </c>
      <c r="N548" s="93">
        <v>0</v>
      </c>
      <c r="O548" s="93">
        <v>12499000</v>
      </c>
      <c r="P548" s="93">
        <v>0</v>
      </c>
      <c r="Q548" s="93">
        <v>0</v>
      </c>
      <c r="R548" s="93">
        <v>0</v>
      </c>
      <c r="S548" s="93">
        <v>0</v>
      </c>
      <c r="T548" s="93">
        <v>4145499.88</v>
      </c>
      <c r="U548" s="93">
        <v>35311654.050080001</v>
      </c>
    </row>
    <row r="549" spans="1:21">
      <c r="A549" s="89" t="s">
        <v>7831</v>
      </c>
      <c r="B549" s="89" t="s">
        <v>7832</v>
      </c>
      <c r="C549" s="95">
        <v>0</v>
      </c>
      <c r="D549" s="95">
        <v>0</v>
      </c>
      <c r="E549" s="95">
        <v>0</v>
      </c>
      <c r="F549" s="95">
        <v>0</v>
      </c>
      <c r="G549" s="95">
        <v>0</v>
      </c>
      <c r="H549" s="95">
        <v>0</v>
      </c>
      <c r="I549" s="95">
        <v>0</v>
      </c>
      <c r="J549" s="95">
        <v>0</v>
      </c>
      <c r="K549" s="95">
        <v>0</v>
      </c>
      <c r="L549" s="95">
        <v>0</v>
      </c>
      <c r="M549" s="95">
        <v>0</v>
      </c>
      <c r="N549" s="95">
        <v>0</v>
      </c>
      <c r="O549" s="95">
        <v>0</v>
      </c>
      <c r="P549" s="95">
        <v>0</v>
      </c>
      <c r="Q549" s="95">
        <v>0</v>
      </c>
      <c r="R549" s="95">
        <v>0</v>
      </c>
      <c r="S549" s="95">
        <v>0</v>
      </c>
      <c r="T549" s="95">
        <v>0</v>
      </c>
      <c r="U549" s="93">
        <v>9410827.659</v>
      </c>
    </row>
    <row r="550" spans="1:21">
      <c r="A550" s="89" t="s">
        <v>5305</v>
      </c>
      <c r="B550" s="89" t="s">
        <v>4296</v>
      </c>
      <c r="C550" s="95">
        <v>4820592556</v>
      </c>
      <c r="D550" s="95">
        <v>8622163694</v>
      </c>
      <c r="E550" s="95">
        <v>15211090513</v>
      </c>
      <c r="F550" s="95">
        <v>9030417695</v>
      </c>
      <c r="G550" s="95">
        <v>16963152266</v>
      </c>
      <c r="H550" s="95">
        <v>24338937337</v>
      </c>
      <c r="I550" s="95">
        <v>23242527492</v>
      </c>
      <c r="J550" s="95">
        <v>21909416201</v>
      </c>
      <c r="K550" s="95">
        <v>13904791109</v>
      </c>
      <c r="L550" s="95">
        <v>16785725481</v>
      </c>
      <c r="M550" s="95">
        <v>24304213263.962799</v>
      </c>
      <c r="N550" s="93">
        <v>18668927136.0644</v>
      </c>
      <c r="O550" s="93">
        <v>20899105059.2244</v>
      </c>
      <c r="P550" s="93">
        <v>38370633840.297707</v>
      </c>
      <c r="Q550" s="93">
        <v>50519497478.497795</v>
      </c>
      <c r="R550" s="93">
        <v>55257036556.713402</v>
      </c>
      <c r="S550" s="93">
        <v>69869321295.5</v>
      </c>
      <c r="T550" s="93">
        <v>70063760212.720001</v>
      </c>
      <c r="U550" s="93">
        <v>69292431765.720993</v>
      </c>
    </row>
    <row r="551" spans="1:21">
      <c r="A551" s="89" t="s">
        <v>7722</v>
      </c>
      <c r="B551" s="89" t="s">
        <v>7738</v>
      </c>
      <c r="C551" s="95">
        <v>414681519</v>
      </c>
      <c r="D551" s="95">
        <v>484558652</v>
      </c>
      <c r="E551" s="95">
        <v>5852816346</v>
      </c>
      <c r="F551" s="95">
        <v>5591166275</v>
      </c>
      <c r="G551" s="95">
        <v>6567109615</v>
      </c>
      <c r="H551" s="95">
        <v>5763520385</v>
      </c>
      <c r="I551" s="95">
        <v>699629494</v>
      </c>
      <c r="J551" s="95">
        <v>505558349</v>
      </c>
      <c r="K551" s="95">
        <v>371981897</v>
      </c>
      <c r="L551" s="95">
        <v>286048319</v>
      </c>
      <c r="M551" s="95">
        <v>361206873.04342997</v>
      </c>
      <c r="N551" s="93">
        <v>0</v>
      </c>
      <c r="O551" s="93">
        <v>0</v>
      </c>
      <c r="P551" s="93">
        <v>0</v>
      </c>
      <c r="Q551" s="93">
        <v>0</v>
      </c>
      <c r="R551" s="93">
        <v>0</v>
      </c>
      <c r="S551" s="93">
        <v>0</v>
      </c>
      <c r="T551" s="93">
        <v>0</v>
      </c>
      <c r="U551" s="93">
        <v>0</v>
      </c>
    </row>
    <row r="552" spans="1:21">
      <c r="A552" s="89" t="s">
        <v>5306</v>
      </c>
      <c r="B552" s="89" t="s">
        <v>4298</v>
      </c>
      <c r="C552" s="95">
        <v>91884595</v>
      </c>
      <c r="D552" s="95">
        <v>100545176</v>
      </c>
      <c r="E552" s="95">
        <v>112062916</v>
      </c>
      <c r="F552" s="95">
        <v>117909082</v>
      </c>
      <c r="G552" s="95">
        <v>125184073</v>
      </c>
      <c r="H552" s="95">
        <v>133608960</v>
      </c>
      <c r="I552" s="95">
        <v>140877287</v>
      </c>
      <c r="J552" s="95">
        <v>147836626</v>
      </c>
      <c r="K552" s="95">
        <v>157682545</v>
      </c>
      <c r="L552" s="95">
        <v>173088131</v>
      </c>
      <c r="M552" s="95">
        <v>181863667.63999999</v>
      </c>
      <c r="N552" s="93">
        <v>197094974.83794001</v>
      </c>
      <c r="O552" s="93">
        <v>214061782.13705999</v>
      </c>
      <c r="P552" s="93">
        <v>232686351.396</v>
      </c>
      <c r="Q552" s="93">
        <v>246021500.20300001</v>
      </c>
      <c r="R552" s="93">
        <v>263165131.71599999</v>
      </c>
      <c r="S552" s="93">
        <v>299898287.33999997</v>
      </c>
      <c r="T552" s="93">
        <v>348138440.98000002</v>
      </c>
      <c r="U552" s="93">
        <v>410172837.23000002</v>
      </c>
    </row>
    <row r="553" spans="1:21">
      <c r="A553" s="89" t="s">
        <v>5316</v>
      </c>
      <c r="B553" s="89" t="s">
        <v>550</v>
      </c>
      <c r="C553" s="95">
        <v>0</v>
      </c>
      <c r="D553" s="95">
        <v>0</v>
      </c>
      <c r="E553" s="95">
        <v>0</v>
      </c>
      <c r="F553" s="95">
        <v>0</v>
      </c>
      <c r="G553" s="95">
        <v>0</v>
      </c>
      <c r="H553" s="95">
        <v>0</v>
      </c>
      <c r="I553" s="95">
        <v>0</v>
      </c>
      <c r="J553" s="95">
        <v>0</v>
      </c>
      <c r="K553" s="95">
        <v>0</v>
      </c>
      <c r="L553" s="95">
        <v>0</v>
      </c>
      <c r="M553" s="95">
        <v>0</v>
      </c>
      <c r="N553" s="93">
        <v>0</v>
      </c>
      <c r="O553" s="93">
        <v>0</v>
      </c>
      <c r="P553" s="93">
        <v>0</v>
      </c>
      <c r="Q553" s="93">
        <v>1166457.43833</v>
      </c>
      <c r="R553" s="93">
        <v>30191785.43</v>
      </c>
      <c r="S553" s="93">
        <v>69203082.489999995</v>
      </c>
      <c r="T553" s="93">
        <v>140000</v>
      </c>
      <c r="U553" s="93">
        <v>472417.36751000001</v>
      </c>
    </row>
    <row r="554" spans="1:21">
      <c r="A554" s="89" t="s">
        <v>5328</v>
      </c>
      <c r="B554" s="89" t="s">
        <v>1209</v>
      </c>
      <c r="C554" s="95">
        <v>274434</v>
      </c>
      <c r="D554" s="95">
        <v>22035</v>
      </c>
      <c r="E554" s="95">
        <v>0</v>
      </c>
      <c r="F554" s="95">
        <v>0</v>
      </c>
      <c r="G554" s="95">
        <v>0</v>
      </c>
      <c r="H554" s="95">
        <v>0</v>
      </c>
      <c r="I554" s="95">
        <v>0</v>
      </c>
      <c r="J554" s="95">
        <v>0</v>
      </c>
      <c r="K554" s="95">
        <v>0</v>
      </c>
      <c r="L554" s="95">
        <v>0</v>
      </c>
      <c r="M554" s="95">
        <v>0</v>
      </c>
      <c r="N554" s="93">
        <v>39180409.850819997</v>
      </c>
      <c r="O554" s="93">
        <v>120051555.19208999</v>
      </c>
      <c r="P554" s="93">
        <v>100188042.30583</v>
      </c>
      <c r="Q554" s="93">
        <v>49474076.62032</v>
      </c>
      <c r="R554" s="93">
        <v>40524761.624150001</v>
      </c>
      <c r="S554" s="93">
        <v>165658565.31</v>
      </c>
      <c r="T554" s="93">
        <v>81449030.879999995</v>
      </c>
      <c r="U554" s="93">
        <v>488963899.62910998</v>
      </c>
    </row>
    <row r="555" spans="1:21">
      <c r="A555" s="89" t="s">
        <v>5330</v>
      </c>
      <c r="B555" s="89" t="s">
        <v>1230</v>
      </c>
      <c r="C555" s="95">
        <v>4313752008</v>
      </c>
      <c r="D555" s="95">
        <v>8037037831</v>
      </c>
      <c r="E555" s="95">
        <v>9246211251</v>
      </c>
      <c r="F555" s="95">
        <v>3321342338</v>
      </c>
      <c r="G555" s="95">
        <v>10270858578</v>
      </c>
      <c r="H555" s="95">
        <v>18441807992</v>
      </c>
      <c r="I555" s="95">
        <v>22402020711</v>
      </c>
      <c r="J555" s="95">
        <v>21256021226</v>
      </c>
      <c r="K555" s="95">
        <v>13375126667</v>
      </c>
      <c r="L555" s="95">
        <v>16326589031</v>
      </c>
      <c r="M555" s="95">
        <v>23761142723.2794</v>
      </c>
      <c r="N555" s="93">
        <v>17507846791.3055</v>
      </c>
      <c r="O555" s="93">
        <v>19345553152.464302</v>
      </c>
      <c r="P555" s="93">
        <v>24610859568.222</v>
      </c>
      <c r="Q555" s="93">
        <v>34602673413.839996</v>
      </c>
      <c r="R555" s="93">
        <v>25942656840.6572</v>
      </c>
      <c r="S555" s="93">
        <v>39729494644.07</v>
      </c>
      <c r="T555" s="93">
        <v>43090944128.510002</v>
      </c>
      <c r="U555" s="93">
        <v>53112385476.363503</v>
      </c>
    </row>
    <row r="556" spans="1:21">
      <c r="A556" s="89" t="s">
        <v>5349</v>
      </c>
      <c r="B556" s="89" t="s">
        <v>2473</v>
      </c>
      <c r="C556" s="95">
        <v>0</v>
      </c>
      <c r="D556" s="95">
        <v>0</v>
      </c>
      <c r="E556" s="95">
        <v>0</v>
      </c>
      <c r="F556" s="95">
        <v>0</v>
      </c>
      <c r="G556" s="95">
        <v>0</v>
      </c>
      <c r="H556" s="95">
        <v>0</v>
      </c>
      <c r="I556" s="95">
        <v>0</v>
      </c>
      <c r="J556" s="95">
        <v>0</v>
      </c>
      <c r="K556" s="95">
        <v>0</v>
      </c>
      <c r="L556" s="95">
        <v>0</v>
      </c>
      <c r="M556" s="95">
        <v>0</v>
      </c>
      <c r="N556" s="93">
        <v>924804960.07016003</v>
      </c>
      <c r="O556" s="93">
        <v>1219438569.43097</v>
      </c>
      <c r="P556" s="93">
        <v>13426899878.3738</v>
      </c>
      <c r="Q556" s="93">
        <v>15620162030.396198</v>
      </c>
      <c r="R556" s="93">
        <v>28980498037.285999</v>
      </c>
      <c r="S556" s="93">
        <v>29605066716.299999</v>
      </c>
      <c r="T556" s="93">
        <v>26543088612.349998</v>
      </c>
      <c r="U556" s="93">
        <v>15280437135.130901</v>
      </c>
    </row>
    <row r="557" spans="1:21">
      <c r="A557" s="89" t="s">
        <v>5374</v>
      </c>
      <c r="B557" s="89" t="s">
        <v>5375</v>
      </c>
      <c r="C557" s="95">
        <v>31558837678</v>
      </c>
      <c r="D557" s="95">
        <v>37211148236</v>
      </c>
      <c r="E557" s="95">
        <v>40568113235</v>
      </c>
      <c r="F557" s="95">
        <v>50516687193</v>
      </c>
      <c r="G557" s="95">
        <v>48909108980</v>
      </c>
      <c r="H557" s="95">
        <v>50965289876</v>
      </c>
      <c r="I557" s="95">
        <v>58504199901</v>
      </c>
      <c r="J557" s="95">
        <v>69383327619</v>
      </c>
      <c r="K557" s="95">
        <v>75285916158</v>
      </c>
      <c r="L557" s="95">
        <v>73202976211</v>
      </c>
      <c r="M557" s="95">
        <v>77260601892.184006</v>
      </c>
      <c r="N557" s="93">
        <v>84874400944.097794</v>
      </c>
      <c r="O557" s="93">
        <v>92127598558.793594</v>
      </c>
      <c r="P557" s="93">
        <v>94486948783.601089</v>
      </c>
      <c r="Q557" s="93">
        <v>100512862610.774</v>
      </c>
      <c r="R557" s="93">
        <v>114021513578.75301</v>
      </c>
      <c r="S557" s="93">
        <v>133962801095.14999</v>
      </c>
      <c r="T557" s="93">
        <v>142092794037.26999</v>
      </c>
      <c r="U557" s="93">
        <v>161857849371.20499</v>
      </c>
    </row>
    <row r="558" spans="1:21">
      <c r="A558" s="89" t="s">
        <v>5376</v>
      </c>
      <c r="B558" s="89" t="s">
        <v>2761</v>
      </c>
      <c r="C558" s="95">
        <v>8575638566</v>
      </c>
      <c r="D558" s="95">
        <v>9481023749</v>
      </c>
      <c r="E558" s="95">
        <v>10593723674</v>
      </c>
      <c r="F558" s="95">
        <v>11795835489</v>
      </c>
      <c r="G558" s="95">
        <v>13310143682</v>
      </c>
      <c r="H558" s="95">
        <v>12811356265</v>
      </c>
      <c r="I558" s="95">
        <v>14959702010</v>
      </c>
      <c r="J558" s="95">
        <v>16122714228</v>
      </c>
      <c r="K558" s="95">
        <v>17896594394</v>
      </c>
      <c r="L558" s="95">
        <v>19584239684</v>
      </c>
      <c r="M558" s="95">
        <v>21186309173.452</v>
      </c>
      <c r="N558" s="93">
        <v>25130922510.560501</v>
      </c>
      <c r="O558" s="93">
        <v>26963128869.862602</v>
      </c>
      <c r="P558" s="93">
        <v>27515449106.1273</v>
      </c>
      <c r="Q558" s="93">
        <v>30324168224.370899</v>
      </c>
      <c r="R558" s="93">
        <v>33826937848.419201</v>
      </c>
      <c r="S558" s="93">
        <v>38293718136.660004</v>
      </c>
      <c r="T558" s="93">
        <v>45098250710.480003</v>
      </c>
      <c r="U558" s="93">
        <v>52125026262.960098</v>
      </c>
    </row>
    <row r="559" spans="1:21">
      <c r="A559" s="89" t="s">
        <v>5385</v>
      </c>
      <c r="B559" s="89" t="s">
        <v>2765</v>
      </c>
      <c r="C559" s="95">
        <v>11013572348</v>
      </c>
      <c r="D559" s="95">
        <v>12122389120</v>
      </c>
      <c r="E559" s="95">
        <v>14522302890</v>
      </c>
      <c r="F559" s="95">
        <v>16895222613</v>
      </c>
      <c r="G559" s="95">
        <v>13629278769</v>
      </c>
      <c r="H559" s="95">
        <v>15103461961</v>
      </c>
      <c r="I559" s="95">
        <v>16513706209</v>
      </c>
      <c r="J559" s="95">
        <v>21808083971</v>
      </c>
      <c r="K559" s="95">
        <v>21914369526</v>
      </c>
      <c r="L559" s="95">
        <v>23675270557</v>
      </c>
      <c r="M559" s="95">
        <v>22258703100.243397</v>
      </c>
      <c r="N559" s="93">
        <v>23353284187.332802</v>
      </c>
      <c r="O559" s="93">
        <v>25814069858.251801</v>
      </c>
      <c r="P559" s="93">
        <v>27062120431.111603</v>
      </c>
      <c r="Q559" s="93">
        <v>30867107285.7724</v>
      </c>
      <c r="R559" s="93">
        <v>33445603727.743698</v>
      </c>
      <c r="S559" s="93">
        <v>38758323021.830002</v>
      </c>
      <c r="T559" s="93">
        <v>43519793487.029999</v>
      </c>
      <c r="U559" s="93">
        <v>47725079220.659798</v>
      </c>
    </row>
    <row r="560" spans="1:21">
      <c r="A560" s="89" t="s">
        <v>5403</v>
      </c>
      <c r="B560" s="89" t="s">
        <v>5404</v>
      </c>
      <c r="C560" s="95">
        <v>1454128857</v>
      </c>
      <c r="D560" s="95">
        <v>1162592745</v>
      </c>
      <c r="E560" s="95">
        <v>1676593301</v>
      </c>
      <c r="F560" s="95">
        <v>1598605024</v>
      </c>
      <c r="G560" s="95">
        <v>1834043245</v>
      </c>
      <c r="H560" s="95">
        <v>1410192028</v>
      </c>
      <c r="I560" s="95">
        <v>2064588236</v>
      </c>
      <c r="J560" s="95">
        <v>1586755900</v>
      </c>
      <c r="K560" s="95">
        <v>1901656954</v>
      </c>
      <c r="L560" s="95">
        <v>1495312390</v>
      </c>
      <c r="M560" s="95">
        <v>1519826555.3484299</v>
      </c>
      <c r="N560" s="93">
        <v>1514162948.8544199</v>
      </c>
      <c r="O560" s="93">
        <v>1836094450.2503099</v>
      </c>
      <c r="P560" s="93">
        <v>1338874398.0495701</v>
      </c>
      <c r="Q560" s="93">
        <v>1356882025.4841499</v>
      </c>
      <c r="R560" s="93">
        <v>1272170058.8511498</v>
      </c>
      <c r="S560" s="93">
        <v>1797538647.6700001</v>
      </c>
      <c r="T560" s="93">
        <v>1517190475.6300001</v>
      </c>
      <c r="U560" s="93">
        <v>2091317867.84056</v>
      </c>
    </row>
    <row r="561" spans="1:21">
      <c r="A561" s="89" t="s">
        <v>5412</v>
      </c>
      <c r="B561" s="89" t="s">
        <v>2759</v>
      </c>
      <c r="C561" s="95">
        <v>393897027</v>
      </c>
      <c r="D561" s="95">
        <v>314748853</v>
      </c>
      <c r="E561" s="95">
        <v>442990016</v>
      </c>
      <c r="F561" s="95">
        <v>542568856</v>
      </c>
      <c r="G561" s="95">
        <v>633800549</v>
      </c>
      <c r="H561" s="95">
        <v>545524990</v>
      </c>
      <c r="I561" s="95">
        <v>783336735</v>
      </c>
      <c r="J561" s="95">
        <v>870051023</v>
      </c>
      <c r="K561" s="95">
        <v>1319193866</v>
      </c>
      <c r="L561" s="95">
        <v>915360137</v>
      </c>
      <c r="M561" s="95">
        <v>1057928807.32882</v>
      </c>
      <c r="N561" s="93">
        <v>1114011848.7755902</v>
      </c>
      <c r="O561" s="93">
        <v>862253886.99056995</v>
      </c>
      <c r="P561" s="93">
        <v>516753723.17446995</v>
      </c>
      <c r="Q561" s="93">
        <v>730762340.3270601</v>
      </c>
      <c r="R561" s="93">
        <v>926725727.11616004</v>
      </c>
      <c r="S561" s="93">
        <v>1403083501.6099999</v>
      </c>
      <c r="T561" s="93">
        <v>926336219.32000005</v>
      </c>
      <c r="U561" s="93">
        <v>1010341069.61731</v>
      </c>
    </row>
    <row r="562" spans="1:21">
      <c r="A562" s="89" t="s">
        <v>5421</v>
      </c>
      <c r="B562" s="89" t="s">
        <v>5422</v>
      </c>
      <c r="C562" s="95">
        <v>581863755</v>
      </c>
      <c r="D562" s="95">
        <v>605889883</v>
      </c>
      <c r="E562" s="95">
        <v>698895548</v>
      </c>
      <c r="F562" s="95">
        <v>786449688</v>
      </c>
      <c r="G562" s="95">
        <v>873498553</v>
      </c>
      <c r="H562" s="95">
        <v>932188028</v>
      </c>
      <c r="I562" s="95">
        <v>1192896866</v>
      </c>
      <c r="J562" s="95">
        <v>1350431191</v>
      </c>
      <c r="K562" s="95">
        <v>1861116802</v>
      </c>
      <c r="L562" s="95">
        <v>1308707391</v>
      </c>
      <c r="M562" s="95">
        <v>1544235667.4430201</v>
      </c>
      <c r="N562" s="93">
        <v>1852290693.1851299</v>
      </c>
      <c r="O562" s="93">
        <v>2216913562.2892003</v>
      </c>
      <c r="P562" s="93">
        <v>1254636067.7538002</v>
      </c>
      <c r="Q562" s="93">
        <v>1871817641.33021</v>
      </c>
      <c r="R562" s="93">
        <v>2368822747.7439303</v>
      </c>
      <c r="S562" s="93">
        <v>3051487177.0300002</v>
      </c>
      <c r="T562" s="93">
        <v>2740297602.71</v>
      </c>
      <c r="U562" s="93">
        <v>3384791943.1789999</v>
      </c>
    </row>
    <row r="563" spans="1:21">
      <c r="A563" s="89" t="s">
        <v>5431</v>
      </c>
      <c r="B563" s="89" t="s">
        <v>5432</v>
      </c>
      <c r="C563" s="95">
        <v>513843957</v>
      </c>
      <c r="D563" s="95">
        <v>393765849</v>
      </c>
      <c r="E563" s="95">
        <v>467233348</v>
      </c>
      <c r="F563" s="95">
        <v>526575627</v>
      </c>
      <c r="G563" s="95">
        <v>537203621</v>
      </c>
      <c r="H563" s="95">
        <v>532510467</v>
      </c>
      <c r="I563" s="95">
        <v>899220583</v>
      </c>
      <c r="J563" s="95">
        <v>937367896</v>
      </c>
      <c r="K563" s="95">
        <v>1093723156</v>
      </c>
      <c r="L563" s="95">
        <v>1006566984</v>
      </c>
      <c r="M563" s="95">
        <v>1158251971.05637</v>
      </c>
      <c r="N563" s="93">
        <v>1297152826.9278998</v>
      </c>
      <c r="O563" s="93">
        <v>1495140668.88942</v>
      </c>
      <c r="P563" s="93">
        <v>932019279.80926001</v>
      </c>
      <c r="Q563" s="93">
        <v>1191321476.7533998</v>
      </c>
      <c r="R563" s="93">
        <v>1629759583.5755301</v>
      </c>
      <c r="S563" s="93">
        <v>2180918060.5300002</v>
      </c>
      <c r="T563" s="93">
        <v>2036125321.0599999</v>
      </c>
      <c r="U563" s="93">
        <v>2673440609.6453199</v>
      </c>
    </row>
    <row r="564" spans="1:21">
      <c r="A564" s="89" t="s">
        <v>5441</v>
      </c>
      <c r="B564" s="89" t="s">
        <v>5442</v>
      </c>
      <c r="C564" s="95">
        <v>3500003533</v>
      </c>
      <c r="D564" s="95">
        <v>4184120118</v>
      </c>
      <c r="E564" s="95">
        <v>5968673240</v>
      </c>
      <c r="F564" s="95">
        <v>6389669613</v>
      </c>
      <c r="G564" s="95">
        <v>10918036158</v>
      </c>
      <c r="H564" s="95">
        <v>14072210622</v>
      </c>
      <c r="I564" s="95">
        <v>14986362837</v>
      </c>
      <c r="J564" s="95">
        <v>17881925149</v>
      </c>
      <c r="K564" s="95">
        <v>20369923037</v>
      </c>
      <c r="L564" s="95">
        <v>17334153075</v>
      </c>
      <c r="M564" s="95">
        <v>17751274723.169899</v>
      </c>
      <c r="N564" s="93">
        <v>18507589849.407001</v>
      </c>
      <c r="O564" s="93">
        <v>21907989933.127998</v>
      </c>
      <c r="P564" s="93">
        <v>21767037073.234802</v>
      </c>
      <c r="Q564" s="93">
        <v>22546856804.802601</v>
      </c>
      <c r="R564" s="93">
        <v>27558613137.380699</v>
      </c>
      <c r="S564" s="93">
        <v>34264026201.490002</v>
      </c>
      <c r="T564" s="93">
        <v>26941610255.560001</v>
      </c>
      <c r="U564" s="93">
        <v>32848726716.806801</v>
      </c>
    </row>
    <row r="565" spans="1:21">
      <c r="A565" s="89" t="s">
        <v>5451</v>
      </c>
      <c r="B565" s="89" t="s">
        <v>5452</v>
      </c>
      <c r="C565" s="95">
        <v>813880679</v>
      </c>
      <c r="D565" s="95">
        <v>972714151</v>
      </c>
      <c r="E565" s="95">
        <v>1008097354</v>
      </c>
      <c r="F565" s="95">
        <v>933400031</v>
      </c>
      <c r="G565" s="95">
        <v>1316790940</v>
      </c>
      <c r="H565" s="95">
        <v>944936595</v>
      </c>
      <c r="I565" s="95">
        <v>1001577077</v>
      </c>
      <c r="J565" s="95">
        <v>1283207803</v>
      </c>
      <c r="K565" s="95">
        <v>1600714920</v>
      </c>
      <c r="L565" s="95">
        <v>1570466590</v>
      </c>
      <c r="M565" s="95">
        <v>1708047502.7022901</v>
      </c>
      <c r="N565" s="93">
        <v>1710032478.9476399</v>
      </c>
      <c r="O565" s="93">
        <v>2224224735.88903</v>
      </c>
      <c r="P565" s="93">
        <v>1326400800.7099199</v>
      </c>
      <c r="Q565" s="93">
        <v>2040967685.73613</v>
      </c>
      <c r="R565" s="93">
        <v>2698869707.2943797</v>
      </c>
      <c r="S565" s="93">
        <v>3530908195.3000002</v>
      </c>
      <c r="T565" s="93">
        <v>2740480152.96</v>
      </c>
      <c r="U565" s="93">
        <v>3534558053.9168401</v>
      </c>
    </row>
    <row r="566" spans="1:21">
      <c r="A566" s="89" t="s">
        <v>5470</v>
      </c>
      <c r="B566" s="89" t="s">
        <v>47</v>
      </c>
      <c r="C566" s="95">
        <v>4712008956</v>
      </c>
      <c r="D566" s="95">
        <v>7973903768</v>
      </c>
      <c r="E566" s="95">
        <v>5189603864</v>
      </c>
      <c r="F566" s="95">
        <v>11048360252</v>
      </c>
      <c r="G566" s="95">
        <v>5856313463</v>
      </c>
      <c r="H566" s="95">
        <v>4612908920</v>
      </c>
      <c r="I566" s="95">
        <v>6102809348</v>
      </c>
      <c r="J566" s="95">
        <v>7542790458</v>
      </c>
      <c r="K566" s="95">
        <v>7328623503</v>
      </c>
      <c r="L566" s="95">
        <v>6312899403</v>
      </c>
      <c r="M566" s="95">
        <v>9076024391.4396992</v>
      </c>
      <c r="N566" s="93">
        <v>10394953600.106901</v>
      </c>
      <c r="O566" s="93">
        <v>8807782593.2426796</v>
      </c>
      <c r="P566" s="93">
        <v>12773657903.630501</v>
      </c>
      <c r="Q566" s="93">
        <v>9582979126.196661</v>
      </c>
      <c r="R566" s="93">
        <v>10294011040.628099</v>
      </c>
      <c r="S566" s="93">
        <v>10682798153.01</v>
      </c>
      <c r="T566" s="93">
        <v>16572709812.540001</v>
      </c>
      <c r="U566" s="93">
        <v>16464567626.5788</v>
      </c>
    </row>
    <row r="567" spans="1:21">
      <c r="A567" s="89" t="s">
        <v>5492</v>
      </c>
      <c r="B567" s="89" t="s">
        <v>7682</v>
      </c>
      <c r="C567" s="95">
        <v>0</v>
      </c>
      <c r="D567" s="95">
        <v>0</v>
      </c>
      <c r="E567" s="95">
        <v>0</v>
      </c>
      <c r="F567" s="95">
        <v>0</v>
      </c>
      <c r="G567" s="95">
        <v>0</v>
      </c>
      <c r="H567" s="95">
        <v>0</v>
      </c>
      <c r="I567" s="95">
        <v>0</v>
      </c>
      <c r="J567" s="95">
        <v>0</v>
      </c>
      <c r="K567" s="95">
        <v>0</v>
      </c>
      <c r="L567" s="95">
        <v>0</v>
      </c>
      <c r="M567" s="95">
        <v>0</v>
      </c>
      <c r="N567" s="93">
        <v>12649190818.186199</v>
      </c>
      <c r="O567" s="93">
        <v>13390582180.8769</v>
      </c>
      <c r="P567" s="93">
        <v>12590348239.2173</v>
      </c>
      <c r="Q567" s="93">
        <v>17377235700.037899</v>
      </c>
      <c r="R567" s="93">
        <v>23379122238.376301</v>
      </c>
      <c r="S567" s="93">
        <v>23358003450.07</v>
      </c>
      <c r="T567" s="93">
        <v>23486326288.599998</v>
      </c>
      <c r="U567" s="93">
        <v>20805784775.443501</v>
      </c>
    </row>
    <row r="568" spans="1:21">
      <c r="A568" s="89" t="s">
        <v>5494</v>
      </c>
      <c r="B568" s="89" t="s">
        <v>176</v>
      </c>
      <c r="C568" s="95">
        <v>0</v>
      </c>
      <c r="D568" s="95">
        <v>0</v>
      </c>
      <c r="E568" s="95">
        <v>0</v>
      </c>
      <c r="F568" s="95">
        <v>0</v>
      </c>
      <c r="G568" s="95">
        <v>0</v>
      </c>
      <c r="H568" s="95">
        <v>0</v>
      </c>
      <c r="I568" s="95">
        <v>0</v>
      </c>
      <c r="J568" s="95">
        <v>0</v>
      </c>
      <c r="K568" s="95">
        <v>0</v>
      </c>
      <c r="L568" s="95">
        <v>0</v>
      </c>
      <c r="M568" s="95">
        <v>0</v>
      </c>
      <c r="N568" s="93">
        <v>5672824505.8885002</v>
      </c>
      <c r="O568" s="93">
        <v>5552828449.3502407</v>
      </c>
      <c r="P568" s="93">
        <v>4875410167.2978001</v>
      </c>
      <c r="Q568" s="93">
        <v>5643146199.8333797</v>
      </c>
      <c r="R568" s="93">
        <v>6282505945.22439</v>
      </c>
      <c r="S568" s="93">
        <v>7230130409.8699999</v>
      </c>
      <c r="T568" s="93">
        <v>8060697073.3599997</v>
      </c>
      <c r="U568" s="93">
        <v>8911721128.5041599</v>
      </c>
    </row>
    <row r="569" spans="1:21" ht="25.5">
      <c r="A569" s="89" t="s">
        <v>5521</v>
      </c>
      <c r="B569" s="89" t="s">
        <v>2962</v>
      </c>
      <c r="C569" s="95">
        <v>0</v>
      </c>
      <c r="D569" s="95">
        <v>0</v>
      </c>
      <c r="E569" s="95">
        <v>0</v>
      </c>
      <c r="F569" s="95">
        <v>0</v>
      </c>
      <c r="G569" s="95">
        <v>0</v>
      </c>
      <c r="H569" s="95">
        <v>0</v>
      </c>
      <c r="I569" s="95">
        <v>0</v>
      </c>
      <c r="J569" s="95">
        <v>0</v>
      </c>
      <c r="K569" s="95">
        <v>0</v>
      </c>
      <c r="L569" s="95">
        <v>0</v>
      </c>
      <c r="M569" s="95">
        <v>0</v>
      </c>
      <c r="N569" s="93">
        <v>612741503.93598998</v>
      </c>
      <c r="O569" s="93">
        <v>598171138.17999995</v>
      </c>
      <c r="P569" s="93">
        <v>565224957.35599995</v>
      </c>
      <c r="Q569" s="93">
        <v>717706540.49199998</v>
      </c>
      <c r="R569" s="93">
        <v>768242633.77900004</v>
      </c>
      <c r="S569" s="93">
        <v>929411183.62</v>
      </c>
      <c r="T569" s="93">
        <v>1148640980</v>
      </c>
      <c r="U569" s="93">
        <v>1186675574.5020001</v>
      </c>
    </row>
    <row r="570" spans="1:21">
      <c r="A570" s="89" t="s">
        <v>5537</v>
      </c>
      <c r="B570" s="89" t="s">
        <v>215</v>
      </c>
      <c r="C570" s="95">
        <v>0</v>
      </c>
      <c r="D570" s="95">
        <v>0</v>
      </c>
      <c r="E570" s="95">
        <v>0</v>
      </c>
      <c r="F570" s="95">
        <v>0</v>
      </c>
      <c r="G570" s="95">
        <v>0</v>
      </c>
      <c r="H570" s="95">
        <v>0</v>
      </c>
      <c r="I570" s="95">
        <v>0</v>
      </c>
      <c r="J570" s="95">
        <v>0</v>
      </c>
      <c r="K570" s="95">
        <v>0</v>
      </c>
      <c r="L570" s="95">
        <v>0</v>
      </c>
      <c r="M570" s="95">
        <v>0</v>
      </c>
      <c r="N570" s="93">
        <v>1088170317.424</v>
      </c>
      <c r="O570" s="93">
        <v>1502306453.085</v>
      </c>
      <c r="P570" s="93">
        <v>1107347817.381</v>
      </c>
      <c r="Q570" s="93">
        <v>3963201038.9899998</v>
      </c>
      <c r="R570" s="93">
        <v>8097754761.1049995</v>
      </c>
      <c r="S570" s="93">
        <v>5245206178.9200001</v>
      </c>
      <c r="T570" s="93">
        <v>2767508075.6399999</v>
      </c>
      <c r="U570" s="93">
        <v>2174761603.6279998</v>
      </c>
    </row>
    <row r="571" spans="1:21">
      <c r="A571" s="89" t="s">
        <v>5544</v>
      </c>
      <c r="B571" s="89" t="s">
        <v>5545</v>
      </c>
      <c r="C571" s="95">
        <v>0</v>
      </c>
      <c r="D571" s="95">
        <v>0</v>
      </c>
      <c r="E571" s="95">
        <v>0</v>
      </c>
      <c r="F571" s="95">
        <v>0</v>
      </c>
      <c r="G571" s="95">
        <v>0</v>
      </c>
      <c r="H571" s="95">
        <v>0</v>
      </c>
      <c r="I571" s="95">
        <v>0</v>
      </c>
      <c r="J571" s="95">
        <v>0</v>
      </c>
      <c r="K571" s="95">
        <v>0</v>
      </c>
      <c r="L571" s="95">
        <v>0</v>
      </c>
      <c r="M571" s="95">
        <v>0</v>
      </c>
      <c r="N571" s="93">
        <v>4921576556.4962196</v>
      </c>
      <c r="O571" s="93">
        <v>5426024390.8929996</v>
      </c>
      <c r="P571" s="93">
        <v>5821207200.6639996</v>
      </c>
      <c r="Q571" s="93">
        <v>6744169945.4230003</v>
      </c>
      <c r="R571" s="93">
        <v>7769833702.1680002</v>
      </c>
      <c r="S571" s="93">
        <v>9411319407.5699997</v>
      </c>
      <c r="T571" s="93">
        <v>10942624604.32</v>
      </c>
      <c r="U571" s="93">
        <v>7938272671.8023701</v>
      </c>
    </row>
    <row r="572" spans="1:21">
      <c r="A572" s="89" t="s">
        <v>5555</v>
      </c>
      <c r="B572" s="89" t="s">
        <v>968</v>
      </c>
      <c r="C572" s="95">
        <v>0</v>
      </c>
      <c r="D572" s="95">
        <v>0</v>
      </c>
      <c r="E572" s="95">
        <v>0</v>
      </c>
      <c r="F572" s="95">
        <v>0</v>
      </c>
      <c r="G572" s="95">
        <v>0</v>
      </c>
      <c r="H572" s="95">
        <v>0</v>
      </c>
      <c r="I572" s="95">
        <v>0</v>
      </c>
      <c r="J572" s="95">
        <v>0</v>
      </c>
      <c r="K572" s="95">
        <v>0</v>
      </c>
      <c r="L572" s="95">
        <v>0</v>
      </c>
      <c r="M572" s="95">
        <v>0</v>
      </c>
      <c r="N572" s="93">
        <v>353877934.44150001</v>
      </c>
      <c r="O572" s="93">
        <v>311251749.36868</v>
      </c>
      <c r="P572" s="93">
        <v>221158096.51845002</v>
      </c>
      <c r="Q572" s="93">
        <v>309011975.29951</v>
      </c>
      <c r="R572" s="93">
        <v>460785196.09992999</v>
      </c>
      <c r="S572" s="93">
        <v>541936270.11000001</v>
      </c>
      <c r="T572" s="93">
        <v>566855555.27999997</v>
      </c>
      <c r="U572" s="93">
        <v>594353797.00693989</v>
      </c>
    </row>
    <row r="573" spans="1:21">
      <c r="A573" s="89" t="s">
        <v>5571</v>
      </c>
      <c r="B573" s="89" t="s">
        <v>4395</v>
      </c>
      <c r="C573" s="95">
        <v>66896594</v>
      </c>
      <c r="D573" s="95">
        <v>22074170</v>
      </c>
      <c r="E573" s="95">
        <v>65655577</v>
      </c>
      <c r="F573" s="95">
        <v>27684028</v>
      </c>
      <c r="G573" s="95">
        <v>168489308</v>
      </c>
      <c r="H573" s="95">
        <v>87640710</v>
      </c>
      <c r="I573" s="95">
        <v>21614645</v>
      </c>
      <c r="J573" s="95">
        <v>285858540</v>
      </c>
      <c r="K573" s="95">
        <v>4519584167</v>
      </c>
      <c r="L573" s="95">
        <v>4924014909</v>
      </c>
      <c r="M573" s="95">
        <v>12411672616.819302</v>
      </c>
      <c r="N573" s="93">
        <v>6259655456.1187496</v>
      </c>
      <c r="O573" s="93">
        <v>7585689767.0880594</v>
      </c>
      <c r="P573" s="93">
        <v>691808860.87219</v>
      </c>
      <c r="Q573" s="93">
        <v>711221427.78557992</v>
      </c>
      <c r="R573" s="93">
        <v>765957858.43415999</v>
      </c>
      <c r="S573" s="93">
        <v>848694334.53999996</v>
      </c>
      <c r="T573" s="93">
        <v>952353032.15999997</v>
      </c>
      <c r="U573" s="93">
        <v>1009156349.52091</v>
      </c>
    </row>
    <row r="574" spans="1:21">
      <c r="A574" s="89" t="s">
        <v>5572</v>
      </c>
      <c r="B574" s="89" t="s">
        <v>5573</v>
      </c>
      <c r="C574" s="95">
        <v>124571</v>
      </c>
      <c r="D574" s="95">
        <v>110334</v>
      </c>
      <c r="E574" s="95">
        <v>5756835</v>
      </c>
      <c r="F574" s="95">
        <v>0</v>
      </c>
      <c r="G574" s="95">
        <v>3078</v>
      </c>
      <c r="H574" s="95">
        <v>87492268</v>
      </c>
      <c r="I574" s="95">
        <v>85401</v>
      </c>
      <c r="J574" s="95">
        <v>41359</v>
      </c>
      <c r="K574" s="95">
        <v>4511426536</v>
      </c>
      <c r="L574" s="95">
        <v>4560591352</v>
      </c>
      <c r="M574" s="95">
        <v>12401686409.586</v>
      </c>
      <c r="N574" s="93">
        <v>6244849894.0790005</v>
      </c>
      <c r="O574" s="93">
        <v>6905522910.2867498</v>
      </c>
      <c r="P574" s="93">
        <v>672788226.35839999</v>
      </c>
      <c r="Q574" s="93">
        <v>707504325.49538004</v>
      </c>
      <c r="R574" s="93">
        <v>762351357.04005003</v>
      </c>
      <c r="S574" s="93">
        <v>842224940.5</v>
      </c>
      <c r="T574" s="93">
        <v>946901888.35000002</v>
      </c>
      <c r="U574" s="93">
        <v>999408263.65842009</v>
      </c>
    </row>
    <row r="575" spans="1:21">
      <c r="A575" s="89" t="s">
        <v>5577</v>
      </c>
      <c r="B575" s="89" t="s">
        <v>4702</v>
      </c>
      <c r="C575" s="95">
        <v>61489549</v>
      </c>
      <c r="D575" s="95">
        <v>14511502</v>
      </c>
      <c r="E575" s="95">
        <v>55403037</v>
      </c>
      <c r="F575" s="95">
        <v>27684028</v>
      </c>
      <c r="G575" s="95">
        <v>168486230</v>
      </c>
      <c r="H575" s="95">
        <v>0</v>
      </c>
      <c r="I575" s="95">
        <v>0</v>
      </c>
      <c r="J575" s="95">
        <v>0</v>
      </c>
      <c r="K575" s="95">
        <v>2188009</v>
      </c>
      <c r="L575" s="95">
        <v>31627491</v>
      </c>
      <c r="M575" s="95">
        <v>75244.12</v>
      </c>
      <c r="N575" s="93">
        <v>2756319.9188200003</v>
      </c>
      <c r="O575" s="93">
        <v>1377887.5623699999</v>
      </c>
      <c r="P575" s="93">
        <v>181784.39271000001</v>
      </c>
      <c r="Q575" s="93">
        <v>527324.57711000007</v>
      </c>
      <c r="R575" s="93">
        <v>428021.26111000002</v>
      </c>
      <c r="S575" s="93">
        <v>2105786.7200000002</v>
      </c>
      <c r="T575" s="93">
        <v>152002.45000000001</v>
      </c>
      <c r="U575" s="93">
        <v>1587982.22841</v>
      </c>
    </row>
    <row r="576" spans="1:21">
      <c r="A576" s="89" t="s">
        <v>5582</v>
      </c>
      <c r="B576" s="89" t="s">
        <v>4411</v>
      </c>
      <c r="C576" s="95">
        <v>5282474</v>
      </c>
      <c r="D576" s="95">
        <v>7452334</v>
      </c>
      <c r="E576" s="95">
        <v>4495705</v>
      </c>
      <c r="F576" s="95">
        <v>0</v>
      </c>
      <c r="G576" s="95">
        <v>0</v>
      </c>
      <c r="H576" s="95">
        <v>148442</v>
      </c>
      <c r="I576" s="95">
        <v>21529244</v>
      </c>
      <c r="J576" s="95">
        <v>285817181</v>
      </c>
      <c r="K576" s="95">
        <v>5969622</v>
      </c>
      <c r="L576" s="95">
        <v>331796066</v>
      </c>
      <c r="M576" s="95">
        <v>9910963.1132900007</v>
      </c>
      <c r="N576" s="93">
        <v>12049242.120930001</v>
      </c>
      <c r="O576" s="93">
        <v>678788969.23894</v>
      </c>
      <c r="P576" s="93">
        <v>18838850.121080004</v>
      </c>
      <c r="Q576" s="93">
        <v>3189777.7130900002</v>
      </c>
      <c r="R576" s="93">
        <v>3178480.1329999999</v>
      </c>
      <c r="S576" s="93">
        <v>4363607.33</v>
      </c>
      <c r="T576" s="93">
        <v>5299141.37</v>
      </c>
      <c r="U576" s="93">
        <v>8160103.6340800002</v>
      </c>
    </row>
    <row r="577" spans="1:21">
      <c r="A577" s="89" t="s">
        <v>5590</v>
      </c>
      <c r="B577" s="89" t="s">
        <v>5591</v>
      </c>
      <c r="C577" s="95">
        <v>52875581799</v>
      </c>
      <c r="D577" s="95">
        <v>64438476612</v>
      </c>
      <c r="E577" s="95">
        <v>66906706325</v>
      </c>
      <c r="F577" s="95">
        <v>56887283044</v>
      </c>
      <c r="G577" s="95">
        <v>44404642108</v>
      </c>
      <c r="H577" s="95">
        <v>43941303643</v>
      </c>
      <c r="I577" s="95">
        <v>51177266650</v>
      </c>
      <c r="J577" s="95">
        <v>75689630941</v>
      </c>
      <c r="K577" s="95">
        <v>123416782903</v>
      </c>
      <c r="L577" s="95">
        <v>117506292039</v>
      </c>
      <c r="M577" s="95">
        <v>79510199041.097412</v>
      </c>
      <c r="N577" s="93">
        <v>127081449926.539</v>
      </c>
      <c r="O577" s="93">
        <v>131994690622.895</v>
      </c>
      <c r="P577" s="93">
        <v>188529526125.62</v>
      </c>
      <c r="Q577" s="93">
        <v>185700139295.54099</v>
      </c>
      <c r="R577" s="93">
        <v>291558017875.90198</v>
      </c>
      <c r="S577" s="93">
        <v>285747318564.63</v>
      </c>
      <c r="T577" s="93">
        <v>272261498871.79001</v>
      </c>
      <c r="U577" s="93">
        <v>277271288961.42999</v>
      </c>
    </row>
    <row r="578" spans="1:21">
      <c r="A578" s="89" t="s">
        <v>7723</v>
      </c>
      <c r="B578" s="89" t="s">
        <v>867</v>
      </c>
      <c r="C578" s="95">
        <v>15590983662</v>
      </c>
      <c r="D578" s="95">
        <v>16155498618</v>
      </c>
      <c r="E578" s="95">
        <v>17174783051</v>
      </c>
      <c r="F578" s="95">
        <v>16699403031</v>
      </c>
      <c r="G578" s="95">
        <v>17875557746</v>
      </c>
      <c r="H578" s="95">
        <v>18491450009</v>
      </c>
      <c r="I578" s="95">
        <v>19738300629</v>
      </c>
      <c r="J578" s="95">
        <v>20939679011</v>
      </c>
      <c r="K578" s="95">
        <v>26474888170</v>
      </c>
      <c r="L578" s="95">
        <v>31563066344</v>
      </c>
      <c r="M578" s="95">
        <v>30634444393.276302</v>
      </c>
      <c r="N578" s="93">
        <v>0</v>
      </c>
      <c r="O578" s="93">
        <v>0</v>
      </c>
      <c r="P578" s="93">
        <v>0</v>
      </c>
      <c r="Q578" s="93">
        <v>0</v>
      </c>
      <c r="R578" s="93">
        <v>0</v>
      </c>
      <c r="S578" s="93">
        <v>0</v>
      </c>
      <c r="T578" s="93">
        <v>0</v>
      </c>
      <c r="U578" s="93">
        <v>0</v>
      </c>
    </row>
    <row r="579" spans="1:21">
      <c r="A579" s="89" t="s">
        <v>5592</v>
      </c>
      <c r="B579" s="89" t="s">
        <v>1242</v>
      </c>
      <c r="C579" s="95">
        <v>262867029</v>
      </c>
      <c r="D579" s="95">
        <v>281093790</v>
      </c>
      <c r="E579" s="95">
        <v>554856167</v>
      </c>
      <c r="F579" s="95">
        <v>449145951</v>
      </c>
      <c r="G579" s="95">
        <v>359087277</v>
      </c>
      <c r="H579" s="95">
        <v>328929373</v>
      </c>
      <c r="I579" s="95">
        <v>327747468</v>
      </c>
      <c r="J579" s="95">
        <v>391809876</v>
      </c>
      <c r="K579" s="95">
        <v>410928505</v>
      </c>
      <c r="L579" s="95">
        <v>720408413</v>
      </c>
      <c r="M579" s="95">
        <v>467948168.29559004</v>
      </c>
      <c r="N579" s="93">
        <v>451154559.71281999</v>
      </c>
      <c r="O579" s="93">
        <v>414157997.93747997</v>
      </c>
      <c r="P579" s="93">
        <v>581998313.90961003</v>
      </c>
      <c r="Q579" s="93">
        <v>603350804.24506009</v>
      </c>
      <c r="R579" s="93">
        <v>724085367.45687997</v>
      </c>
      <c r="S579" s="93">
        <v>734923656.28999996</v>
      </c>
      <c r="T579" s="93">
        <v>613422096.74000001</v>
      </c>
      <c r="U579" s="93">
        <v>790884644.59151006</v>
      </c>
    </row>
    <row r="580" spans="1:21">
      <c r="A580" s="89" t="s">
        <v>5602</v>
      </c>
      <c r="B580" s="89" t="s">
        <v>4512</v>
      </c>
      <c r="C580" s="95">
        <v>14910491414</v>
      </c>
      <c r="D580" s="95">
        <v>28712939700</v>
      </c>
      <c r="E580" s="95">
        <v>28937780158</v>
      </c>
      <c r="F580" s="95">
        <v>18138128614</v>
      </c>
      <c r="G580" s="95">
        <v>17140117745</v>
      </c>
      <c r="H580" s="95">
        <v>11586429224</v>
      </c>
      <c r="I580" s="95">
        <v>12827398616</v>
      </c>
      <c r="J580" s="95">
        <v>35966561034</v>
      </c>
      <c r="K580" s="95">
        <v>76221258718</v>
      </c>
      <c r="L580" s="95">
        <v>62498375623</v>
      </c>
      <c r="M580" s="95">
        <v>27791963900.664803</v>
      </c>
      <c r="N580" s="93">
        <v>48952862495.177902</v>
      </c>
      <c r="O580" s="93">
        <v>56727721512.336296</v>
      </c>
      <c r="P580" s="93">
        <v>90212995957.083405</v>
      </c>
      <c r="Q580" s="93">
        <v>95188534844.64209</v>
      </c>
      <c r="R580" s="93">
        <v>161376017242.46899</v>
      </c>
      <c r="S580" s="93">
        <v>138143815040.82001</v>
      </c>
      <c r="T580" s="93">
        <v>131917245732.71001</v>
      </c>
      <c r="U580" s="93">
        <v>122495140705.05499</v>
      </c>
    </row>
    <row r="581" spans="1:21">
      <c r="A581" s="89" t="s">
        <v>5625</v>
      </c>
      <c r="B581" s="89" t="s">
        <v>4426</v>
      </c>
      <c r="C581" s="95">
        <v>0</v>
      </c>
      <c r="D581" s="95">
        <v>0</v>
      </c>
      <c r="E581" s="95">
        <v>0</v>
      </c>
      <c r="F581" s="95">
        <v>0</v>
      </c>
      <c r="G581" s="95">
        <v>0</v>
      </c>
      <c r="H581" s="95">
        <v>0</v>
      </c>
      <c r="I581" s="95">
        <v>0</v>
      </c>
      <c r="J581" s="95">
        <v>0</v>
      </c>
      <c r="K581" s="95">
        <v>0</v>
      </c>
      <c r="L581" s="95">
        <v>0</v>
      </c>
      <c r="M581" s="95">
        <v>0</v>
      </c>
      <c r="N581" s="93">
        <v>49178660049.908897</v>
      </c>
      <c r="O581" s="93">
        <v>48577342566.703003</v>
      </c>
      <c r="P581" s="93">
        <v>77702821536.350601</v>
      </c>
      <c r="Q581" s="93">
        <v>60026558421.506104</v>
      </c>
      <c r="R581" s="93">
        <v>85879992828.826096</v>
      </c>
      <c r="S581" s="93">
        <v>96357014830.770004</v>
      </c>
      <c r="T581" s="93">
        <v>98878717816.350006</v>
      </c>
      <c r="U581" s="93">
        <v>114163955038.42799</v>
      </c>
    </row>
    <row r="582" spans="1:21">
      <c r="A582" s="89" t="s">
        <v>7724</v>
      </c>
      <c r="B582" s="89" t="s">
        <v>4426</v>
      </c>
      <c r="C582" s="95">
        <v>9002836722</v>
      </c>
      <c r="D582" s="95">
        <v>5365035055</v>
      </c>
      <c r="E582" s="95">
        <v>4931490401</v>
      </c>
      <c r="F582" s="95">
        <v>3503748186</v>
      </c>
      <c r="G582" s="95">
        <v>5007040856</v>
      </c>
      <c r="H582" s="95">
        <v>3256609815</v>
      </c>
      <c r="I582" s="95">
        <v>3546368093</v>
      </c>
      <c r="J582" s="95">
        <v>4484409430</v>
      </c>
      <c r="K582" s="95">
        <v>4655900776</v>
      </c>
      <c r="L582" s="95">
        <v>10999194961</v>
      </c>
      <c r="M582" s="95">
        <v>9379706815.40835</v>
      </c>
      <c r="N582" s="93">
        <v>0</v>
      </c>
      <c r="O582" s="93">
        <v>0</v>
      </c>
      <c r="P582" s="93">
        <v>0</v>
      </c>
      <c r="Q582" s="93">
        <v>0</v>
      </c>
      <c r="R582" s="93">
        <v>0</v>
      </c>
      <c r="S582" s="93">
        <v>0</v>
      </c>
      <c r="T582" s="93">
        <v>0</v>
      </c>
      <c r="U582" s="93">
        <v>0</v>
      </c>
    </row>
    <row r="583" spans="1:21">
      <c r="A583" s="89" t="s">
        <v>7725</v>
      </c>
      <c r="B583" s="89" t="s">
        <v>7756</v>
      </c>
      <c r="C583" s="95">
        <v>53028884</v>
      </c>
      <c r="D583" s="95">
        <v>495947065</v>
      </c>
      <c r="E583" s="95">
        <v>607923042</v>
      </c>
      <c r="F583" s="95">
        <v>1217279294</v>
      </c>
      <c r="G583" s="95">
        <v>642679939</v>
      </c>
      <c r="H583" s="95">
        <v>883921512</v>
      </c>
      <c r="I583" s="95">
        <v>1089272796</v>
      </c>
      <c r="J583" s="95">
        <v>2355277777</v>
      </c>
      <c r="K583" s="95">
        <v>5365449801</v>
      </c>
      <c r="L583" s="95">
        <v>592333783</v>
      </c>
      <c r="M583" s="95">
        <v>400624192.45976001</v>
      </c>
      <c r="N583" s="93">
        <v>0</v>
      </c>
      <c r="O583" s="93">
        <v>0</v>
      </c>
      <c r="P583" s="93">
        <v>0</v>
      </c>
      <c r="Q583" s="93">
        <v>0</v>
      </c>
      <c r="R583" s="93">
        <v>0</v>
      </c>
      <c r="S583" s="93">
        <v>0</v>
      </c>
      <c r="T583" s="93">
        <v>0</v>
      </c>
      <c r="U583" s="93">
        <v>0</v>
      </c>
    </row>
    <row r="584" spans="1:21">
      <c r="A584" s="89" t="s">
        <v>7726</v>
      </c>
      <c r="B584" s="89" t="s">
        <v>7757</v>
      </c>
      <c r="C584" s="95">
        <v>1941322791</v>
      </c>
      <c r="D584" s="95">
        <v>2918945661</v>
      </c>
      <c r="E584" s="95">
        <v>3431652930</v>
      </c>
      <c r="F584" s="95">
        <v>3225414847</v>
      </c>
      <c r="G584" s="95">
        <v>3252737770</v>
      </c>
      <c r="H584" s="95">
        <v>3563268140</v>
      </c>
      <c r="I584" s="95">
        <v>3450245120</v>
      </c>
      <c r="J584" s="95">
        <v>4632996431</v>
      </c>
      <c r="K584" s="95">
        <v>6013345540</v>
      </c>
      <c r="L584" s="95">
        <v>4656121795</v>
      </c>
      <c r="M584" s="95">
        <v>4081791557.46944</v>
      </c>
      <c r="N584" s="93">
        <v>0</v>
      </c>
      <c r="O584" s="93">
        <v>0</v>
      </c>
      <c r="P584" s="93">
        <v>0</v>
      </c>
      <c r="Q584" s="93">
        <v>0</v>
      </c>
      <c r="R584" s="93">
        <v>0</v>
      </c>
      <c r="S584" s="93">
        <v>0</v>
      </c>
      <c r="T584" s="93">
        <v>0</v>
      </c>
      <c r="U584" s="93">
        <v>0</v>
      </c>
    </row>
    <row r="585" spans="1:21">
      <c r="A585" s="89" t="s">
        <v>7727</v>
      </c>
      <c r="B585" s="89" t="s">
        <v>7751</v>
      </c>
      <c r="C585" s="95">
        <v>1766847371</v>
      </c>
      <c r="D585" s="95">
        <v>605760725</v>
      </c>
      <c r="E585" s="95">
        <v>728426666</v>
      </c>
      <c r="F585" s="95">
        <v>645175734</v>
      </c>
      <c r="G585" s="95">
        <v>522764922</v>
      </c>
      <c r="H585" s="95">
        <v>461452754</v>
      </c>
      <c r="I585" s="95">
        <v>684589822</v>
      </c>
      <c r="J585" s="95">
        <v>3966103045</v>
      </c>
      <c r="K585" s="95">
        <v>672365630</v>
      </c>
      <c r="L585" s="95">
        <v>1068506102</v>
      </c>
      <c r="M585" s="95">
        <v>4169664616.21315</v>
      </c>
      <c r="N585" s="93">
        <v>0</v>
      </c>
      <c r="O585" s="93">
        <v>0</v>
      </c>
      <c r="P585" s="93">
        <v>0</v>
      </c>
      <c r="Q585" s="93">
        <v>0</v>
      </c>
      <c r="R585" s="93">
        <v>0</v>
      </c>
      <c r="S585" s="93">
        <v>0</v>
      </c>
      <c r="T585" s="93">
        <v>0</v>
      </c>
      <c r="U585" s="93">
        <v>0</v>
      </c>
    </row>
    <row r="586" spans="1:21" ht="38.25">
      <c r="A586" s="89" t="s">
        <v>5707</v>
      </c>
      <c r="B586" s="89" t="s">
        <v>5708</v>
      </c>
      <c r="C586" s="95">
        <v>0</v>
      </c>
      <c r="D586" s="95">
        <v>0</v>
      </c>
      <c r="E586" s="95">
        <v>0</v>
      </c>
      <c r="F586" s="95">
        <v>0</v>
      </c>
      <c r="G586" s="95">
        <v>0</v>
      </c>
      <c r="H586" s="95">
        <v>0</v>
      </c>
      <c r="I586" s="95">
        <v>0</v>
      </c>
      <c r="J586" s="95">
        <v>0</v>
      </c>
      <c r="K586" s="95">
        <v>0</v>
      </c>
      <c r="L586" s="95">
        <v>0</v>
      </c>
      <c r="M586" s="95">
        <v>0</v>
      </c>
      <c r="N586" s="93">
        <v>1348970553.51192</v>
      </c>
      <c r="O586" s="93">
        <v>250119417.55124</v>
      </c>
      <c r="P586" s="93">
        <v>519872882.93579</v>
      </c>
      <c r="Q586" s="93">
        <v>774098312.78374004</v>
      </c>
      <c r="R586" s="93">
        <v>337963103.05078006</v>
      </c>
      <c r="S586" s="93">
        <v>2023685130.99</v>
      </c>
      <c r="T586" s="93">
        <v>664348488.51999998</v>
      </c>
      <c r="U586" s="93">
        <v>906623755.85754001</v>
      </c>
    </row>
    <row r="587" spans="1:21" ht="38.25">
      <c r="A587" s="89" t="s">
        <v>5714</v>
      </c>
      <c r="B587" s="89" t="s">
        <v>5715</v>
      </c>
      <c r="C587" s="95">
        <v>0</v>
      </c>
      <c r="D587" s="95">
        <v>0</v>
      </c>
      <c r="E587" s="95">
        <v>0</v>
      </c>
      <c r="F587" s="95">
        <v>0</v>
      </c>
      <c r="G587" s="95">
        <v>0</v>
      </c>
      <c r="H587" s="95">
        <v>0</v>
      </c>
      <c r="I587" s="95">
        <v>0</v>
      </c>
      <c r="J587" s="95">
        <v>0</v>
      </c>
      <c r="K587" s="95">
        <v>0</v>
      </c>
      <c r="L587" s="95">
        <v>0</v>
      </c>
      <c r="M587" s="95">
        <v>0</v>
      </c>
      <c r="N587" s="93">
        <v>33708283.905000001</v>
      </c>
      <c r="O587" s="93">
        <v>33271088.940269999</v>
      </c>
      <c r="P587" s="93">
        <v>27786741.700029999</v>
      </c>
      <c r="Q587" s="93">
        <v>19221241.03813</v>
      </c>
      <c r="R587" s="93">
        <v>931682.79952</v>
      </c>
      <c r="S587" s="93">
        <v>33713143.439999998</v>
      </c>
      <c r="T587" s="93">
        <v>45736893.799999997</v>
      </c>
      <c r="U587" s="93">
        <v>22151879.37867</v>
      </c>
    </row>
    <row r="588" spans="1:21" ht="38.25">
      <c r="A588" s="89" t="s">
        <v>5721</v>
      </c>
      <c r="B588" s="89" t="s">
        <v>5722</v>
      </c>
      <c r="C588" s="95">
        <v>0</v>
      </c>
      <c r="D588" s="95">
        <v>0</v>
      </c>
      <c r="E588" s="95">
        <v>0</v>
      </c>
      <c r="F588" s="95">
        <v>0</v>
      </c>
      <c r="G588" s="95">
        <v>0</v>
      </c>
      <c r="H588" s="95">
        <v>0</v>
      </c>
      <c r="I588" s="95">
        <v>0</v>
      </c>
      <c r="J588" s="95">
        <v>0</v>
      </c>
      <c r="K588" s="95">
        <v>0</v>
      </c>
      <c r="L588" s="95">
        <v>0</v>
      </c>
      <c r="M588" s="95">
        <v>0</v>
      </c>
      <c r="N588" s="93">
        <v>513682.38199999998</v>
      </c>
      <c r="O588" s="93">
        <v>4028569.3280000002</v>
      </c>
      <c r="P588" s="93">
        <v>123306164.17399999</v>
      </c>
      <c r="Q588" s="93">
        <v>12674091.08</v>
      </c>
      <c r="R588" s="93">
        <v>1711034.284</v>
      </c>
      <c r="S588" s="93">
        <v>21228203.809999999</v>
      </c>
      <c r="T588" s="93">
        <v>12626644.75</v>
      </c>
      <c r="U588" s="93">
        <v>10509536.856209999</v>
      </c>
    </row>
    <row r="589" spans="1:21">
      <c r="A589" s="89" t="s">
        <v>7728</v>
      </c>
      <c r="B589" s="89" t="s">
        <v>7752</v>
      </c>
      <c r="C589" s="95">
        <v>9347203926</v>
      </c>
      <c r="D589" s="95">
        <v>9903255998</v>
      </c>
      <c r="E589" s="95">
        <v>10539793910</v>
      </c>
      <c r="F589" s="95">
        <v>13008987387</v>
      </c>
      <c r="G589" s="95">
        <v>-395344147</v>
      </c>
      <c r="H589" s="95">
        <v>5369242816</v>
      </c>
      <c r="I589" s="95">
        <v>9513344106</v>
      </c>
      <c r="J589" s="95">
        <v>2952794337</v>
      </c>
      <c r="K589" s="95">
        <v>3602645763</v>
      </c>
      <c r="L589" s="95">
        <v>5408285018</v>
      </c>
      <c r="M589" s="95">
        <v>2584055397.3100801</v>
      </c>
      <c r="N589" s="93">
        <v>0</v>
      </c>
      <c r="O589" s="93">
        <v>0</v>
      </c>
      <c r="P589" s="93">
        <v>0</v>
      </c>
      <c r="Q589" s="93">
        <v>0</v>
      </c>
      <c r="R589" s="93">
        <v>0</v>
      </c>
      <c r="S589" s="93">
        <v>0</v>
      </c>
      <c r="T589" s="93">
        <v>0</v>
      </c>
      <c r="U589" s="93">
        <v>0</v>
      </c>
    </row>
    <row r="590" spans="1:21">
      <c r="A590" s="89" t="s">
        <v>5725</v>
      </c>
      <c r="B590" s="89" t="s">
        <v>5726</v>
      </c>
      <c r="C590" s="95">
        <v>0</v>
      </c>
      <c r="D590" s="95">
        <v>0</v>
      </c>
      <c r="E590" s="95">
        <v>0</v>
      </c>
      <c r="F590" s="95">
        <v>0</v>
      </c>
      <c r="G590" s="95">
        <v>0</v>
      </c>
      <c r="H590" s="95">
        <v>0</v>
      </c>
      <c r="I590" s="95">
        <v>0</v>
      </c>
      <c r="J590" s="95">
        <v>0</v>
      </c>
      <c r="K590" s="95">
        <v>0</v>
      </c>
      <c r="L590" s="95">
        <v>0</v>
      </c>
      <c r="M590" s="95">
        <v>0</v>
      </c>
      <c r="N590" s="93">
        <v>57910.741959999999</v>
      </c>
      <c r="O590" s="93">
        <v>85383.993959999993</v>
      </c>
      <c r="P590" s="93">
        <v>0</v>
      </c>
      <c r="Q590" s="93">
        <v>645703.65599999996</v>
      </c>
      <c r="R590" s="93">
        <v>4277129.8988300003</v>
      </c>
      <c r="S590" s="93">
        <v>2859433.85</v>
      </c>
      <c r="T590" s="93">
        <v>2209342.94</v>
      </c>
      <c r="U590" s="93">
        <v>95755.071450000003</v>
      </c>
    </row>
    <row r="591" spans="1:21" ht="25.5">
      <c r="A591" s="89" t="s">
        <v>7683</v>
      </c>
      <c r="B591" s="89" t="s">
        <v>7684</v>
      </c>
      <c r="C591" s="95">
        <v>0</v>
      </c>
      <c r="D591" s="95">
        <v>0</v>
      </c>
      <c r="E591" s="95">
        <v>0</v>
      </c>
      <c r="F591" s="95">
        <v>0</v>
      </c>
      <c r="G591" s="95">
        <v>0</v>
      </c>
      <c r="H591" s="95">
        <v>0</v>
      </c>
      <c r="I591" s="95">
        <v>0</v>
      </c>
      <c r="J591" s="95">
        <v>0</v>
      </c>
      <c r="K591" s="95">
        <v>0</v>
      </c>
      <c r="L591" s="95">
        <v>0</v>
      </c>
      <c r="M591" s="95">
        <v>0</v>
      </c>
      <c r="N591" s="93">
        <v>0</v>
      </c>
      <c r="O591" s="93">
        <v>43004.315000000002</v>
      </c>
      <c r="P591" s="93">
        <v>43376.417000000001</v>
      </c>
      <c r="Q591" s="93">
        <v>27530.245999999999</v>
      </c>
      <c r="R591" s="93">
        <v>474696.63500000001</v>
      </c>
      <c r="S591" s="93">
        <v>81753.100000000006</v>
      </c>
      <c r="T591" s="93">
        <v>29688311.59</v>
      </c>
      <c r="U591" s="93">
        <v>21591296.48325</v>
      </c>
    </row>
    <row r="592" spans="1:21" ht="25.5">
      <c r="A592" s="89" t="s">
        <v>5730</v>
      </c>
      <c r="B592" s="89" t="s">
        <v>5731</v>
      </c>
      <c r="C592" s="95">
        <v>0</v>
      </c>
      <c r="D592" s="95">
        <v>0</v>
      </c>
      <c r="E592" s="95">
        <v>0</v>
      </c>
      <c r="F592" s="95">
        <v>0</v>
      </c>
      <c r="G592" s="95">
        <v>0</v>
      </c>
      <c r="H592" s="95">
        <v>0</v>
      </c>
      <c r="I592" s="95">
        <v>0</v>
      </c>
      <c r="J592" s="95">
        <v>0</v>
      </c>
      <c r="K592" s="95">
        <v>0</v>
      </c>
      <c r="L592" s="95">
        <v>0</v>
      </c>
      <c r="M592" s="95">
        <v>0</v>
      </c>
      <c r="N592" s="93">
        <v>479190.87599999999</v>
      </c>
      <c r="O592" s="93">
        <v>291266.68099999998</v>
      </c>
      <c r="P592" s="93">
        <v>22734241.105209999</v>
      </c>
      <c r="Q592" s="93">
        <v>14642384.52534</v>
      </c>
      <c r="R592" s="93">
        <v>148154.57063</v>
      </c>
      <c r="S592" s="93">
        <v>67481.61</v>
      </c>
      <c r="T592" s="93">
        <v>5867159.54</v>
      </c>
      <c r="U592" s="93">
        <v>2708987.2976899999</v>
      </c>
    </row>
    <row r="593" spans="1:24">
      <c r="A593" s="89" t="s">
        <v>5733</v>
      </c>
      <c r="B593" s="89" t="s">
        <v>5734</v>
      </c>
      <c r="C593" s="95">
        <v>0</v>
      </c>
      <c r="D593" s="95">
        <v>0</v>
      </c>
      <c r="E593" s="95">
        <v>0</v>
      </c>
      <c r="F593" s="95">
        <v>0</v>
      </c>
      <c r="G593" s="95">
        <v>0</v>
      </c>
      <c r="H593" s="95">
        <v>0</v>
      </c>
      <c r="I593" s="95">
        <v>0</v>
      </c>
      <c r="J593" s="95">
        <v>0</v>
      </c>
      <c r="K593" s="95">
        <v>0</v>
      </c>
      <c r="L593" s="95">
        <v>0</v>
      </c>
      <c r="M593" s="95">
        <v>0</v>
      </c>
      <c r="N593" s="93">
        <v>6503.5810000000001</v>
      </c>
      <c r="O593" s="93">
        <v>4824286.1861499995</v>
      </c>
      <c r="P593" s="93">
        <v>601799.33584000007</v>
      </c>
      <c r="Q593" s="93">
        <v>3368419.9379799999</v>
      </c>
      <c r="R593" s="93">
        <v>10179975.47617</v>
      </c>
      <c r="S593" s="93">
        <v>8921803.3399999999</v>
      </c>
      <c r="T593" s="93">
        <v>6884100.1799999997</v>
      </c>
      <c r="U593" s="93">
        <v>17999813.774999999</v>
      </c>
    </row>
    <row r="594" spans="1:24">
      <c r="A594" s="89" t="s">
        <v>5736</v>
      </c>
      <c r="B594" s="89" t="s">
        <v>5737</v>
      </c>
      <c r="C594" s="95">
        <v>0</v>
      </c>
      <c r="D594" s="95">
        <v>0</v>
      </c>
      <c r="E594" s="95">
        <v>0</v>
      </c>
      <c r="F594" s="95">
        <v>0</v>
      </c>
      <c r="G594" s="95">
        <v>0</v>
      </c>
      <c r="H594" s="95">
        <v>0</v>
      </c>
      <c r="I594" s="95">
        <v>0</v>
      </c>
      <c r="J594" s="95">
        <v>0</v>
      </c>
      <c r="K594" s="95">
        <v>0</v>
      </c>
      <c r="L594" s="95">
        <v>0</v>
      </c>
      <c r="M594" s="95">
        <v>0</v>
      </c>
      <c r="N594" s="93">
        <v>8351871736.2912903</v>
      </c>
      <c r="O594" s="93">
        <v>8187804956.5189505</v>
      </c>
      <c r="P594" s="93">
        <v>4733922191.62181</v>
      </c>
      <c r="Q594" s="93">
        <v>9042964092.1875896</v>
      </c>
      <c r="R594" s="93">
        <v>18669208195.451</v>
      </c>
      <c r="S594" s="93">
        <v>15488751362.9</v>
      </c>
      <c r="T594" s="93">
        <v>11709689919.74</v>
      </c>
      <c r="U594" s="93">
        <v>9113695598.7126999</v>
      </c>
    </row>
    <row r="595" spans="1:24">
      <c r="A595" s="89" t="s">
        <v>5740</v>
      </c>
      <c r="B595" s="89" t="s">
        <v>4650</v>
      </c>
      <c r="C595" s="95">
        <v>0</v>
      </c>
      <c r="D595" s="95">
        <v>0</v>
      </c>
      <c r="E595" s="95">
        <v>0</v>
      </c>
      <c r="F595" s="95">
        <v>0</v>
      </c>
      <c r="G595" s="95">
        <v>0</v>
      </c>
      <c r="H595" s="95">
        <v>0</v>
      </c>
      <c r="I595" s="95">
        <v>0</v>
      </c>
      <c r="J595" s="95">
        <v>0</v>
      </c>
      <c r="K595" s="95">
        <v>0</v>
      </c>
      <c r="L595" s="95">
        <v>0</v>
      </c>
      <c r="M595" s="95">
        <v>0</v>
      </c>
      <c r="N595" s="93">
        <v>4212810376.58215</v>
      </c>
      <c r="O595" s="93">
        <v>4414947025.5964899</v>
      </c>
      <c r="P595" s="93">
        <v>2557216149.2135296</v>
      </c>
      <c r="Q595" s="93">
        <v>6758066985.3554106</v>
      </c>
      <c r="R595" s="93">
        <v>8663708130.3821106</v>
      </c>
      <c r="S595" s="93">
        <v>14024804646.120001</v>
      </c>
      <c r="T595" s="93">
        <v>9142293902.4300003</v>
      </c>
      <c r="U595" s="93">
        <v>11072543355.542999</v>
      </c>
    </row>
    <row r="596" spans="1:24">
      <c r="A596" s="89" t="s">
        <v>7691</v>
      </c>
      <c r="B596" s="89" t="s">
        <v>7698</v>
      </c>
      <c r="C596" s="95">
        <v>0</v>
      </c>
      <c r="D596" s="95">
        <v>0</v>
      </c>
      <c r="E596" s="95">
        <v>0</v>
      </c>
      <c r="F596" s="95">
        <v>0</v>
      </c>
      <c r="G596" s="95">
        <v>0</v>
      </c>
      <c r="H596" s="95">
        <v>0</v>
      </c>
      <c r="I596" s="95">
        <v>0</v>
      </c>
      <c r="J596" s="95">
        <v>0</v>
      </c>
      <c r="K596" s="95">
        <v>0</v>
      </c>
      <c r="L596" s="95">
        <v>0</v>
      </c>
      <c r="M596" s="95">
        <v>0</v>
      </c>
      <c r="N596" s="93">
        <v>0</v>
      </c>
      <c r="O596" s="93">
        <v>0</v>
      </c>
      <c r="P596" s="93">
        <v>0</v>
      </c>
      <c r="Q596" s="93">
        <v>18536760.555050001</v>
      </c>
      <c r="R596" s="93">
        <v>5699826.2986199996</v>
      </c>
      <c r="S596" s="93">
        <v>3752780.63</v>
      </c>
      <c r="T596" s="93">
        <v>6922590.29</v>
      </c>
      <c r="U596" s="93">
        <v>38006081.163440004</v>
      </c>
    </row>
    <row r="597" spans="1:24">
      <c r="A597" s="89" t="s">
        <v>7692</v>
      </c>
      <c r="B597" s="89" t="s">
        <v>7699</v>
      </c>
      <c r="C597" s="95">
        <v>0</v>
      </c>
      <c r="D597" s="95">
        <v>0</v>
      </c>
      <c r="E597" s="95">
        <v>0</v>
      </c>
      <c r="F597" s="95">
        <v>0</v>
      </c>
      <c r="G597" s="95">
        <v>0</v>
      </c>
      <c r="H597" s="95">
        <v>0</v>
      </c>
      <c r="I597" s="95">
        <v>0</v>
      </c>
      <c r="J597" s="95">
        <v>0</v>
      </c>
      <c r="K597" s="95">
        <v>0</v>
      </c>
      <c r="L597" s="95">
        <v>0</v>
      </c>
      <c r="M597" s="95">
        <v>0</v>
      </c>
      <c r="N597" s="93">
        <v>0</v>
      </c>
      <c r="O597" s="93">
        <v>0</v>
      </c>
      <c r="P597" s="93">
        <v>0</v>
      </c>
      <c r="Q597" s="93">
        <v>8823872.4028299991</v>
      </c>
      <c r="R597" s="93">
        <v>7833.5780000000004</v>
      </c>
      <c r="S597" s="93">
        <v>43451291.560000002</v>
      </c>
      <c r="T597" s="93">
        <v>8650762.7699999996</v>
      </c>
      <c r="U597" s="93">
        <v>0</v>
      </c>
    </row>
    <row r="598" spans="1:24">
      <c r="A598" s="89" t="s">
        <v>7693</v>
      </c>
      <c r="B598" s="89" t="s">
        <v>7700</v>
      </c>
      <c r="C598" s="95">
        <v>0</v>
      </c>
      <c r="D598" s="95">
        <v>0</v>
      </c>
      <c r="E598" s="95">
        <v>0</v>
      </c>
      <c r="F598" s="95">
        <v>0</v>
      </c>
      <c r="G598" s="95">
        <v>0</v>
      </c>
      <c r="H598" s="95">
        <v>0</v>
      </c>
      <c r="I598" s="95">
        <v>0</v>
      </c>
      <c r="J598" s="95">
        <v>0</v>
      </c>
      <c r="K598" s="95">
        <v>0</v>
      </c>
      <c r="L598" s="95">
        <v>0</v>
      </c>
      <c r="M598" s="95">
        <v>0</v>
      </c>
      <c r="N598" s="93">
        <v>0</v>
      </c>
      <c r="O598" s="93">
        <v>0</v>
      </c>
      <c r="P598" s="93">
        <v>0</v>
      </c>
      <c r="Q598" s="93">
        <v>20776940.015999999</v>
      </c>
      <c r="R598" s="93">
        <v>3242629.8330000001</v>
      </c>
      <c r="S598" s="93">
        <v>5509698.3700000001</v>
      </c>
      <c r="T598" s="93">
        <v>23889397.609999999</v>
      </c>
      <c r="U598" s="93">
        <v>109162725.663</v>
      </c>
    </row>
    <row r="599" spans="1:24">
      <c r="A599" s="89" t="s">
        <v>7790</v>
      </c>
      <c r="B599" s="89" t="s">
        <v>7791</v>
      </c>
      <c r="C599" s="95">
        <v>0</v>
      </c>
      <c r="D599" s="95">
        <v>0</v>
      </c>
      <c r="E599" s="95">
        <v>0</v>
      </c>
      <c r="F599" s="95">
        <v>0</v>
      </c>
      <c r="G599" s="95">
        <v>0</v>
      </c>
      <c r="H599" s="95">
        <v>0</v>
      </c>
      <c r="I599" s="95">
        <v>0</v>
      </c>
      <c r="J599" s="95">
        <v>0</v>
      </c>
      <c r="K599" s="95">
        <v>0</v>
      </c>
      <c r="L599" s="95">
        <v>0</v>
      </c>
      <c r="M599" s="95">
        <v>0</v>
      </c>
      <c r="N599" s="93">
        <v>0</v>
      </c>
      <c r="O599" s="93">
        <v>0</v>
      </c>
      <c r="P599" s="93">
        <v>0</v>
      </c>
      <c r="Q599" s="93">
        <v>0</v>
      </c>
      <c r="R599" s="93">
        <v>0</v>
      </c>
      <c r="S599" s="93">
        <v>1800881.21</v>
      </c>
      <c r="T599" s="93">
        <v>1326170.5</v>
      </c>
      <c r="U599" s="93">
        <v>591669.98499999999</v>
      </c>
    </row>
    <row r="600" spans="1:24">
      <c r="A600" s="89" t="s">
        <v>5759</v>
      </c>
      <c r="B600" s="89" t="s">
        <v>5760</v>
      </c>
      <c r="C600" s="95">
        <v>0</v>
      </c>
      <c r="D600" s="95">
        <v>0</v>
      </c>
      <c r="E600" s="95">
        <v>0</v>
      </c>
      <c r="F600" s="95">
        <v>0</v>
      </c>
      <c r="G600" s="95">
        <v>0</v>
      </c>
      <c r="H600" s="95">
        <v>0</v>
      </c>
      <c r="I600" s="95">
        <v>0</v>
      </c>
      <c r="J600" s="95">
        <v>0</v>
      </c>
      <c r="K600" s="95">
        <v>0</v>
      </c>
      <c r="L600" s="95">
        <v>0</v>
      </c>
      <c r="M600" s="95">
        <v>0</v>
      </c>
      <c r="N600" s="93">
        <v>10585468890.883499</v>
      </c>
      <c r="O600" s="93">
        <v>7408179991.2174597</v>
      </c>
      <c r="P600" s="93">
        <v>7998701694.7871599</v>
      </c>
      <c r="Q600" s="93">
        <v>8410340912.3892403</v>
      </c>
      <c r="R600" s="93">
        <v>10378934658.7665</v>
      </c>
      <c r="S600" s="93">
        <v>12957886485.120001</v>
      </c>
      <c r="T600" s="93">
        <v>12167511597.93</v>
      </c>
      <c r="U600" s="93">
        <v>10000464334.1495</v>
      </c>
    </row>
    <row r="601" spans="1:24">
      <c r="A601" s="89" t="s">
        <v>5805</v>
      </c>
      <c r="B601" s="89" t="s">
        <v>5806</v>
      </c>
      <c r="C601" s="95">
        <v>0</v>
      </c>
      <c r="D601" s="95">
        <v>0</v>
      </c>
      <c r="E601" s="95">
        <v>0</v>
      </c>
      <c r="F601" s="95">
        <v>0</v>
      </c>
      <c r="G601" s="95">
        <v>0</v>
      </c>
      <c r="H601" s="95">
        <v>0</v>
      </c>
      <c r="I601" s="95">
        <v>0</v>
      </c>
      <c r="J601" s="95">
        <v>0</v>
      </c>
      <c r="K601" s="95">
        <v>0</v>
      </c>
      <c r="L601" s="95">
        <v>0</v>
      </c>
      <c r="M601" s="95">
        <v>0</v>
      </c>
      <c r="N601" s="93">
        <v>3903286320.71942</v>
      </c>
      <c r="O601" s="93">
        <v>5892339469.4884996</v>
      </c>
      <c r="P601" s="93">
        <v>3973532668.8387899</v>
      </c>
      <c r="Q601" s="93">
        <v>4719666484.5804806</v>
      </c>
      <c r="R601" s="93">
        <v>5394872410.00212</v>
      </c>
      <c r="S601" s="93">
        <v>5766899282.5100002</v>
      </c>
      <c r="T601" s="93">
        <v>6851444563.3900003</v>
      </c>
      <c r="U601" s="93">
        <v>8250103637.2105799</v>
      </c>
    </row>
    <row r="602" spans="1:24" ht="25.5">
      <c r="A602" s="89" t="s">
        <v>5845</v>
      </c>
      <c r="B602" s="89" t="s">
        <v>5846</v>
      </c>
      <c r="C602" s="95">
        <v>0</v>
      </c>
      <c r="D602" s="95">
        <v>0</v>
      </c>
      <c r="E602" s="95">
        <v>0</v>
      </c>
      <c r="F602" s="95">
        <v>0</v>
      </c>
      <c r="G602" s="95">
        <v>0</v>
      </c>
      <c r="H602" s="95">
        <v>0</v>
      </c>
      <c r="I602" s="95">
        <v>0</v>
      </c>
      <c r="J602" s="95">
        <v>0</v>
      </c>
      <c r="K602" s="95">
        <v>0</v>
      </c>
      <c r="L602" s="95">
        <v>0</v>
      </c>
      <c r="M602" s="95">
        <v>0</v>
      </c>
      <c r="N602" s="93">
        <v>6137072.05186</v>
      </c>
      <c r="O602" s="93">
        <v>3367468.4902900001</v>
      </c>
      <c r="P602" s="93">
        <v>4464723.3190000001</v>
      </c>
      <c r="Q602" s="93">
        <v>322229.02598999999</v>
      </c>
      <c r="R602" s="93">
        <v>241674.41043000002</v>
      </c>
      <c r="S602" s="93">
        <v>290127.96000000002</v>
      </c>
      <c r="T602" s="93">
        <v>2726330.74</v>
      </c>
      <c r="U602" s="93">
        <v>5754190.2068699999</v>
      </c>
      <c r="W602" s="139"/>
      <c r="X602" s="6"/>
    </row>
    <row r="603" spans="1:24" ht="25.5">
      <c r="A603" s="89" t="s">
        <v>5850</v>
      </c>
      <c r="B603" s="89" t="s">
        <v>5851</v>
      </c>
      <c r="C603" s="95">
        <v>0</v>
      </c>
      <c r="D603" s="95">
        <v>0</v>
      </c>
      <c r="E603" s="95">
        <v>0</v>
      </c>
      <c r="F603" s="95">
        <v>0</v>
      </c>
      <c r="G603" s="95">
        <v>0</v>
      </c>
      <c r="H603" s="95">
        <v>0</v>
      </c>
      <c r="I603" s="95">
        <v>0</v>
      </c>
      <c r="J603" s="95">
        <v>0</v>
      </c>
      <c r="K603" s="95">
        <v>0</v>
      </c>
      <c r="L603" s="95">
        <v>0</v>
      </c>
      <c r="M603" s="95">
        <v>0</v>
      </c>
      <c r="N603" s="93">
        <v>45718533.981399998</v>
      </c>
      <c r="O603" s="93">
        <v>61654274.884489998</v>
      </c>
      <c r="P603" s="93">
        <v>64111736.133989997</v>
      </c>
      <c r="Q603" s="93">
        <v>76576007.552429989</v>
      </c>
      <c r="R603" s="93">
        <v>104007734.04577</v>
      </c>
      <c r="S603" s="93">
        <v>121841672.62</v>
      </c>
      <c r="T603" s="93">
        <v>106017489.03</v>
      </c>
      <c r="U603" s="93">
        <v>182644239.05052999</v>
      </c>
      <c r="W603" s="139"/>
      <c r="X603" s="6"/>
    </row>
    <row r="604" spans="1:24">
      <c r="A604" s="89" t="s">
        <v>5865</v>
      </c>
      <c r="B604" s="89" t="s">
        <v>5866</v>
      </c>
      <c r="C604" s="95">
        <v>0</v>
      </c>
      <c r="D604" s="95">
        <v>0</v>
      </c>
      <c r="E604" s="95">
        <v>0</v>
      </c>
      <c r="F604" s="95">
        <v>0</v>
      </c>
      <c r="G604" s="95">
        <v>0</v>
      </c>
      <c r="H604" s="95">
        <v>0</v>
      </c>
      <c r="I604" s="95">
        <v>0</v>
      </c>
      <c r="J604" s="95">
        <v>0</v>
      </c>
      <c r="K604" s="95">
        <v>0</v>
      </c>
      <c r="L604" s="95">
        <v>0</v>
      </c>
      <c r="M604" s="95">
        <v>0</v>
      </c>
      <c r="N604" s="93">
        <v>9743766.2320499998</v>
      </c>
      <c r="O604" s="93">
        <v>14512342.726530001</v>
      </c>
      <c r="P604" s="93">
        <v>5415948.6938000005</v>
      </c>
      <c r="Q604" s="93">
        <v>943257.81591999996</v>
      </c>
      <c r="R604" s="93">
        <v>2313567.6672199997</v>
      </c>
      <c r="S604" s="93">
        <v>6019857.6100000003</v>
      </c>
      <c r="T604" s="93">
        <v>64279560.240000002</v>
      </c>
      <c r="U604" s="93">
        <v>66661716.951690003</v>
      </c>
      <c r="W604" s="139"/>
      <c r="X604" s="6"/>
    </row>
    <row r="605" spans="1:24" ht="28.5" customHeight="1">
      <c r="A605" s="89" t="s">
        <v>5878</v>
      </c>
      <c r="B605" s="89" t="s">
        <v>5879</v>
      </c>
      <c r="C605" s="95">
        <v>-14449473063</v>
      </c>
      <c r="D605" s="95">
        <v>-14404290969</v>
      </c>
      <c r="E605" s="95">
        <v>-14794694903</v>
      </c>
      <c r="F605" s="95">
        <v>-13393779370</v>
      </c>
      <c r="G605" s="95">
        <v>-20802998927</v>
      </c>
      <c r="H605" s="95">
        <v>-23796909185</v>
      </c>
      <c r="I605" s="95">
        <v>-23010509239</v>
      </c>
      <c r="J605" s="95">
        <v>-22112361690</v>
      </c>
      <c r="K605" s="95">
        <v>-20204730659</v>
      </c>
      <c r="L605" s="95">
        <v>-12573461593</v>
      </c>
      <c r="M605" s="95">
        <v>-27532851135.4151</v>
      </c>
      <c r="N605" s="93">
        <v>-12214458919.115499</v>
      </c>
      <c r="O605" s="93">
        <v>-14558390623.882099</v>
      </c>
      <c r="P605" s="93">
        <v>-6594279292.4350595</v>
      </c>
      <c r="Q605" s="93">
        <v>-7972271839.3375702</v>
      </c>
      <c r="R605" s="93">
        <v>-6746484228.5110703</v>
      </c>
      <c r="S605" s="93">
        <v>-8001808728.7299995</v>
      </c>
      <c r="T605" s="93">
        <v>-9480058563.2700005</v>
      </c>
      <c r="U605" s="93">
        <v>-9952810510.5477505</v>
      </c>
    </row>
    <row r="606" spans="1:24" ht="25.5">
      <c r="A606" s="89" t="s">
        <v>7758</v>
      </c>
      <c r="B606" s="89" t="s">
        <v>7759</v>
      </c>
      <c r="C606" s="95">
        <v>816310067.10000002</v>
      </c>
      <c r="D606" s="95">
        <v>1385073872.6099999</v>
      </c>
      <c r="E606" s="95">
        <v>815067178.69000006</v>
      </c>
      <c r="F606" s="95">
        <v>1106160891.46</v>
      </c>
      <c r="G606" s="95">
        <v>2042487790.1099999</v>
      </c>
      <c r="H606" s="95">
        <v>2145245882.9200001</v>
      </c>
      <c r="I606" s="95">
        <v>2122298379.9300001</v>
      </c>
      <c r="J606" s="95">
        <v>1555645844.4300001</v>
      </c>
      <c r="K606" s="95">
        <v>-990322042.38999999</v>
      </c>
      <c r="L606" s="95">
        <v>112208227.36</v>
      </c>
      <c r="M606" s="95">
        <v>2002962272.46825</v>
      </c>
      <c r="N606" s="93">
        <v>0</v>
      </c>
      <c r="O606" s="93">
        <v>0</v>
      </c>
      <c r="P606" s="93">
        <v>0</v>
      </c>
      <c r="Q606" s="93">
        <v>0</v>
      </c>
      <c r="R606" s="93">
        <v>0</v>
      </c>
      <c r="S606" s="93">
        <v>0</v>
      </c>
      <c r="T606" s="93">
        <v>0</v>
      </c>
      <c r="U606" s="93">
        <v>0</v>
      </c>
    </row>
    <row r="607" spans="1:24">
      <c r="A607" s="87">
        <v>6</v>
      </c>
      <c r="B607" s="88" t="s">
        <v>5906</v>
      </c>
      <c r="C607" s="104">
        <v>54743972634</v>
      </c>
      <c r="D607" s="104">
        <v>61073239195</v>
      </c>
      <c r="E607" s="104">
        <v>68212813850</v>
      </c>
      <c r="F607" s="104">
        <v>78923781886</v>
      </c>
      <c r="G607" s="104">
        <v>101075149387</v>
      </c>
      <c r="H607" s="104">
        <v>108730765971</v>
      </c>
      <c r="I607" s="104">
        <v>116685835380</v>
      </c>
      <c r="J607" s="104">
        <v>119314156762</v>
      </c>
      <c r="K607" s="104">
        <v>96722025555</v>
      </c>
      <c r="L607" s="104">
        <v>90880815910</v>
      </c>
      <c r="M607" s="104">
        <v>98495165485.336502</v>
      </c>
      <c r="N607" s="97">
        <v>98910741206.091003</v>
      </c>
      <c r="O607" s="97">
        <v>105545937040.92</v>
      </c>
      <c r="P607" s="97">
        <v>96627313231.643097</v>
      </c>
      <c r="Q607" s="97">
        <v>132393159786.927</v>
      </c>
      <c r="R607" s="97">
        <v>181700831888.86401</v>
      </c>
      <c r="S607" s="97">
        <v>197049755975.72</v>
      </c>
      <c r="T607" s="97">
        <v>194931651822.26999</v>
      </c>
      <c r="U607" s="97">
        <v>190062778392.069</v>
      </c>
    </row>
    <row r="608" spans="1:24">
      <c r="A608" s="89" t="s">
        <v>5907</v>
      </c>
      <c r="B608" s="89" t="s">
        <v>5908</v>
      </c>
      <c r="C608" s="95">
        <v>13860865408</v>
      </c>
      <c r="D608" s="95">
        <v>17990901095</v>
      </c>
      <c r="E608" s="95">
        <v>22672831179</v>
      </c>
      <c r="F608" s="95">
        <v>28340868225</v>
      </c>
      <c r="G608" s="95">
        <v>39297549281</v>
      </c>
      <c r="H608" s="95">
        <v>41295195319</v>
      </c>
      <c r="I608" s="95">
        <v>48347193647</v>
      </c>
      <c r="J608" s="95">
        <v>46758350090</v>
      </c>
      <c r="K608" s="95">
        <v>41838946102</v>
      </c>
      <c r="L608" s="95">
        <v>41745951082</v>
      </c>
      <c r="M608" s="95">
        <v>48011690357.345001</v>
      </c>
      <c r="N608" s="93">
        <v>58896785619.388206</v>
      </c>
      <c r="O608" s="93">
        <v>63174211687.3592</v>
      </c>
      <c r="P608" s="93">
        <v>52569170046.452202</v>
      </c>
      <c r="Q608" s="93">
        <v>76400339860.050903</v>
      </c>
      <c r="R608" s="93">
        <v>119442118359.987</v>
      </c>
      <c r="S608" s="93">
        <v>123409643709.39999</v>
      </c>
      <c r="T608" s="93">
        <v>113029045223.24001</v>
      </c>
      <c r="U608" s="93">
        <v>106131330700.786</v>
      </c>
    </row>
    <row r="609" spans="1:21">
      <c r="A609" s="89" t="s">
        <v>5909</v>
      </c>
      <c r="B609" s="89" t="s">
        <v>115</v>
      </c>
      <c r="C609" s="95">
        <v>12918683826</v>
      </c>
      <c r="D609" s="95">
        <v>16995229194</v>
      </c>
      <c r="E609" s="95">
        <v>21668171938</v>
      </c>
      <c r="F609" s="95">
        <v>26289314076</v>
      </c>
      <c r="G609" s="95">
        <v>36322802937</v>
      </c>
      <c r="H609" s="95">
        <v>38568656612</v>
      </c>
      <c r="I609" s="95">
        <v>45491238410</v>
      </c>
      <c r="J609" s="95">
        <v>44029578615</v>
      </c>
      <c r="K609" s="95">
        <v>39219404852</v>
      </c>
      <c r="L609" s="95">
        <v>39494797838</v>
      </c>
      <c r="M609" s="95">
        <v>46364410288.047104</v>
      </c>
      <c r="N609" s="93">
        <v>57574347146.4757</v>
      </c>
      <c r="O609" s="93">
        <v>59837666397.814102</v>
      </c>
      <c r="P609" s="93">
        <v>48333856798.542999</v>
      </c>
      <c r="Q609" s="93">
        <v>68895176272.620209</v>
      </c>
      <c r="R609" s="93">
        <v>105160980182.742</v>
      </c>
      <c r="S609" s="93">
        <v>108049460935.86</v>
      </c>
      <c r="T609" s="93">
        <v>101153446609.03</v>
      </c>
      <c r="U609" s="93">
        <v>94890804176.154999</v>
      </c>
    </row>
    <row r="610" spans="1:21">
      <c r="A610" s="89" t="s">
        <v>5929</v>
      </c>
      <c r="B610" s="89" t="s">
        <v>961</v>
      </c>
      <c r="C610" s="95">
        <v>942181582</v>
      </c>
      <c r="D610" s="95">
        <v>995671901</v>
      </c>
      <c r="E610" s="95">
        <v>1004659241</v>
      </c>
      <c r="F610" s="95">
        <v>2051554149</v>
      </c>
      <c r="G610" s="95">
        <v>2974746344</v>
      </c>
      <c r="H610" s="95">
        <v>2726538707</v>
      </c>
      <c r="I610" s="95">
        <v>2855955237</v>
      </c>
      <c r="J610" s="95">
        <v>2728771475</v>
      </c>
      <c r="K610" s="95">
        <v>2619541250</v>
      </c>
      <c r="L610" s="95">
        <v>2251153244</v>
      </c>
      <c r="M610" s="95">
        <v>1647280069.2979</v>
      </c>
      <c r="N610" s="93">
        <v>1322438472.91259</v>
      </c>
      <c r="O610" s="93">
        <v>3336545289.5450602</v>
      </c>
      <c r="P610" s="93">
        <v>4235313247.9092002</v>
      </c>
      <c r="Q610" s="93">
        <v>7505163587.4307404</v>
      </c>
      <c r="R610" s="93">
        <v>14281138177.244801</v>
      </c>
      <c r="S610" s="93">
        <v>15360182773.540001</v>
      </c>
      <c r="T610" s="93">
        <v>11875598614.209999</v>
      </c>
      <c r="U610" s="93">
        <v>11240526524.6313</v>
      </c>
    </row>
    <row r="611" spans="1:21">
      <c r="A611" s="89" t="s">
        <v>5958</v>
      </c>
      <c r="B611" s="89" t="s">
        <v>5959</v>
      </c>
      <c r="C611" s="95">
        <v>20326209084</v>
      </c>
      <c r="D611" s="95">
        <v>23593784189</v>
      </c>
      <c r="E611" s="95">
        <v>26183333852</v>
      </c>
      <c r="F611" s="95">
        <v>26863102958</v>
      </c>
      <c r="G611" s="95">
        <v>29018347544</v>
      </c>
      <c r="H611" s="95">
        <v>30395311638</v>
      </c>
      <c r="I611" s="95">
        <v>32414990870</v>
      </c>
      <c r="J611" s="95">
        <v>33821313964</v>
      </c>
      <c r="K611" s="95">
        <v>40748331579</v>
      </c>
      <c r="L611" s="95">
        <v>37897847393</v>
      </c>
      <c r="M611" s="95">
        <v>38829028123.011795</v>
      </c>
      <c r="N611" s="93">
        <v>40013955586.702797</v>
      </c>
      <c r="O611" s="93">
        <v>42371725353.560501</v>
      </c>
      <c r="P611" s="93">
        <v>44058143185.190895</v>
      </c>
      <c r="Q611" s="93">
        <v>55992819926.876503</v>
      </c>
      <c r="R611" s="93">
        <v>62258713528.877701</v>
      </c>
      <c r="S611" s="93">
        <v>73640112266.309998</v>
      </c>
      <c r="T611" s="93">
        <v>81902606599.029999</v>
      </c>
      <c r="U611" s="93">
        <v>83931447691.28241</v>
      </c>
    </row>
    <row r="612" spans="1:21">
      <c r="A612" s="89" t="s">
        <v>5960</v>
      </c>
      <c r="B612" s="89" t="s">
        <v>964</v>
      </c>
      <c r="C612" s="95">
        <v>3353617408</v>
      </c>
      <c r="D612" s="95">
        <v>3800441456</v>
      </c>
      <c r="E612" s="95">
        <v>4320357838</v>
      </c>
      <c r="F612" s="95">
        <v>4542646615</v>
      </c>
      <c r="G612" s="95">
        <v>4817211414</v>
      </c>
      <c r="H612" s="95">
        <v>5125582447</v>
      </c>
      <c r="I612" s="95">
        <v>5590171705</v>
      </c>
      <c r="J612" s="95">
        <v>5761366751</v>
      </c>
      <c r="K612" s="95">
        <v>6395129221</v>
      </c>
      <c r="L612" s="95">
        <v>6613758755</v>
      </c>
      <c r="M612" s="95">
        <v>7440745602.9800196</v>
      </c>
      <c r="N612" s="93">
        <v>4804112114.7914696</v>
      </c>
      <c r="O612" s="93">
        <v>5574994559.5618305</v>
      </c>
      <c r="P612" s="93">
        <v>5473039944.1654596</v>
      </c>
      <c r="Q612" s="93">
        <v>5899828535.3998899</v>
      </c>
      <c r="R612" s="93">
        <v>6859648128.4688301</v>
      </c>
      <c r="S612" s="93">
        <v>7858344381.3299999</v>
      </c>
      <c r="T612" s="93">
        <v>8713691039.6900005</v>
      </c>
      <c r="U612" s="93">
        <v>10228068509.966099</v>
      </c>
    </row>
    <row r="613" spans="1:21">
      <c r="A613" s="89" t="s">
        <v>5982</v>
      </c>
      <c r="B613" s="89" t="s">
        <v>129</v>
      </c>
      <c r="C613" s="95">
        <v>5082700389</v>
      </c>
      <c r="D613" s="95">
        <v>5600505526</v>
      </c>
      <c r="E613" s="95">
        <v>6370059198</v>
      </c>
      <c r="F613" s="95">
        <v>7169901108</v>
      </c>
      <c r="G613" s="95">
        <v>7396087970</v>
      </c>
      <c r="H613" s="95">
        <v>7692497825</v>
      </c>
      <c r="I613" s="95">
        <v>8394606876</v>
      </c>
      <c r="J613" s="95">
        <v>8754376983</v>
      </c>
      <c r="K613" s="95">
        <v>10209856212</v>
      </c>
      <c r="L613" s="95">
        <v>7874846566</v>
      </c>
      <c r="M613" s="95">
        <v>9049176213.1015701</v>
      </c>
      <c r="N613" s="93">
        <v>9850390456.1910095</v>
      </c>
      <c r="O613" s="93">
        <v>10982742351.817801</v>
      </c>
      <c r="P613" s="93">
        <v>11593049844.9487</v>
      </c>
      <c r="Q613" s="93">
        <v>13809325484.511801</v>
      </c>
      <c r="R613" s="93">
        <v>14648385373.933802</v>
      </c>
      <c r="S613" s="93">
        <v>16958729606.610001</v>
      </c>
      <c r="T613" s="93">
        <v>19863482964.860001</v>
      </c>
      <c r="U613" s="93">
        <v>22569003322.915199</v>
      </c>
    </row>
    <row r="614" spans="1:21">
      <c r="A614" s="89" t="s">
        <v>6021</v>
      </c>
      <c r="B614" s="89" t="s">
        <v>966</v>
      </c>
      <c r="C614" s="95">
        <v>1233258660</v>
      </c>
      <c r="D614" s="95">
        <v>1962898173</v>
      </c>
      <c r="E614" s="95">
        <v>2606075576</v>
      </c>
      <c r="F614" s="95">
        <v>1730552712</v>
      </c>
      <c r="G614" s="95">
        <v>2276655734</v>
      </c>
      <c r="H614" s="95">
        <v>4162262866</v>
      </c>
      <c r="I614" s="95">
        <v>3798028200</v>
      </c>
      <c r="J614" s="95">
        <v>4040976671</v>
      </c>
      <c r="K614" s="95">
        <v>3956999331</v>
      </c>
      <c r="L614" s="95">
        <v>3328939860</v>
      </c>
      <c r="M614" s="95">
        <v>3283921617.2216001</v>
      </c>
      <c r="N614" s="93">
        <v>3550402316.8415699</v>
      </c>
      <c r="O614" s="93">
        <v>3783713360.43961</v>
      </c>
      <c r="P614" s="93">
        <v>3345222807.4916701</v>
      </c>
      <c r="Q614" s="93">
        <v>7347764007.0555992</v>
      </c>
      <c r="R614" s="93">
        <v>8938427107.1915989</v>
      </c>
      <c r="S614" s="93">
        <v>10410501495.219999</v>
      </c>
      <c r="T614" s="93">
        <v>9324039266.5100002</v>
      </c>
      <c r="U614" s="93">
        <v>9765687031.1269302</v>
      </c>
    </row>
    <row r="615" spans="1:21">
      <c r="A615" s="89" t="s">
        <v>6029</v>
      </c>
      <c r="B615" s="89" t="s">
        <v>970</v>
      </c>
      <c r="C615" s="95">
        <v>34800098</v>
      </c>
      <c r="D615" s="95">
        <v>44749818</v>
      </c>
      <c r="E615" s="95">
        <v>38969475</v>
      </c>
      <c r="F615" s="95">
        <v>40124936</v>
      </c>
      <c r="G615" s="95">
        <v>44781035</v>
      </c>
      <c r="H615" s="95">
        <v>45351290</v>
      </c>
      <c r="I615" s="95">
        <v>61966712</v>
      </c>
      <c r="J615" s="95">
        <v>54166386</v>
      </c>
      <c r="K615" s="95">
        <v>66793871</v>
      </c>
      <c r="L615" s="95">
        <v>87345325</v>
      </c>
      <c r="M615" s="95">
        <v>69240529.333110005</v>
      </c>
      <c r="N615" s="93">
        <v>95808464.666500002</v>
      </c>
      <c r="O615" s="93">
        <v>112178907.13758001</v>
      </c>
      <c r="P615" s="93">
        <v>83480417.102899998</v>
      </c>
      <c r="Q615" s="93">
        <v>94025168.122419998</v>
      </c>
      <c r="R615" s="93">
        <v>113358854.06427</v>
      </c>
      <c r="S615" s="93">
        <v>143741964.25999999</v>
      </c>
      <c r="T615" s="93">
        <v>138726795.80000001</v>
      </c>
      <c r="U615" s="93">
        <v>177540626.50823</v>
      </c>
    </row>
    <row r="616" spans="1:21">
      <c r="A616" s="89" t="s">
        <v>6035</v>
      </c>
      <c r="B616" s="89" t="s">
        <v>130</v>
      </c>
      <c r="C616" s="95">
        <v>9744512111</v>
      </c>
      <c r="D616" s="95">
        <v>11216168110</v>
      </c>
      <c r="E616" s="95">
        <v>11571947199</v>
      </c>
      <c r="F616" s="95">
        <v>11365485521</v>
      </c>
      <c r="G616" s="95">
        <v>13040526328</v>
      </c>
      <c r="H616" s="95">
        <v>11242623280</v>
      </c>
      <c r="I616" s="95">
        <v>12795925595</v>
      </c>
      <c r="J616" s="95">
        <v>13182053345</v>
      </c>
      <c r="K616" s="95">
        <v>16728315129</v>
      </c>
      <c r="L616" s="95">
        <v>16158188234</v>
      </c>
      <c r="M616" s="95">
        <v>14971276141.8424</v>
      </c>
      <c r="N616" s="93">
        <v>16922440422.837999</v>
      </c>
      <c r="O616" s="93">
        <v>14660392128.7759</v>
      </c>
      <c r="P616" s="93">
        <v>16404578096.962801</v>
      </c>
      <c r="Q616" s="93">
        <v>20472634548.681602</v>
      </c>
      <c r="R616" s="93">
        <v>22738094033.872101</v>
      </c>
      <c r="S616" s="93">
        <v>28754224506.580002</v>
      </c>
      <c r="T616" s="93">
        <v>34145242150.630001</v>
      </c>
      <c r="U616" s="93">
        <v>30833811296.860802</v>
      </c>
    </row>
    <row r="617" spans="1:21">
      <c r="A617" s="89" t="s">
        <v>6050</v>
      </c>
      <c r="B617" s="89" t="s">
        <v>1020</v>
      </c>
      <c r="C617" s="95">
        <v>877320418</v>
      </c>
      <c r="D617" s="95">
        <v>969021106</v>
      </c>
      <c r="E617" s="95">
        <v>1275924566</v>
      </c>
      <c r="F617" s="95">
        <v>2014392066</v>
      </c>
      <c r="G617" s="95">
        <v>1443085063</v>
      </c>
      <c r="H617" s="95">
        <v>2126993930</v>
      </c>
      <c r="I617" s="95">
        <v>1774291782</v>
      </c>
      <c r="J617" s="95">
        <v>2028373828</v>
      </c>
      <c r="K617" s="95">
        <v>3391237815</v>
      </c>
      <c r="L617" s="95">
        <v>3834768653</v>
      </c>
      <c r="M617" s="95">
        <v>4014668018.5330696</v>
      </c>
      <c r="N617" s="93">
        <v>4790801811.37428</v>
      </c>
      <c r="O617" s="93">
        <v>7257704045.8278704</v>
      </c>
      <c r="P617" s="93">
        <v>7158772074.5193605</v>
      </c>
      <c r="Q617" s="93">
        <v>8369242183.1051998</v>
      </c>
      <c r="R617" s="93">
        <v>8960800031.3471184</v>
      </c>
      <c r="S617" s="93">
        <v>9514570312.3099995</v>
      </c>
      <c r="T617" s="93">
        <v>9717424381.5400009</v>
      </c>
      <c r="U617" s="93">
        <v>10357336903.9053</v>
      </c>
    </row>
    <row r="618" spans="1:21">
      <c r="A618" s="89" t="s">
        <v>7739</v>
      </c>
      <c r="B618" s="89" t="s">
        <v>7740</v>
      </c>
      <c r="C618" s="95">
        <v>20556898142</v>
      </c>
      <c r="D618" s="95">
        <v>19488553911</v>
      </c>
      <c r="E618" s="95">
        <v>19356648819</v>
      </c>
      <c r="F618" s="95">
        <v>23719810703</v>
      </c>
      <c r="G618" s="95">
        <v>32759252562</v>
      </c>
      <c r="H618" s="95">
        <v>37040259014</v>
      </c>
      <c r="I618" s="95">
        <v>35923650863</v>
      </c>
      <c r="J618" s="95">
        <v>38734492708</v>
      </c>
      <c r="K618" s="95">
        <v>14134747874</v>
      </c>
      <c r="L618" s="95">
        <v>11237017435</v>
      </c>
      <c r="M618" s="95">
        <v>11654447004.979801</v>
      </c>
      <c r="N618" s="93">
        <v>0</v>
      </c>
      <c r="O618" s="93">
        <v>0</v>
      </c>
      <c r="P618" s="93">
        <v>0</v>
      </c>
      <c r="Q618" s="93">
        <v>0</v>
      </c>
      <c r="R618" s="93">
        <v>0</v>
      </c>
      <c r="S618" s="93">
        <v>0</v>
      </c>
      <c r="T618" s="93">
        <v>0</v>
      </c>
      <c r="U618" s="93">
        <v>0</v>
      </c>
    </row>
    <row r="619" spans="1:21">
      <c r="A619" s="89" t="s">
        <v>7741</v>
      </c>
      <c r="B619" s="89" t="s">
        <v>7742</v>
      </c>
      <c r="C619" s="95">
        <v>17060105503</v>
      </c>
      <c r="D619" s="95">
        <v>14712184859</v>
      </c>
      <c r="E619" s="95">
        <v>15432449356</v>
      </c>
      <c r="F619" s="95">
        <v>16893284970</v>
      </c>
      <c r="G619" s="95">
        <v>25549484552</v>
      </c>
      <c r="H619" s="95">
        <v>28229413534</v>
      </c>
      <c r="I619" s="95">
        <v>23880075172</v>
      </c>
      <c r="J619" s="95">
        <v>25736207124</v>
      </c>
      <c r="K619" s="95">
        <v>0</v>
      </c>
      <c r="L619" s="95">
        <v>0</v>
      </c>
      <c r="M619" s="95">
        <v>0</v>
      </c>
      <c r="N619" s="93">
        <v>0</v>
      </c>
      <c r="O619" s="93">
        <v>0</v>
      </c>
      <c r="P619" s="93">
        <v>0</v>
      </c>
      <c r="Q619" s="93">
        <v>0</v>
      </c>
      <c r="R619" s="93">
        <v>0</v>
      </c>
      <c r="S619" s="93">
        <v>0</v>
      </c>
      <c r="T619" s="93">
        <v>0</v>
      </c>
      <c r="U619" s="93">
        <v>0</v>
      </c>
    </row>
    <row r="620" spans="1:21">
      <c r="A620" s="89" t="s">
        <v>7743</v>
      </c>
      <c r="B620" s="89" t="s">
        <v>176</v>
      </c>
      <c r="C620" s="95">
        <v>1216574671</v>
      </c>
      <c r="D620" s="95">
        <v>1851409084</v>
      </c>
      <c r="E620" s="95">
        <v>613735520</v>
      </c>
      <c r="F620" s="95">
        <v>461168714</v>
      </c>
      <c r="G620" s="95">
        <v>530556136</v>
      </c>
      <c r="H620" s="95">
        <v>949016059</v>
      </c>
      <c r="I620" s="95">
        <v>1789192757</v>
      </c>
      <c r="J620" s="95">
        <v>2337736719</v>
      </c>
      <c r="K620" s="95">
        <v>3553652202</v>
      </c>
      <c r="L620" s="95">
        <v>3418803429</v>
      </c>
      <c r="M620" s="95">
        <v>3774002918.0954199</v>
      </c>
      <c r="N620" s="93">
        <v>0</v>
      </c>
      <c r="O620" s="93">
        <v>0</v>
      </c>
      <c r="P620" s="93">
        <v>0</v>
      </c>
      <c r="Q620" s="93">
        <v>0</v>
      </c>
      <c r="R620" s="93">
        <v>0</v>
      </c>
      <c r="S620" s="93">
        <v>0</v>
      </c>
      <c r="T620" s="93">
        <v>0</v>
      </c>
      <c r="U620" s="93">
        <v>0</v>
      </c>
    </row>
    <row r="621" spans="1:21" ht="25.5">
      <c r="A621" s="89" t="s">
        <v>7744</v>
      </c>
      <c r="B621" s="89" t="s">
        <v>177</v>
      </c>
      <c r="C621" s="95">
        <v>65714053</v>
      </c>
      <c r="D621" s="95">
        <v>82553442</v>
      </c>
      <c r="E621" s="95">
        <v>1021204221</v>
      </c>
      <c r="F621" s="95">
        <v>4537329985</v>
      </c>
      <c r="G621" s="95">
        <v>4477470276</v>
      </c>
      <c r="H621" s="95">
        <v>504234233</v>
      </c>
      <c r="I621" s="95">
        <v>616941021</v>
      </c>
      <c r="J621" s="95">
        <v>566644561</v>
      </c>
      <c r="K621" s="95">
        <v>494132386</v>
      </c>
      <c r="L621" s="95">
        <v>553063187</v>
      </c>
      <c r="M621" s="95">
        <v>541422312.73800004</v>
      </c>
      <c r="N621" s="93">
        <v>0</v>
      </c>
      <c r="O621" s="93">
        <v>0</v>
      </c>
      <c r="P621" s="93">
        <v>0</v>
      </c>
      <c r="Q621" s="93">
        <v>0</v>
      </c>
      <c r="R621" s="93">
        <v>0</v>
      </c>
      <c r="S621" s="93">
        <v>0</v>
      </c>
      <c r="T621" s="93">
        <v>0</v>
      </c>
      <c r="U621" s="93">
        <v>0</v>
      </c>
    </row>
    <row r="622" spans="1:21">
      <c r="A622" s="89" t="s">
        <v>7745</v>
      </c>
      <c r="B622" s="89" t="s">
        <v>65</v>
      </c>
      <c r="C622" s="95">
        <v>320232870</v>
      </c>
      <c r="D622" s="95">
        <v>478665360</v>
      </c>
      <c r="E622" s="95">
        <v>426686378</v>
      </c>
      <c r="F622" s="95">
        <v>288618928</v>
      </c>
      <c r="G622" s="95">
        <v>215045702</v>
      </c>
      <c r="H622" s="95">
        <v>312857897</v>
      </c>
      <c r="I622" s="95">
        <v>248027059</v>
      </c>
      <c r="J622" s="95">
        <v>245844664</v>
      </c>
      <c r="K622" s="95">
        <v>194119515</v>
      </c>
      <c r="L622" s="95">
        <v>286898310</v>
      </c>
      <c r="M622" s="95">
        <v>632142024.38441002</v>
      </c>
      <c r="N622" s="93">
        <v>0</v>
      </c>
      <c r="O622" s="93">
        <v>0</v>
      </c>
      <c r="P622" s="93">
        <v>0</v>
      </c>
      <c r="Q622" s="93">
        <v>0</v>
      </c>
      <c r="R622" s="93">
        <v>0</v>
      </c>
      <c r="S622" s="93">
        <v>0</v>
      </c>
      <c r="T622" s="93">
        <v>0</v>
      </c>
      <c r="U622" s="93">
        <v>0</v>
      </c>
    </row>
    <row r="623" spans="1:21">
      <c r="A623" s="89" t="s">
        <v>7746</v>
      </c>
      <c r="B623" s="89" t="s">
        <v>215</v>
      </c>
      <c r="C623" s="95">
        <v>887929715</v>
      </c>
      <c r="D623" s="95">
        <v>1078301913</v>
      </c>
      <c r="E623" s="95">
        <v>942437219</v>
      </c>
      <c r="F623" s="95">
        <v>546432605</v>
      </c>
      <c r="G623" s="95">
        <v>865260435</v>
      </c>
      <c r="H623" s="95">
        <v>1501860296</v>
      </c>
      <c r="I623" s="95">
        <v>2383873756</v>
      </c>
      <c r="J623" s="95">
        <v>2437048621</v>
      </c>
      <c r="K623" s="95">
        <v>2257655209</v>
      </c>
      <c r="L623" s="95">
        <v>2335199296</v>
      </c>
      <c r="M623" s="95">
        <v>1718473766.951</v>
      </c>
      <c r="N623" s="93">
        <v>0</v>
      </c>
      <c r="O623" s="93">
        <v>0</v>
      </c>
      <c r="P623" s="93">
        <v>0</v>
      </c>
      <c r="Q623" s="93">
        <v>0</v>
      </c>
      <c r="R623" s="93">
        <v>0</v>
      </c>
      <c r="S623" s="93">
        <v>0</v>
      </c>
      <c r="T623" s="93">
        <v>0</v>
      </c>
      <c r="U623" s="93">
        <v>0</v>
      </c>
    </row>
    <row r="624" spans="1:21">
      <c r="A624" s="89" t="s">
        <v>7747</v>
      </c>
      <c r="B624" s="89" t="s">
        <v>5545</v>
      </c>
      <c r="C624" s="95">
        <v>758829914</v>
      </c>
      <c r="D624" s="95">
        <v>1042739331</v>
      </c>
      <c r="E624" s="95">
        <v>672230021</v>
      </c>
      <c r="F624" s="95">
        <v>760136120</v>
      </c>
      <c r="G624" s="95">
        <v>876167113</v>
      </c>
      <c r="H624" s="95">
        <v>5323990385</v>
      </c>
      <c r="I624" s="95">
        <v>6765447663</v>
      </c>
      <c r="J624" s="95">
        <v>7181609898</v>
      </c>
      <c r="K624" s="95">
        <v>7398421115</v>
      </c>
      <c r="L624" s="95">
        <v>4380085684</v>
      </c>
      <c r="M624" s="95">
        <v>4698244722.1169996</v>
      </c>
      <c r="N624" s="93">
        <v>0</v>
      </c>
      <c r="O624" s="93">
        <v>0</v>
      </c>
      <c r="P624" s="93">
        <v>0</v>
      </c>
      <c r="Q624" s="93">
        <v>0</v>
      </c>
      <c r="R624" s="93">
        <v>0</v>
      </c>
      <c r="S624" s="93">
        <v>0</v>
      </c>
      <c r="T624" s="93">
        <v>0</v>
      </c>
      <c r="U624" s="93">
        <v>0</v>
      </c>
    </row>
    <row r="625" spans="1:21">
      <c r="A625" s="89" t="s">
        <v>7748</v>
      </c>
      <c r="B625" s="89" t="s">
        <v>968</v>
      </c>
      <c r="C625" s="95">
        <v>247511416</v>
      </c>
      <c r="D625" s="95">
        <v>242699922</v>
      </c>
      <c r="E625" s="95">
        <v>247906104</v>
      </c>
      <c r="F625" s="95">
        <v>232839381</v>
      </c>
      <c r="G625" s="95">
        <v>245268348</v>
      </c>
      <c r="H625" s="95">
        <v>218886610</v>
      </c>
      <c r="I625" s="95">
        <v>240093435</v>
      </c>
      <c r="J625" s="95">
        <v>229401121</v>
      </c>
      <c r="K625" s="95">
        <v>236767447</v>
      </c>
      <c r="L625" s="95">
        <v>262967529</v>
      </c>
      <c r="M625" s="95">
        <v>290161260.69391996</v>
      </c>
      <c r="N625" s="93">
        <v>0</v>
      </c>
      <c r="O625" s="93">
        <v>0</v>
      </c>
      <c r="P625" s="93">
        <v>0</v>
      </c>
      <c r="Q625" s="93">
        <v>0</v>
      </c>
      <c r="R625" s="93">
        <v>0</v>
      </c>
      <c r="S625" s="93">
        <v>0</v>
      </c>
      <c r="T625" s="93">
        <v>0</v>
      </c>
      <c r="U625" s="93">
        <v>0</v>
      </c>
    </row>
    <row r="626" spans="1:21">
      <c r="M626" s="7"/>
    </row>
    <row r="628" spans="1:21">
      <c r="S628" s="25"/>
      <c r="T628" s="25"/>
    </row>
    <row r="629" spans="1:21">
      <c r="S629" s="107"/>
      <c r="T629" s="107"/>
    </row>
    <row r="630" spans="1:21">
      <c r="S630" s="107"/>
      <c r="T630" s="107"/>
    </row>
    <row r="632" spans="1:21">
      <c r="S632" s="25"/>
      <c r="T632" s="25"/>
    </row>
    <row r="633" spans="1:21">
      <c r="S633" s="25"/>
      <c r="T633" s="25"/>
    </row>
    <row r="634" spans="1:21">
      <c r="S634" s="25"/>
      <c r="T634" s="25"/>
    </row>
    <row r="635" spans="1:21">
      <c r="S635" s="107"/>
      <c r="T635" s="107"/>
    </row>
    <row r="636" spans="1:21">
      <c r="S636" s="107"/>
      <c r="T636" s="107"/>
    </row>
  </sheetData>
  <mergeCells count="1">
    <mergeCell ref="A1:R2"/>
  </mergeCells>
  <phoneticPr fontId="26" type="noConversion"/>
  <printOptions horizontalCentered="1"/>
  <pageMargins left="0.39370078740157483" right="0.39370078740157483" top="0.39370078740157483" bottom="0.39370078740157483" header="0" footer="0"/>
  <pageSetup fitToHeight="9" orientation="landscape" r:id="rId1"/>
  <headerFooter alignWithMargins="0">
    <oddHeader>&amp;R09/05/2014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5EF2-0EA3-489B-8298-DCE45E289157}">
  <sheetPr>
    <pageSetUpPr fitToPage="1"/>
  </sheetPr>
  <dimension ref="A1:MC636"/>
  <sheetViews>
    <sheetView showGridLines="0" zoomScaleNormal="100" zoomScaleSheetLayoutView="100" workbookViewId="0">
      <selection activeCell="A3" sqref="A3"/>
    </sheetView>
  </sheetViews>
  <sheetFormatPr defaultColWidth="9.85546875" defaultRowHeight="15"/>
  <cols>
    <col min="1" max="1" width="13.28515625" style="124" bestFit="1" customWidth="1"/>
    <col min="2" max="2" width="60.7109375" style="67" bestFit="1" customWidth="1"/>
    <col min="3" max="4" width="24" style="102" customWidth="1"/>
    <col min="5" max="6" width="25" style="102" customWidth="1"/>
    <col min="7" max="9" width="24" style="102" customWidth="1"/>
    <col min="10" max="12" width="25.85546875" style="102" customWidth="1"/>
    <col min="13" max="13" width="31" style="103" customWidth="1"/>
    <col min="14" max="16" width="25.85546875" style="103" customWidth="1"/>
    <col min="17" max="17" width="25.85546875" style="102" bestFit="1" customWidth="1"/>
    <col min="18" max="18" width="26" style="7" customWidth="1"/>
    <col min="19" max="19" width="12.42578125" style="7" bestFit="1" customWidth="1"/>
    <col min="20" max="20" width="11.5703125" style="7" bestFit="1" customWidth="1"/>
    <col min="21" max="16384" width="9.85546875" style="7"/>
  </cols>
  <sheetData>
    <row r="1" spans="1:21" s="23" customFormat="1" ht="154.5" customHeight="1">
      <c r="A1" s="147" t="s">
        <v>7824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21" s="23" customFormat="1" ht="36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1:21" s="5" customFormat="1" ht="15.75">
      <c r="A3" s="142" t="s">
        <v>224</v>
      </c>
      <c r="B3" s="142" t="s">
        <v>187</v>
      </c>
      <c r="C3" s="143">
        <v>2008</v>
      </c>
      <c r="D3" s="144">
        <v>2009</v>
      </c>
      <c r="E3" s="144">
        <v>2010</v>
      </c>
      <c r="F3" s="144">
        <v>2011</v>
      </c>
      <c r="G3" s="144">
        <v>2012</v>
      </c>
      <c r="H3" s="144">
        <v>2013</v>
      </c>
      <c r="I3" s="144">
        <v>2014</v>
      </c>
      <c r="J3" s="144">
        <v>2015</v>
      </c>
      <c r="K3" s="144">
        <v>2016</v>
      </c>
      <c r="L3" s="144">
        <v>2017</v>
      </c>
      <c r="M3" s="144">
        <v>2018</v>
      </c>
      <c r="N3" s="144">
        <v>2019</v>
      </c>
      <c r="O3" s="144">
        <v>2020</v>
      </c>
      <c r="P3" s="144">
        <v>2021</v>
      </c>
      <c r="Q3" s="144">
        <v>2022</v>
      </c>
      <c r="R3" s="144">
        <v>2023</v>
      </c>
      <c r="S3" s="144">
        <v>2024</v>
      </c>
      <c r="T3" s="144">
        <v>2025</v>
      </c>
    </row>
    <row r="4" spans="1:21" s="6" customFormat="1">
      <c r="A4" s="125">
        <v>1</v>
      </c>
      <c r="B4" s="126" t="s">
        <v>182</v>
      </c>
      <c r="C4" s="146">
        <v>6.3600321999959381E-2</v>
      </c>
      <c r="D4" s="146">
        <v>0.11110034629326093</v>
      </c>
      <c r="E4" s="146">
        <v>9.8147220003431387E-2</v>
      </c>
      <c r="F4" s="146">
        <v>0.17461957898680194</v>
      </c>
      <c r="G4" s="146">
        <v>0.19811529701351843</v>
      </c>
      <c r="H4" s="146">
        <v>0.12818318310664589</v>
      </c>
      <c r="I4" s="146">
        <v>0.10477650864511581</v>
      </c>
      <c r="J4" s="146">
        <v>0.14034958238337805</v>
      </c>
      <c r="K4" s="146">
        <v>6.5939064874414241E-2</v>
      </c>
      <c r="L4" s="146">
        <v>6.581556898390889E-2</v>
      </c>
      <c r="M4" s="146">
        <v>6.539818947396113E-2</v>
      </c>
      <c r="N4" s="146">
        <v>5.5796807912733289E-2</v>
      </c>
      <c r="O4" s="146">
        <v>6.3003459490338282E-2</v>
      </c>
      <c r="P4" s="146">
        <v>6.9049146240993162E-2</v>
      </c>
      <c r="Q4" s="146">
        <v>0.16382272305377682</v>
      </c>
      <c r="R4" s="146">
        <v>-2.1195272386836737E-2</v>
      </c>
      <c r="S4" s="146">
        <v>7.0773290302209038E-2</v>
      </c>
      <c r="T4" s="146">
        <v>3.9234311412520567E-2</v>
      </c>
    </row>
    <row r="5" spans="1:21">
      <c r="A5" s="127" t="s">
        <v>226</v>
      </c>
      <c r="B5" s="127" t="s">
        <v>474</v>
      </c>
      <c r="C5" s="145">
        <v>-0.12921549038845154</v>
      </c>
      <c r="D5" s="145">
        <v>0.14667455902510504</v>
      </c>
      <c r="E5" s="145">
        <v>8.6984825684980852E-2</v>
      </c>
      <c r="F5" s="145">
        <v>6.8253955607138914E-2</v>
      </c>
      <c r="G5" s="145">
        <v>0.22652496588795795</v>
      </c>
      <c r="H5" s="145">
        <v>0.33116588091879989</v>
      </c>
      <c r="I5" s="145">
        <v>9.737412912893513E-2</v>
      </c>
      <c r="J5" s="145">
        <v>-0.1262110696965677</v>
      </c>
      <c r="K5" s="145">
        <v>0.12916782751273959</v>
      </c>
      <c r="L5" s="145">
        <v>2.4111321876889996E-2</v>
      </c>
      <c r="M5" s="145">
        <v>6.5913833240065819E-2</v>
      </c>
      <c r="N5" s="145">
        <v>-5.3654575636370008E-2</v>
      </c>
      <c r="O5" s="145">
        <v>0.14152418238123024</v>
      </c>
      <c r="P5" s="145">
        <v>0.24087704811524074</v>
      </c>
      <c r="Q5" s="145">
        <v>7.3792507342064721E-3</v>
      </c>
      <c r="R5" s="145">
        <v>-5.2680379818409923E-2</v>
      </c>
      <c r="S5" s="145">
        <v>4.0456418721245842E-2</v>
      </c>
      <c r="T5" s="145">
        <v>0.11799251865120361</v>
      </c>
      <c r="U5" s="6"/>
    </row>
    <row r="6" spans="1:21">
      <c r="A6" s="127" t="s">
        <v>227</v>
      </c>
      <c r="B6" s="127" t="s">
        <v>152</v>
      </c>
      <c r="C6" s="145">
        <v>-1.0030778523189787E-2</v>
      </c>
      <c r="D6" s="145">
        <v>-9.7589285031006293E-2</v>
      </c>
      <c r="E6" s="145">
        <v>-0.13701985092840854</v>
      </c>
      <c r="F6" s="145">
        <v>-0.12909597723823837</v>
      </c>
      <c r="G6" s="145">
        <v>0.24029784644258387</v>
      </c>
      <c r="H6" s="145">
        <v>9.1577062665522346E-2</v>
      </c>
      <c r="I6" s="145">
        <v>-0.12498092114001202</v>
      </c>
      <c r="J6" s="145">
        <v>9.0124652725468588E-2</v>
      </c>
      <c r="K6" s="145">
        <v>0.16789724321180852</v>
      </c>
      <c r="L6" s="145">
        <v>0.12703152694003325</v>
      </c>
      <c r="M6" s="145">
        <v>-4.0863329323790894E-2</v>
      </c>
      <c r="N6" s="145">
        <v>0.16147131638151496</v>
      </c>
      <c r="O6" s="145">
        <v>8.8836437214295766E-2</v>
      </c>
      <c r="P6" s="145">
        <v>0.10529326260375413</v>
      </c>
      <c r="Q6" s="145">
        <v>0.26284691536096783</v>
      </c>
      <c r="R6" s="145">
        <v>-3.834904296777597E-2</v>
      </c>
      <c r="S6" s="145">
        <v>-1.0039447597407916E-2</v>
      </c>
      <c r="T6" s="145">
        <v>6.1905837994874896E-2</v>
      </c>
      <c r="U6" s="6"/>
    </row>
    <row r="7" spans="1:21">
      <c r="A7" s="127" t="s">
        <v>228</v>
      </c>
      <c r="B7" s="127" t="s">
        <v>204</v>
      </c>
      <c r="C7" s="145">
        <v>-0.32497457659586065</v>
      </c>
      <c r="D7" s="145">
        <v>1.8325126628680608</v>
      </c>
      <c r="E7" s="145">
        <v>-0.33780272870265471</v>
      </c>
      <c r="F7" s="145">
        <v>-1</v>
      </c>
      <c r="G7" s="145" t="s">
        <v>7814</v>
      </c>
      <c r="H7" s="145" t="s">
        <v>7814</v>
      </c>
      <c r="I7" s="145" t="s">
        <v>7814</v>
      </c>
      <c r="J7" s="145" t="s">
        <v>7814</v>
      </c>
      <c r="K7" s="145" t="s">
        <v>7814</v>
      </c>
      <c r="L7" s="145" t="s">
        <v>7814</v>
      </c>
      <c r="M7" s="145" t="s">
        <v>7814</v>
      </c>
      <c r="N7" s="145">
        <v>-0.67373576947748226</v>
      </c>
      <c r="O7" s="145">
        <v>14.763193340769613</v>
      </c>
      <c r="P7" s="145">
        <v>-0.32396191066663182</v>
      </c>
      <c r="Q7" s="145">
        <v>0.96821916584933254</v>
      </c>
      <c r="R7" s="145">
        <v>-0.1051617403029594</v>
      </c>
      <c r="S7" s="145">
        <v>0.12425942919737006</v>
      </c>
      <c r="T7" s="145">
        <v>0.10428065963428194</v>
      </c>
      <c r="U7" s="6"/>
    </row>
    <row r="8" spans="1:21">
      <c r="A8" s="127" t="s">
        <v>229</v>
      </c>
      <c r="B8" s="127" t="s">
        <v>205</v>
      </c>
      <c r="C8" s="145">
        <v>0.17193569439443238</v>
      </c>
      <c r="D8" s="145">
        <v>0.48713512079726412</v>
      </c>
      <c r="E8" s="145">
        <v>-0.10469721554061588</v>
      </c>
      <c r="F8" s="145">
        <v>0.16361840441887857</v>
      </c>
      <c r="G8" s="145">
        <v>-3.6313445983183625E-2</v>
      </c>
      <c r="H8" s="145">
        <v>5.0370465805747215E-2</v>
      </c>
      <c r="I8" s="145">
        <v>0.18904979681486553</v>
      </c>
      <c r="J8" s="145">
        <v>9.4833869715254607E-2</v>
      </c>
      <c r="K8" s="145">
        <v>-0.16312290057642356</v>
      </c>
      <c r="L8" s="145">
        <v>0.35053483868939456</v>
      </c>
      <c r="M8" s="145">
        <v>0.14662952758739525</v>
      </c>
      <c r="N8" s="145">
        <v>0.13012871469265114</v>
      </c>
      <c r="O8" s="145">
        <v>-5.1387582253257527E-2</v>
      </c>
      <c r="P8" s="145">
        <v>1.4572554578739325</v>
      </c>
      <c r="Q8" s="145">
        <v>0.13032780385975715</v>
      </c>
      <c r="R8" s="145">
        <v>-0.19416697725688264</v>
      </c>
      <c r="S8" s="145">
        <v>0.15215254106678858</v>
      </c>
      <c r="T8" s="145">
        <v>-6.7597889717434523E-2</v>
      </c>
      <c r="U8" s="6"/>
    </row>
    <row r="9" spans="1:21">
      <c r="A9" s="127" t="s">
        <v>230</v>
      </c>
      <c r="B9" s="127" t="s">
        <v>151</v>
      </c>
      <c r="C9" s="145">
        <v>-1.1029845721385243E-2</v>
      </c>
      <c r="D9" s="145">
        <v>0.12060330174413246</v>
      </c>
      <c r="E9" s="145">
        <v>5.0591107404621832E-2</v>
      </c>
      <c r="F9" s="145">
        <v>0.23275932377955891</v>
      </c>
      <c r="G9" s="145">
        <v>0.29586113774560835</v>
      </c>
      <c r="H9" s="145">
        <v>0.36486419087344718</v>
      </c>
      <c r="I9" s="145">
        <v>0.11431821744919701</v>
      </c>
      <c r="J9" s="145">
        <v>-0.19781773836554969</v>
      </c>
      <c r="K9" s="145">
        <v>0.1843655765199757</v>
      </c>
      <c r="L9" s="145">
        <v>6.4024084901891556E-2</v>
      </c>
      <c r="M9" s="145">
        <v>-0.1654908556124762</v>
      </c>
      <c r="N9" s="145">
        <v>5.0924412953092225E-2</v>
      </c>
      <c r="O9" s="145">
        <v>0.17481882491692396</v>
      </c>
      <c r="P9" s="145">
        <v>0.16672604669263547</v>
      </c>
      <c r="Q9" s="145">
        <v>-6.4242823791429426E-2</v>
      </c>
      <c r="R9" s="145">
        <v>-5.601723948757055E-2</v>
      </c>
      <c r="S9" s="145">
        <v>-8.6586964816960325E-3</v>
      </c>
      <c r="T9" s="145">
        <v>0.13766078428973813</v>
      </c>
      <c r="U9" s="6"/>
    </row>
    <row r="10" spans="1:21">
      <c r="A10" s="127" t="s">
        <v>231</v>
      </c>
      <c r="B10" s="127" t="s">
        <v>206</v>
      </c>
      <c r="C10" s="145">
        <v>-0.21675683451096373</v>
      </c>
      <c r="D10" s="145">
        <v>0.15483902317925557</v>
      </c>
      <c r="E10" s="145">
        <v>0.3341101268668924</v>
      </c>
      <c r="F10" s="145">
        <v>-0.54400105955353339</v>
      </c>
      <c r="G10" s="145">
        <v>0.43943339635430984</v>
      </c>
      <c r="H10" s="145">
        <v>0.17137450424487805</v>
      </c>
      <c r="I10" s="145">
        <v>-0.61911501653866619</v>
      </c>
      <c r="J10" s="145">
        <v>1.3535675619559162</v>
      </c>
      <c r="K10" s="145">
        <v>0.14261547832558716</v>
      </c>
      <c r="L10" s="145">
        <v>-0.44389156190971918</v>
      </c>
      <c r="M10" s="145">
        <v>-1</v>
      </c>
      <c r="N10" s="145" t="s">
        <v>7814</v>
      </c>
      <c r="O10" s="145" t="s">
        <v>7814</v>
      </c>
      <c r="P10" s="145" t="s">
        <v>7814</v>
      </c>
      <c r="Q10" s="145" t="s">
        <v>7814</v>
      </c>
      <c r="R10" s="145" t="s">
        <v>7814</v>
      </c>
      <c r="S10" s="145" t="s">
        <v>7814</v>
      </c>
      <c r="T10" s="145" t="s">
        <v>7814</v>
      </c>
      <c r="U10" s="6"/>
    </row>
    <row r="11" spans="1:21">
      <c r="A11" s="127" t="s">
        <v>232</v>
      </c>
      <c r="B11" s="127" t="s">
        <v>165</v>
      </c>
      <c r="C11" s="145">
        <v>-0.74437125314369079</v>
      </c>
      <c r="D11" s="145">
        <v>-0.26564120433579425</v>
      </c>
      <c r="E11" s="145">
        <v>1.5352988986052727</v>
      </c>
      <c r="F11" s="145">
        <v>0.41801425841641482</v>
      </c>
      <c r="G11" s="145">
        <v>-0.31011238958959986</v>
      </c>
      <c r="H11" s="145">
        <v>0.66489638183844946</v>
      </c>
      <c r="I11" s="145">
        <v>0.64352535239675934</v>
      </c>
      <c r="J11" s="145">
        <v>1.6227748784388145E-3</v>
      </c>
      <c r="K11" s="145">
        <v>-0.14819119820977333</v>
      </c>
      <c r="L11" s="145">
        <v>-0.29256383276012021</v>
      </c>
      <c r="M11" s="145">
        <v>-1</v>
      </c>
      <c r="N11" s="145" t="s">
        <v>7814</v>
      </c>
      <c r="O11" s="145" t="s">
        <v>7814</v>
      </c>
      <c r="P11" s="145" t="s">
        <v>7814</v>
      </c>
      <c r="Q11" s="145" t="s">
        <v>7814</v>
      </c>
      <c r="R11" s="145" t="s">
        <v>7814</v>
      </c>
      <c r="S11" s="145" t="s">
        <v>7814</v>
      </c>
      <c r="T11" s="145" t="s">
        <v>7814</v>
      </c>
      <c r="U11" s="6"/>
    </row>
    <row r="12" spans="1:21">
      <c r="A12" s="127" t="s">
        <v>233</v>
      </c>
      <c r="B12" s="127" t="s">
        <v>150</v>
      </c>
      <c r="C12" s="145">
        <v>-6.7079810068725834E-2</v>
      </c>
      <c r="D12" s="145">
        <v>5.1406851770905579E-2</v>
      </c>
      <c r="E12" s="145">
        <v>-0.41641189729513045</v>
      </c>
      <c r="F12" s="145">
        <v>-0.31966632917602122</v>
      </c>
      <c r="G12" s="145">
        <v>-0.18802463931014338</v>
      </c>
      <c r="H12" s="145">
        <v>6.2299026273800781E-2</v>
      </c>
      <c r="I12" s="145">
        <v>2.305325558027425</v>
      </c>
      <c r="J12" s="145">
        <v>-0.60197149302771225</v>
      </c>
      <c r="K12" s="145">
        <v>0.73885888436474645</v>
      </c>
      <c r="L12" s="145">
        <v>0.47611360089400301</v>
      </c>
      <c r="M12" s="145">
        <v>1.6908453448491185</v>
      </c>
      <c r="N12" s="145">
        <v>-0.69561808587302287</v>
      </c>
      <c r="O12" s="145">
        <v>-8.7685136392127022E-2</v>
      </c>
      <c r="P12" s="145">
        <v>0.60961735628279679</v>
      </c>
      <c r="Q12" s="145">
        <v>-6.6348390796838949E-2</v>
      </c>
      <c r="R12" s="145">
        <v>0.1555088712183901</v>
      </c>
      <c r="S12" s="145">
        <v>-0.46789625278538938</v>
      </c>
      <c r="T12" s="145">
        <v>0.19517207331854911</v>
      </c>
      <c r="U12" s="6"/>
    </row>
    <row r="13" spans="1:21">
      <c r="A13" s="127" t="s">
        <v>527</v>
      </c>
      <c r="B13" s="127" t="s">
        <v>528</v>
      </c>
      <c r="C13" s="145" t="s">
        <v>7814</v>
      </c>
      <c r="D13" s="145" t="s">
        <v>7814</v>
      </c>
      <c r="E13" s="145" t="s">
        <v>7814</v>
      </c>
      <c r="F13" s="145" t="s">
        <v>7814</v>
      </c>
      <c r="G13" s="145" t="s">
        <v>7814</v>
      </c>
      <c r="H13" s="145" t="s">
        <v>7814</v>
      </c>
      <c r="I13" s="145" t="s">
        <v>7814</v>
      </c>
      <c r="J13" s="145" t="s">
        <v>7814</v>
      </c>
      <c r="K13" s="145" t="s">
        <v>7814</v>
      </c>
      <c r="L13" s="145" t="s">
        <v>7814</v>
      </c>
      <c r="M13" s="145" t="s">
        <v>7814</v>
      </c>
      <c r="N13" s="145">
        <v>-0.66793862124375125</v>
      </c>
      <c r="O13" s="145">
        <v>-0.50114414370533888</v>
      </c>
      <c r="P13" s="145">
        <v>0.37421958521580473</v>
      </c>
      <c r="Q13" s="145">
        <v>-0.44615286101872348</v>
      </c>
      <c r="R13" s="145">
        <v>0.17870894128236514</v>
      </c>
      <c r="S13" s="145">
        <v>-9.4755753630503925E-2</v>
      </c>
      <c r="T13" s="145">
        <v>-2.2223115577654867E-2</v>
      </c>
      <c r="U13" s="6"/>
    </row>
    <row r="14" spans="1:21">
      <c r="A14" s="127" t="s">
        <v>532</v>
      </c>
      <c r="B14" s="127" t="s">
        <v>533</v>
      </c>
      <c r="C14" s="145" t="s">
        <v>7814</v>
      </c>
      <c r="D14" s="145" t="s">
        <v>7814</v>
      </c>
      <c r="E14" s="145" t="s">
        <v>7814</v>
      </c>
      <c r="F14" s="145" t="s">
        <v>7814</v>
      </c>
      <c r="G14" s="145" t="s">
        <v>7814</v>
      </c>
      <c r="H14" s="145" t="s">
        <v>7814</v>
      </c>
      <c r="I14" s="145" t="s">
        <v>7814</v>
      </c>
      <c r="J14" s="145" t="s">
        <v>7814</v>
      </c>
      <c r="K14" s="145" t="s">
        <v>7814</v>
      </c>
      <c r="L14" s="145" t="s">
        <v>7814</v>
      </c>
      <c r="M14" s="145" t="s">
        <v>7814</v>
      </c>
      <c r="N14" s="145">
        <v>5.7261131407058595E-2</v>
      </c>
      <c r="O14" s="145">
        <v>-0.20441343556728131</v>
      </c>
      <c r="P14" s="145">
        <v>7.219941352446764E-2</v>
      </c>
      <c r="Q14" s="145">
        <v>3.4937142829845596E-3</v>
      </c>
      <c r="R14" s="145">
        <v>0.27063897237200218</v>
      </c>
      <c r="S14" s="145">
        <v>0.14458006606181695</v>
      </c>
      <c r="T14" s="145">
        <v>0.39792942002265436</v>
      </c>
      <c r="U14" s="6"/>
    </row>
    <row r="15" spans="1:21">
      <c r="A15" s="127" t="s">
        <v>234</v>
      </c>
      <c r="B15" s="127" t="s">
        <v>207</v>
      </c>
      <c r="C15" s="145" t="s">
        <v>7814</v>
      </c>
      <c r="D15" s="145" t="s">
        <v>7814</v>
      </c>
      <c r="E15" s="145" t="s">
        <v>7814</v>
      </c>
      <c r="F15" s="145" t="s">
        <v>7814</v>
      </c>
      <c r="G15" s="145" t="s">
        <v>7814</v>
      </c>
      <c r="H15" s="145">
        <v>-0.31556059794253821</v>
      </c>
      <c r="I15" s="145">
        <v>1.0746858809212387</v>
      </c>
      <c r="J15" s="145">
        <v>-0.90649746814999754</v>
      </c>
      <c r="K15" s="145">
        <v>4.7956854654891323</v>
      </c>
      <c r="L15" s="145">
        <v>-0.99078721701311767</v>
      </c>
      <c r="M15" s="145">
        <v>230.28220994905919</v>
      </c>
      <c r="N15" s="145">
        <v>-0.63544549522385962</v>
      </c>
      <c r="O15" s="145">
        <v>46.144919687731914</v>
      </c>
      <c r="P15" s="145">
        <v>-0.35343978955264505</v>
      </c>
      <c r="Q15" s="145">
        <v>2.3689131542945794</v>
      </c>
      <c r="R15" s="145">
        <v>1.2736060620744621E-2</v>
      </c>
      <c r="S15" s="145">
        <v>1.4995505196473127</v>
      </c>
      <c r="T15" s="145">
        <v>-0.73433409713665776</v>
      </c>
      <c r="U15" s="6"/>
    </row>
    <row r="16" spans="1:21">
      <c r="A16" s="127" t="s">
        <v>235</v>
      </c>
      <c r="B16" s="127" t="s">
        <v>149</v>
      </c>
      <c r="C16" s="145">
        <v>0.27693440244665468</v>
      </c>
      <c r="D16" s="145">
        <v>2.6537596010580134E-2</v>
      </c>
      <c r="E16" s="145">
        <v>-2.4127886916307587E-3</v>
      </c>
      <c r="F16" s="145">
        <v>0.16574795409007703</v>
      </c>
      <c r="G16" s="145">
        <v>0.36130927624783016</v>
      </c>
      <c r="H16" s="145">
        <v>0.14557205783362195</v>
      </c>
      <c r="I16" s="145">
        <v>0.23688017848936996</v>
      </c>
      <c r="J16" s="145">
        <v>0.24916455476760291</v>
      </c>
      <c r="K16" s="145">
        <v>5.2495852509555962E-2</v>
      </c>
      <c r="L16" s="145">
        <v>2.0340759506459374E-2</v>
      </c>
      <c r="M16" s="145">
        <v>-1.1505692354539417E-2</v>
      </c>
      <c r="N16" s="145">
        <v>0.12631992371127482</v>
      </c>
      <c r="O16" s="145">
        <v>0.10301078709668841</v>
      </c>
      <c r="P16" s="145">
        <v>5.2287619581069138E-2</v>
      </c>
      <c r="Q16" s="145">
        <v>0.17658383229961372</v>
      </c>
      <c r="R16" s="145">
        <v>-7.6254883216296809E-2</v>
      </c>
      <c r="S16" s="145">
        <v>0.17971283651341133</v>
      </c>
      <c r="T16" s="145">
        <v>6.1341235419635771E-2</v>
      </c>
      <c r="U16" s="6"/>
    </row>
    <row r="17" spans="1:21" ht="25.5">
      <c r="A17" s="127" t="s">
        <v>236</v>
      </c>
      <c r="B17" s="127" t="s">
        <v>148</v>
      </c>
      <c r="C17" s="145">
        <v>0.21236971302200436</v>
      </c>
      <c r="D17" s="145">
        <v>0.14036733219245132</v>
      </c>
      <c r="E17" s="145">
        <v>-8.6795861529697857E-2</v>
      </c>
      <c r="F17" s="145">
        <v>0.13816760654209978</v>
      </c>
      <c r="G17" s="145">
        <v>0.71401302496092167</v>
      </c>
      <c r="H17" s="145">
        <v>-8.6842908135972521E-2</v>
      </c>
      <c r="I17" s="145">
        <v>-5.4787337099953962E-3</v>
      </c>
      <c r="J17" s="145">
        <v>2.5764911020919552E-2</v>
      </c>
      <c r="K17" s="145">
        <v>0.48952004502453311</v>
      </c>
      <c r="L17" s="145">
        <v>2.6391309377606444E-2</v>
      </c>
      <c r="M17" s="145">
        <v>-1</v>
      </c>
      <c r="N17" s="145" t="s">
        <v>7814</v>
      </c>
      <c r="O17" s="145" t="s">
        <v>7814</v>
      </c>
      <c r="P17" s="145" t="s">
        <v>7814</v>
      </c>
      <c r="Q17" s="145" t="s">
        <v>7814</v>
      </c>
      <c r="R17" s="145" t="s">
        <v>7814</v>
      </c>
      <c r="S17" s="145" t="s">
        <v>7814</v>
      </c>
      <c r="T17" s="145" t="s">
        <v>7814</v>
      </c>
      <c r="U17" s="6"/>
    </row>
    <row r="18" spans="1:21" ht="25.5">
      <c r="A18" s="127" t="s">
        <v>237</v>
      </c>
      <c r="B18" s="127" t="s">
        <v>147</v>
      </c>
      <c r="C18" s="145">
        <v>-0.19953078720051085</v>
      </c>
      <c r="D18" s="145">
        <v>0.52928463868346565</v>
      </c>
      <c r="E18" s="145">
        <v>-0.22212322492295627</v>
      </c>
      <c r="F18" s="145">
        <v>0.16535721834375308</v>
      </c>
      <c r="G18" s="145">
        <v>0.43649988663497519</v>
      </c>
      <c r="H18" s="145">
        <v>-0.20377392476863082</v>
      </c>
      <c r="I18" s="145">
        <v>0.38951037830595536</v>
      </c>
      <c r="J18" s="145">
        <v>0.18369621451177159</v>
      </c>
      <c r="K18" s="145">
        <v>-0.13869530105259417</v>
      </c>
      <c r="L18" s="145">
        <v>0.48299428649363513</v>
      </c>
      <c r="M18" s="145">
        <v>-1</v>
      </c>
      <c r="N18" s="145" t="s">
        <v>7814</v>
      </c>
      <c r="O18" s="145" t="s">
        <v>7814</v>
      </c>
      <c r="P18" s="145" t="s">
        <v>7814</v>
      </c>
      <c r="Q18" s="145" t="s">
        <v>7814</v>
      </c>
      <c r="R18" s="145" t="s">
        <v>7814</v>
      </c>
      <c r="S18" s="145" t="s">
        <v>7814</v>
      </c>
      <c r="T18" s="145" t="s">
        <v>7814</v>
      </c>
      <c r="U18" s="6"/>
    </row>
    <row r="19" spans="1:21" ht="25.5">
      <c r="A19" s="127" t="s">
        <v>238</v>
      </c>
      <c r="B19" s="127" t="s">
        <v>146</v>
      </c>
      <c r="C19" s="145">
        <v>0.21729774417074241</v>
      </c>
      <c r="D19" s="145">
        <v>-0.55439759184853454</v>
      </c>
      <c r="E19" s="145">
        <v>-0.131340293256174</v>
      </c>
      <c r="F19" s="145">
        <v>-3.0596460200738747E-2</v>
      </c>
      <c r="G19" s="145">
        <v>27.654935635073933</v>
      </c>
      <c r="H19" s="145">
        <v>1.4232849643348103E-2</v>
      </c>
      <c r="I19" s="145">
        <v>0.19099854807529043</v>
      </c>
      <c r="J19" s="145">
        <v>-0.10111290043408998</v>
      </c>
      <c r="K19" s="145">
        <v>4.0502863211601516E-3</v>
      </c>
      <c r="L19" s="145">
        <v>-7.6789258443081959E-2</v>
      </c>
      <c r="M19" s="145">
        <v>-1</v>
      </c>
      <c r="N19" s="145" t="s">
        <v>7814</v>
      </c>
      <c r="O19" s="145" t="s">
        <v>7814</v>
      </c>
      <c r="P19" s="145" t="s">
        <v>7814</v>
      </c>
      <c r="Q19" s="145" t="s">
        <v>7814</v>
      </c>
      <c r="R19" s="145" t="s">
        <v>7814</v>
      </c>
      <c r="S19" s="145" t="s">
        <v>7814</v>
      </c>
      <c r="T19" s="145" t="s">
        <v>7814</v>
      </c>
      <c r="U19" s="6"/>
    </row>
    <row r="20" spans="1:21" ht="25.5">
      <c r="A20" s="127" t="s">
        <v>239</v>
      </c>
      <c r="B20" s="127" t="s">
        <v>145</v>
      </c>
      <c r="C20" s="145">
        <v>-1.7249879137684376</v>
      </c>
      <c r="D20" s="145">
        <v>-19.873470951393656</v>
      </c>
      <c r="E20" s="145">
        <v>2.6289783348794695</v>
      </c>
      <c r="F20" s="145">
        <v>9.1227137282912565E-3</v>
      </c>
      <c r="G20" s="145">
        <v>0.30976065791421559</v>
      </c>
      <c r="H20" s="145">
        <v>-0.86914459413680256</v>
      </c>
      <c r="I20" s="145">
        <v>8.8469339761640562</v>
      </c>
      <c r="J20" s="145">
        <v>-0.37436436056523104</v>
      </c>
      <c r="K20" s="145">
        <v>0.25579009610350845</v>
      </c>
      <c r="L20" s="145">
        <v>-0.7596081332395489</v>
      </c>
      <c r="M20" s="145">
        <v>-1</v>
      </c>
      <c r="N20" s="145" t="s">
        <v>7814</v>
      </c>
      <c r="O20" s="145" t="s">
        <v>7814</v>
      </c>
      <c r="P20" s="145" t="s">
        <v>7814</v>
      </c>
      <c r="Q20" s="145" t="s">
        <v>7814</v>
      </c>
      <c r="R20" s="145" t="s">
        <v>7814</v>
      </c>
      <c r="S20" s="145" t="s">
        <v>7814</v>
      </c>
      <c r="T20" s="145" t="s">
        <v>7814</v>
      </c>
      <c r="U20" s="6"/>
    </row>
    <row r="21" spans="1:21" ht="25.5">
      <c r="A21" s="127" t="s">
        <v>240</v>
      </c>
      <c r="B21" s="127" t="s">
        <v>144</v>
      </c>
      <c r="C21" s="145">
        <v>-6.9972907776156765E-2</v>
      </c>
      <c r="D21" s="145">
        <v>0.25233719639081559</v>
      </c>
      <c r="E21" s="145">
        <v>-0.18668056040415076</v>
      </c>
      <c r="F21" s="145">
        <v>6.1191363854458863E-2</v>
      </c>
      <c r="G21" s="145">
        <v>-6.1689645276945031E-2</v>
      </c>
      <c r="H21" s="145">
        <v>7.2884157357257853E-2</v>
      </c>
      <c r="I21" s="145">
        <v>0.12567227321572766</v>
      </c>
      <c r="J21" s="145">
        <v>0.57728155171170781</v>
      </c>
      <c r="K21" s="145">
        <v>0.48626187247139524</v>
      </c>
      <c r="L21" s="145">
        <v>0.14287247888731666</v>
      </c>
      <c r="M21" s="145">
        <v>-1</v>
      </c>
      <c r="N21" s="145" t="s">
        <v>7814</v>
      </c>
      <c r="O21" s="145" t="s">
        <v>7814</v>
      </c>
      <c r="P21" s="145" t="s">
        <v>7814</v>
      </c>
      <c r="Q21" s="145" t="s">
        <v>7814</v>
      </c>
      <c r="R21" s="145" t="s">
        <v>7814</v>
      </c>
      <c r="S21" s="145" t="s">
        <v>7814</v>
      </c>
      <c r="T21" s="145" t="s">
        <v>7814</v>
      </c>
      <c r="U21" s="6"/>
    </row>
    <row r="22" spans="1:21" ht="26.25" customHeight="1">
      <c r="A22" s="127" t="s">
        <v>241</v>
      </c>
      <c r="B22" s="127" t="s">
        <v>143</v>
      </c>
      <c r="C22" s="145">
        <v>1.8861759751770988</v>
      </c>
      <c r="D22" s="145">
        <v>0.10721348120660762</v>
      </c>
      <c r="E22" s="145">
        <v>0.30173061951386337</v>
      </c>
      <c r="F22" s="145">
        <v>0.42487225682700147</v>
      </c>
      <c r="G22" s="145">
        <v>0.12487847176233789</v>
      </c>
      <c r="H22" s="145">
        <v>0.4735207810238653</v>
      </c>
      <c r="I22" s="145">
        <v>5.3113244127872914E-3</v>
      </c>
      <c r="J22" s="145">
        <v>0.42761626937637204</v>
      </c>
      <c r="K22" s="145">
        <v>-7.9221019019938527E-2</v>
      </c>
      <c r="L22" s="145">
        <v>3.4480028279528042E-2</v>
      </c>
      <c r="M22" s="145">
        <v>-1</v>
      </c>
      <c r="N22" s="145" t="s">
        <v>7814</v>
      </c>
      <c r="O22" s="145" t="s">
        <v>7814</v>
      </c>
      <c r="P22" s="145" t="s">
        <v>7814</v>
      </c>
      <c r="Q22" s="145" t="s">
        <v>7814</v>
      </c>
      <c r="R22" s="145" t="s">
        <v>7814</v>
      </c>
      <c r="S22" s="145" t="s">
        <v>7814</v>
      </c>
      <c r="T22" s="145" t="s">
        <v>7814</v>
      </c>
      <c r="U22" s="6"/>
    </row>
    <row r="23" spans="1:21" ht="51">
      <c r="A23" s="127" t="s">
        <v>242</v>
      </c>
      <c r="B23" s="127" t="s">
        <v>7662</v>
      </c>
      <c r="C23" s="145">
        <v>6.6406513906299161</v>
      </c>
      <c r="D23" s="145">
        <v>-2.785320455674414E-2</v>
      </c>
      <c r="E23" s="145">
        <v>-0.77108549384323755</v>
      </c>
      <c r="F23" s="145">
        <v>-0.41633943894244102</v>
      </c>
      <c r="G23" s="145">
        <v>0.82320657788301188</v>
      </c>
      <c r="H23" s="145">
        <v>1.8347263593362535</v>
      </c>
      <c r="I23" s="145">
        <v>0.96277013456949967</v>
      </c>
      <c r="J23" s="145">
        <v>0.52660187018818083</v>
      </c>
      <c r="K23" s="145">
        <v>-0.99998838510624466</v>
      </c>
      <c r="L23" s="145">
        <v>5.2230239802941336E-2</v>
      </c>
      <c r="M23" s="145">
        <v>43802.82323285826</v>
      </c>
      <c r="N23" s="145">
        <v>-0.25121819111785137</v>
      </c>
      <c r="O23" s="145">
        <v>1.2988204707253881</v>
      </c>
      <c r="P23" s="145">
        <v>-0.98566117305678391</v>
      </c>
      <c r="Q23" s="145">
        <v>1.7503430623829912</v>
      </c>
      <c r="R23" s="145">
        <v>446.87159444698477</v>
      </c>
      <c r="S23" s="145">
        <v>-0.15482825286266916</v>
      </c>
      <c r="T23" s="145">
        <v>-0.54198071661761404</v>
      </c>
      <c r="U23" s="6"/>
    </row>
    <row r="24" spans="1:21">
      <c r="A24" s="127" t="s">
        <v>243</v>
      </c>
      <c r="B24" s="127" t="s">
        <v>209</v>
      </c>
      <c r="C24" s="145">
        <v>0.28462491762089742</v>
      </c>
      <c r="D24" s="145">
        <v>-7.0777668171776414E-2</v>
      </c>
      <c r="E24" s="145">
        <v>6.5658788325760969E-2</v>
      </c>
      <c r="F24" s="145">
        <v>0.1510975300607364</v>
      </c>
      <c r="G24" s="145">
        <v>6.3624525160567533E-2</v>
      </c>
      <c r="H24" s="145">
        <v>0.28534367121943593</v>
      </c>
      <c r="I24" s="145">
        <v>0.44267000403635381</v>
      </c>
      <c r="J24" s="145">
        <v>0.32109542542766806</v>
      </c>
      <c r="K24" s="145">
        <v>-6.4941313592423083E-2</v>
      </c>
      <c r="L24" s="145">
        <v>-7.4465473654569707E-3</v>
      </c>
      <c r="M24" s="145">
        <v>0.10563298768870054</v>
      </c>
      <c r="N24" s="145">
        <v>9.6742189201152629E-2</v>
      </c>
      <c r="O24" s="145">
        <v>0.18294975825303392</v>
      </c>
      <c r="P24" s="145">
        <v>9.1135953924632307E-2</v>
      </c>
      <c r="Q24" s="145">
        <v>0.19268103339010806</v>
      </c>
      <c r="R24" s="145">
        <v>-0.18008572680559687</v>
      </c>
      <c r="S24" s="145">
        <v>0.20623271170490806</v>
      </c>
      <c r="T24" s="145">
        <v>-9.3757345248712209E-2</v>
      </c>
      <c r="U24" s="6"/>
    </row>
    <row r="25" spans="1:21">
      <c r="A25" s="127" t="s">
        <v>244</v>
      </c>
      <c r="B25" s="127" t="s">
        <v>578</v>
      </c>
      <c r="C25" s="145">
        <v>-0.77903941681843847</v>
      </c>
      <c r="D25" s="145">
        <v>-0.5763061036383802</v>
      </c>
      <c r="E25" s="145">
        <v>-0.22994291794744384</v>
      </c>
      <c r="F25" s="145">
        <v>8.7113474597399598E-2</v>
      </c>
      <c r="G25" s="145">
        <v>0.19359065325985653</v>
      </c>
      <c r="H25" s="145">
        <v>0.28818955238817756</v>
      </c>
      <c r="I25" s="145">
        <v>8.5732270306581551E-2</v>
      </c>
      <c r="J25" s="145">
        <v>0.78608004008692201</v>
      </c>
      <c r="K25" s="145">
        <v>-0.23070534312881882</v>
      </c>
      <c r="L25" s="145">
        <v>0.67920716034419082</v>
      </c>
      <c r="M25" s="145">
        <v>2.2814223188836329</v>
      </c>
      <c r="N25" s="145">
        <v>-1.1297942842474326E-2</v>
      </c>
      <c r="O25" s="145">
        <v>0.14024511796940664</v>
      </c>
      <c r="P25" s="145">
        <v>0.10952068705634566</v>
      </c>
      <c r="Q25" s="145">
        <v>2.9842088543249753E-2</v>
      </c>
      <c r="R25" s="145">
        <v>8.7425576334744362E-2</v>
      </c>
      <c r="S25" s="145">
        <v>5.4877754612125844E-2</v>
      </c>
      <c r="T25" s="145">
        <v>-6.9444818152799168E-2</v>
      </c>
      <c r="U25" s="6"/>
    </row>
    <row r="26" spans="1:21" ht="25.5">
      <c r="A26" s="127" t="s">
        <v>245</v>
      </c>
      <c r="B26" s="127" t="s">
        <v>141</v>
      </c>
      <c r="C26" s="145">
        <v>-1.1033887983778148</v>
      </c>
      <c r="D26" s="145">
        <v>9.962140302031754</v>
      </c>
      <c r="E26" s="145">
        <v>3.4529284726257674</v>
      </c>
      <c r="F26" s="145">
        <v>-0.57857823718753432</v>
      </c>
      <c r="G26" s="145">
        <v>-0.7588919991014148</v>
      </c>
      <c r="H26" s="145">
        <v>0.48953741509891469</v>
      </c>
      <c r="I26" s="145">
        <v>9.9887306323582727</v>
      </c>
      <c r="J26" s="145">
        <v>1.0038187326982073</v>
      </c>
      <c r="K26" s="145">
        <v>0.8258578258901057</v>
      </c>
      <c r="L26" s="145">
        <v>0.44203263763762984</v>
      </c>
      <c r="M26" s="145">
        <v>-1</v>
      </c>
      <c r="N26" s="145" t="s">
        <v>7814</v>
      </c>
      <c r="O26" s="145" t="s">
        <v>7814</v>
      </c>
      <c r="P26" s="145" t="s">
        <v>7814</v>
      </c>
      <c r="Q26" s="145" t="s">
        <v>7814</v>
      </c>
      <c r="R26" s="145" t="s">
        <v>7814</v>
      </c>
      <c r="S26" s="145" t="s">
        <v>7814</v>
      </c>
      <c r="T26" s="145" t="s">
        <v>7814</v>
      </c>
      <c r="U26" s="6"/>
    </row>
    <row r="27" spans="1:21">
      <c r="A27" s="127" t="s">
        <v>246</v>
      </c>
      <c r="B27" s="127" t="s">
        <v>140</v>
      </c>
      <c r="C27" s="145">
        <v>124.66613846153847</v>
      </c>
      <c r="D27" s="145">
        <v>-1</v>
      </c>
      <c r="E27" s="145" t="s">
        <v>7814</v>
      </c>
      <c r="F27" s="145">
        <v>-1</v>
      </c>
      <c r="G27" s="145" t="s">
        <v>7814</v>
      </c>
      <c r="H27" s="145" t="s">
        <v>7814</v>
      </c>
      <c r="I27" s="145" t="s">
        <v>7814</v>
      </c>
      <c r="J27" s="145" t="s">
        <v>7814</v>
      </c>
      <c r="K27" s="145" t="s">
        <v>7814</v>
      </c>
      <c r="L27" s="145">
        <v>0.24824334136419973</v>
      </c>
      <c r="M27" s="145">
        <v>21.250614208528219</v>
      </c>
      <c r="N27" s="145">
        <v>1.4953994038385983</v>
      </c>
      <c r="O27" s="145">
        <v>-0.6320390340746983</v>
      </c>
      <c r="P27" s="145">
        <v>-6.0932542023442088E-2</v>
      </c>
      <c r="Q27" s="145">
        <v>-0.99277372197355063</v>
      </c>
      <c r="R27" s="145">
        <v>-0.87109941095873922</v>
      </c>
      <c r="S27" s="145">
        <v>1449.9503475202278</v>
      </c>
      <c r="T27" s="145">
        <v>148.52900206910221</v>
      </c>
      <c r="U27" s="6"/>
    </row>
    <row r="28" spans="1:21" ht="38.25">
      <c r="A28" s="127" t="s">
        <v>595</v>
      </c>
      <c r="B28" s="127" t="s">
        <v>590</v>
      </c>
      <c r="C28" s="145" t="s">
        <v>7814</v>
      </c>
      <c r="D28" s="145" t="s">
        <v>7814</v>
      </c>
      <c r="E28" s="145" t="s">
        <v>7814</v>
      </c>
      <c r="F28" s="145" t="s">
        <v>7814</v>
      </c>
      <c r="G28" s="145" t="s">
        <v>7814</v>
      </c>
      <c r="H28" s="145" t="s">
        <v>7814</v>
      </c>
      <c r="I28" s="145" t="s">
        <v>7814</v>
      </c>
      <c r="J28" s="145" t="s">
        <v>7814</v>
      </c>
      <c r="K28" s="145" t="s">
        <v>7814</v>
      </c>
      <c r="L28" s="145" t="s">
        <v>7814</v>
      </c>
      <c r="M28" s="145" t="s">
        <v>7814</v>
      </c>
      <c r="N28" s="145">
        <v>-0.12637942973443789</v>
      </c>
      <c r="O28" s="145">
        <v>5.4978242682096994E-2</v>
      </c>
      <c r="P28" s="145">
        <v>1.3304972169151942E-2</v>
      </c>
      <c r="Q28" s="145">
        <v>7.5095717233992901E-2</v>
      </c>
      <c r="R28" s="145">
        <v>6.3267003685748474E-2</v>
      </c>
      <c r="S28" s="145">
        <v>6.5061957975476536E-2</v>
      </c>
      <c r="T28" s="145">
        <v>2.2068174975294088E-2</v>
      </c>
      <c r="U28" s="6"/>
    </row>
    <row r="29" spans="1:21" ht="38.25">
      <c r="A29" s="127" t="s">
        <v>621</v>
      </c>
      <c r="B29" s="127" t="s">
        <v>592</v>
      </c>
      <c r="C29" s="145" t="s">
        <v>7814</v>
      </c>
      <c r="D29" s="145" t="s">
        <v>7814</v>
      </c>
      <c r="E29" s="145" t="s">
        <v>7814</v>
      </c>
      <c r="F29" s="145" t="s">
        <v>7814</v>
      </c>
      <c r="G29" s="145" t="s">
        <v>7814</v>
      </c>
      <c r="H29" s="145" t="s">
        <v>7814</v>
      </c>
      <c r="I29" s="145" t="s">
        <v>7814</v>
      </c>
      <c r="J29" s="145" t="s">
        <v>7814</v>
      </c>
      <c r="K29" s="145" t="s">
        <v>7814</v>
      </c>
      <c r="L29" s="145" t="s">
        <v>7814</v>
      </c>
      <c r="M29" s="145" t="s">
        <v>7814</v>
      </c>
      <c r="N29" s="145">
        <v>1.556709594001126</v>
      </c>
      <c r="O29" s="145">
        <v>-0.35603849733331594</v>
      </c>
      <c r="P29" s="145">
        <v>-0.68443238612040347</v>
      </c>
      <c r="Q29" s="145">
        <v>-7.1521465687014368E-2</v>
      </c>
      <c r="R29" s="145">
        <v>-0.25456929745302176</v>
      </c>
      <c r="S29" s="145">
        <v>0.19268484785917792</v>
      </c>
      <c r="T29" s="145">
        <v>0.28076457561490858</v>
      </c>
      <c r="U29" s="6"/>
    </row>
    <row r="30" spans="1:21" ht="25.5">
      <c r="A30" s="127" t="s">
        <v>639</v>
      </c>
      <c r="B30" s="127" t="s">
        <v>640</v>
      </c>
      <c r="C30" s="145" t="s">
        <v>7814</v>
      </c>
      <c r="D30" s="145" t="s">
        <v>7814</v>
      </c>
      <c r="E30" s="145" t="s">
        <v>7814</v>
      </c>
      <c r="F30" s="145" t="s">
        <v>7814</v>
      </c>
      <c r="G30" s="145" t="s">
        <v>7814</v>
      </c>
      <c r="H30" s="145" t="s">
        <v>7814</v>
      </c>
      <c r="I30" s="145" t="s">
        <v>7814</v>
      </c>
      <c r="J30" s="145" t="s">
        <v>7814</v>
      </c>
      <c r="K30" s="145" t="s">
        <v>7814</v>
      </c>
      <c r="L30" s="145" t="s">
        <v>7814</v>
      </c>
      <c r="M30" s="145" t="s">
        <v>7814</v>
      </c>
      <c r="N30" s="145">
        <v>0.17799219035900357</v>
      </c>
      <c r="O30" s="145">
        <v>-0.19301762851541468</v>
      </c>
      <c r="P30" s="145">
        <v>0.34510675966822663</v>
      </c>
      <c r="Q30" s="145">
        <v>-0.19891312750384554</v>
      </c>
      <c r="R30" s="145">
        <v>0.47362437658119066</v>
      </c>
      <c r="S30" s="145">
        <v>0.6349641287206077</v>
      </c>
      <c r="T30" s="145">
        <v>0.21422491575902</v>
      </c>
      <c r="U30" s="6"/>
    </row>
    <row r="31" spans="1:21">
      <c r="A31" s="127" t="s">
        <v>655</v>
      </c>
      <c r="B31" s="127" t="s">
        <v>594</v>
      </c>
      <c r="C31" s="145" t="s">
        <v>7814</v>
      </c>
      <c r="D31" s="145" t="s">
        <v>7814</v>
      </c>
      <c r="E31" s="145" t="s">
        <v>7814</v>
      </c>
      <c r="F31" s="145" t="s">
        <v>7814</v>
      </c>
      <c r="G31" s="145" t="s">
        <v>7814</v>
      </c>
      <c r="H31" s="145" t="s">
        <v>7814</v>
      </c>
      <c r="I31" s="145" t="s">
        <v>7814</v>
      </c>
      <c r="J31" s="145" t="s">
        <v>7814</v>
      </c>
      <c r="K31" s="145" t="s">
        <v>7814</v>
      </c>
      <c r="L31" s="145" t="s">
        <v>7814</v>
      </c>
      <c r="M31" s="145" t="s">
        <v>7814</v>
      </c>
      <c r="N31" s="145">
        <v>5.4950503579043367E-2</v>
      </c>
      <c r="O31" s="145">
        <v>0.12357293632331168</v>
      </c>
      <c r="P31" s="145">
        <v>0.10728262996579972</v>
      </c>
      <c r="Q31" s="145">
        <v>0.35073712793927697</v>
      </c>
      <c r="R31" s="145">
        <v>-0.12489412656630466</v>
      </c>
      <c r="S31" s="145">
        <v>0.14454394513296384</v>
      </c>
      <c r="T31" s="145">
        <v>-8.9651830796881979E-2</v>
      </c>
      <c r="U31" s="6"/>
    </row>
    <row r="32" spans="1:21">
      <c r="A32" s="127" t="s">
        <v>676</v>
      </c>
      <c r="B32" s="127" t="s">
        <v>677</v>
      </c>
      <c r="C32" s="145" t="s">
        <v>7814</v>
      </c>
      <c r="D32" s="145" t="s">
        <v>7814</v>
      </c>
      <c r="E32" s="145" t="s">
        <v>7814</v>
      </c>
      <c r="F32" s="145" t="s">
        <v>7814</v>
      </c>
      <c r="G32" s="145" t="s">
        <v>7814</v>
      </c>
      <c r="H32" s="145" t="s">
        <v>7814</v>
      </c>
      <c r="I32" s="145" t="s">
        <v>7814</v>
      </c>
      <c r="J32" s="145" t="s">
        <v>7814</v>
      </c>
      <c r="K32" s="145" t="s">
        <v>7814</v>
      </c>
      <c r="L32" s="145" t="s">
        <v>7814</v>
      </c>
      <c r="M32" s="145" t="s">
        <v>7814</v>
      </c>
      <c r="N32" s="145">
        <v>0.24080107314031413</v>
      </c>
      <c r="O32" s="145">
        <v>-0.28797478598081661</v>
      </c>
      <c r="P32" s="145">
        <v>-0.73787720065820139</v>
      </c>
      <c r="Q32" s="145">
        <v>7.4233202662236486E-2</v>
      </c>
      <c r="R32" s="145">
        <v>4.2739405694613986E-2</v>
      </c>
      <c r="S32" s="145">
        <v>0.73502727511678734</v>
      </c>
      <c r="T32" s="145">
        <v>-0.43993562819804727</v>
      </c>
      <c r="U32" s="6"/>
    </row>
    <row r="33" spans="1:21">
      <c r="A33" s="127" t="s">
        <v>682</v>
      </c>
      <c r="B33" s="127" t="s">
        <v>683</v>
      </c>
      <c r="C33" s="145" t="s">
        <v>7814</v>
      </c>
      <c r="D33" s="145" t="s">
        <v>7814</v>
      </c>
      <c r="E33" s="145" t="s">
        <v>7814</v>
      </c>
      <c r="F33" s="145" t="s">
        <v>7814</v>
      </c>
      <c r="G33" s="145" t="s">
        <v>7814</v>
      </c>
      <c r="H33" s="145" t="s">
        <v>7814</v>
      </c>
      <c r="I33" s="145" t="s">
        <v>7814</v>
      </c>
      <c r="J33" s="145" t="s">
        <v>7814</v>
      </c>
      <c r="K33" s="145" t="s">
        <v>7814</v>
      </c>
      <c r="L33" s="145" t="s">
        <v>7814</v>
      </c>
      <c r="M33" s="145" t="s">
        <v>7814</v>
      </c>
      <c r="N33" s="145" t="s">
        <v>7814</v>
      </c>
      <c r="O33" s="145" t="s">
        <v>7814</v>
      </c>
      <c r="P33" s="145" t="s">
        <v>7814</v>
      </c>
      <c r="Q33" s="145">
        <v>-1</v>
      </c>
      <c r="R33" s="145" t="s">
        <v>7814</v>
      </c>
      <c r="S33" s="145" t="s">
        <v>7814</v>
      </c>
      <c r="T33" s="145" t="s">
        <v>7814</v>
      </c>
      <c r="U33" s="6"/>
    </row>
    <row r="34" spans="1:21" ht="25.5">
      <c r="A34" s="127" t="s">
        <v>685</v>
      </c>
      <c r="B34" s="127" t="s">
        <v>686</v>
      </c>
      <c r="C34" s="145" t="s">
        <v>7814</v>
      </c>
      <c r="D34" s="145" t="s">
        <v>7814</v>
      </c>
      <c r="E34" s="145" t="s">
        <v>7814</v>
      </c>
      <c r="F34" s="145" t="s">
        <v>7814</v>
      </c>
      <c r="G34" s="145" t="s">
        <v>7814</v>
      </c>
      <c r="H34" s="145" t="s">
        <v>7814</v>
      </c>
      <c r="I34" s="145" t="s">
        <v>7814</v>
      </c>
      <c r="J34" s="145" t="s">
        <v>7814</v>
      </c>
      <c r="K34" s="145" t="s">
        <v>7814</v>
      </c>
      <c r="L34" s="145" t="s">
        <v>7814</v>
      </c>
      <c r="M34" s="145" t="s">
        <v>7814</v>
      </c>
      <c r="N34" s="145">
        <v>0.27607496315862468</v>
      </c>
      <c r="O34" s="145">
        <v>0.36577122514666349</v>
      </c>
      <c r="P34" s="145">
        <v>1.6319678730961403E-3</v>
      </c>
      <c r="Q34" s="145">
        <v>0.30531436203877776</v>
      </c>
      <c r="R34" s="145">
        <v>-0.17156289058979626</v>
      </c>
      <c r="S34" s="145">
        <v>0.16718805168284648</v>
      </c>
      <c r="T34" s="145">
        <v>-6.5556551475855818E-2</v>
      </c>
      <c r="U34" s="6"/>
    </row>
    <row r="35" spans="1:21">
      <c r="A35" s="127" t="s">
        <v>692</v>
      </c>
      <c r="B35" s="127" t="s">
        <v>693</v>
      </c>
      <c r="C35" s="145" t="s">
        <v>7814</v>
      </c>
      <c r="D35" s="145" t="s">
        <v>7814</v>
      </c>
      <c r="E35" s="145" t="s">
        <v>7814</v>
      </c>
      <c r="F35" s="145" t="s">
        <v>7814</v>
      </c>
      <c r="G35" s="145" t="s">
        <v>7814</v>
      </c>
      <c r="H35" s="145" t="s">
        <v>7814</v>
      </c>
      <c r="I35" s="145" t="s">
        <v>7814</v>
      </c>
      <c r="J35" s="145" t="s">
        <v>7814</v>
      </c>
      <c r="K35" s="145" t="s">
        <v>7814</v>
      </c>
      <c r="L35" s="145" t="s">
        <v>7814</v>
      </c>
      <c r="M35" s="145" t="s">
        <v>7814</v>
      </c>
      <c r="N35" s="145">
        <v>9.5686632044645004E-2</v>
      </c>
      <c r="O35" s="145">
        <v>-0.63691041625273925</v>
      </c>
      <c r="P35" s="145">
        <v>-9.0236093788097188E-2</v>
      </c>
      <c r="Q35" s="145">
        <v>0.16058008354481332</v>
      </c>
      <c r="R35" s="145">
        <v>0.13509174492216036</v>
      </c>
      <c r="S35" s="145">
        <v>-0.27406876444623068</v>
      </c>
      <c r="T35" s="145">
        <v>-2.3923011645774532E-2</v>
      </c>
      <c r="U35" s="6"/>
    </row>
    <row r="36" spans="1:21">
      <c r="A36" s="127" t="s">
        <v>697</v>
      </c>
      <c r="B36" s="127" t="s">
        <v>698</v>
      </c>
      <c r="C36" s="145" t="s">
        <v>7814</v>
      </c>
      <c r="D36" s="145" t="s">
        <v>7814</v>
      </c>
      <c r="E36" s="145" t="s">
        <v>7814</v>
      </c>
      <c r="F36" s="145" t="s">
        <v>7814</v>
      </c>
      <c r="G36" s="145" t="s">
        <v>7814</v>
      </c>
      <c r="H36" s="145" t="s">
        <v>7814</v>
      </c>
      <c r="I36" s="145" t="s">
        <v>7814</v>
      </c>
      <c r="J36" s="145" t="s">
        <v>7814</v>
      </c>
      <c r="K36" s="145" t="s">
        <v>7814</v>
      </c>
      <c r="L36" s="145" t="s">
        <v>7814</v>
      </c>
      <c r="M36" s="145" t="s">
        <v>7814</v>
      </c>
      <c r="N36" s="145">
        <v>-6.528118237123144E-7</v>
      </c>
      <c r="O36" s="145">
        <v>0</v>
      </c>
      <c r="P36" s="145">
        <v>6.5281224987586975E-7</v>
      </c>
      <c r="Q36" s="145">
        <v>0</v>
      </c>
      <c r="R36" s="145">
        <v>9.7921773558331485E-6</v>
      </c>
      <c r="S36" s="145">
        <v>-1</v>
      </c>
      <c r="T36" s="145" t="s">
        <v>7814</v>
      </c>
      <c r="U36" s="6"/>
    </row>
    <row r="37" spans="1:21" ht="25.5">
      <c r="A37" s="127" t="s">
        <v>701</v>
      </c>
      <c r="B37" s="127" t="s">
        <v>702</v>
      </c>
      <c r="C37" s="145" t="s">
        <v>7814</v>
      </c>
      <c r="D37" s="145" t="s">
        <v>7814</v>
      </c>
      <c r="E37" s="145" t="s">
        <v>7814</v>
      </c>
      <c r="F37" s="145" t="s">
        <v>7814</v>
      </c>
      <c r="G37" s="145" t="s">
        <v>7814</v>
      </c>
      <c r="H37" s="145" t="s">
        <v>7814</v>
      </c>
      <c r="I37" s="145" t="s">
        <v>7814</v>
      </c>
      <c r="J37" s="145" t="s">
        <v>7814</v>
      </c>
      <c r="K37" s="145" t="s">
        <v>7814</v>
      </c>
      <c r="L37" s="145" t="s">
        <v>7814</v>
      </c>
      <c r="M37" s="145" t="s">
        <v>7814</v>
      </c>
      <c r="N37" s="145">
        <v>-0.12252186897001731</v>
      </c>
      <c r="O37" s="145">
        <v>7.8413301268911318E-3</v>
      </c>
      <c r="P37" s="145">
        <v>4.375005609049313</v>
      </c>
      <c r="Q37" s="145">
        <v>0.29123394202723912</v>
      </c>
      <c r="R37" s="145">
        <v>-2.2023745875533456E-2</v>
      </c>
      <c r="S37" s="145">
        <v>7.2715307907917553E-2</v>
      </c>
      <c r="T37" s="145">
        <v>2.5546624859621163E-2</v>
      </c>
      <c r="U37" s="6"/>
    </row>
    <row r="38" spans="1:21">
      <c r="A38" s="127" t="s">
        <v>708</v>
      </c>
      <c r="B38" s="127" t="s">
        <v>709</v>
      </c>
      <c r="C38" s="145" t="s">
        <v>7814</v>
      </c>
      <c r="D38" s="145" t="s">
        <v>7814</v>
      </c>
      <c r="E38" s="145" t="s">
        <v>7814</v>
      </c>
      <c r="F38" s="145" t="s">
        <v>7814</v>
      </c>
      <c r="G38" s="145" t="s">
        <v>7814</v>
      </c>
      <c r="H38" s="145" t="s">
        <v>7814</v>
      </c>
      <c r="I38" s="145" t="s">
        <v>7814</v>
      </c>
      <c r="J38" s="145" t="s">
        <v>7814</v>
      </c>
      <c r="K38" s="145" t="s">
        <v>7814</v>
      </c>
      <c r="L38" s="145" t="s">
        <v>7814</v>
      </c>
      <c r="M38" s="145" t="s">
        <v>7814</v>
      </c>
      <c r="N38" s="145">
        <v>2.1083651924124776</v>
      </c>
      <c r="O38" s="145">
        <v>-0.62054427532945022</v>
      </c>
      <c r="P38" s="145">
        <v>87.832974381153861</v>
      </c>
      <c r="Q38" s="145">
        <v>-0.41036228913960648</v>
      </c>
      <c r="R38" s="145">
        <v>7.223084518730806E-2</v>
      </c>
      <c r="S38" s="145">
        <v>0.1866868808303595</v>
      </c>
      <c r="T38" s="145">
        <v>-0.11617114650577556</v>
      </c>
      <c r="U38" s="6"/>
    </row>
    <row r="39" spans="1:21" ht="25.5">
      <c r="A39" s="127" t="s">
        <v>712</v>
      </c>
      <c r="B39" s="127" t="s">
        <v>713</v>
      </c>
      <c r="C39" s="145" t="s">
        <v>7814</v>
      </c>
      <c r="D39" s="145" t="s">
        <v>7814</v>
      </c>
      <c r="E39" s="145" t="s">
        <v>7814</v>
      </c>
      <c r="F39" s="145" t="s">
        <v>7814</v>
      </c>
      <c r="G39" s="145" t="s">
        <v>7814</v>
      </c>
      <c r="H39" s="145" t="s">
        <v>7814</v>
      </c>
      <c r="I39" s="145" t="s">
        <v>7814</v>
      </c>
      <c r="J39" s="145" t="s">
        <v>7814</v>
      </c>
      <c r="K39" s="145" t="s">
        <v>7814</v>
      </c>
      <c r="L39" s="145" t="s">
        <v>7814</v>
      </c>
      <c r="M39" s="145" t="s">
        <v>7814</v>
      </c>
      <c r="N39" s="145">
        <v>0</v>
      </c>
      <c r="O39" s="145">
        <v>0</v>
      </c>
      <c r="P39" s="145">
        <v>0</v>
      </c>
      <c r="Q39" s="145">
        <v>0</v>
      </c>
      <c r="R39" s="145">
        <v>0</v>
      </c>
      <c r="S39" s="145">
        <v>274.49200000000002</v>
      </c>
      <c r="T39" s="145">
        <v>0</v>
      </c>
      <c r="U39" s="6"/>
    </row>
    <row r="40" spans="1:21" ht="25.5">
      <c r="A40" s="127" t="s">
        <v>715</v>
      </c>
      <c r="B40" s="127" t="s">
        <v>716</v>
      </c>
      <c r="C40" s="145" t="s">
        <v>7814</v>
      </c>
      <c r="D40" s="145" t="s">
        <v>7814</v>
      </c>
      <c r="E40" s="145" t="s">
        <v>7814</v>
      </c>
      <c r="F40" s="145" t="s">
        <v>7814</v>
      </c>
      <c r="G40" s="145" t="s">
        <v>7814</v>
      </c>
      <c r="H40" s="145" t="s">
        <v>7814</v>
      </c>
      <c r="I40" s="145" t="s">
        <v>7814</v>
      </c>
      <c r="J40" s="145" t="s">
        <v>7814</v>
      </c>
      <c r="K40" s="145" t="s">
        <v>7814</v>
      </c>
      <c r="L40" s="145" t="s">
        <v>7814</v>
      </c>
      <c r="M40" s="145" t="s">
        <v>7814</v>
      </c>
      <c r="N40" s="145">
        <v>6.3507735805397411E-2</v>
      </c>
      <c r="O40" s="145">
        <v>1.2401475134428592E-2</v>
      </c>
      <c r="P40" s="145">
        <v>0.42757593616611345</v>
      </c>
      <c r="Q40" s="145">
        <v>0.28256180957759486</v>
      </c>
      <c r="R40" s="145">
        <v>-8.329226220768908E-2</v>
      </c>
      <c r="S40" s="145">
        <v>-2.4327768186274343E-2</v>
      </c>
      <c r="T40" s="145">
        <v>-0.21579464575131299</v>
      </c>
      <c r="U40" s="6"/>
    </row>
    <row r="41" spans="1:21">
      <c r="A41" s="127" t="s">
        <v>722</v>
      </c>
      <c r="B41" s="127" t="s">
        <v>723</v>
      </c>
      <c r="C41" s="145" t="s">
        <v>7814</v>
      </c>
      <c r="D41" s="145" t="s">
        <v>7814</v>
      </c>
      <c r="E41" s="145" t="s">
        <v>7814</v>
      </c>
      <c r="F41" s="145" t="s">
        <v>7814</v>
      </c>
      <c r="G41" s="145" t="s">
        <v>7814</v>
      </c>
      <c r="H41" s="145" t="s">
        <v>7814</v>
      </c>
      <c r="I41" s="145" t="s">
        <v>7814</v>
      </c>
      <c r="J41" s="145" t="s">
        <v>7814</v>
      </c>
      <c r="K41" s="145" t="s">
        <v>7814</v>
      </c>
      <c r="L41" s="145" t="s">
        <v>7814</v>
      </c>
      <c r="M41" s="145" t="s">
        <v>7814</v>
      </c>
      <c r="N41" s="145">
        <v>-0.43938182780853563</v>
      </c>
      <c r="O41" s="145">
        <v>1.2361883404354825</v>
      </c>
      <c r="P41" s="145">
        <v>0.58038114799518381</v>
      </c>
      <c r="Q41" s="145">
        <v>-0.17267747669088743</v>
      </c>
      <c r="R41" s="145">
        <v>-0.58562743624139924</v>
      </c>
      <c r="S41" s="145">
        <v>0.95361679504213026</v>
      </c>
      <c r="T41" s="145">
        <v>-0.62740340078193313</v>
      </c>
      <c r="U41" s="6"/>
    </row>
    <row r="42" spans="1:21" ht="25.5">
      <c r="A42" s="127" t="s">
        <v>738</v>
      </c>
      <c r="B42" s="127" t="s">
        <v>739</v>
      </c>
      <c r="C42" s="145" t="s">
        <v>7814</v>
      </c>
      <c r="D42" s="145" t="s">
        <v>7814</v>
      </c>
      <c r="E42" s="145" t="s">
        <v>7814</v>
      </c>
      <c r="F42" s="145" t="s">
        <v>7814</v>
      </c>
      <c r="G42" s="145" t="s">
        <v>7814</v>
      </c>
      <c r="H42" s="145" t="s">
        <v>7814</v>
      </c>
      <c r="I42" s="145" t="s">
        <v>7814</v>
      </c>
      <c r="J42" s="145" t="s">
        <v>7814</v>
      </c>
      <c r="K42" s="145" t="s">
        <v>7814</v>
      </c>
      <c r="L42" s="145" t="s">
        <v>7814</v>
      </c>
      <c r="M42" s="145" t="s">
        <v>7814</v>
      </c>
      <c r="N42" s="145">
        <v>-1</v>
      </c>
      <c r="O42" s="145" t="s">
        <v>7814</v>
      </c>
      <c r="P42" s="145">
        <v>-1</v>
      </c>
      <c r="Q42" s="145" t="s">
        <v>7814</v>
      </c>
      <c r="R42" s="145" t="s">
        <v>7814</v>
      </c>
      <c r="S42" s="145" t="s">
        <v>7814</v>
      </c>
      <c r="T42" s="145">
        <v>4.6009945768692173</v>
      </c>
      <c r="U42" s="6"/>
    </row>
    <row r="43" spans="1:21" ht="25.5">
      <c r="A43" s="127" t="s">
        <v>742</v>
      </c>
      <c r="B43" s="127" t="s">
        <v>743</v>
      </c>
      <c r="C43" s="145" t="s">
        <v>7814</v>
      </c>
      <c r="D43" s="145" t="s">
        <v>7814</v>
      </c>
      <c r="E43" s="145" t="s">
        <v>7814</v>
      </c>
      <c r="F43" s="145" t="s">
        <v>7814</v>
      </c>
      <c r="G43" s="145" t="s">
        <v>7814</v>
      </c>
      <c r="H43" s="145" t="s">
        <v>7814</v>
      </c>
      <c r="I43" s="145" t="s">
        <v>7814</v>
      </c>
      <c r="J43" s="145" t="s">
        <v>7814</v>
      </c>
      <c r="K43" s="145" t="s">
        <v>7814</v>
      </c>
      <c r="L43" s="145" t="s">
        <v>7814</v>
      </c>
      <c r="M43" s="145" t="s">
        <v>7814</v>
      </c>
      <c r="N43" s="145">
        <v>-0.49074161146612055</v>
      </c>
      <c r="O43" s="145">
        <v>0.20207077941031365</v>
      </c>
      <c r="P43" s="145">
        <v>-4.1704190249595555E-2</v>
      </c>
      <c r="Q43" s="145">
        <v>1.264816128025273</v>
      </c>
      <c r="R43" s="145">
        <v>-0.53317061595232051</v>
      </c>
      <c r="S43" s="145">
        <v>0.14261687417202568</v>
      </c>
      <c r="T43" s="145">
        <v>0.66947703902574429</v>
      </c>
      <c r="U43" s="6"/>
    </row>
    <row r="44" spans="1:21" ht="25.5">
      <c r="A44" s="127" t="s">
        <v>747</v>
      </c>
      <c r="B44" s="127" t="s">
        <v>748</v>
      </c>
      <c r="C44" s="145" t="s">
        <v>7814</v>
      </c>
      <c r="D44" s="145" t="s">
        <v>7814</v>
      </c>
      <c r="E44" s="145" t="s">
        <v>7814</v>
      </c>
      <c r="F44" s="145" t="s">
        <v>7814</v>
      </c>
      <c r="G44" s="145" t="s">
        <v>7814</v>
      </c>
      <c r="H44" s="145" t="s">
        <v>7814</v>
      </c>
      <c r="I44" s="145" t="s">
        <v>7814</v>
      </c>
      <c r="J44" s="145" t="s">
        <v>7814</v>
      </c>
      <c r="K44" s="145" t="s">
        <v>7814</v>
      </c>
      <c r="L44" s="145" t="s">
        <v>7814</v>
      </c>
      <c r="M44" s="145" t="s">
        <v>7814</v>
      </c>
      <c r="N44" s="145">
        <v>-1</v>
      </c>
      <c r="O44" s="145" t="s">
        <v>7814</v>
      </c>
      <c r="P44" s="145" t="s">
        <v>7814</v>
      </c>
      <c r="Q44" s="145" t="s">
        <v>7814</v>
      </c>
      <c r="R44" s="145" t="s">
        <v>7814</v>
      </c>
      <c r="S44" s="145" t="s">
        <v>7814</v>
      </c>
      <c r="T44" s="145" t="s">
        <v>7814</v>
      </c>
      <c r="U44" s="6"/>
    </row>
    <row r="45" spans="1:21">
      <c r="A45" s="127" t="s">
        <v>247</v>
      </c>
      <c r="B45" s="127" t="s">
        <v>751</v>
      </c>
      <c r="C45" s="145">
        <v>-0.41496626560669142</v>
      </c>
      <c r="D45" s="145">
        <v>-0.24923802024021369</v>
      </c>
      <c r="E45" s="145">
        <v>0.63631321426051179</v>
      </c>
      <c r="F45" s="145">
        <v>0.15476181705519812</v>
      </c>
      <c r="G45" s="145">
        <v>-0.24131346778506299</v>
      </c>
      <c r="H45" s="145">
        <v>0.1154164229965364</v>
      </c>
      <c r="I45" s="145">
        <v>0.3120094485154904</v>
      </c>
      <c r="J45" s="145">
        <v>0.47420811522863565</v>
      </c>
      <c r="K45" s="145">
        <v>0.43052819967226974</v>
      </c>
      <c r="L45" s="145">
        <v>-0.11602532074235569</v>
      </c>
      <c r="M45" s="145">
        <v>-8.5536798188080437E-2</v>
      </c>
      <c r="N45" s="145">
        <v>0.21094008296725494</v>
      </c>
      <c r="O45" s="145">
        <v>0.22520781970893475</v>
      </c>
      <c r="P45" s="145">
        <v>-0.13141316960019367</v>
      </c>
      <c r="Q45" s="145">
        <v>3.8176985776749335E-2</v>
      </c>
      <c r="R45" s="145">
        <v>4.9075140959937771E-2</v>
      </c>
      <c r="S45" s="145">
        <v>4.6598019246002077E-2</v>
      </c>
      <c r="T45" s="145">
        <v>0.14476761059717794</v>
      </c>
      <c r="U45" s="6"/>
    </row>
    <row r="46" spans="1:21">
      <c r="A46" s="127" t="s">
        <v>248</v>
      </c>
      <c r="B46" s="127" t="s">
        <v>760</v>
      </c>
      <c r="C46" s="145">
        <v>-0.32648409395170075</v>
      </c>
      <c r="D46" s="145">
        <v>0.16488041936299608</v>
      </c>
      <c r="E46" s="145">
        <v>0.13593706414524742</v>
      </c>
      <c r="F46" s="145">
        <v>0.9657847313404947</v>
      </c>
      <c r="G46" s="145">
        <v>-0.17331530517474578</v>
      </c>
      <c r="H46" s="145">
        <v>-0.12908682074654729</v>
      </c>
      <c r="I46" s="145">
        <v>2.366369202127765E-2</v>
      </c>
      <c r="J46" s="145">
        <v>0.17864446848997889</v>
      </c>
      <c r="K46" s="145">
        <v>0.18572853076343721</v>
      </c>
      <c r="L46" s="145">
        <v>0.11973987853898201</v>
      </c>
      <c r="M46" s="145">
        <v>2.290316687124283</v>
      </c>
      <c r="N46" s="145">
        <v>2.7035364896194247E-2</v>
      </c>
      <c r="O46" s="145">
        <v>-1.4591142230783814E-3</v>
      </c>
      <c r="P46" s="145">
        <v>0.24820796484571866</v>
      </c>
      <c r="Q46" s="145">
        <v>0.22542646111152098</v>
      </c>
      <c r="R46" s="145">
        <v>0.11871751459526447</v>
      </c>
      <c r="S46" s="145">
        <v>-1.6895453588759834E-2</v>
      </c>
      <c r="T46" s="145">
        <v>8.4359319642800343E-2</v>
      </c>
      <c r="U46" s="6"/>
    </row>
    <row r="47" spans="1:21" ht="25.5">
      <c r="A47" s="127" t="s">
        <v>249</v>
      </c>
      <c r="B47" s="127" t="s">
        <v>761</v>
      </c>
      <c r="C47" s="145">
        <v>-0.28436671554464255</v>
      </c>
      <c r="D47" s="145">
        <v>6.2797706601591022E-2</v>
      </c>
      <c r="E47" s="145">
        <v>-0.19252872353963235</v>
      </c>
      <c r="F47" s="145">
        <v>2.7690583083145257</v>
      </c>
      <c r="G47" s="145">
        <v>-0.69840893391253867</v>
      </c>
      <c r="H47" s="145">
        <v>0.13875773644545902</v>
      </c>
      <c r="I47" s="145">
        <v>0.10652757664867457</v>
      </c>
      <c r="J47" s="145">
        <v>0.31377444405965343</v>
      </c>
      <c r="K47" s="145">
        <v>-4.307356816812364E-2</v>
      </c>
      <c r="L47" s="145">
        <v>0.12653874582310801</v>
      </c>
      <c r="M47" s="145">
        <v>2.323922413571176</v>
      </c>
      <c r="N47" s="145">
        <v>7.3703422956012746E-2</v>
      </c>
      <c r="O47" s="145">
        <v>2.6456828790629092E-2</v>
      </c>
      <c r="P47" s="145">
        <v>0.15786272291244643</v>
      </c>
      <c r="Q47" s="145">
        <v>8.4197421447106638E-2</v>
      </c>
      <c r="R47" s="145">
        <v>0.20235259960655355</v>
      </c>
      <c r="S47" s="145">
        <v>0.19589111014053467</v>
      </c>
      <c r="T47" s="145">
        <v>0.20036805730931545</v>
      </c>
      <c r="U47" s="6"/>
    </row>
    <row r="48" spans="1:21">
      <c r="A48" s="127" t="s">
        <v>250</v>
      </c>
      <c r="B48" s="127" t="s">
        <v>136</v>
      </c>
      <c r="C48" s="145">
        <v>-0.36468679441429314</v>
      </c>
      <c r="D48" s="145">
        <v>0.26918120604223666</v>
      </c>
      <c r="E48" s="145">
        <v>0.41696694461941464</v>
      </c>
      <c r="F48" s="145">
        <v>8.6577320352444878E-2</v>
      </c>
      <c r="G48" s="145">
        <v>0.71473729467021585</v>
      </c>
      <c r="H48" s="145">
        <v>-0.20875880722934512</v>
      </c>
      <c r="I48" s="145">
        <v>-1.1810340562679185E-2</v>
      </c>
      <c r="J48" s="145">
        <v>0.11386775549050195</v>
      </c>
      <c r="K48" s="145">
        <v>0.3150928150277415</v>
      </c>
      <c r="L48" s="145">
        <v>0.11694274567938566</v>
      </c>
      <c r="M48" s="145">
        <v>-1</v>
      </c>
      <c r="N48" s="145" t="s">
        <v>7814</v>
      </c>
      <c r="O48" s="145" t="s">
        <v>7814</v>
      </c>
      <c r="P48" s="145" t="s">
        <v>7814</v>
      </c>
      <c r="Q48" s="145" t="s">
        <v>7814</v>
      </c>
      <c r="R48" s="145" t="s">
        <v>7814</v>
      </c>
      <c r="S48" s="145" t="s">
        <v>7814</v>
      </c>
      <c r="T48" s="145" t="s">
        <v>7814</v>
      </c>
      <c r="U48" s="6"/>
    </row>
    <row r="49" spans="1:21">
      <c r="A49" s="127" t="s">
        <v>860</v>
      </c>
      <c r="B49" s="127" t="s">
        <v>861</v>
      </c>
      <c r="C49" s="145" t="s">
        <v>7814</v>
      </c>
      <c r="D49" s="145" t="s">
        <v>7814</v>
      </c>
      <c r="E49" s="145" t="s">
        <v>7814</v>
      </c>
      <c r="F49" s="145" t="s">
        <v>7814</v>
      </c>
      <c r="G49" s="145" t="s">
        <v>7814</v>
      </c>
      <c r="H49" s="145" t="s">
        <v>7814</v>
      </c>
      <c r="I49" s="145" t="s">
        <v>7814</v>
      </c>
      <c r="J49" s="145" t="s">
        <v>7814</v>
      </c>
      <c r="K49" s="145" t="s">
        <v>7814</v>
      </c>
      <c r="L49" s="145" t="s">
        <v>7814</v>
      </c>
      <c r="M49" s="145" t="s">
        <v>7814</v>
      </c>
      <c r="N49" s="145">
        <v>0.26409087305465967</v>
      </c>
      <c r="O49" s="145">
        <v>-0.66980783282786049</v>
      </c>
      <c r="P49" s="145">
        <v>9.9094517131305154E-2</v>
      </c>
      <c r="Q49" s="145">
        <v>1.1886174078439172E-3</v>
      </c>
      <c r="R49" s="145">
        <v>0.29862304245480054</v>
      </c>
      <c r="S49" s="145">
        <v>0.15773390804666179</v>
      </c>
      <c r="T49" s="145">
        <v>0.13563643162350422</v>
      </c>
      <c r="U49" s="6"/>
    </row>
    <row r="50" spans="1:21">
      <c r="A50" s="127" t="s">
        <v>934</v>
      </c>
      <c r="B50" s="127" t="s">
        <v>133</v>
      </c>
      <c r="C50" s="145" t="s">
        <v>7814</v>
      </c>
      <c r="D50" s="145" t="s">
        <v>7814</v>
      </c>
      <c r="E50" s="145" t="s">
        <v>7814</v>
      </c>
      <c r="F50" s="145" t="s">
        <v>7814</v>
      </c>
      <c r="G50" s="145" t="s">
        <v>7814</v>
      </c>
      <c r="H50" s="145" t="s">
        <v>7814</v>
      </c>
      <c r="I50" s="145" t="s">
        <v>7814</v>
      </c>
      <c r="J50" s="145" t="s">
        <v>7814</v>
      </c>
      <c r="K50" s="145" t="s">
        <v>7814</v>
      </c>
      <c r="L50" s="145" t="s">
        <v>7814</v>
      </c>
      <c r="M50" s="145" t="s">
        <v>7814</v>
      </c>
      <c r="N50" s="145">
        <v>-1.1074785739088147E-2</v>
      </c>
      <c r="O50" s="145">
        <v>-0.14930941623311528</v>
      </c>
      <c r="P50" s="145">
        <v>-6.5644737224729785E-2</v>
      </c>
      <c r="Q50" s="145">
        <v>-7.9705236563932576E-3</v>
      </c>
      <c r="R50" s="145">
        <v>5.8560380146450548E-2</v>
      </c>
      <c r="S50" s="145">
        <v>-0.14766752560922333</v>
      </c>
      <c r="T50" s="145">
        <v>0.24275894464416078</v>
      </c>
      <c r="U50" s="6"/>
    </row>
    <row r="51" spans="1:21">
      <c r="A51" s="127" t="s">
        <v>943</v>
      </c>
      <c r="B51" s="127" t="s">
        <v>166</v>
      </c>
      <c r="C51" s="145" t="s">
        <v>7814</v>
      </c>
      <c r="D51" s="145" t="s">
        <v>7814</v>
      </c>
      <c r="E51" s="145" t="s">
        <v>7814</v>
      </c>
      <c r="F51" s="145" t="s">
        <v>7814</v>
      </c>
      <c r="G51" s="145" t="s">
        <v>7814</v>
      </c>
      <c r="H51" s="145" t="s">
        <v>7814</v>
      </c>
      <c r="I51" s="145" t="s">
        <v>7814</v>
      </c>
      <c r="J51" s="145" t="s">
        <v>7814</v>
      </c>
      <c r="K51" s="145" t="s">
        <v>7814</v>
      </c>
      <c r="L51" s="145" t="s">
        <v>7814</v>
      </c>
      <c r="M51" s="145" t="s">
        <v>7814</v>
      </c>
      <c r="N51" s="145">
        <v>29.256158050955268</v>
      </c>
      <c r="O51" s="145">
        <v>0.33895178987109281</v>
      </c>
      <c r="P51" s="145">
        <v>0.45224995476643765</v>
      </c>
      <c r="Q51" s="145">
        <v>-4.2173405208507035E-2</v>
      </c>
      <c r="R51" s="145">
        <v>0.44560778897956155</v>
      </c>
      <c r="S51" s="145">
        <v>0.17479453355387559</v>
      </c>
      <c r="T51" s="145">
        <v>0.65375938607949524</v>
      </c>
      <c r="U51" s="6"/>
    </row>
    <row r="52" spans="1:21">
      <c r="A52" s="127" t="s">
        <v>946</v>
      </c>
      <c r="B52" s="127" t="s">
        <v>154</v>
      </c>
      <c r="C52" s="145" t="s">
        <v>7814</v>
      </c>
      <c r="D52" s="145" t="s">
        <v>7814</v>
      </c>
      <c r="E52" s="145" t="s">
        <v>7814</v>
      </c>
      <c r="F52" s="145" t="s">
        <v>7814</v>
      </c>
      <c r="G52" s="145" t="s">
        <v>7814</v>
      </c>
      <c r="H52" s="145" t="s">
        <v>7814</v>
      </c>
      <c r="I52" s="145" t="s">
        <v>7814</v>
      </c>
      <c r="J52" s="145" t="s">
        <v>7814</v>
      </c>
      <c r="K52" s="145" t="s">
        <v>7814</v>
      </c>
      <c r="L52" s="145" t="s">
        <v>7814</v>
      </c>
      <c r="M52" s="145" t="s">
        <v>7814</v>
      </c>
      <c r="N52" s="145">
        <v>8.7139277449906292</v>
      </c>
      <c r="O52" s="145">
        <v>6.8390797718573565E-2</v>
      </c>
      <c r="P52" s="145">
        <v>4.2907219003953676</v>
      </c>
      <c r="Q52" s="145">
        <v>2.246324881037778E-3</v>
      </c>
      <c r="R52" s="145">
        <v>-3.7462348950382239E-3</v>
      </c>
      <c r="S52" s="145">
        <v>-9.8331498237293744E-2</v>
      </c>
      <c r="T52" s="145">
        <v>-9.3817551773260607E-2</v>
      </c>
      <c r="U52" s="6"/>
    </row>
    <row r="53" spans="1:21">
      <c r="A53" s="127" t="s">
        <v>949</v>
      </c>
      <c r="B53" s="127" t="s">
        <v>132</v>
      </c>
      <c r="C53" s="145" t="s">
        <v>7814</v>
      </c>
      <c r="D53" s="145" t="s">
        <v>7814</v>
      </c>
      <c r="E53" s="145" t="s">
        <v>7814</v>
      </c>
      <c r="F53" s="145" t="s">
        <v>7814</v>
      </c>
      <c r="G53" s="145" t="s">
        <v>7814</v>
      </c>
      <c r="H53" s="145" t="s">
        <v>7814</v>
      </c>
      <c r="I53" s="145" t="s">
        <v>7814</v>
      </c>
      <c r="J53" s="145" t="s">
        <v>7814</v>
      </c>
      <c r="K53" s="145" t="s">
        <v>7814</v>
      </c>
      <c r="L53" s="145" t="s">
        <v>7814</v>
      </c>
      <c r="M53" s="145" t="s">
        <v>7814</v>
      </c>
      <c r="N53" s="145">
        <v>8.8450472032549007E-2</v>
      </c>
      <c r="O53" s="145">
        <v>-0.13624704694056849</v>
      </c>
      <c r="P53" s="145">
        <v>0.52685877721440144</v>
      </c>
      <c r="Q53" s="145">
        <v>0.11285039182668721</v>
      </c>
      <c r="R53" s="145">
        <v>5.2886764032702996E-2</v>
      </c>
      <c r="S53" s="145">
        <v>-2.156048322576484E-3</v>
      </c>
      <c r="T53" s="145">
        <v>-0.25964898181209511</v>
      </c>
      <c r="U53" s="6"/>
    </row>
    <row r="54" spans="1:21">
      <c r="A54" s="127" t="s">
        <v>962</v>
      </c>
      <c r="B54" s="127" t="s">
        <v>131</v>
      </c>
      <c r="C54" s="145" t="s">
        <v>7814</v>
      </c>
      <c r="D54" s="145" t="s">
        <v>7814</v>
      </c>
      <c r="E54" s="145" t="s">
        <v>7814</v>
      </c>
      <c r="F54" s="145" t="s">
        <v>7814</v>
      </c>
      <c r="G54" s="145" t="s">
        <v>7814</v>
      </c>
      <c r="H54" s="145" t="s">
        <v>7814</v>
      </c>
      <c r="I54" s="145" t="s">
        <v>7814</v>
      </c>
      <c r="J54" s="145" t="s">
        <v>7814</v>
      </c>
      <c r="K54" s="145" t="s">
        <v>7814</v>
      </c>
      <c r="L54" s="145" t="s">
        <v>7814</v>
      </c>
      <c r="M54" s="145" t="s">
        <v>7814</v>
      </c>
      <c r="N54" s="145">
        <v>9.5660158881547691E-2</v>
      </c>
      <c r="O54" s="145">
        <v>0.12126677216244355</v>
      </c>
      <c r="P54" s="145">
        <v>7.5292161933256788E-2</v>
      </c>
      <c r="Q54" s="145">
        <v>0.11849911300722064</v>
      </c>
      <c r="R54" s="145">
        <v>0.17927992518028793</v>
      </c>
      <c r="S54" s="145">
        <v>0.20866231675316649</v>
      </c>
      <c r="T54" s="145">
        <v>8.8409833564899939E-3</v>
      </c>
      <c r="U54" s="6"/>
    </row>
    <row r="55" spans="1:21">
      <c r="A55" s="127" t="s">
        <v>1021</v>
      </c>
      <c r="B55" s="127" t="s">
        <v>1022</v>
      </c>
      <c r="C55" s="145" t="s">
        <v>7814</v>
      </c>
      <c r="D55" s="145" t="s">
        <v>7814</v>
      </c>
      <c r="E55" s="145" t="s">
        <v>7814</v>
      </c>
      <c r="F55" s="145" t="s">
        <v>7814</v>
      </c>
      <c r="G55" s="145" t="s">
        <v>7814</v>
      </c>
      <c r="H55" s="145" t="s">
        <v>7814</v>
      </c>
      <c r="I55" s="145" t="s">
        <v>7814</v>
      </c>
      <c r="J55" s="145" t="s">
        <v>7814</v>
      </c>
      <c r="K55" s="145" t="s">
        <v>7814</v>
      </c>
      <c r="L55" s="145" t="s">
        <v>7814</v>
      </c>
      <c r="M55" s="145" t="s">
        <v>7814</v>
      </c>
      <c r="N55" s="145">
        <v>0.18881138163096808</v>
      </c>
      <c r="O55" s="145">
        <v>2.1885719107413097E-2</v>
      </c>
      <c r="P55" s="145">
        <v>0.14377400890973557</v>
      </c>
      <c r="Q55" s="145">
        <v>0.26053155476627482</v>
      </c>
      <c r="R55" s="145">
        <v>0.15982543763192822</v>
      </c>
      <c r="S55" s="145">
        <v>0.23473932805682632</v>
      </c>
      <c r="T55" s="145">
        <v>8.0242742950217744E-2</v>
      </c>
      <c r="U55" s="6"/>
    </row>
    <row r="56" spans="1:21">
      <c r="A56" s="127" t="s">
        <v>1047</v>
      </c>
      <c r="B56" s="127" t="s">
        <v>1048</v>
      </c>
      <c r="C56" s="145" t="s">
        <v>7814</v>
      </c>
      <c r="D56" s="145" t="s">
        <v>7814</v>
      </c>
      <c r="E56" s="145" t="s">
        <v>7814</v>
      </c>
      <c r="F56" s="145" t="s">
        <v>7814</v>
      </c>
      <c r="G56" s="145" t="s">
        <v>7814</v>
      </c>
      <c r="H56" s="145" t="s">
        <v>7814</v>
      </c>
      <c r="I56" s="145" t="s">
        <v>7814</v>
      </c>
      <c r="J56" s="145" t="s">
        <v>7814</v>
      </c>
      <c r="K56" s="145" t="s">
        <v>7814</v>
      </c>
      <c r="L56" s="145" t="s">
        <v>7814</v>
      </c>
      <c r="M56" s="145" t="s">
        <v>7814</v>
      </c>
      <c r="N56" s="145">
        <v>6.7867713286352022E-2</v>
      </c>
      <c r="O56" s="145">
        <v>-3.9980653801836401E-3</v>
      </c>
      <c r="P56" s="145">
        <v>8.5996299475404117E-2</v>
      </c>
      <c r="Q56" s="145">
        <v>4.2084974776242449E-2</v>
      </c>
      <c r="R56" s="145">
        <v>0.14193853731584757</v>
      </c>
      <c r="S56" s="145">
        <v>0.19585596732959171</v>
      </c>
      <c r="T56" s="145">
        <v>0.2632877858928897</v>
      </c>
      <c r="U56" s="6"/>
    </row>
    <row r="57" spans="1:21" ht="25.5">
      <c r="A57" s="127" t="s">
        <v>1113</v>
      </c>
      <c r="B57" s="127" t="s">
        <v>1114</v>
      </c>
      <c r="C57" s="145" t="s">
        <v>7814</v>
      </c>
      <c r="D57" s="145" t="s">
        <v>7814</v>
      </c>
      <c r="E57" s="145" t="s">
        <v>7814</v>
      </c>
      <c r="F57" s="145" t="s">
        <v>7814</v>
      </c>
      <c r="G57" s="145" t="s">
        <v>7814</v>
      </c>
      <c r="H57" s="145" t="s">
        <v>7814</v>
      </c>
      <c r="I57" s="145" t="s">
        <v>7814</v>
      </c>
      <c r="J57" s="145" t="s">
        <v>7814</v>
      </c>
      <c r="K57" s="145" t="s">
        <v>7814</v>
      </c>
      <c r="L57" s="145" t="s">
        <v>7814</v>
      </c>
      <c r="M57" s="145" t="s">
        <v>7814</v>
      </c>
      <c r="N57" s="145">
        <v>1.7925830209260261</v>
      </c>
      <c r="O57" s="145">
        <v>-0.85700035269710384</v>
      </c>
      <c r="P57" s="145">
        <v>-0.92224591366174902</v>
      </c>
      <c r="Q57" s="145">
        <v>-0.98000754670757662</v>
      </c>
      <c r="R57" s="145">
        <v>-0.86560622079004446</v>
      </c>
      <c r="S57" s="145">
        <v>32.749827018897051</v>
      </c>
      <c r="T57" s="145">
        <v>12.62791727655125</v>
      </c>
      <c r="U57" s="6"/>
    </row>
    <row r="58" spans="1:21">
      <c r="A58" s="127" t="s">
        <v>1125</v>
      </c>
      <c r="B58" s="127" t="s">
        <v>176</v>
      </c>
      <c r="C58" s="145" t="s">
        <v>7814</v>
      </c>
      <c r="D58" s="145" t="s">
        <v>7814</v>
      </c>
      <c r="E58" s="145" t="s">
        <v>7814</v>
      </c>
      <c r="F58" s="145" t="s">
        <v>7814</v>
      </c>
      <c r="G58" s="145" t="s">
        <v>7814</v>
      </c>
      <c r="H58" s="145" t="s">
        <v>7814</v>
      </c>
      <c r="I58" s="145" t="s">
        <v>7814</v>
      </c>
      <c r="J58" s="145" t="s">
        <v>7814</v>
      </c>
      <c r="K58" s="145" t="s">
        <v>7814</v>
      </c>
      <c r="L58" s="145" t="s">
        <v>7814</v>
      </c>
      <c r="M58" s="145" t="s">
        <v>7814</v>
      </c>
      <c r="N58" s="145">
        <v>-0.59849397869820842</v>
      </c>
      <c r="O58" s="145">
        <v>6.3777147335382194E-3</v>
      </c>
      <c r="P58" s="145">
        <v>0.58244370858676897</v>
      </c>
      <c r="Q58" s="145">
        <v>8.9558635445662893E-2</v>
      </c>
      <c r="R58" s="145">
        <v>2.2200546478044599E-2</v>
      </c>
      <c r="S58" s="145">
        <v>-3.6021026775110508E-2</v>
      </c>
      <c r="T58" s="145">
        <v>7.1651545929779098E-2</v>
      </c>
      <c r="U58" s="6"/>
    </row>
    <row r="59" spans="1:21">
      <c r="A59" s="127" t="s">
        <v>1162</v>
      </c>
      <c r="B59" s="127" t="s">
        <v>1163</v>
      </c>
      <c r="C59" s="145" t="s">
        <v>7814</v>
      </c>
      <c r="D59" s="145" t="s">
        <v>7814</v>
      </c>
      <c r="E59" s="145" t="s">
        <v>7814</v>
      </c>
      <c r="F59" s="145" t="s">
        <v>7814</v>
      </c>
      <c r="G59" s="145" t="s">
        <v>7814</v>
      </c>
      <c r="H59" s="145" t="s">
        <v>7814</v>
      </c>
      <c r="I59" s="145" t="s">
        <v>7814</v>
      </c>
      <c r="J59" s="145" t="s">
        <v>7814</v>
      </c>
      <c r="K59" s="145" t="s">
        <v>7814</v>
      </c>
      <c r="L59" s="145" t="s">
        <v>7814</v>
      </c>
      <c r="M59" s="145" t="s">
        <v>7814</v>
      </c>
      <c r="N59" s="145">
        <v>-1</v>
      </c>
      <c r="O59" s="145" t="s">
        <v>7814</v>
      </c>
      <c r="P59" s="145" t="s">
        <v>7814</v>
      </c>
      <c r="Q59" s="145" t="s">
        <v>7814</v>
      </c>
      <c r="R59" s="145" t="s">
        <v>7814</v>
      </c>
      <c r="S59" s="145" t="s">
        <v>7814</v>
      </c>
      <c r="T59" s="145" t="s">
        <v>7814</v>
      </c>
      <c r="U59" s="6"/>
    </row>
    <row r="60" spans="1:21">
      <c r="A60" s="127" t="s">
        <v>1168</v>
      </c>
      <c r="B60" s="127" t="s">
        <v>1169</v>
      </c>
      <c r="C60" s="145" t="s">
        <v>7814</v>
      </c>
      <c r="D60" s="145" t="s">
        <v>7814</v>
      </c>
      <c r="E60" s="145" t="s">
        <v>7814</v>
      </c>
      <c r="F60" s="145" t="s">
        <v>7814</v>
      </c>
      <c r="G60" s="145" t="s">
        <v>7814</v>
      </c>
      <c r="H60" s="145" t="s">
        <v>7814</v>
      </c>
      <c r="I60" s="145" t="s">
        <v>7814</v>
      </c>
      <c r="J60" s="145" t="s">
        <v>7814</v>
      </c>
      <c r="K60" s="145" t="s">
        <v>7814</v>
      </c>
      <c r="L60" s="145" t="s">
        <v>7814</v>
      </c>
      <c r="M60" s="145" t="s">
        <v>7814</v>
      </c>
      <c r="N60" s="145">
        <v>1.496270311595254</v>
      </c>
      <c r="O60" s="145">
        <v>-0.83478618959895456</v>
      </c>
      <c r="P60" s="145">
        <v>-0.21849502516561609</v>
      </c>
      <c r="Q60" s="145">
        <v>4.9825602672255025</v>
      </c>
      <c r="R60" s="145">
        <v>0.10068097966742848</v>
      </c>
      <c r="S60" s="145">
        <v>-0.59846354921994072</v>
      </c>
      <c r="T60" s="145">
        <v>0.15066598550992349</v>
      </c>
      <c r="U60" s="6"/>
    </row>
    <row r="61" spans="1:21" ht="25.5">
      <c r="A61" s="127" t="s">
        <v>1176</v>
      </c>
      <c r="B61" s="127" t="s">
        <v>7663</v>
      </c>
      <c r="C61" s="145" t="s">
        <v>7814</v>
      </c>
      <c r="D61" s="145" t="s">
        <v>7814</v>
      </c>
      <c r="E61" s="145" t="s">
        <v>7814</v>
      </c>
      <c r="F61" s="145" t="s">
        <v>7814</v>
      </c>
      <c r="G61" s="145" t="s">
        <v>7814</v>
      </c>
      <c r="H61" s="145" t="s">
        <v>7814</v>
      </c>
      <c r="I61" s="145" t="s">
        <v>7814</v>
      </c>
      <c r="J61" s="145" t="s">
        <v>7814</v>
      </c>
      <c r="K61" s="145" t="s">
        <v>7814</v>
      </c>
      <c r="L61" s="145" t="s">
        <v>7814</v>
      </c>
      <c r="M61" s="145" t="s">
        <v>7814</v>
      </c>
      <c r="N61" s="145">
        <v>-0.19064779091716852</v>
      </c>
      <c r="O61" s="145">
        <v>8.6566702375129881E-2</v>
      </c>
      <c r="P61" s="145">
        <v>1.0955031215174706</v>
      </c>
      <c r="Q61" s="145">
        <v>0.14084509083598831</v>
      </c>
      <c r="R61" s="145">
        <v>0.1473034492678397</v>
      </c>
      <c r="S61" s="145">
        <v>0.14798666439868094</v>
      </c>
      <c r="T61" s="145">
        <v>0.12451105012661476</v>
      </c>
      <c r="U61" s="6"/>
    </row>
    <row r="62" spans="1:21" ht="25.5">
      <c r="A62" s="127" t="s">
        <v>1185</v>
      </c>
      <c r="B62" s="127" t="s">
        <v>1186</v>
      </c>
      <c r="C62" s="145" t="s">
        <v>7814</v>
      </c>
      <c r="D62" s="145" t="s">
        <v>7814</v>
      </c>
      <c r="E62" s="145" t="s">
        <v>7814</v>
      </c>
      <c r="F62" s="145" t="s">
        <v>7814</v>
      </c>
      <c r="G62" s="145" t="s">
        <v>7814</v>
      </c>
      <c r="H62" s="145" t="s">
        <v>7814</v>
      </c>
      <c r="I62" s="145" t="s">
        <v>7814</v>
      </c>
      <c r="J62" s="145" t="s">
        <v>7814</v>
      </c>
      <c r="K62" s="145" t="s">
        <v>7814</v>
      </c>
      <c r="L62" s="145" t="s">
        <v>7814</v>
      </c>
      <c r="M62" s="145" t="s">
        <v>7814</v>
      </c>
      <c r="N62" s="145">
        <v>-0.16723954237382577</v>
      </c>
      <c r="O62" s="145">
        <v>9.4124176323926501E-2</v>
      </c>
      <c r="P62" s="145">
        <v>0.22807257083660001</v>
      </c>
      <c r="Q62" s="145">
        <v>7.6600070896013686E-2</v>
      </c>
      <c r="R62" s="145">
        <v>0.28839411712296803</v>
      </c>
      <c r="S62" s="145">
        <v>5.2062911309334582E-2</v>
      </c>
      <c r="T62" s="145">
        <v>0.81963384624322799</v>
      </c>
      <c r="U62" s="6"/>
    </row>
    <row r="63" spans="1:21">
      <c r="A63" s="127" t="s">
        <v>1189</v>
      </c>
      <c r="B63" s="127" t="s">
        <v>191</v>
      </c>
      <c r="C63" s="145" t="s">
        <v>7814</v>
      </c>
      <c r="D63" s="145" t="s">
        <v>7814</v>
      </c>
      <c r="E63" s="145" t="s">
        <v>7814</v>
      </c>
      <c r="F63" s="145" t="s">
        <v>7814</v>
      </c>
      <c r="G63" s="145" t="s">
        <v>7814</v>
      </c>
      <c r="H63" s="145" t="s">
        <v>7814</v>
      </c>
      <c r="I63" s="145" t="s">
        <v>7814</v>
      </c>
      <c r="J63" s="145" t="s">
        <v>7814</v>
      </c>
      <c r="K63" s="145" t="s">
        <v>7814</v>
      </c>
      <c r="L63" s="145" t="s">
        <v>7814</v>
      </c>
      <c r="M63" s="145" t="s">
        <v>7814</v>
      </c>
      <c r="N63" s="145">
        <v>-0.99747448489201374</v>
      </c>
      <c r="O63" s="145">
        <v>-8.8122092670829377E-2</v>
      </c>
      <c r="P63" s="145">
        <v>-0.63231767466389188</v>
      </c>
      <c r="Q63" s="145">
        <v>0</v>
      </c>
      <c r="R63" s="145">
        <v>0</v>
      </c>
      <c r="S63" s="145">
        <v>0</v>
      </c>
      <c r="T63" s="145">
        <v>0</v>
      </c>
      <c r="U63" s="6"/>
    </row>
    <row r="64" spans="1:21">
      <c r="A64" s="127" t="s">
        <v>1194</v>
      </c>
      <c r="B64" s="127" t="s">
        <v>1195</v>
      </c>
      <c r="C64" s="145" t="s">
        <v>7814</v>
      </c>
      <c r="D64" s="145" t="s">
        <v>7814</v>
      </c>
      <c r="E64" s="145" t="s">
        <v>7814</v>
      </c>
      <c r="F64" s="145" t="s">
        <v>7814</v>
      </c>
      <c r="G64" s="145" t="s">
        <v>7814</v>
      </c>
      <c r="H64" s="145" t="s">
        <v>7814</v>
      </c>
      <c r="I64" s="145" t="s">
        <v>7814</v>
      </c>
      <c r="J64" s="145" t="s">
        <v>7814</v>
      </c>
      <c r="K64" s="145" t="s">
        <v>7814</v>
      </c>
      <c r="L64" s="145" t="s">
        <v>7814</v>
      </c>
      <c r="M64" s="145" t="s">
        <v>7814</v>
      </c>
      <c r="N64" s="145">
        <v>1664.2243436619717</v>
      </c>
      <c r="O64" s="145">
        <v>-0.9773604711129279</v>
      </c>
      <c r="P64" s="145">
        <v>3.5695420645773233</v>
      </c>
      <c r="Q64" s="145">
        <v>-6.9181345126768691E-3</v>
      </c>
      <c r="R64" s="145">
        <v>8.6550276847327687</v>
      </c>
      <c r="S64" s="145">
        <v>-0.92033411968890178</v>
      </c>
      <c r="T64" s="145">
        <v>19.590530924172285</v>
      </c>
      <c r="U64" s="6"/>
    </row>
    <row r="65" spans="1:21">
      <c r="A65" s="127" t="s">
        <v>1197</v>
      </c>
      <c r="B65" s="127" t="s">
        <v>210</v>
      </c>
      <c r="C65" s="145" t="s">
        <v>7814</v>
      </c>
      <c r="D65" s="145" t="s">
        <v>7814</v>
      </c>
      <c r="E65" s="145" t="s">
        <v>7814</v>
      </c>
      <c r="F65" s="145" t="s">
        <v>7814</v>
      </c>
      <c r="G65" s="145" t="s">
        <v>7814</v>
      </c>
      <c r="H65" s="145" t="s">
        <v>7814</v>
      </c>
      <c r="I65" s="145" t="s">
        <v>7814</v>
      </c>
      <c r="J65" s="145" t="s">
        <v>7814</v>
      </c>
      <c r="K65" s="145" t="s">
        <v>7814</v>
      </c>
      <c r="L65" s="145" t="s">
        <v>7814</v>
      </c>
      <c r="M65" s="145" t="s">
        <v>7814</v>
      </c>
      <c r="N65" s="145">
        <v>2.8356580521995543E-2</v>
      </c>
      <c r="O65" s="145">
        <v>0.28614405757817379</v>
      </c>
      <c r="P65" s="145">
        <v>5.0764614679063375E-2</v>
      </c>
      <c r="Q65" s="145">
        <v>0.13336949548745539</v>
      </c>
      <c r="R65" s="145">
        <v>0.17180239354895949</v>
      </c>
      <c r="S65" s="145">
        <v>4.7119493045018862E-2</v>
      </c>
      <c r="T65" s="145">
        <v>8.5425978212741061E-2</v>
      </c>
      <c r="U65" s="6"/>
    </row>
    <row r="66" spans="1:21" ht="25.5">
      <c r="A66" s="127" t="s">
        <v>1202</v>
      </c>
      <c r="B66" s="127" t="s">
        <v>185</v>
      </c>
      <c r="C66" s="145" t="s">
        <v>7814</v>
      </c>
      <c r="D66" s="145" t="s">
        <v>7814</v>
      </c>
      <c r="E66" s="145" t="s">
        <v>7814</v>
      </c>
      <c r="F66" s="145" t="s">
        <v>7814</v>
      </c>
      <c r="G66" s="145" t="s">
        <v>7814</v>
      </c>
      <c r="H66" s="145" t="s">
        <v>7814</v>
      </c>
      <c r="I66" s="145" t="s">
        <v>7814</v>
      </c>
      <c r="J66" s="145" t="s">
        <v>7814</v>
      </c>
      <c r="K66" s="145" t="s">
        <v>7814</v>
      </c>
      <c r="L66" s="145" t="s">
        <v>7814</v>
      </c>
      <c r="M66" s="145" t="s">
        <v>7814</v>
      </c>
      <c r="N66" s="145">
        <v>1.944969967363801</v>
      </c>
      <c r="O66" s="145">
        <v>-0.51698658832279498</v>
      </c>
      <c r="P66" s="145">
        <v>1.3074608356938031</v>
      </c>
      <c r="Q66" s="145">
        <v>-0.96064705355627544</v>
      </c>
      <c r="R66" s="145">
        <v>-0.33086279814371483</v>
      </c>
      <c r="S66" s="145">
        <v>-0.2164502351774667</v>
      </c>
      <c r="T66" s="145">
        <v>-0.11388685641186223</v>
      </c>
      <c r="U66" s="6"/>
    </row>
    <row r="67" spans="1:21">
      <c r="A67" s="127" t="s">
        <v>1207</v>
      </c>
      <c r="B67" s="127" t="s">
        <v>126</v>
      </c>
      <c r="C67" s="145" t="s">
        <v>7814</v>
      </c>
      <c r="D67" s="145" t="s">
        <v>7814</v>
      </c>
      <c r="E67" s="145" t="s">
        <v>7814</v>
      </c>
      <c r="F67" s="145" t="s">
        <v>7814</v>
      </c>
      <c r="G67" s="145" t="s">
        <v>7814</v>
      </c>
      <c r="H67" s="145" t="s">
        <v>7814</v>
      </c>
      <c r="I67" s="145" t="s">
        <v>7814</v>
      </c>
      <c r="J67" s="145" t="s">
        <v>7814</v>
      </c>
      <c r="K67" s="145" t="s">
        <v>7814</v>
      </c>
      <c r="L67" s="145" t="s">
        <v>7814</v>
      </c>
      <c r="M67" s="145" t="s">
        <v>7814</v>
      </c>
      <c r="N67" s="145">
        <v>-0.12801165420553853</v>
      </c>
      <c r="O67" s="145">
        <v>0.3364855299866481</v>
      </c>
      <c r="P67" s="145">
        <v>0.49254693124768922</v>
      </c>
      <c r="Q67" s="145">
        <v>0.22024453264644625</v>
      </c>
      <c r="R67" s="145">
        <v>0.23945147031331404</v>
      </c>
      <c r="S67" s="145">
        <v>-7.9674778398255097E-2</v>
      </c>
      <c r="T67" s="145">
        <v>0.24220527369768841</v>
      </c>
      <c r="U67" s="6"/>
    </row>
    <row r="68" spans="1:21" ht="25.5">
      <c r="A68" s="127" t="s">
        <v>7654</v>
      </c>
      <c r="B68" s="127" t="s">
        <v>7655</v>
      </c>
      <c r="C68" s="145" t="s">
        <v>7814</v>
      </c>
      <c r="D68" s="145" t="s">
        <v>7814</v>
      </c>
      <c r="E68" s="145" t="s">
        <v>7814</v>
      </c>
      <c r="F68" s="145" t="s">
        <v>7814</v>
      </c>
      <c r="G68" s="145" t="s">
        <v>7814</v>
      </c>
      <c r="H68" s="145" t="s">
        <v>7814</v>
      </c>
      <c r="I68" s="145" t="s">
        <v>7814</v>
      </c>
      <c r="J68" s="145" t="s">
        <v>7814</v>
      </c>
      <c r="K68" s="145" t="s">
        <v>7814</v>
      </c>
      <c r="L68" s="145" t="s">
        <v>7814</v>
      </c>
      <c r="M68" s="145" t="s">
        <v>7814</v>
      </c>
      <c r="N68" s="145" t="s">
        <v>7814</v>
      </c>
      <c r="O68" s="145" t="s">
        <v>7814</v>
      </c>
      <c r="P68" s="145" t="s">
        <v>7814</v>
      </c>
      <c r="Q68" s="145">
        <v>0.33577242239006322</v>
      </c>
      <c r="R68" s="145">
        <v>-0.27361505226065996</v>
      </c>
      <c r="S68" s="145">
        <v>0.62958562672440854</v>
      </c>
      <c r="T68" s="145">
        <v>2.0420673336170165</v>
      </c>
      <c r="U68" s="6"/>
    </row>
    <row r="69" spans="1:21">
      <c r="A69" s="127" t="s">
        <v>1231</v>
      </c>
      <c r="B69" s="127" t="s">
        <v>1232</v>
      </c>
      <c r="C69" s="145" t="s">
        <v>7814</v>
      </c>
      <c r="D69" s="145" t="s">
        <v>7814</v>
      </c>
      <c r="E69" s="145" t="s">
        <v>7814</v>
      </c>
      <c r="F69" s="145" t="s">
        <v>7814</v>
      </c>
      <c r="G69" s="145" t="s">
        <v>7814</v>
      </c>
      <c r="H69" s="145" t="s">
        <v>7814</v>
      </c>
      <c r="I69" s="145" t="s">
        <v>7814</v>
      </c>
      <c r="J69" s="145" t="s">
        <v>7814</v>
      </c>
      <c r="K69" s="145" t="s">
        <v>7814</v>
      </c>
      <c r="L69" s="145" t="s">
        <v>7814</v>
      </c>
      <c r="M69" s="145" t="s">
        <v>7814</v>
      </c>
      <c r="N69" s="145">
        <v>-0.10257706565022598</v>
      </c>
      <c r="O69" s="145">
        <v>4.0569503783619348E-3</v>
      </c>
      <c r="P69" s="145">
        <v>0.38290468172709569</v>
      </c>
      <c r="Q69" s="145">
        <v>0.70164275301437684</v>
      </c>
      <c r="R69" s="145">
        <v>-4.5991463469807939E-2</v>
      </c>
      <c r="S69" s="145">
        <v>-0.36696402286270924</v>
      </c>
      <c r="T69" s="145">
        <v>-0.11864050880648323</v>
      </c>
      <c r="U69" s="6"/>
    </row>
    <row r="70" spans="1:21">
      <c r="A70" s="127" t="s">
        <v>1320</v>
      </c>
      <c r="B70" s="127" t="s">
        <v>1321</v>
      </c>
      <c r="C70" s="145" t="s">
        <v>7814</v>
      </c>
      <c r="D70" s="145" t="s">
        <v>7814</v>
      </c>
      <c r="E70" s="145" t="s">
        <v>7814</v>
      </c>
      <c r="F70" s="145" t="s">
        <v>7814</v>
      </c>
      <c r="G70" s="145" t="s">
        <v>7814</v>
      </c>
      <c r="H70" s="145" t="s">
        <v>7814</v>
      </c>
      <c r="I70" s="145" t="s">
        <v>7814</v>
      </c>
      <c r="J70" s="145" t="s">
        <v>7814</v>
      </c>
      <c r="K70" s="145" t="s">
        <v>7814</v>
      </c>
      <c r="L70" s="145" t="s">
        <v>7814</v>
      </c>
      <c r="M70" s="145" t="s">
        <v>7814</v>
      </c>
      <c r="N70" s="145">
        <v>4.2999805000142347E-2</v>
      </c>
      <c r="O70" s="145">
        <v>0.17455431938629931</v>
      </c>
      <c r="P70" s="145">
        <v>0.33438234970125524</v>
      </c>
      <c r="Q70" s="145">
        <v>0.18221691117273131</v>
      </c>
      <c r="R70" s="145">
        <v>0.19724822215935317</v>
      </c>
      <c r="S70" s="145">
        <v>0.10626764986776617</v>
      </c>
      <c r="T70" s="145">
        <v>0.14552407707009835</v>
      </c>
      <c r="U70" s="6"/>
    </row>
    <row r="71" spans="1:21">
      <c r="A71" s="127" t="s">
        <v>1340</v>
      </c>
      <c r="B71" s="127" t="s">
        <v>1341</v>
      </c>
      <c r="C71" s="145" t="s">
        <v>7814</v>
      </c>
      <c r="D71" s="145" t="s">
        <v>7814</v>
      </c>
      <c r="E71" s="145" t="s">
        <v>7814</v>
      </c>
      <c r="F71" s="145" t="s">
        <v>7814</v>
      </c>
      <c r="G71" s="145" t="s">
        <v>7814</v>
      </c>
      <c r="H71" s="145" t="s">
        <v>7814</v>
      </c>
      <c r="I71" s="145" t="s">
        <v>7814</v>
      </c>
      <c r="J71" s="145" t="s">
        <v>7814</v>
      </c>
      <c r="K71" s="145" t="s">
        <v>7814</v>
      </c>
      <c r="L71" s="145" t="s">
        <v>7814</v>
      </c>
      <c r="M71" s="145" t="s">
        <v>7814</v>
      </c>
      <c r="N71" s="145">
        <v>0.2709972090349464</v>
      </c>
      <c r="O71" s="145">
        <v>-0.6996001485432255</v>
      </c>
      <c r="P71" s="145">
        <v>0.23261913418015365</v>
      </c>
      <c r="Q71" s="145">
        <v>0.16580866424051097</v>
      </c>
      <c r="R71" s="145">
        <v>0.25321518928269443</v>
      </c>
      <c r="S71" s="145">
        <v>0.2062656706693988</v>
      </c>
      <c r="T71" s="145">
        <v>0.17586212762978223</v>
      </c>
      <c r="U71" s="6"/>
    </row>
    <row r="72" spans="1:21">
      <c r="A72" s="127" t="s">
        <v>1359</v>
      </c>
      <c r="B72" s="127" t="s">
        <v>1360</v>
      </c>
      <c r="C72" s="145" t="s">
        <v>7814</v>
      </c>
      <c r="D72" s="145" t="s">
        <v>7814</v>
      </c>
      <c r="E72" s="145" t="s">
        <v>7814</v>
      </c>
      <c r="F72" s="145" t="s">
        <v>7814</v>
      </c>
      <c r="G72" s="145" t="s">
        <v>7814</v>
      </c>
      <c r="H72" s="145" t="s">
        <v>7814</v>
      </c>
      <c r="I72" s="145" t="s">
        <v>7814</v>
      </c>
      <c r="J72" s="145" t="s">
        <v>7814</v>
      </c>
      <c r="K72" s="145" t="s">
        <v>7814</v>
      </c>
      <c r="L72" s="145" t="s">
        <v>7814</v>
      </c>
      <c r="M72" s="145" t="s">
        <v>7814</v>
      </c>
      <c r="N72" s="145">
        <v>0.13552285435603684</v>
      </c>
      <c r="O72" s="145">
        <v>0.12126372269811626</v>
      </c>
      <c r="P72" s="145">
        <v>1.0979320289149594</v>
      </c>
      <c r="Q72" s="145">
        <v>0.4335091665542658</v>
      </c>
      <c r="R72" s="145">
        <v>0.35774323586095558</v>
      </c>
      <c r="S72" s="145">
        <v>-1.7428197282268593E-2</v>
      </c>
      <c r="T72" s="145">
        <v>8.7414412130216973E-2</v>
      </c>
      <c r="U72" s="6"/>
    </row>
    <row r="73" spans="1:21" ht="25.5">
      <c r="A73" s="127" t="s">
        <v>1372</v>
      </c>
      <c r="B73" s="127" t="s">
        <v>1373</v>
      </c>
      <c r="C73" s="145" t="s">
        <v>7814</v>
      </c>
      <c r="D73" s="145" t="s">
        <v>7814</v>
      </c>
      <c r="E73" s="145" t="s">
        <v>7814</v>
      </c>
      <c r="F73" s="145" t="s">
        <v>7814</v>
      </c>
      <c r="G73" s="145" t="s">
        <v>7814</v>
      </c>
      <c r="H73" s="145" t="s">
        <v>7814</v>
      </c>
      <c r="I73" s="145" t="s">
        <v>7814</v>
      </c>
      <c r="J73" s="145" t="s">
        <v>7814</v>
      </c>
      <c r="K73" s="145" t="s">
        <v>7814</v>
      </c>
      <c r="L73" s="145" t="s">
        <v>7814</v>
      </c>
      <c r="M73" s="145" t="s">
        <v>7814</v>
      </c>
      <c r="N73" s="145">
        <v>5.7517515885609214</v>
      </c>
      <c r="O73" s="145">
        <v>4.8944785853671499E-2</v>
      </c>
      <c r="P73" s="145">
        <v>2.2293998654121072</v>
      </c>
      <c r="Q73" s="145">
        <v>0.27396715122595211</v>
      </c>
      <c r="R73" s="145">
        <v>0.20257848101841769</v>
      </c>
      <c r="S73" s="145">
        <v>0.1527425447725021</v>
      </c>
      <c r="T73" s="145">
        <v>0.31200331029838019</v>
      </c>
      <c r="U73" s="6"/>
    </row>
    <row r="74" spans="1:21">
      <c r="A74" s="127" t="s">
        <v>251</v>
      </c>
      <c r="B74" s="127" t="s">
        <v>1383</v>
      </c>
      <c r="C74" s="145">
        <v>-1.1407699648489552E-2</v>
      </c>
      <c r="D74" s="145">
        <v>0.13043211223372678</v>
      </c>
      <c r="E74" s="145">
        <v>0.30255584102724709</v>
      </c>
      <c r="F74" s="145">
        <v>-0.11191609302714965</v>
      </c>
      <c r="G74" s="145">
        <v>0.2805730129074292</v>
      </c>
      <c r="H74" s="145">
        <v>9.391025876209938E-2</v>
      </c>
      <c r="I74" s="145">
        <v>7.1864171214093372E-2</v>
      </c>
      <c r="J74" s="145">
        <v>0.1713558681326974</v>
      </c>
      <c r="K74" s="145">
        <v>5.4968324918221949E-2</v>
      </c>
      <c r="L74" s="145">
        <v>7.841478584327366E-2</v>
      </c>
      <c r="M74" s="145">
        <v>-0.69143281328437578</v>
      </c>
      <c r="N74" s="145">
        <v>-0.10681457842749544</v>
      </c>
      <c r="O74" s="145">
        <v>6.6578413949090517E-2</v>
      </c>
      <c r="P74" s="145">
        <v>-7.1642915402671745E-2</v>
      </c>
      <c r="Q74" s="145">
        <v>0.19034026507808088</v>
      </c>
      <c r="R74" s="145">
        <v>8.5038693271722005E-2</v>
      </c>
      <c r="S74" s="145">
        <v>3.2475246557659383E-2</v>
      </c>
      <c r="T74" s="145">
        <v>8.4398394779580777E-2</v>
      </c>
      <c r="U74" s="6"/>
    </row>
    <row r="75" spans="1:21">
      <c r="A75" s="127" t="s">
        <v>252</v>
      </c>
      <c r="B75" s="127" t="s">
        <v>134</v>
      </c>
      <c r="C75" s="145">
        <v>0.12063662824227997</v>
      </c>
      <c r="D75" s="145">
        <v>0.31900474272183543</v>
      </c>
      <c r="E75" s="145">
        <v>0.11047248143991215</v>
      </c>
      <c r="F75" s="145">
        <v>2.6669507288232568E-2</v>
      </c>
      <c r="G75" s="145">
        <v>1.225019097959654</v>
      </c>
      <c r="H75" s="145">
        <v>4.9097427667291943E-2</v>
      </c>
      <c r="I75" s="145">
        <v>0.16272519890306306</v>
      </c>
      <c r="J75" s="145">
        <v>0.10152122632259149</v>
      </c>
      <c r="K75" s="145">
        <v>0.12455681163626774</v>
      </c>
      <c r="L75" s="145">
        <v>0.12670577999351842</v>
      </c>
      <c r="M75" s="145">
        <v>-1</v>
      </c>
      <c r="N75" s="145" t="s">
        <v>7814</v>
      </c>
      <c r="O75" s="145" t="s">
        <v>7814</v>
      </c>
      <c r="P75" s="145" t="s">
        <v>7814</v>
      </c>
      <c r="Q75" s="145" t="s">
        <v>7814</v>
      </c>
      <c r="R75" s="145" t="s">
        <v>7814</v>
      </c>
      <c r="S75" s="145" t="s">
        <v>7814</v>
      </c>
      <c r="T75" s="145" t="s">
        <v>7814</v>
      </c>
      <c r="U75" s="6"/>
    </row>
    <row r="76" spans="1:21">
      <c r="A76" s="127" t="s">
        <v>253</v>
      </c>
      <c r="B76" s="127" t="s">
        <v>133</v>
      </c>
      <c r="C76" s="145">
        <v>-6.0674698830340275E-2</v>
      </c>
      <c r="D76" s="145">
        <v>-5.8148229180159097E-3</v>
      </c>
      <c r="E76" s="145">
        <v>-0.38417334157609584</v>
      </c>
      <c r="F76" s="145">
        <v>0.26832619154452619</v>
      </c>
      <c r="G76" s="145">
        <v>0.10300809482551102</v>
      </c>
      <c r="H76" s="145">
        <v>-0.20113592861765589</v>
      </c>
      <c r="I76" s="145">
        <v>-3.9699824694619731E-2</v>
      </c>
      <c r="J76" s="145">
        <v>-0.13711575887742114</v>
      </c>
      <c r="K76" s="145">
        <v>2.2760629316685899</v>
      </c>
      <c r="L76" s="145">
        <v>-0.28874235672987303</v>
      </c>
      <c r="M76" s="145">
        <v>-1</v>
      </c>
      <c r="N76" s="145" t="s">
        <v>7814</v>
      </c>
      <c r="O76" s="145" t="s">
        <v>7814</v>
      </c>
      <c r="P76" s="145" t="s">
        <v>7814</v>
      </c>
      <c r="Q76" s="145" t="s">
        <v>7814</v>
      </c>
      <c r="R76" s="145" t="s">
        <v>7814</v>
      </c>
      <c r="S76" s="145" t="s">
        <v>7814</v>
      </c>
      <c r="T76" s="145" t="s">
        <v>7814</v>
      </c>
      <c r="U76" s="6"/>
    </row>
    <row r="77" spans="1:21">
      <c r="A77" s="127" t="s">
        <v>254</v>
      </c>
      <c r="B77" s="127" t="s">
        <v>166</v>
      </c>
      <c r="C77" s="145">
        <v>-0.96542730593218484</v>
      </c>
      <c r="D77" s="145">
        <v>-0.99962681693504751</v>
      </c>
      <c r="E77" s="145">
        <v>-1</v>
      </c>
      <c r="F77" s="145" t="s">
        <v>7814</v>
      </c>
      <c r="G77" s="145">
        <v>21.647970405918816</v>
      </c>
      <c r="H77" s="145">
        <v>-1</v>
      </c>
      <c r="I77" s="145" t="s">
        <v>7814</v>
      </c>
      <c r="J77" s="145">
        <v>0</v>
      </c>
      <c r="K77" s="145">
        <v>0.7594357390387223</v>
      </c>
      <c r="L77" s="145">
        <v>0.84386602297177227</v>
      </c>
      <c r="M77" s="145">
        <v>-1</v>
      </c>
      <c r="N77" s="145" t="s">
        <v>7814</v>
      </c>
      <c r="O77" s="145" t="s">
        <v>7814</v>
      </c>
      <c r="P77" s="145" t="s">
        <v>7814</v>
      </c>
      <c r="Q77" s="145" t="s">
        <v>7814</v>
      </c>
      <c r="R77" s="145" t="s">
        <v>7814</v>
      </c>
      <c r="S77" s="145" t="s">
        <v>7814</v>
      </c>
      <c r="T77" s="145" t="s">
        <v>7814</v>
      </c>
      <c r="U77" s="6"/>
    </row>
    <row r="78" spans="1:21">
      <c r="A78" s="127" t="s">
        <v>255</v>
      </c>
      <c r="B78" s="127" t="s">
        <v>154</v>
      </c>
      <c r="C78" s="145" t="s">
        <v>7814</v>
      </c>
      <c r="D78" s="145" t="s">
        <v>7814</v>
      </c>
      <c r="E78" s="145" t="s">
        <v>7814</v>
      </c>
      <c r="F78" s="145" t="s">
        <v>7814</v>
      </c>
      <c r="G78" s="145" t="s">
        <v>7814</v>
      </c>
      <c r="H78" s="145">
        <v>-0.26963211235009438</v>
      </c>
      <c r="I78" s="145">
        <v>-0.80326897087041516</v>
      </c>
      <c r="J78" s="145">
        <v>-0.71829145720976006</v>
      </c>
      <c r="K78" s="145">
        <v>0.61588200957427364</v>
      </c>
      <c r="L78" s="145">
        <v>-2.6885174866732715E-2</v>
      </c>
      <c r="M78" s="145">
        <v>-1</v>
      </c>
      <c r="N78" s="145" t="s">
        <v>7814</v>
      </c>
      <c r="O78" s="145" t="s">
        <v>7814</v>
      </c>
      <c r="P78" s="145" t="s">
        <v>7814</v>
      </c>
      <c r="Q78" s="145" t="s">
        <v>7814</v>
      </c>
      <c r="R78" s="145" t="s">
        <v>7814</v>
      </c>
      <c r="S78" s="145" t="s">
        <v>7814</v>
      </c>
      <c r="T78" s="145" t="s">
        <v>7814</v>
      </c>
      <c r="U78" s="6"/>
    </row>
    <row r="79" spans="1:21">
      <c r="A79" s="127" t="s">
        <v>256</v>
      </c>
      <c r="B79" s="127" t="s">
        <v>132</v>
      </c>
      <c r="C79" s="145">
        <v>-0.25692747620610379</v>
      </c>
      <c r="D79" s="145">
        <v>0.57234294480996939</v>
      </c>
      <c r="E79" s="145">
        <v>0.16296607389707754</v>
      </c>
      <c r="F79" s="145">
        <v>0.43265951179182005</v>
      </c>
      <c r="G79" s="145">
        <v>5.9110130692930876E-2</v>
      </c>
      <c r="H79" s="145">
        <v>0.23089349397042389</v>
      </c>
      <c r="I79" s="145">
        <v>-0.30317273584590193</v>
      </c>
      <c r="J79" s="145">
        <v>-8.2163883404547333E-2</v>
      </c>
      <c r="K79" s="145">
        <v>-0.10743576272427498</v>
      </c>
      <c r="L79" s="145">
        <v>0.37908878747115193</v>
      </c>
      <c r="M79" s="145">
        <v>-1</v>
      </c>
      <c r="N79" s="145" t="s">
        <v>7814</v>
      </c>
      <c r="O79" s="145" t="s">
        <v>7814</v>
      </c>
      <c r="P79" s="145" t="s">
        <v>7814</v>
      </c>
      <c r="Q79" s="145" t="s">
        <v>7814</v>
      </c>
      <c r="R79" s="145" t="s">
        <v>7814</v>
      </c>
      <c r="S79" s="145" t="s">
        <v>7814</v>
      </c>
      <c r="T79" s="145" t="s">
        <v>7814</v>
      </c>
      <c r="U79" s="6"/>
    </row>
    <row r="80" spans="1:21">
      <c r="A80" s="127" t="s">
        <v>257</v>
      </c>
      <c r="B80" s="127" t="s">
        <v>131</v>
      </c>
      <c r="C80" s="145">
        <v>1.4984389354810846E-2</v>
      </c>
      <c r="D80" s="145">
        <v>7.9504197722208708E-2</v>
      </c>
      <c r="E80" s="145">
        <v>-5.3421721677284609E-2</v>
      </c>
      <c r="F80" s="145">
        <v>0.20633439821771737</v>
      </c>
      <c r="G80" s="145">
        <v>-0.17640507256738336</v>
      </c>
      <c r="H80" s="145">
        <v>8.1149478015396195E-2</v>
      </c>
      <c r="I80" s="145">
        <v>0.18661983733966578</v>
      </c>
      <c r="J80" s="145">
        <v>7.8740300049710679E-2</v>
      </c>
      <c r="K80" s="145">
        <v>0.34460196227863993</v>
      </c>
      <c r="L80" s="145">
        <v>0.12093539924681995</v>
      </c>
      <c r="M80" s="145">
        <v>-1</v>
      </c>
      <c r="N80" s="145" t="s">
        <v>7814</v>
      </c>
      <c r="O80" s="145" t="s">
        <v>7814</v>
      </c>
      <c r="P80" s="145" t="s">
        <v>7814</v>
      </c>
      <c r="Q80" s="145" t="s">
        <v>7814</v>
      </c>
      <c r="R80" s="145" t="s">
        <v>7814</v>
      </c>
      <c r="S80" s="145" t="s">
        <v>7814</v>
      </c>
      <c r="T80" s="145" t="s">
        <v>7814</v>
      </c>
      <c r="U80" s="6"/>
    </row>
    <row r="81" spans="1:21">
      <c r="A81" s="127" t="s">
        <v>258</v>
      </c>
      <c r="B81" s="127" t="s">
        <v>130</v>
      </c>
      <c r="C81" s="145">
        <v>9.5626595199519382E-2</v>
      </c>
      <c r="D81" s="145">
        <v>8.1886147090893854E-2</v>
      </c>
      <c r="E81" s="145">
        <v>-7.7776729408282983E-3</v>
      </c>
      <c r="F81" s="145">
        <v>0.13943560387636755</v>
      </c>
      <c r="G81" s="145">
        <v>-0.11570999532587319</v>
      </c>
      <c r="H81" s="145">
        <v>1.9412265774146682E-2</v>
      </c>
      <c r="I81" s="145">
        <v>2.5117090846791122E-2</v>
      </c>
      <c r="J81" s="145">
        <v>0.15508115255717958</v>
      </c>
      <c r="K81" s="145">
        <v>-4.911533764420118E-2</v>
      </c>
      <c r="L81" s="145">
        <v>6.0279179647857777E-2</v>
      </c>
      <c r="M81" s="145">
        <v>-1</v>
      </c>
      <c r="N81" s="145" t="s">
        <v>7814</v>
      </c>
      <c r="O81" s="145" t="s">
        <v>7814</v>
      </c>
      <c r="P81" s="145" t="s">
        <v>7814</v>
      </c>
      <c r="Q81" s="145" t="s">
        <v>7814</v>
      </c>
      <c r="R81" s="145" t="s">
        <v>7814</v>
      </c>
      <c r="S81" s="145" t="s">
        <v>7814</v>
      </c>
      <c r="T81" s="145" t="s">
        <v>7814</v>
      </c>
      <c r="U81" s="6"/>
    </row>
    <row r="82" spans="1:21">
      <c r="A82" s="127" t="s">
        <v>259</v>
      </c>
      <c r="B82" s="127" t="s">
        <v>129</v>
      </c>
      <c r="C82" s="145">
        <v>0.12562182904974345</v>
      </c>
      <c r="D82" s="145">
        <v>0.16154834081358219</v>
      </c>
      <c r="E82" s="145">
        <v>0.22495908986371024</v>
      </c>
      <c r="F82" s="145">
        <v>0.32070344531849249</v>
      </c>
      <c r="G82" s="145">
        <v>0.10312811895923492</v>
      </c>
      <c r="H82" s="145">
        <v>4.5070988129793967E-2</v>
      </c>
      <c r="I82" s="145">
        <v>3.8859665425158535E-2</v>
      </c>
      <c r="J82" s="145">
        <v>0.14030003474458044</v>
      </c>
      <c r="K82" s="145">
        <v>0.15847384064603487</v>
      </c>
      <c r="L82" s="145">
        <v>7.3801878967840046E-2</v>
      </c>
      <c r="M82" s="145">
        <v>-1</v>
      </c>
      <c r="N82" s="145" t="s">
        <v>7814</v>
      </c>
      <c r="O82" s="145" t="s">
        <v>7814</v>
      </c>
      <c r="P82" s="145" t="s">
        <v>7814</v>
      </c>
      <c r="Q82" s="145" t="s">
        <v>7814</v>
      </c>
      <c r="R82" s="145" t="s">
        <v>7814</v>
      </c>
      <c r="S82" s="145" t="s">
        <v>7814</v>
      </c>
      <c r="T82" s="145" t="s">
        <v>7814</v>
      </c>
      <c r="U82" s="6"/>
    </row>
    <row r="83" spans="1:21">
      <c r="A83" s="127" t="s">
        <v>260</v>
      </c>
      <c r="B83" s="127" t="s">
        <v>128</v>
      </c>
      <c r="C83" s="145">
        <v>-0.21318846361458935</v>
      </c>
      <c r="D83" s="145">
        <v>-3.507500327558815E-2</v>
      </c>
      <c r="E83" s="145">
        <v>-0.70672043361180792</v>
      </c>
      <c r="F83" s="145">
        <v>-1</v>
      </c>
      <c r="G83" s="145" t="s">
        <v>7814</v>
      </c>
      <c r="H83" s="145" t="s">
        <v>7814</v>
      </c>
      <c r="I83" s="145">
        <v>-1</v>
      </c>
      <c r="J83" s="145" t="s">
        <v>7814</v>
      </c>
      <c r="K83" s="145" t="s">
        <v>7814</v>
      </c>
      <c r="L83" s="145" t="s">
        <v>7814</v>
      </c>
      <c r="M83" s="145" t="s">
        <v>7814</v>
      </c>
      <c r="N83" s="145" t="s">
        <v>7814</v>
      </c>
      <c r="O83" s="145" t="s">
        <v>7814</v>
      </c>
      <c r="P83" s="145" t="s">
        <v>7814</v>
      </c>
      <c r="Q83" s="145" t="s">
        <v>7814</v>
      </c>
      <c r="R83" s="145" t="s">
        <v>7814</v>
      </c>
      <c r="S83" s="145" t="s">
        <v>7814</v>
      </c>
      <c r="T83" s="145" t="s">
        <v>7814</v>
      </c>
      <c r="U83" s="6"/>
    </row>
    <row r="84" spans="1:21" ht="25.5">
      <c r="A84" s="127" t="s">
        <v>261</v>
      </c>
      <c r="B84" s="127" t="s">
        <v>127</v>
      </c>
      <c r="C84" s="145">
        <v>-0.80479386063993053</v>
      </c>
      <c r="D84" s="145">
        <v>0.79385049978429445</v>
      </c>
      <c r="E84" s="145">
        <v>0.67725821603389291</v>
      </c>
      <c r="F84" s="145">
        <v>0.34272994389936745</v>
      </c>
      <c r="G84" s="145">
        <v>0.21523121215516244</v>
      </c>
      <c r="H84" s="145">
        <v>-0.10704311303388388</v>
      </c>
      <c r="I84" s="145">
        <v>-1.9477661527994235E-2</v>
      </c>
      <c r="J84" s="145">
        <v>0.8752824579921471</v>
      </c>
      <c r="K84" s="145">
        <v>-0.55269389399252011</v>
      </c>
      <c r="L84" s="145">
        <v>-0.12508123510631419</v>
      </c>
      <c r="M84" s="145">
        <v>-1</v>
      </c>
      <c r="N84" s="145" t="s">
        <v>7814</v>
      </c>
      <c r="O84" s="145" t="s">
        <v>7814</v>
      </c>
      <c r="P84" s="145" t="s">
        <v>7814</v>
      </c>
      <c r="Q84" s="145" t="s">
        <v>7814</v>
      </c>
      <c r="R84" s="145" t="s">
        <v>7814</v>
      </c>
      <c r="S84" s="145" t="s">
        <v>7814</v>
      </c>
      <c r="T84" s="145" t="s">
        <v>7814</v>
      </c>
      <c r="U84" s="6"/>
    </row>
    <row r="85" spans="1:21">
      <c r="A85" s="127" t="s">
        <v>262</v>
      </c>
      <c r="B85" s="127" t="s">
        <v>126</v>
      </c>
      <c r="C85" s="145">
        <v>15.114510545264602</v>
      </c>
      <c r="D85" s="145">
        <v>0.43842594385124689</v>
      </c>
      <c r="E85" s="145">
        <v>0.33224431936613297</v>
      </c>
      <c r="F85" s="145">
        <v>0.43241046837454999</v>
      </c>
      <c r="G85" s="145">
        <v>0.42021251556915912</v>
      </c>
      <c r="H85" s="145">
        <v>8.8743968665022897E-3</v>
      </c>
      <c r="I85" s="145">
        <v>0.34537589195584972</v>
      </c>
      <c r="J85" s="145">
        <v>-0.41448920573366832</v>
      </c>
      <c r="K85" s="145">
        <v>0.22086027218925094</v>
      </c>
      <c r="L85" s="145">
        <v>-0.38465585208249159</v>
      </c>
      <c r="M85" s="145">
        <v>-1</v>
      </c>
      <c r="N85" s="145" t="s">
        <v>7814</v>
      </c>
      <c r="O85" s="145" t="s">
        <v>7814</v>
      </c>
      <c r="P85" s="145" t="s">
        <v>7814</v>
      </c>
      <c r="Q85" s="145" t="s">
        <v>7814</v>
      </c>
      <c r="R85" s="145" t="s">
        <v>7814</v>
      </c>
      <c r="S85" s="145" t="s">
        <v>7814</v>
      </c>
      <c r="T85" s="145" t="s">
        <v>7814</v>
      </c>
      <c r="U85" s="6"/>
    </row>
    <row r="86" spans="1:21">
      <c r="A86" s="127" t="s">
        <v>263</v>
      </c>
      <c r="B86" s="127" t="s">
        <v>125</v>
      </c>
      <c r="C86" s="145">
        <v>0.2149428158506109</v>
      </c>
      <c r="D86" s="145">
        <v>4.7841057060342522E-2</v>
      </c>
      <c r="E86" s="145">
        <v>1.0102274938618799E-2</v>
      </c>
      <c r="F86" s="145">
        <v>0.24216080291176012</v>
      </c>
      <c r="G86" s="145">
        <v>5.0545775449130158E-2</v>
      </c>
      <c r="H86" s="145">
        <v>0.10455695070689265</v>
      </c>
      <c r="I86" s="145">
        <v>4.805934787321927E-2</v>
      </c>
      <c r="J86" s="145">
        <v>8.9807290352104566E-2</v>
      </c>
      <c r="K86" s="145">
        <v>0.11826490228014626</v>
      </c>
      <c r="L86" s="145">
        <v>4.9739596307992601E-2</v>
      </c>
      <c r="M86" s="145">
        <v>0.67919537652661288</v>
      </c>
      <c r="N86" s="145">
        <v>-0.12182911122479848</v>
      </c>
      <c r="O86" s="145">
        <v>0.10551098323223876</v>
      </c>
      <c r="P86" s="145">
        <v>-2.6368650613472221E-2</v>
      </c>
      <c r="Q86" s="145">
        <v>0.13141679859121269</v>
      </c>
      <c r="R86" s="145">
        <v>9.4914419489585095E-2</v>
      </c>
      <c r="S86" s="145">
        <v>4.0203363130140071E-2</v>
      </c>
      <c r="T86" s="145">
        <v>8.5062022004435522E-2</v>
      </c>
      <c r="U86" s="6"/>
    </row>
    <row r="87" spans="1:21">
      <c r="A87" s="127" t="s">
        <v>264</v>
      </c>
      <c r="B87" s="127" t="s">
        <v>124</v>
      </c>
      <c r="C87" s="145">
        <v>5.7831016441225035E-2</v>
      </c>
      <c r="D87" s="145">
        <v>2.574601553417797E-2</v>
      </c>
      <c r="E87" s="145">
        <v>-1</v>
      </c>
      <c r="F87" s="145" t="s">
        <v>7814</v>
      </c>
      <c r="G87" s="145" t="s">
        <v>7814</v>
      </c>
      <c r="H87" s="145" t="s">
        <v>7814</v>
      </c>
      <c r="I87" s="145" t="s">
        <v>7814</v>
      </c>
      <c r="J87" s="145" t="s">
        <v>7814</v>
      </c>
      <c r="K87" s="145">
        <v>0.21795592610430392</v>
      </c>
      <c r="L87" s="145">
        <v>0.21639890813195947</v>
      </c>
      <c r="M87" s="145">
        <v>-0.99958799678392263</v>
      </c>
      <c r="N87" s="145">
        <v>3123.8419888118401</v>
      </c>
      <c r="O87" s="145">
        <v>-0.9997119854369525</v>
      </c>
      <c r="P87" s="145">
        <v>-0.85688007091111118</v>
      </c>
      <c r="Q87" s="145">
        <v>-1.00000000015527</v>
      </c>
      <c r="R87" s="145">
        <v>-1</v>
      </c>
      <c r="S87" s="145" t="s">
        <v>7814</v>
      </c>
      <c r="T87" s="145" t="s">
        <v>7814</v>
      </c>
      <c r="U87" s="6"/>
    </row>
    <row r="88" spans="1:21">
      <c r="A88" s="127" t="s">
        <v>265</v>
      </c>
      <c r="B88" s="127" t="s">
        <v>184</v>
      </c>
      <c r="C88" s="145">
        <v>4.3644466165516267</v>
      </c>
      <c r="D88" s="145">
        <v>0.24447500562525989</v>
      </c>
      <c r="E88" s="145">
        <v>0.1752472602668845</v>
      </c>
      <c r="F88" s="145">
        <v>7.8305367970927395E-2</v>
      </c>
      <c r="G88" s="145">
        <v>0.21101018041262204</v>
      </c>
      <c r="H88" s="145">
        <v>-0.41955124349959622</v>
      </c>
      <c r="I88" s="145">
        <v>-0.11749983213140373</v>
      </c>
      <c r="J88" s="145">
        <v>-5.7530171576087391E-2</v>
      </c>
      <c r="K88" s="145">
        <v>9.1010089516654414E-4</v>
      </c>
      <c r="L88" s="145">
        <v>0.12229106691015657</v>
      </c>
      <c r="M88" s="145">
        <v>-1</v>
      </c>
      <c r="N88" s="145" t="s">
        <v>7814</v>
      </c>
      <c r="O88" s="145" t="s">
        <v>7814</v>
      </c>
      <c r="P88" s="145" t="s">
        <v>7814</v>
      </c>
      <c r="Q88" s="145" t="s">
        <v>7814</v>
      </c>
      <c r="R88" s="145" t="s">
        <v>7814</v>
      </c>
      <c r="S88" s="145" t="s">
        <v>7814</v>
      </c>
      <c r="T88" s="145" t="s">
        <v>7814</v>
      </c>
      <c r="U88" s="6"/>
    </row>
    <row r="89" spans="1:21" ht="25.5">
      <c r="A89" s="127" t="s">
        <v>266</v>
      </c>
      <c r="B89" s="127" t="s">
        <v>123</v>
      </c>
      <c r="C89" s="145">
        <v>-0.40017273594793451</v>
      </c>
      <c r="D89" s="145">
        <v>-0.76148906660766558</v>
      </c>
      <c r="E89" s="145">
        <v>19.281107838776471</v>
      </c>
      <c r="F89" s="145">
        <v>-9.2551104487881466E-2</v>
      </c>
      <c r="G89" s="145">
        <v>-0.11866611893333501</v>
      </c>
      <c r="H89" s="145">
        <v>6.8285311718898303E-2</v>
      </c>
      <c r="I89" s="145">
        <v>0.91958764790982062</v>
      </c>
      <c r="J89" s="145">
        <v>-0.30575191546328495</v>
      </c>
      <c r="K89" s="145">
        <v>-0.12737245295363755</v>
      </c>
      <c r="L89" s="145">
        <v>-8.7170396147620635E-2</v>
      </c>
      <c r="M89" s="145">
        <v>-1</v>
      </c>
      <c r="N89" s="145" t="s">
        <v>7814</v>
      </c>
      <c r="O89" s="145" t="s">
        <v>7814</v>
      </c>
      <c r="P89" s="145" t="s">
        <v>7814</v>
      </c>
      <c r="Q89" s="145" t="s">
        <v>7814</v>
      </c>
      <c r="R89" s="145" t="s">
        <v>7814</v>
      </c>
      <c r="S89" s="145" t="s">
        <v>7814</v>
      </c>
      <c r="T89" s="145" t="s">
        <v>7814</v>
      </c>
      <c r="U89" s="6"/>
    </row>
    <row r="90" spans="1:21">
      <c r="A90" s="127" t="s">
        <v>267</v>
      </c>
      <c r="B90" s="127" t="s">
        <v>122</v>
      </c>
      <c r="C90" s="145">
        <v>1.1944916809568598E-2</v>
      </c>
      <c r="D90" s="145">
        <v>0.19378026379257174</v>
      </c>
      <c r="E90" s="145">
        <v>5.868005643899997E-2</v>
      </c>
      <c r="F90" s="145">
        <v>-0.16437652069559486</v>
      </c>
      <c r="G90" s="145">
        <v>-9.9182096594300481E-2</v>
      </c>
      <c r="H90" s="145">
        <v>0.19810403875544438</v>
      </c>
      <c r="I90" s="145">
        <v>6.4651783259596626E-2</v>
      </c>
      <c r="J90" s="145">
        <v>2.2571414166870734E-2</v>
      </c>
      <c r="K90" s="145">
        <v>-9.2557985684928082E-2</v>
      </c>
      <c r="L90" s="145">
        <v>-3.9490306616416782E-3</v>
      </c>
      <c r="M90" s="145">
        <v>-1</v>
      </c>
      <c r="N90" s="145" t="s">
        <v>7814</v>
      </c>
      <c r="O90" s="145" t="s">
        <v>7814</v>
      </c>
      <c r="P90" s="145" t="s">
        <v>7814</v>
      </c>
      <c r="Q90" s="145" t="s">
        <v>7814</v>
      </c>
      <c r="R90" s="145" t="s">
        <v>7814</v>
      </c>
      <c r="S90" s="145" t="s">
        <v>7814</v>
      </c>
      <c r="T90" s="145" t="s">
        <v>7814</v>
      </c>
      <c r="U90" s="6"/>
    </row>
    <row r="91" spans="1:21" ht="25.5">
      <c r="A91" s="127" t="s">
        <v>268</v>
      </c>
      <c r="B91" s="127" t="s">
        <v>121</v>
      </c>
      <c r="C91" s="145">
        <v>0.1646952386353269</v>
      </c>
      <c r="D91" s="145">
        <v>0.45034770976732086</v>
      </c>
      <c r="E91" s="145">
        <v>-0.79251387384060967</v>
      </c>
      <c r="F91" s="145">
        <v>1.4848128269028575</v>
      </c>
      <c r="G91" s="145">
        <v>0.21629608723940053</v>
      </c>
      <c r="H91" s="145">
        <v>1.2677460981794317</v>
      </c>
      <c r="I91" s="145">
        <v>-0.39386251939413014</v>
      </c>
      <c r="J91" s="145">
        <v>0.41883165053004201</v>
      </c>
      <c r="K91" s="145">
        <v>-0.41167208653342091</v>
      </c>
      <c r="L91" s="145">
        <v>0.23954623857296131</v>
      </c>
      <c r="M91" s="145">
        <v>-1</v>
      </c>
      <c r="N91" s="145" t="s">
        <v>7814</v>
      </c>
      <c r="O91" s="145" t="s">
        <v>7814</v>
      </c>
      <c r="P91" s="145" t="s">
        <v>7814</v>
      </c>
      <c r="Q91" s="145" t="s">
        <v>7814</v>
      </c>
      <c r="R91" s="145" t="s">
        <v>7814</v>
      </c>
      <c r="S91" s="145" t="s">
        <v>7814</v>
      </c>
      <c r="T91" s="145" t="s">
        <v>7814</v>
      </c>
      <c r="U91" s="6"/>
    </row>
    <row r="92" spans="1:21">
      <c r="A92" s="127" t="s">
        <v>269</v>
      </c>
      <c r="B92" s="127" t="s">
        <v>120</v>
      </c>
      <c r="C92" s="145">
        <v>-0.37985581681622804</v>
      </c>
      <c r="D92" s="145">
        <v>-0.13859048581495656</v>
      </c>
      <c r="E92" s="145">
        <v>1.7790251968775626</v>
      </c>
      <c r="F92" s="145">
        <v>-0.46249724045192975</v>
      </c>
      <c r="G92" s="145">
        <v>7.4210469808809423E-2</v>
      </c>
      <c r="H92" s="145">
        <v>0.15314042017228807</v>
      </c>
      <c r="I92" s="145">
        <v>0.10366006448727018</v>
      </c>
      <c r="J92" s="145">
        <v>0.64606814463079687</v>
      </c>
      <c r="K92" s="145">
        <v>-1.7258286007554996E-2</v>
      </c>
      <c r="L92" s="145">
        <v>6.8661390439145611E-2</v>
      </c>
      <c r="M92" s="145">
        <v>-1</v>
      </c>
      <c r="N92" s="145" t="s">
        <v>7814</v>
      </c>
      <c r="O92" s="145" t="s">
        <v>7814</v>
      </c>
      <c r="P92" s="145" t="s">
        <v>7814</v>
      </c>
      <c r="Q92" s="145" t="s">
        <v>7814</v>
      </c>
      <c r="R92" s="145" t="s">
        <v>7814</v>
      </c>
      <c r="S92" s="145" t="s">
        <v>7814</v>
      </c>
      <c r="T92" s="145" t="s">
        <v>7814</v>
      </c>
      <c r="U92" s="6"/>
    </row>
    <row r="93" spans="1:21">
      <c r="A93" s="127" t="s">
        <v>270</v>
      </c>
      <c r="B93" s="127" t="s">
        <v>119</v>
      </c>
      <c r="C93" s="145">
        <v>6.7021830964180074E-2</v>
      </c>
      <c r="D93" s="145">
        <v>6.7362645153499504E-2</v>
      </c>
      <c r="E93" s="145">
        <v>0.11339817967696361</v>
      </c>
      <c r="F93" s="145">
        <v>0.28194134682659816</v>
      </c>
      <c r="G93" s="145">
        <v>9.4638777251485007E-2</v>
      </c>
      <c r="H93" s="145">
        <v>6.2450421128694339E-2</v>
      </c>
      <c r="I93" s="145">
        <v>0.21636414057830974</v>
      </c>
      <c r="J93" s="145">
        <v>0.11072628374980538</v>
      </c>
      <c r="K93" s="145">
        <v>2.0431231083166683E-2</v>
      </c>
      <c r="L93" s="145">
        <v>0.10249439283155438</v>
      </c>
      <c r="M93" s="145">
        <v>-1</v>
      </c>
      <c r="N93" s="145" t="s">
        <v>7814</v>
      </c>
      <c r="O93" s="145" t="s">
        <v>7814</v>
      </c>
      <c r="P93" s="145" t="s">
        <v>7814</v>
      </c>
      <c r="Q93" s="145" t="s">
        <v>7814</v>
      </c>
      <c r="R93" s="145" t="s">
        <v>7814</v>
      </c>
      <c r="S93" s="145" t="s">
        <v>7814</v>
      </c>
      <c r="T93" s="145" t="s">
        <v>7814</v>
      </c>
      <c r="U93" s="6"/>
    </row>
    <row r="94" spans="1:21">
      <c r="A94" s="127" t="s">
        <v>271</v>
      </c>
      <c r="B94" s="127" t="s">
        <v>191</v>
      </c>
      <c r="C94" s="145">
        <v>10.358437143416264</v>
      </c>
      <c r="D94" s="145">
        <v>-1.766470887687753E-2</v>
      </c>
      <c r="E94" s="145">
        <v>7.6670217024941353E-2</v>
      </c>
      <c r="F94" s="145">
        <v>0.25864448626527076</v>
      </c>
      <c r="G94" s="145">
        <v>2.3927752835157587</v>
      </c>
      <c r="H94" s="145">
        <v>-0.1207812011135857</v>
      </c>
      <c r="I94" s="145">
        <v>0.27511875271984559</v>
      </c>
      <c r="J94" s="145">
        <v>0.62939510638921425</v>
      </c>
      <c r="K94" s="145">
        <v>-0.57941606977544624</v>
      </c>
      <c r="L94" s="145">
        <v>-0.3484291127709464</v>
      </c>
      <c r="M94" s="145">
        <v>-1</v>
      </c>
      <c r="N94" s="145" t="s">
        <v>7814</v>
      </c>
      <c r="O94" s="145" t="s">
        <v>7814</v>
      </c>
      <c r="P94" s="145" t="s">
        <v>7814</v>
      </c>
      <c r="Q94" s="145" t="s">
        <v>7814</v>
      </c>
      <c r="R94" s="145" t="s">
        <v>7814</v>
      </c>
      <c r="S94" s="145" t="s">
        <v>7814</v>
      </c>
      <c r="T94" s="145" t="s">
        <v>7814</v>
      </c>
      <c r="U94" s="6"/>
    </row>
    <row r="95" spans="1:21">
      <c r="A95" s="127" t="s">
        <v>1424</v>
      </c>
      <c r="B95" s="127" t="s">
        <v>1425</v>
      </c>
      <c r="C95" s="145" t="s">
        <v>7814</v>
      </c>
      <c r="D95" s="145" t="s">
        <v>7814</v>
      </c>
      <c r="E95" s="145" t="s">
        <v>7814</v>
      </c>
      <c r="F95" s="145" t="s">
        <v>7814</v>
      </c>
      <c r="G95" s="145" t="s">
        <v>7814</v>
      </c>
      <c r="H95" s="145" t="s">
        <v>7814</v>
      </c>
      <c r="I95" s="145" t="s">
        <v>7814</v>
      </c>
      <c r="J95" s="145" t="s">
        <v>7814</v>
      </c>
      <c r="K95" s="145" t="s">
        <v>7814</v>
      </c>
      <c r="L95" s="145" t="s">
        <v>7814</v>
      </c>
      <c r="M95" s="145" t="s">
        <v>7814</v>
      </c>
      <c r="N95" s="145">
        <v>89.583584249061417</v>
      </c>
      <c r="O95" s="145">
        <v>1.0633277264764855</v>
      </c>
      <c r="P95" s="145">
        <v>-0.49908961352662706</v>
      </c>
      <c r="Q95" s="145">
        <v>2.474893117514259</v>
      </c>
      <c r="R95" s="145">
        <v>0.28382397451717917</v>
      </c>
      <c r="S95" s="145">
        <v>1.9715227870562733</v>
      </c>
      <c r="T95" s="145">
        <v>0.27125064912000724</v>
      </c>
      <c r="U95" s="6"/>
    </row>
    <row r="96" spans="1:21">
      <c r="A96" s="127" t="s">
        <v>272</v>
      </c>
      <c r="B96" s="127" t="s">
        <v>210</v>
      </c>
      <c r="C96" s="145">
        <v>0.15781850620206733</v>
      </c>
      <c r="D96" s="145">
        <v>0.54763771052982835</v>
      </c>
      <c r="E96" s="145">
        <v>9.0006630603523945</v>
      </c>
      <c r="F96" s="145">
        <v>1.6442363871763156E-2</v>
      </c>
      <c r="G96" s="145">
        <v>0.17657295711529419</v>
      </c>
      <c r="H96" s="145">
        <v>0.19103335668340976</v>
      </c>
      <c r="I96" s="145">
        <v>0.91954444980971184</v>
      </c>
      <c r="J96" s="145">
        <v>0.14465420368692786</v>
      </c>
      <c r="K96" s="145">
        <v>4.1341794929965175E-2</v>
      </c>
      <c r="L96" s="145">
        <v>0.12882383548746676</v>
      </c>
      <c r="M96" s="145">
        <v>-1</v>
      </c>
      <c r="N96" s="145" t="s">
        <v>7814</v>
      </c>
      <c r="O96" s="145" t="s">
        <v>7814</v>
      </c>
      <c r="P96" s="145" t="s">
        <v>7814</v>
      </c>
      <c r="Q96" s="145" t="s">
        <v>7814</v>
      </c>
      <c r="R96" s="145" t="s">
        <v>7814</v>
      </c>
      <c r="S96" s="145" t="s">
        <v>7814</v>
      </c>
      <c r="T96" s="145" t="s">
        <v>7814</v>
      </c>
      <c r="U96" s="6"/>
    </row>
    <row r="97" spans="1:21" ht="25.5">
      <c r="A97" s="127" t="s">
        <v>273</v>
      </c>
      <c r="B97" s="127" t="s">
        <v>185</v>
      </c>
      <c r="C97" s="145" t="s">
        <v>7814</v>
      </c>
      <c r="D97" s="145" t="s">
        <v>7814</v>
      </c>
      <c r="E97" s="145" t="s">
        <v>7814</v>
      </c>
      <c r="F97" s="145" t="s">
        <v>7814</v>
      </c>
      <c r="G97" s="145" t="s">
        <v>7814</v>
      </c>
      <c r="H97" s="145" t="s">
        <v>7814</v>
      </c>
      <c r="I97" s="145" t="s">
        <v>7814</v>
      </c>
      <c r="J97" s="145" t="s">
        <v>7814</v>
      </c>
      <c r="K97" s="145" t="s">
        <v>7814</v>
      </c>
      <c r="L97" s="145">
        <v>0.6346100974780724</v>
      </c>
      <c r="M97" s="145">
        <v>-1</v>
      </c>
      <c r="N97" s="145" t="s">
        <v>7814</v>
      </c>
      <c r="O97" s="145" t="s">
        <v>7814</v>
      </c>
      <c r="P97" s="145" t="s">
        <v>7814</v>
      </c>
      <c r="Q97" s="145" t="s">
        <v>7814</v>
      </c>
      <c r="R97" s="145" t="s">
        <v>7814</v>
      </c>
      <c r="S97" s="145" t="s">
        <v>7814</v>
      </c>
      <c r="T97" s="145" t="s">
        <v>7814</v>
      </c>
      <c r="U97" s="6"/>
    </row>
    <row r="98" spans="1:21">
      <c r="A98" s="127" t="s">
        <v>274</v>
      </c>
      <c r="B98" s="127" t="s">
        <v>118</v>
      </c>
      <c r="C98" s="145">
        <v>0.167379302175545</v>
      </c>
      <c r="D98" s="145">
        <v>0.21506923427241462</v>
      </c>
      <c r="E98" s="145">
        <v>0.26855635607400558</v>
      </c>
      <c r="F98" s="145">
        <v>-0.14005250290628582</v>
      </c>
      <c r="G98" s="145">
        <v>9.406733913914762E-3</v>
      </c>
      <c r="H98" s="145">
        <v>3.34680177375117E-2</v>
      </c>
      <c r="I98" s="145">
        <v>0.17573550230170781</v>
      </c>
      <c r="J98" s="145">
        <v>5.8282435399694264E-2</v>
      </c>
      <c r="K98" s="145">
        <v>0.12632615807828931</v>
      </c>
      <c r="L98" s="145">
        <v>-4.5694166625774246E-2</v>
      </c>
      <c r="M98" s="145">
        <v>-1</v>
      </c>
      <c r="N98" s="145" t="s">
        <v>7814</v>
      </c>
      <c r="O98" s="145" t="s">
        <v>7814</v>
      </c>
      <c r="P98" s="145" t="s">
        <v>7814</v>
      </c>
      <c r="Q98" s="145" t="s">
        <v>7814</v>
      </c>
      <c r="R98" s="145" t="s">
        <v>7814</v>
      </c>
      <c r="S98" s="145" t="s">
        <v>7814</v>
      </c>
      <c r="T98" s="145" t="s">
        <v>7814</v>
      </c>
      <c r="U98" s="6"/>
    </row>
    <row r="99" spans="1:21">
      <c r="A99" s="127" t="s">
        <v>275</v>
      </c>
      <c r="B99" s="127" t="s">
        <v>155</v>
      </c>
      <c r="C99" s="145">
        <v>3.8909762841156888E-2</v>
      </c>
      <c r="D99" s="145">
        <v>8.6459598574807062E-2</v>
      </c>
      <c r="E99" s="145">
        <v>-0.11569370974157649</v>
      </c>
      <c r="F99" s="145">
        <v>8.6126845470762645E-2</v>
      </c>
      <c r="G99" s="145">
        <v>0.17268824592168788</v>
      </c>
      <c r="H99" s="145">
        <v>3.8277834729045848E-2</v>
      </c>
      <c r="I99" s="145">
        <v>0.14198743740350941</v>
      </c>
      <c r="J99" s="145">
        <v>8.8973272601928083E-2</v>
      </c>
      <c r="K99" s="145">
        <v>2.0273907882833109E-2</v>
      </c>
      <c r="L99" s="145">
        <v>0.16965364096045629</v>
      </c>
      <c r="M99" s="145">
        <v>-1</v>
      </c>
      <c r="N99" s="145" t="s">
        <v>7814</v>
      </c>
      <c r="O99" s="145" t="s">
        <v>7814</v>
      </c>
      <c r="P99" s="145" t="s">
        <v>7814</v>
      </c>
      <c r="Q99" s="145" t="s">
        <v>7814</v>
      </c>
      <c r="R99" s="145" t="s">
        <v>7814</v>
      </c>
      <c r="S99" s="145" t="s">
        <v>7814</v>
      </c>
      <c r="T99" s="145" t="s">
        <v>7814</v>
      </c>
      <c r="U99" s="6"/>
    </row>
    <row r="100" spans="1:21">
      <c r="A100" s="127" t="s">
        <v>276</v>
      </c>
      <c r="B100" s="127" t="s">
        <v>167</v>
      </c>
      <c r="C100" s="145">
        <v>0.8297692158910287</v>
      </c>
      <c r="D100" s="145">
        <v>0.88922124338759023</v>
      </c>
      <c r="E100" s="145">
        <v>8.9194305073140787E-2</v>
      </c>
      <c r="F100" s="145">
        <v>4.3292928543527488E-2</v>
      </c>
      <c r="G100" s="145">
        <v>0.16805189739053403</v>
      </c>
      <c r="H100" s="145">
        <v>0.48996121048897429</v>
      </c>
      <c r="I100" s="145">
        <v>-2.0439799454786124E-2</v>
      </c>
      <c r="J100" s="145">
        <v>-0.97663391061152971</v>
      </c>
      <c r="K100" s="145">
        <v>-9.2421808499505625E-2</v>
      </c>
      <c r="L100" s="145">
        <v>-8.7802846210730409E-2</v>
      </c>
      <c r="M100" s="145">
        <v>-1</v>
      </c>
      <c r="N100" s="145" t="s">
        <v>7814</v>
      </c>
      <c r="O100" s="145" t="s">
        <v>7814</v>
      </c>
      <c r="P100" s="145" t="s">
        <v>7814</v>
      </c>
      <c r="Q100" s="145" t="s">
        <v>7814</v>
      </c>
      <c r="R100" s="145" t="s">
        <v>7814</v>
      </c>
      <c r="S100" s="145" t="s">
        <v>7814</v>
      </c>
      <c r="T100" s="145" t="s">
        <v>7814</v>
      </c>
      <c r="U100" s="6"/>
    </row>
    <row r="101" spans="1:21">
      <c r="A101" s="127" t="s">
        <v>1427</v>
      </c>
      <c r="B101" s="127" t="s">
        <v>1428</v>
      </c>
      <c r="C101" s="145" t="s">
        <v>7814</v>
      </c>
      <c r="D101" s="145" t="s">
        <v>7814</v>
      </c>
      <c r="E101" s="145" t="s">
        <v>7814</v>
      </c>
      <c r="F101" s="145" t="s">
        <v>7814</v>
      </c>
      <c r="G101" s="145" t="s">
        <v>7814</v>
      </c>
      <c r="H101" s="145" t="s">
        <v>7814</v>
      </c>
      <c r="I101" s="145" t="s">
        <v>7814</v>
      </c>
      <c r="J101" s="145" t="s">
        <v>7814</v>
      </c>
      <c r="K101" s="145" t="s">
        <v>7814</v>
      </c>
      <c r="L101" s="145" t="s">
        <v>7814</v>
      </c>
      <c r="M101" s="145" t="s">
        <v>7814</v>
      </c>
      <c r="N101" s="145">
        <v>0.24608731999483699</v>
      </c>
      <c r="O101" s="145">
        <v>6.603199963705138</v>
      </c>
      <c r="P101" s="145">
        <v>2.7684530754771397E-2</v>
      </c>
      <c r="Q101" s="145">
        <v>2.9660420791042192E-3</v>
      </c>
      <c r="R101" s="145">
        <v>7.528168996105861E-3</v>
      </c>
      <c r="S101" s="145">
        <v>1.219895111982433E-3</v>
      </c>
      <c r="T101" s="145">
        <v>5.5043669507795573E-2</v>
      </c>
      <c r="U101" s="6"/>
    </row>
    <row r="102" spans="1:21">
      <c r="A102" s="127" t="s">
        <v>277</v>
      </c>
      <c r="B102" s="127" t="s">
        <v>1431</v>
      </c>
      <c r="C102" s="145">
        <v>-2.1988580968680674E-4</v>
      </c>
      <c r="D102" s="145">
        <v>3.6432086068944908E-2</v>
      </c>
      <c r="E102" s="145">
        <v>0.17005279585599303</v>
      </c>
      <c r="F102" s="145">
        <v>0.1923078462773859</v>
      </c>
      <c r="G102" s="145">
        <v>5.830463332615464E-2</v>
      </c>
      <c r="H102" s="145">
        <v>3.1526594532601607E-2</v>
      </c>
      <c r="I102" s="145">
        <v>0.1524631248927453</v>
      </c>
      <c r="J102" s="145">
        <v>6.421364916197185E-2</v>
      </c>
      <c r="K102" s="145">
        <v>5.6226740318679996E-2</v>
      </c>
      <c r="L102" s="145">
        <v>-3.7365690478590383E-2</v>
      </c>
      <c r="M102" s="145">
        <v>-0.71682382247850085</v>
      </c>
      <c r="N102" s="145">
        <v>0.11260784117693298</v>
      </c>
      <c r="O102" s="145">
        <v>1.390746304124804</v>
      </c>
      <c r="P102" s="145">
        <v>0.28486802766278463</v>
      </c>
      <c r="Q102" s="145">
        <v>-0.19119157294317124</v>
      </c>
      <c r="R102" s="145">
        <v>0.10997928996286581</v>
      </c>
      <c r="S102" s="145">
        <v>6.9755071065539409E-2</v>
      </c>
      <c r="T102" s="145">
        <v>7.4628794893781561E-2</v>
      </c>
      <c r="U102" s="6"/>
    </row>
    <row r="103" spans="1:21">
      <c r="A103" s="127" t="s">
        <v>278</v>
      </c>
      <c r="B103" s="127" t="s">
        <v>116</v>
      </c>
      <c r="C103" s="145">
        <v>-3.7776202387207122E-2</v>
      </c>
      <c r="D103" s="145">
        <v>7.1219697686289635E-2</v>
      </c>
      <c r="E103" s="145">
        <v>0.24129891455845612</v>
      </c>
      <c r="F103" s="145">
        <v>9.1991939587948671E-2</v>
      </c>
      <c r="G103" s="145">
        <v>0.10288322998195638</v>
      </c>
      <c r="H103" s="145">
        <v>9.656454626216239E-2</v>
      </c>
      <c r="I103" s="145">
        <v>4.2266424012856151E-2</v>
      </c>
      <c r="J103" s="145">
        <v>3.5243471665210455E-2</v>
      </c>
      <c r="K103" s="145">
        <v>1.2222440724787903E-2</v>
      </c>
      <c r="L103" s="145">
        <v>9.4187696759101214E-2</v>
      </c>
      <c r="M103" s="145">
        <v>0.36035287464817178</v>
      </c>
      <c r="N103" s="145">
        <v>0.16045228887057966</v>
      </c>
      <c r="O103" s="145">
        <v>4.0605680798582067E-2</v>
      </c>
      <c r="P103" s="145">
        <v>0.28437421048733352</v>
      </c>
      <c r="Q103" s="145">
        <v>0.19040194345255004</v>
      </c>
      <c r="R103" s="145">
        <v>-4.2907817641295344E-2</v>
      </c>
      <c r="S103" s="145">
        <v>4.7285577764821632E-2</v>
      </c>
      <c r="T103" s="145">
        <v>5.2528105986798593E-3</v>
      </c>
      <c r="U103" s="6"/>
    </row>
    <row r="104" spans="1:21">
      <c r="A104" s="127" t="s">
        <v>279</v>
      </c>
      <c r="B104" s="127" t="s">
        <v>115</v>
      </c>
      <c r="C104" s="145">
        <v>0.15151245208208258</v>
      </c>
      <c r="D104" s="145">
        <v>0.24084097298156582</v>
      </c>
      <c r="E104" s="145">
        <v>0.55972834149740514</v>
      </c>
      <c r="F104" s="145">
        <v>0.22297868843214536</v>
      </c>
      <c r="G104" s="145">
        <v>6.6914091077172298E-3</v>
      </c>
      <c r="H104" s="145">
        <v>5.495063947738496E-2</v>
      </c>
      <c r="I104" s="145">
        <v>-6.1833211484519396E-2</v>
      </c>
      <c r="J104" s="145">
        <v>-1.1685905906382764E-2</v>
      </c>
      <c r="K104" s="145">
        <v>-0.57140683626497524</v>
      </c>
      <c r="L104" s="145">
        <v>0.12964589141803204</v>
      </c>
      <c r="M104" s="145">
        <v>-0.11394176829160066</v>
      </c>
      <c r="N104" s="145">
        <v>0.55377322435603604</v>
      </c>
      <c r="O104" s="145">
        <v>-0.42398684185724483</v>
      </c>
      <c r="P104" s="145">
        <v>0.83138588944497649</v>
      </c>
      <c r="Q104" s="145">
        <v>0.13292314195741309</v>
      </c>
      <c r="R104" s="145">
        <v>-1.1750738542325764E-2</v>
      </c>
      <c r="S104" s="145">
        <v>0.30973715992882184</v>
      </c>
      <c r="T104" s="145">
        <v>-0.1537452017401473</v>
      </c>
      <c r="U104" s="6"/>
    </row>
    <row r="105" spans="1:21">
      <c r="A105" s="127" t="s">
        <v>280</v>
      </c>
      <c r="B105" s="127" t="s">
        <v>114</v>
      </c>
      <c r="C105" s="145">
        <v>5.266521910065864E-2</v>
      </c>
      <c r="D105" s="145">
        <v>-0.17720138423318516</v>
      </c>
      <c r="E105" s="145">
        <v>7.5802857326652387E-2</v>
      </c>
      <c r="F105" s="145">
        <v>-0.14861730018562538</v>
      </c>
      <c r="G105" s="145">
        <v>0.39484316470880121</v>
      </c>
      <c r="H105" s="145">
        <v>0.24308380682913663</v>
      </c>
      <c r="I105" s="145">
        <v>0.10728371075326586</v>
      </c>
      <c r="J105" s="145">
        <v>-1.3882748072388713E-2</v>
      </c>
      <c r="K105" s="145">
        <v>8.7614684332001716E-2</v>
      </c>
      <c r="L105" s="145">
        <v>-2.1024783559928383E-2</v>
      </c>
      <c r="M105" s="145">
        <v>-0.23961742406262815</v>
      </c>
      <c r="N105" s="145">
        <v>5.08941875493251E-2</v>
      </c>
      <c r="O105" s="145">
        <v>5.8386354287479174E-2</v>
      </c>
      <c r="P105" s="145">
        <v>0.28955514818088868</v>
      </c>
      <c r="Q105" s="145">
        <v>-2.6928098778547717E-2</v>
      </c>
      <c r="R105" s="145">
        <v>5.9341009521127787E-2</v>
      </c>
      <c r="S105" s="145">
        <v>0.20256670934933046</v>
      </c>
      <c r="T105" s="145">
        <v>0.21456625166309676</v>
      </c>
      <c r="U105" s="6"/>
    </row>
    <row r="106" spans="1:21">
      <c r="A106" s="127" t="s">
        <v>1517</v>
      </c>
      <c r="B106" s="127" t="s">
        <v>1518</v>
      </c>
      <c r="C106" s="145" t="s">
        <v>7814</v>
      </c>
      <c r="D106" s="145" t="s">
        <v>7814</v>
      </c>
      <c r="E106" s="145" t="s">
        <v>7814</v>
      </c>
      <c r="F106" s="145" t="s">
        <v>7814</v>
      </c>
      <c r="G106" s="145" t="s">
        <v>7814</v>
      </c>
      <c r="H106" s="145" t="s">
        <v>7814</v>
      </c>
      <c r="I106" s="145" t="s">
        <v>7814</v>
      </c>
      <c r="J106" s="145" t="s">
        <v>7814</v>
      </c>
      <c r="K106" s="145" t="s">
        <v>7814</v>
      </c>
      <c r="L106" s="145" t="s">
        <v>7814</v>
      </c>
      <c r="M106" s="145" t="s">
        <v>7814</v>
      </c>
      <c r="N106" s="145">
        <v>-0.50103236025975373</v>
      </c>
      <c r="O106" s="145">
        <v>-0.80456615908534623</v>
      </c>
      <c r="P106" s="145">
        <v>6.0610998665381111</v>
      </c>
      <c r="Q106" s="145">
        <v>4.1743141714541316</v>
      </c>
      <c r="R106" s="145">
        <v>0.12189530109200837</v>
      </c>
      <c r="S106" s="145">
        <v>0.37026346446603109</v>
      </c>
      <c r="T106" s="145">
        <v>-0.16301661880876275</v>
      </c>
      <c r="U106" s="6"/>
    </row>
    <row r="107" spans="1:21">
      <c r="A107" s="127" t="s">
        <v>281</v>
      </c>
      <c r="B107" s="127" t="s">
        <v>113</v>
      </c>
      <c r="C107" s="145">
        <v>-1.7993928087108247E-2</v>
      </c>
      <c r="D107" s="145">
        <v>0.49217796263992597</v>
      </c>
      <c r="E107" s="145">
        <v>0.117082412257285</v>
      </c>
      <c r="F107" s="145">
        <v>0.11380050317197117</v>
      </c>
      <c r="G107" s="145">
        <v>-7.5949396800983934E-2</v>
      </c>
      <c r="H107" s="145">
        <v>0.23515938397684771</v>
      </c>
      <c r="I107" s="145">
        <v>-4.3969346489461922E-2</v>
      </c>
      <c r="J107" s="145">
        <v>0.26456286151638325</v>
      </c>
      <c r="K107" s="145">
        <v>0.13045813137057183</v>
      </c>
      <c r="L107" s="145">
        <v>0.19627053637086148</v>
      </c>
      <c r="M107" s="145">
        <v>-2.0346257970770221E-2</v>
      </c>
      <c r="N107" s="145">
        <v>5.1388190717470111E-2</v>
      </c>
      <c r="O107" s="145">
        <v>8.2972093093388322E-2</v>
      </c>
      <c r="P107" s="145">
        <v>0.30301508059840015</v>
      </c>
      <c r="Q107" s="145">
        <v>0.54411902750435315</v>
      </c>
      <c r="R107" s="145">
        <v>-0.23701791478834111</v>
      </c>
      <c r="S107" s="145">
        <v>4.4488136298758925E-2</v>
      </c>
      <c r="T107" s="145">
        <v>-6.4328619191928532E-2</v>
      </c>
      <c r="U107" s="6"/>
    </row>
    <row r="108" spans="1:21">
      <c r="A108" s="127" t="s">
        <v>1526</v>
      </c>
      <c r="B108" s="127" t="s">
        <v>1527</v>
      </c>
      <c r="C108" s="145" t="s">
        <v>7814</v>
      </c>
      <c r="D108" s="145" t="s">
        <v>7814</v>
      </c>
      <c r="E108" s="145" t="s">
        <v>7814</v>
      </c>
      <c r="F108" s="145" t="s">
        <v>7814</v>
      </c>
      <c r="G108" s="145" t="s">
        <v>7814</v>
      </c>
      <c r="H108" s="145" t="s">
        <v>7814</v>
      </c>
      <c r="I108" s="145" t="s">
        <v>7814</v>
      </c>
      <c r="J108" s="145" t="s">
        <v>7814</v>
      </c>
      <c r="K108" s="145" t="s">
        <v>7814</v>
      </c>
      <c r="L108" s="145" t="s">
        <v>7814</v>
      </c>
      <c r="M108" s="145" t="s">
        <v>7814</v>
      </c>
      <c r="N108" s="145">
        <v>9.6938028410025009E-2</v>
      </c>
      <c r="O108" s="145">
        <v>0.15321472815523801</v>
      </c>
      <c r="P108" s="145">
        <v>5.4850254824502259E-2</v>
      </c>
      <c r="Q108" s="145">
        <v>8.7503315161496467E-2</v>
      </c>
      <c r="R108" s="145">
        <v>4.6073025274107587E-2</v>
      </c>
      <c r="S108" s="145">
        <v>-1.838652002295852E-2</v>
      </c>
      <c r="T108" s="145">
        <v>1.4562308198420295E-2</v>
      </c>
      <c r="U108" s="6"/>
    </row>
    <row r="109" spans="1:21">
      <c r="A109" s="127" t="s">
        <v>282</v>
      </c>
      <c r="B109" s="127" t="s">
        <v>112</v>
      </c>
      <c r="C109" s="145">
        <v>1.8006153857113155E-2</v>
      </c>
      <c r="D109" s="145">
        <v>-3.7371473020874874E-2</v>
      </c>
      <c r="E109" s="145">
        <v>0.25542759166851919</v>
      </c>
      <c r="F109" s="145">
        <v>0.53349746701026368</v>
      </c>
      <c r="G109" s="145">
        <v>-6.9683211724410818E-2</v>
      </c>
      <c r="H109" s="145">
        <v>-0.21257812175188959</v>
      </c>
      <c r="I109" s="145">
        <v>-2.1932455853837705E-2</v>
      </c>
      <c r="J109" s="145">
        <v>0.19961992552787974</v>
      </c>
      <c r="K109" s="145">
        <v>-2.9310272541810501E-2</v>
      </c>
      <c r="L109" s="145">
        <v>0.22767056660481402</v>
      </c>
      <c r="M109" s="145">
        <v>-1</v>
      </c>
      <c r="N109" s="145" t="s">
        <v>7814</v>
      </c>
      <c r="O109" s="145" t="s">
        <v>7814</v>
      </c>
      <c r="P109" s="145" t="s">
        <v>7814</v>
      </c>
      <c r="Q109" s="145" t="s">
        <v>7814</v>
      </c>
      <c r="R109" s="145" t="s">
        <v>7814</v>
      </c>
      <c r="S109" s="145" t="s">
        <v>7814</v>
      </c>
      <c r="T109" s="145" t="s">
        <v>7814</v>
      </c>
      <c r="U109" s="6"/>
    </row>
    <row r="110" spans="1:21">
      <c r="A110" s="127" t="s">
        <v>283</v>
      </c>
      <c r="B110" s="127" t="s">
        <v>111</v>
      </c>
      <c r="C110" s="145">
        <v>0.34176071836580707</v>
      </c>
      <c r="D110" s="145">
        <v>-0.15764046760697861</v>
      </c>
      <c r="E110" s="145">
        <v>5.5841857537087383E-2</v>
      </c>
      <c r="F110" s="145">
        <v>0.2415025806961224</v>
      </c>
      <c r="G110" s="145">
        <v>5.9563918721397532E-2</v>
      </c>
      <c r="H110" s="145">
        <v>0.15382843352687126</v>
      </c>
      <c r="I110" s="145">
        <v>3.8370623468934713</v>
      </c>
      <c r="J110" s="145">
        <v>5.4494366434229093E-2</v>
      </c>
      <c r="K110" s="145">
        <v>-0.58916234107593624</v>
      </c>
      <c r="L110" s="145">
        <v>0.52306775608054501</v>
      </c>
      <c r="M110" s="145">
        <v>-1</v>
      </c>
      <c r="N110" s="145" t="s">
        <v>7814</v>
      </c>
      <c r="O110" s="145" t="s">
        <v>7814</v>
      </c>
      <c r="P110" s="145" t="s">
        <v>7814</v>
      </c>
      <c r="Q110" s="145" t="s">
        <v>7814</v>
      </c>
      <c r="R110" s="145" t="s">
        <v>7814</v>
      </c>
      <c r="S110" s="145" t="s">
        <v>7814</v>
      </c>
      <c r="T110" s="145" t="s">
        <v>7814</v>
      </c>
      <c r="U110" s="6"/>
    </row>
    <row r="111" spans="1:21">
      <c r="A111" s="127" t="s">
        <v>284</v>
      </c>
      <c r="B111" s="127" t="s">
        <v>110</v>
      </c>
      <c r="C111" s="145">
        <v>-2.4657317112876925E-2</v>
      </c>
      <c r="D111" s="145">
        <v>9.8067126484851219E-2</v>
      </c>
      <c r="E111" s="145">
        <v>-6.9643254616570567E-3</v>
      </c>
      <c r="F111" s="145">
        <v>0.12728935159438157</v>
      </c>
      <c r="G111" s="145">
        <v>6.9619056452132136E-2</v>
      </c>
      <c r="H111" s="145">
        <v>0.12186333288849203</v>
      </c>
      <c r="I111" s="145">
        <v>3.0638485404261354E-2</v>
      </c>
      <c r="J111" s="145">
        <v>8.5126476955910288E-2</v>
      </c>
      <c r="K111" s="145">
        <v>0.81104249011678553</v>
      </c>
      <c r="L111" s="145">
        <v>-0.16511474983502489</v>
      </c>
      <c r="M111" s="145">
        <v>-1</v>
      </c>
      <c r="N111" s="145" t="s">
        <v>7814</v>
      </c>
      <c r="O111" s="145" t="s">
        <v>7814</v>
      </c>
      <c r="P111" s="145" t="s">
        <v>7814</v>
      </c>
      <c r="Q111" s="145" t="s">
        <v>7814</v>
      </c>
      <c r="R111" s="145" t="s">
        <v>7814</v>
      </c>
      <c r="S111" s="145" t="s">
        <v>7814</v>
      </c>
      <c r="T111" s="145" t="s">
        <v>7814</v>
      </c>
      <c r="U111" s="6"/>
    </row>
    <row r="112" spans="1:21">
      <c r="A112" s="127" t="s">
        <v>285</v>
      </c>
      <c r="B112" s="127" t="s">
        <v>192</v>
      </c>
      <c r="C112" s="145">
        <v>0.50970512453478389</v>
      </c>
      <c r="D112" s="145">
        <v>-0.53020821481397196</v>
      </c>
      <c r="E112" s="145">
        <v>-4.8437878420925159E-3</v>
      </c>
      <c r="F112" s="145">
        <v>10.665368702847408</v>
      </c>
      <c r="G112" s="145">
        <v>2.2685206433980767</v>
      </c>
      <c r="H112" s="145">
        <v>0.44653943533116319</v>
      </c>
      <c r="I112" s="145">
        <v>-0.16755848022027156</v>
      </c>
      <c r="J112" s="145">
        <v>2.7914701740560846</v>
      </c>
      <c r="K112" s="145">
        <v>-0.65423396915064302</v>
      </c>
      <c r="L112" s="145">
        <v>0.22740208620129626</v>
      </c>
      <c r="M112" s="145">
        <v>-1</v>
      </c>
      <c r="N112" s="145" t="s">
        <v>7814</v>
      </c>
      <c r="O112" s="145" t="s">
        <v>7814</v>
      </c>
      <c r="P112" s="145" t="s">
        <v>7814</v>
      </c>
      <c r="Q112" s="145" t="s">
        <v>7814</v>
      </c>
      <c r="R112" s="145" t="s">
        <v>7814</v>
      </c>
      <c r="S112" s="145" t="s">
        <v>7814</v>
      </c>
      <c r="T112" s="145" t="s">
        <v>7814</v>
      </c>
      <c r="U112" s="6"/>
    </row>
    <row r="113" spans="1:21">
      <c r="A113" s="127" t="s">
        <v>286</v>
      </c>
      <c r="B113" s="127" t="s">
        <v>109</v>
      </c>
      <c r="C113" s="145">
        <v>0.1093096701997314</v>
      </c>
      <c r="D113" s="145">
        <v>0.30284106253884685</v>
      </c>
      <c r="E113" s="145">
        <v>0.28928783622880738</v>
      </c>
      <c r="F113" s="145">
        <v>0.16883746846236852</v>
      </c>
      <c r="G113" s="145">
        <v>6.9215535713023219E-2</v>
      </c>
      <c r="H113" s="145">
        <v>-0.18736206257351556</v>
      </c>
      <c r="I113" s="145">
        <v>-4.964296610573412E-2</v>
      </c>
      <c r="J113" s="145">
        <v>0.171382327952945</v>
      </c>
      <c r="K113" s="145">
        <v>-0.15400047849680271</v>
      </c>
      <c r="L113" s="145">
        <v>0.19175610005414859</v>
      </c>
      <c r="M113" s="145">
        <v>0.52096807527460987</v>
      </c>
      <c r="N113" s="145">
        <v>0.47599227712184555</v>
      </c>
      <c r="O113" s="145">
        <v>0.33273817220435381</v>
      </c>
      <c r="P113" s="145">
        <v>0.42079639964421078</v>
      </c>
      <c r="Q113" s="145">
        <v>0.1625091690755662</v>
      </c>
      <c r="R113" s="145">
        <v>-0.15214536997835645</v>
      </c>
      <c r="S113" s="145">
        <v>2.3151878779610283E-3</v>
      </c>
      <c r="T113" s="145">
        <v>6.3828720941458375E-2</v>
      </c>
      <c r="U113" s="6"/>
    </row>
    <row r="114" spans="1:21">
      <c r="A114" s="127" t="s">
        <v>287</v>
      </c>
      <c r="B114" s="127" t="s">
        <v>156</v>
      </c>
      <c r="C114" s="145">
        <v>5.8562007894217668E-5</v>
      </c>
      <c r="D114" s="145">
        <v>0.37307173122442661</v>
      </c>
      <c r="E114" s="145">
        <v>9.1877130072122615E-2</v>
      </c>
      <c r="F114" s="145">
        <v>-0.11553800662783889</v>
      </c>
      <c r="G114" s="145">
        <v>8.2320109837208014E-2</v>
      </c>
      <c r="H114" s="145">
        <v>0.3061680854931576</v>
      </c>
      <c r="I114" s="145">
        <v>-0.24096616508767457</v>
      </c>
      <c r="J114" s="145">
        <v>-4.5734628442306809E-2</v>
      </c>
      <c r="K114" s="145">
        <v>1.348177945451887</v>
      </c>
      <c r="L114" s="145">
        <v>2.9394872863071253</v>
      </c>
      <c r="M114" s="145">
        <v>-0.80506304261919259</v>
      </c>
      <c r="N114" s="145">
        <v>0.46132187320662577</v>
      </c>
      <c r="O114" s="145">
        <v>0.15769392713039362</v>
      </c>
      <c r="P114" s="145">
        <v>1.044631413226337</v>
      </c>
      <c r="Q114" s="145">
        <v>1.1577705540084429</v>
      </c>
      <c r="R114" s="145">
        <v>-8.8906053668632676E-2</v>
      </c>
      <c r="S114" s="145">
        <v>-0.38501632427934906</v>
      </c>
      <c r="T114" s="145">
        <v>-0.50710616300029221</v>
      </c>
      <c r="U114" s="6"/>
    </row>
    <row r="115" spans="1:21">
      <c r="A115" s="127" t="s">
        <v>288</v>
      </c>
      <c r="B115" s="127" t="s">
        <v>108</v>
      </c>
      <c r="C115" s="145">
        <v>-0.76656541250355237</v>
      </c>
      <c r="D115" s="145">
        <v>-0.28753548992178896</v>
      </c>
      <c r="E115" s="145">
        <v>-0.17466239809852718</v>
      </c>
      <c r="F115" s="145">
        <v>7.8431579156956147E-3</v>
      </c>
      <c r="G115" s="145">
        <v>0.1601056308481833</v>
      </c>
      <c r="H115" s="145">
        <v>8.9567434120371811E-2</v>
      </c>
      <c r="I115" s="145">
        <v>0.39675448510229738</v>
      </c>
      <c r="J115" s="145">
        <v>0.2650824452570561</v>
      </c>
      <c r="K115" s="145">
        <v>4.832318386953153</v>
      </c>
      <c r="L115" s="145">
        <v>0.18614794057164871</v>
      </c>
      <c r="M115" s="145">
        <v>0.27961569560901017</v>
      </c>
      <c r="N115" s="145">
        <v>8.0476150214122452E-2</v>
      </c>
      <c r="O115" s="145">
        <v>-0.15038538054957712</v>
      </c>
      <c r="P115" s="145">
        <v>0.76850779602832198</v>
      </c>
      <c r="Q115" s="145">
        <v>0.37249956572576515</v>
      </c>
      <c r="R115" s="145">
        <v>-0.19255214932404097</v>
      </c>
      <c r="S115" s="145">
        <v>1.104548888710657E-2</v>
      </c>
      <c r="T115" s="145">
        <v>-0.14905305249291434</v>
      </c>
      <c r="U115" s="6"/>
    </row>
    <row r="116" spans="1:21">
      <c r="A116" s="127" t="s">
        <v>289</v>
      </c>
      <c r="B116" s="127" t="s">
        <v>1624</v>
      </c>
      <c r="C116" s="145">
        <v>3.3175746678734575E-2</v>
      </c>
      <c r="D116" s="145">
        <v>-0.51367364388925241</v>
      </c>
      <c r="E116" s="145">
        <v>-0.21811544637163327</v>
      </c>
      <c r="F116" s="145">
        <v>-9.4036098102431645E-2</v>
      </c>
      <c r="G116" s="145">
        <v>0.26000225277736511</v>
      </c>
      <c r="H116" s="145">
        <v>7.8498197039010897E-2</v>
      </c>
      <c r="I116" s="145">
        <v>1.1652192593649859</v>
      </c>
      <c r="J116" s="145">
        <v>0.17166083966736184</v>
      </c>
      <c r="K116" s="145">
        <v>0.29126180672126595</v>
      </c>
      <c r="L116" s="145">
        <v>-0.15680993466201998</v>
      </c>
      <c r="M116" s="145">
        <v>-0.32556777219145211</v>
      </c>
      <c r="N116" s="145">
        <v>8.4060556902997088E-2</v>
      </c>
      <c r="O116" s="145">
        <v>0.45962786801924482</v>
      </c>
      <c r="P116" s="145">
        <v>1.257259378419727</v>
      </c>
      <c r="Q116" s="145">
        <v>0.15634157662686063</v>
      </c>
      <c r="R116" s="145">
        <v>-0.29576555393762238</v>
      </c>
      <c r="S116" s="145">
        <v>0.27100916183236101</v>
      </c>
      <c r="T116" s="145">
        <v>-0.45041388923542081</v>
      </c>
      <c r="U116" s="6"/>
    </row>
    <row r="117" spans="1:21">
      <c r="A117" s="127" t="s">
        <v>290</v>
      </c>
      <c r="B117" s="127" t="s">
        <v>193</v>
      </c>
      <c r="C117" s="145">
        <v>4.1837647724521795E-2</v>
      </c>
      <c r="D117" s="145">
        <v>0.19818805018155292</v>
      </c>
      <c r="E117" s="145">
        <v>9.1509014461787053E-2</v>
      </c>
      <c r="F117" s="145">
        <v>0.15754474446975555</v>
      </c>
      <c r="G117" s="145">
        <v>9.6721597100011381E-2</v>
      </c>
      <c r="H117" s="145">
        <v>0.11105652398778136</v>
      </c>
      <c r="I117" s="145">
        <v>8.144079885152411E-2</v>
      </c>
      <c r="J117" s="145">
        <v>0.24634120933191658</v>
      </c>
      <c r="K117" s="145">
        <v>4.0627572641024977E-2</v>
      </c>
      <c r="L117" s="145">
        <v>5.6127409380098206E-2</v>
      </c>
      <c r="M117" s="145">
        <v>0.45893278454765035</v>
      </c>
      <c r="N117" s="145">
        <v>4.190867846184005E-2</v>
      </c>
      <c r="O117" s="145">
        <v>3.9817827294248501E-2</v>
      </c>
      <c r="P117" s="145">
        <v>5.4981576628830499E-2</v>
      </c>
      <c r="Q117" s="145">
        <v>6.8484984231957993E-2</v>
      </c>
      <c r="R117" s="145">
        <v>3.1604332767862127E-2</v>
      </c>
      <c r="S117" s="145">
        <v>6.005262712641251E-2</v>
      </c>
      <c r="T117" s="145">
        <v>4.5179166813657613E-2</v>
      </c>
      <c r="U117" s="6"/>
    </row>
    <row r="118" spans="1:21">
      <c r="A118" s="127" t="s">
        <v>291</v>
      </c>
      <c r="B118" s="127" t="s">
        <v>106</v>
      </c>
      <c r="C118" s="145">
        <v>1.6212638263718632E-2</v>
      </c>
      <c r="D118" s="145">
        <v>5.774583486096671E-2</v>
      </c>
      <c r="E118" s="145">
        <v>8.7120731911058319E-2</v>
      </c>
      <c r="F118" s="145">
        <v>5.3238881468785956E-2</v>
      </c>
      <c r="G118" s="145">
        <v>7.1863724897384462E-2</v>
      </c>
      <c r="H118" s="145">
        <v>5.2295305540192356E-2</v>
      </c>
      <c r="I118" s="145">
        <v>5.1075906319033665E-2</v>
      </c>
      <c r="J118" s="145">
        <v>0.30052135423540421</v>
      </c>
      <c r="K118" s="145">
        <v>0.13375504477252431</v>
      </c>
      <c r="L118" s="145">
        <v>0.12848049235649206</v>
      </c>
      <c r="M118" s="145">
        <v>1.7443642753135609</v>
      </c>
      <c r="N118" s="145">
        <v>3.1200674387365544E-2</v>
      </c>
      <c r="O118" s="145">
        <v>1.4525937503729306E-2</v>
      </c>
      <c r="P118" s="145">
        <v>1.0252681595773597E-2</v>
      </c>
      <c r="Q118" s="145">
        <v>9.6866089867443279E-3</v>
      </c>
      <c r="R118" s="145">
        <v>7.2162265089591796E-3</v>
      </c>
      <c r="S118" s="145">
        <v>-6.5051106186684209E-3</v>
      </c>
      <c r="T118" s="145">
        <v>2.3860575587541514E-2</v>
      </c>
      <c r="U118" s="6"/>
    </row>
    <row r="119" spans="1:21">
      <c r="A119" s="127" t="s">
        <v>292</v>
      </c>
      <c r="B119" s="127" t="s">
        <v>1648</v>
      </c>
      <c r="C119" s="145">
        <v>0.20374286092929952</v>
      </c>
      <c r="D119" s="145">
        <v>0.37115656399943753</v>
      </c>
      <c r="E119" s="145">
        <v>0.11490206617431527</v>
      </c>
      <c r="F119" s="145">
        <v>2.2056561387313187E-2</v>
      </c>
      <c r="G119" s="145">
        <v>3.8422300641027293E-2</v>
      </c>
      <c r="H119" s="145">
        <v>-9.831898500415456E-3</v>
      </c>
      <c r="I119" s="145">
        <v>3.1846923168176673E-2</v>
      </c>
      <c r="J119" s="145">
        <v>-8.6794645570139346E-3</v>
      </c>
      <c r="K119" s="145">
        <v>2.4215098010609719E-2</v>
      </c>
      <c r="L119" s="145">
        <v>-1.3407658001459493E-2</v>
      </c>
      <c r="M119" s="145">
        <v>0.49176251526655923</v>
      </c>
      <c r="N119" s="145">
        <v>2.8373038376454811E-2</v>
      </c>
      <c r="O119" s="145">
        <v>2.3592450307942499E-2</v>
      </c>
      <c r="P119" s="145">
        <v>0.26991158566904477</v>
      </c>
      <c r="Q119" s="145">
        <v>-5.5306863044794524E-4</v>
      </c>
      <c r="R119" s="145">
        <v>7.4028663679309797E-2</v>
      </c>
      <c r="S119" s="145">
        <v>-9.4589405593558301E-2</v>
      </c>
      <c r="T119" s="145">
        <v>9.1358441702495241E-2</v>
      </c>
      <c r="U119" s="6"/>
    </row>
    <row r="120" spans="1:21">
      <c r="A120" s="127" t="s">
        <v>293</v>
      </c>
      <c r="B120" s="127" t="s">
        <v>1661</v>
      </c>
      <c r="C120" s="145">
        <v>0.29135628835292043</v>
      </c>
      <c r="D120" s="145">
        <v>0.25189097345236217</v>
      </c>
      <c r="E120" s="145">
        <v>0.24815568095918522</v>
      </c>
      <c r="F120" s="145">
        <v>0.12952617516366388</v>
      </c>
      <c r="G120" s="145">
        <v>0.28022598910685409</v>
      </c>
      <c r="H120" s="145">
        <v>0.19215621611339939</v>
      </c>
      <c r="I120" s="145">
        <v>-0.6953470597011373</v>
      </c>
      <c r="J120" s="145">
        <v>0.19594665908792236</v>
      </c>
      <c r="K120" s="145">
        <v>0.37883446726271697</v>
      </c>
      <c r="L120" s="145">
        <v>0.12692637749398977</v>
      </c>
      <c r="M120" s="145">
        <v>-3.2485420524562748E-2</v>
      </c>
      <c r="N120" s="145">
        <v>-0.92419766054885233</v>
      </c>
      <c r="O120" s="145">
        <v>5.6174359417284804E-3</v>
      </c>
      <c r="P120" s="145">
        <v>-9.3448119892136222E-2</v>
      </c>
      <c r="Q120" s="145">
        <v>0.36813967522058866</v>
      </c>
      <c r="R120" s="145">
        <v>0.27510899548102896</v>
      </c>
      <c r="S120" s="145">
        <v>-0.41765868384618782</v>
      </c>
      <c r="T120" s="145">
        <v>2.7837152847277902</v>
      </c>
      <c r="U120" s="6"/>
    </row>
    <row r="121" spans="1:21">
      <c r="A121" s="127" t="s">
        <v>294</v>
      </c>
      <c r="B121" s="127" t="s">
        <v>103</v>
      </c>
      <c r="C121" s="145">
        <v>0.41025359150005414</v>
      </c>
      <c r="D121" s="145">
        <v>0.62158835659804301</v>
      </c>
      <c r="E121" s="145">
        <v>5.7886023909044883E-2</v>
      </c>
      <c r="F121" s="145">
        <v>0.26276952238559004</v>
      </c>
      <c r="G121" s="145">
        <v>0.24692099536401677</v>
      </c>
      <c r="H121" s="145">
        <v>0.3060820348470536</v>
      </c>
      <c r="I121" s="145">
        <v>0.11048350410875253</v>
      </c>
      <c r="J121" s="145">
        <v>-0.21707828401233956</v>
      </c>
      <c r="K121" s="145">
        <v>-5.9412952760721283E-2</v>
      </c>
      <c r="L121" s="145">
        <v>7.9298679199681005E-2</v>
      </c>
      <c r="M121" s="145">
        <v>6.7586727614671618E-2</v>
      </c>
      <c r="N121" s="145">
        <v>0.12710897029470353</v>
      </c>
      <c r="O121" s="145">
        <v>0.14267437843853181</v>
      </c>
      <c r="P121" s="145">
        <v>4.3575809143933013E-3</v>
      </c>
      <c r="Q121" s="145">
        <v>7.7497141333858238E-2</v>
      </c>
      <c r="R121" s="145">
        <v>0.1635702964491407</v>
      </c>
      <c r="S121" s="145">
        <v>7.2570965010794145E-2</v>
      </c>
      <c r="T121" s="145">
        <v>7.6331488372241713E-2</v>
      </c>
      <c r="U121" s="6"/>
    </row>
    <row r="122" spans="1:21">
      <c r="A122" s="127" t="s">
        <v>295</v>
      </c>
      <c r="B122" s="127" t="s">
        <v>102</v>
      </c>
      <c r="C122" s="145">
        <v>0.25690311472582816</v>
      </c>
      <c r="D122" s="145">
        <v>0.41933227220675479</v>
      </c>
      <c r="E122" s="145">
        <v>0.93258468986497489</v>
      </c>
      <c r="F122" s="145">
        <v>0.33122132602548626</v>
      </c>
      <c r="G122" s="145">
        <v>-6.221184704228706E-3</v>
      </c>
      <c r="H122" s="145">
        <v>-0.11339934335069363</v>
      </c>
      <c r="I122" s="145">
        <v>0.23219407436329023</v>
      </c>
      <c r="J122" s="145">
        <v>0.14713725493487953</v>
      </c>
      <c r="K122" s="145">
        <v>0.11667176259626444</v>
      </c>
      <c r="L122" s="145">
        <v>-0.21436226224547753</v>
      </c>
      <c r="M122" s="145">
        <v>-0.30517130457877167</v>
      </c>
      <c r="N122" s="145">
        <v>0.22209539930304414</v>
      </c>
      <c r="O122" s="145">
        <v>0.12932826562677724</v>
      </c>
      <c r="P122" s="145">
        <v>0.48858746161829925</v>
      </c>
      <c r="Q122" s="145">
        <v>0.19945161368090472</v>
      </c>
      <c r="R122" s="145">
        <v>0.2358094153901138</v>
      </c>
      <c r="S122" s="145">
        <v>-2.4548695698062711E-2</v>
      </c>
      <c r="T122" s="145">
        <v>0.31176154384815613</v>
      </c>
      <c r="U122" s="6"/>
    </row>
    <row r="123" spans="1:21">
      <c r="A123" s="127" t="s">
        <v>296</v>
      </c>
      <c r="B123" s="127" t="s">
        <v>194</v>
      </c>
      <c r="C123" s="145">
        <v>-0.18182059470166911</v>
      </c>
      <c r="D123" s="145">
        <v>-0.15778869134258733</v>
      </c>
      <c r="E123" s="145">
        <v>-0.12463366327231044</v>
      </c>
      <c r="F123" s="145">
        <v>-0.22243925955306157</v>
      </c>
      <c r="G123" s="145">
        <v>-0.15502318806665821</v>
      </c>
      <c r="H123" s="145">
        <v>0.88861063633789872</v>
      </c>
      <c r="I123" s="145">
        <v>0.50554863914516912</v>
      </c>
      <c r="J123" s="145">
        <v>0.26304455481465305</v>
      </c>
      <c r="K123" s="145">
        <v>-0.75499460005033114</v>
      </c>
      <c r="L123" s="145">
        <v>9.1427778569159041E-2</v>
      </c>
      <c r="M123" s="145">
        <v>-0.12402675203824849</v>
      </c>
      <c r="N123" s="145">
        <v>-6.9978978776516779E-2</v>
      </c>
      <c r="O123" s="145">
        <v>-8.6789329173628485E-2</v>
      </c>
      <c r="P123" s="145">
        <v>0.99018586238894268</v>
      </c>
      <c r="Q123" s="145">
        <v>-9.4389635596244983E-2</v>
      </c>
      <c r="R123" s="145">
        <v>0.36911787257725204</v>
      </c>
      <c r="S123" s="145">
        <v>-0.26481546735703149</v>
      </c>
      <c r="T123" s="145">
        <v>0.2384554657961061</v>
      </c>
      <c r="U123" s="6"/>
    </row>
    <row r="124" spans="1:21">
      <c r="A124" s="127" t="s">
        <v>297</v>
      </c>
      <c r="B124" s="127" t="s">
        <v>101</v>
      </c>
      <c r="C124" s="145">
        <v>8.0844296096492449E-2</v>
      </c>
      <c r="D124" s="145">
        <v>0.14893804406776207</v>
      </c>
      <c r="E124" s="145">
        <v>4.1744135837035706E-2</v>
      </c>
      <c r="F124" s="145">
        <v>1.9297196089399553E-2</v>
      </c>
      <c r="G124" s="145">
        <v>0.16245950327158595</v>
      </c>
      <c r="H124" s="145">
        <v>0.24786489398569714</v>
      </c>
      <c r="I124" s="145">
        <v>-2.981779989725851E-2</v>
      </c>
      <c r="J124" s="145">
        <v>-7.6138172563330636E-2</v>
      </c>
      <c r="K124" s="145">
        <v>-7.1521269904617421E-2</v>
      </c>
      <c r="L124" s="145">
        <v>-6.1483255816995097E-2</v>
      </c>
      <c r="M124" s="145">
        <v>-0.37383008792440703</v>
      </c>
      <c r="N124" s="145">
        <v>-1.9807488335082349E-2</v>
      </c>
      <c r="O124" s="145">
        <v>0.10513769251427471</v>
      </c>
      <c r="P124" s="145">
        <v>0.1654526486816186</v>
      </c>
      <c r="Q124" s="145">
        <v>0.16851212778292723</v>
      </c>
      <c r="R124" s="145">
        <v>-1.4303898632358739E-2</v>
      </c>
      <c r="S124" s="145">
        <v>0.10310065477976806</v>
      </c>
      <c r="T124" s="145">
        <v>0.16509981941329258</v>
      </c>
      <c r="U124" s="6"/>
    </row>
    <row r="125" spans="1:21">
      <c r="A125" s="127" t="s">
        <v>298</v>
      </c>
      <c r="B125" s="127" t="s">
        <v>100</v>
      </c>
      <c r="C125" s="145">
        <v>0.2683769073993067</v>
      </c>
      <c r="D125" s="145">
        <v>1.1248258833271902</v>
      </c>
      <c r="E125" s="145">
        <v>1.7601379938720554</v>
      </c>
      <c r="F125" s="145">
        <v>0.33826306610270401</v>
      </c>
      <c r="G125" s="145">
        <v>0.11730144300535011</v>
      </c>
      <c r="H125" s="145">
        <v>-0.18251834586455237</v>
      </c>
      <c r="I125" s="145">
        <v>-7.077013021981006E-2</v>
      </c>
      <c r="J125" s="145">
        <v>2.1610907921710797E-2</v>
      </c>
      <c r="K125" s="145">
        <v>-0.10431829202478381</v>
      </c>
      <c r="L125" s="145">
        <v>0.23736091174781612</v>
      </c>
      <c r="M125" s="145">
        <v>-0.26640137062408087</v>
      </c>
      <c r="N125" s="145">
        <v>0.17026381647410582</v>
      </c>
      <c r="O125" s="145">
        <v>0.22201815315728257</v>
      </c>
      <c r="P125" s="145">
        <v>0.13000397943069336</v>
      </c>
      <c r="Q125" s="145">
        <v>-1.1349441482056768E-2</v>
      </c>
      <c r="R125" s="145">
        <v>8.623491332261235E-2</v>
      </c>
      <c r="S125" s="145">
        <v>6.3298605589758666E-2</v>
      </c>
      <c r="T125" s="145">
        <v>4.8546797147589277E-2</v>
      </c>
      <c r="U125" s="6"/>
    </row>
    <row r="126" spans="1:21">
      <c r="A126" s="127" t="s">
        <v>299</v>
      </c>
      <c r="B126" s="127" t="s">
        <v>99</v>
      </c>
      <c r="C126" s="145">
        <v>0.19035797679958019</v>
      </c>
      <c r="D126" s="145">
        <v>0.15183862544721102</v>
      </c>
      <c r="E126" s="145">
        <v>0.12538785254905468</v>
      </c>
      <c r="F126" s="145">
        <v>0.48904360429128396</v>
      </c>
      <c r="G126" s="145">
        <v>7.2577489321335481E-2</v>
      </c>
      <c r="H126" s="145">
        <v>-5.9143611162234565E-2</v>
      </c>
      <c r="I126" s="145">
        <v>0.20781123581756655</v>
      </c>
      <c r="J126" s="145">
        <v>-5.8792829108542891E-3</v>
      </c>
      <c r="K126" s="145">
        <v>0.14088565323566324</v>
      </c>
      <c r="L126" s="145">
        <v>-5.9184281804236204E-2</v>
      </c>
      <c r="M126" s="145">
        <v>0.17653275420380851</v>
      </c>
      <c r="N126" s="145">
        <v>-6.91033626388836E-2</v>
      </c>
      <c r="O126" s="145">
        <v>7.1828921687121045E-2</v>
      </c>
      <c r="P126" s="145">
        <v>0.16154252732488331</v>
      </c>
      <c r="Q126" s="145">
        <v>0.38023110668722587</v>
      </c>
      <c r="R126" s="145">
        <v>0.21043038648047421</v>
      </c>
      <c r="S126" s="145">
        <v>8.8428617116336941E-2</v>
      </c>
      <c r="T126" s="145">
        <v>-0.13121302138963059</v>
      </c>
      <c r="U126" s="6"/>
    </row>
    <row r="127" spans="1:21">
      <c r="A127" s="127" t="s">
        <v>300</v>
      </c>
      <c r="B127" s="127" t="s">
        <v>98</v>
      </c>
      <c r="C127" s="145">
        <v>5.0164145914111023E-2</v>
      </c>
      <c r="D127" s="145">
        <v>7.7252643477335362E-2</v>
      </c>
      <c r="E127" s="145">
        <v>0.11135049011692272</v>
      </c>
      <c r="F127" s="145">
        <v>0.1483399547481605</v>
      </c>
      <c r="G127" s="145">
        <v>9.6263068390326056E-2</v>
      </c>
      <c r="H127" s="145">
        <v>7.243071467544504E-2</v>
      </c>
      <c r="I127" s="145">
        <v>6.7147553237117227E-2</v>
      </c>
      <c r="J127" s="145">
        <v>0.12209279912008067</v>
      </c>
      <c r="K127" s="145">
        <v>0.11608596775779043</v>
      </c>
      <c r="L127" s="145">
        <v>0.10906498217718115</v>
      </c>
      <c r="M127" s="145">
        <v>0.43390905694542753</v>
      </c>
      <c r="N127" s="145">
        <v>5.500474458360443E-2</v>
      </c>
      <c r="O127" s="145">
        <v>3.9183134683410635E-2</v>
      </c>
      <c r="P127" s="145">
        <v>4.6249303203425192E-2</v>
      </c>
      <c r="Q127" s="145">
        <v>0.11383196100735445</v>
      </c>
      <c r="R127" s="145">
        <v>5.0765290908952557E-2</v>
      </c>
      <c r="S127" s="145">
        <v>6.0742643342287815E-2</v>
      </c>
      <c r="T127" s="145">
        <v>4.2446997090185193E-2</v>
      </c>
      <c r="U127" s="6"/>
    </row>
    <row r="128" spans="1:21">
      <c r="A128" s="127" t="s">
        <v>1780</v>
      </c>
      <c r="B128" s="127" t="s">
        <v>1540</v>
      </c>
      <c r="C128" s="145" t="s">
        <v>7814</v>
      </c>
      <c r="D128" s="145" t="s">
        <v>7814</v>
      </c>
      <c r="E128" s="145" t="s">
        <v>7814</v>
      </c>
      <c r="F128" s="145" t="s">
        <v>7814</v>
      </c>
      <c r="G128" s="145" t="s">
        <v>7814</v>
      </c>
      <c r="H128" s="145" t="s">
        <v>7814</v>
      </c>
      <c r="I128" s="145" t="s">
        <v>7814</v>
      </c>
      <c r="J128" s="145" t="s">
        <v>7814</v>
      </c>
      <c r="K128" s="145" t="s">
        <v>7814</v>
      </c>
      <c r="L128" s="145" t="s">
        <v>7814</v>
      </c>
      <c r="M128" s="145" t="s">
        <v>7814</v>
      </c>
      <c r="N128" s="145">
        <v>4.0413840737516499E-2</v>
      </c>
      <c r="O128" s="145">
        <v>0.19701539962877504</v>
      </c>
      <c r="P128" s="145">
        <v>-1.0806740863384642E-2</v>
      </c>
      <c r="Q128" s="145">
        <v>-0.1133071041128843</v>
      </c>
      <c r="R128" s="145">
        <v>0.1125649821549153</v>
      </c>
      <c r="S128" s="145">
        <v>3.4410787331238951E-2</v>
      </c>
      <c r="T128" s="145">
        <v>-4.040536700309255E-3</v>
      </c>
      <c r="U128" s="6"/>
    </row>
    <row r="129" spans="1:21">
      <c r="A129" s="127" t="s">
        <v>301</v>
      </c>
      <c r="B129" s="127" t="s">
        <v>195</v>
      </c>
      <c r="C129" s="145">
        <v>4.2826936270452982E-2</v>
      </c>
      <c r="D129" s="145">
        <v>0.340885785225362</v>
      </c>
      <c r="E129" s="145">
        <v>3.6242680033820182E-2</v>
      </c>
      <c r="F129" s="145">
        <v>0.19675943681722369</v>
      </c>
      <c r="G129" s="145">
        <v>3.4300180885084353E-2</v>
      </c>
      <c r="H129" s="145">
        <v>2.4119711138541789E-3</v>
      </c>
      <c r="I129" s="145">
        <v>9.0004886435937459E-2</v>
      </c>
      <c r="J129" s="145">
        <v>9.403381255468557E-2</v>
      </c>
      <c r="K129" s="145">
        <v>-0.15148712957760432</v>
      </c>
      <c r="L129" s="145">
        <v>5.2369907530134097E-2</v>
      </c>
      <c r="M129" s="145">
        <v>0.16696569584116788</v>
      </c>
      <c r="N129" s="145">
        <v>2.3644950694784596E-2</v>
      </c>
      <c r="O129" s="145">
        <v>5.6504920600719856E-2</v>
      </c>
      <c r="P129" s="145">
        <v>0.15079538440209672</v>
      </c>
      <c r="Q129" s="145">
        <v>0.11702258285779843</v>
      </c>
      <c r="R129" s="145">
        <v>8.1293365861388016E-3</v>
      </c>
      <c r="S129" s="145">
        <v>0.10971720543728451</v>
      </c>
      <c r="T129" s="145">
        <v>2.8914111917957574E-2</v>
      </c>
      <c r="U129" s="6"/>
    </row>
    <row r="130" spans="1:21">
      <c r="A130" s="127" t="s">
        <v>302</v>
      </c>
      <c r="B130" s="127" t="s">
        <v>97</v>
      </c>
      <c r="C130" s="145">
        <v>6.4865885666955655E-2</v>
      </c>
      <c r="D130" s="145">
        <v>8.3729866374717923E-2</v>
      </c>
      <c r="E130" s="145">
        <v>0.10764876129950328</v>
      </c>
      <c r="F130" s="145">
        <v>8.3921519778072495E-2</v>
      </c>
      <c r="G130" s="145">
        <v>7.8974308693233436E-2</v>
      </c>
      <c r="H130" s="145">
        <v>0.11572188594420224</v>
      </c>
      <c r="I130" s="145">
        <v>-6.157949619331568E-3</v>
      </c>
      <c r="J130" s="145">
        <v>5.2145314907975651E-2</v>
      </c>
      <c r="K130" s="145">
        <v>0.11647846388221959</v>
      </c>
      <c r="L130" s="145">
        <v>0.12905212640631566</v>
      </c>
      <c r="M130" s="145">
        <v>0.3376919475369074</v>
      </c>
      <c r="N130" s="145">
        <v>5.6266661669850795E-2</v>
      </c>
      <c r="O130" s="145">
        <v>7.3028493451913493E-2</v>
      </c>
      <c r="P130" s="145">
        <v>0.10447772153060511</v>
      </c>
      <c r="Q130" s="145">
        <v>7.1661538206833214E-2</v>
      </c>
      <c r="R130" s="145">
        <v>6.5554302678619378E-2</v>
      </c>
      <c r="S130" s="145">
        <v>6.0626842160646191E-2</v>
      </c>
      <c r="T130" s="145">
        <v>9.8726636813949664E-2</v>
      </c>
      <c r="U130" s="6"/>
    </row>
    <row r="131" spans="1:21">
      <c r="A131" s="127" t="s">
        <v>303</v>
      </c>
      <c r="B131" s="127" t="s">
        <v>196</v>
      </c>
      <c r="C131" s="145">
        <v>3.9199886203191585E-2</v>
      </c>
      <c r="D131" s="145">
        <v>0.18234686917939719</v>
      </c>
      <c r="E131" s="145">
        <v>0.15081555442372027</v>
      </c>
      <c r="F131" s="145">
        <v>3.4957834520278369E-2</v>
      </c>
      <c r="G131" s="145">
        <v>8.7056813405548661E-2</v>
      </c>
      <c r="H131" s="145">
        <v>-5.3461194170599689E-3</v>
      </c>
      <c r="I131" s="145">
        <v>5.9574016593125841E-2</v>
      </c>
      <c r="J131" s="145">
        <v>0.74886965158974772</v>
      </c>
      <c r="K131" s="145">
        <v>0.16340899919125049</v>
      </c>
      <c r="L131" s="145">
        <v>9.2904625943969588E-2</v>
      </c>
      <c r="M131" s="145">
        <v>4.7459576501022324E-2</v>
      </c>
      <c r="N131" s="145">
        <v>3.8358639010679388E-2</v>
      </c>
      <c r="O131" s="145">
        <v>5.20314833756415E-2</v>
      </c>
      <c r="P131" s="145">
        <v>0.10419019678899961</v>
      </c>
      <c r="Q131" s="145">
        <v>8.1136790106098006E-2</v>
      </c>
      <c r="R131" s="145">
        <v>-8.8885571822543599E-2</v>
      </c>
      <c r="S131" s="145">
        <v>0.12687618557685798</v>
      </c>
      <c r="T131" s="145">
        <v>1.269100550124261E-2</v>
      </c>
      <c r="U131" s="6"/>
    </row>
    <row r="132" spans="1:21">
      <c r="A132" s="127" t="s">
        <v>304</v>
      </c>
      <c r="B132" s="127" t="s">
        <v>96</v>
      </c>
      <c r="C132" s="145">
        <v>2.717793507155165E-2</v>
      </c>
      <c r="D132" s="145">
        <v>0.10448311884554064</v>
      </c>
      <c r="E132" s="145">
        <v>6.954713963291978E-2</v>
      </c>
      <c r="F132" s="145">
        <v>9.176685151453956E-2</v>
      </c>
      <c r="G132" s="145">
        <v>7.5837163407695973E-2</v>
      </c>
      <c r="H132" s="145">
        <v>9.2592075100506016E-2</v>
      </c>
      <c r="I132" s="145">
        <v>9.4442237287500327E-2</v>
      </c>
      <c r="J132" s="145">
        <v>0.17913374203622878</v>
      </c>
      <c r="K132" s="145">
        <v>0.10275670884999147</v>
      </c>
      <c r="L132" s="145">
        <v>9.707837398006354E-3</v>
      </c>
      <c r="M132" s="145">
        <v>-3.5106023538392796E-2</v>
      </c>
      <c r="N132" s="145">
        <v>6.7188672499685173E-2</v>
      </c>
      <c r="O132" s="145">
        <v>0.15379963752878434</v>
      </c>
      <c r="P132" s="145">
        <v>0.10731041552910872</v>
      </c>
      <c r="Q132" s="145">
        <v>0.11114056172563473</v>
      </c>
      <c r="R132" s="145">
        <v>8.2981581768117568E-2</v>
      </c>
      <c r="S132" s="145">
        <v>6.3307319009296592E-2</v>
      </c>
      <c r="T132" s="145">
        <v>6.5142442258199096E-2</v>
      </c>
      <c r="U132" s="6"/>
    </row>
    <row r="133" spans="1:21">
      <c r="A133" s="127" t="s">
        <v>305</v>
      </c>
      <c r="B133" s="127" t="s">
        <v>197</v>
      </c>
      <c r="C133" s="145">
        <v>8.6267937657826047E-2</v>
      </c>
      <c r="D133" s="145">
        <v>0.13029340615736679</v>
      </c>
      <c r="E133" s="145">
        <v>7.8964809041739803E-2</v>
      </c>
      <c r="F133" s="145">
        <v>8.9530625138446951E-2</v>
      </c>
      <c r="G133" s="145">
        <v>0.1106604670755232</v>
      </c>
      <c r="H133" s="145">
        <v>9.482933203246148E-2</v>
      </c>
      <c r="I133" s="145">
        <v>6.9060584061803515E-2</v>
      </c>
      <c r="J133" s="145">
        <v>0.13479404790185351</v>
      </c>
      <c r="K133" s="145">
        <v>4.7661887932457542E-2</v>
      </c>
      <c r="L133" s="145">
        <v>-3.3703438958916629E-2</v>
      </c>
      <c r="M133" s="145">
        <v>-0.19248619378455789</v>
      </c>
      <c r="N133" s="145">
        <v>5.1217851308976554E-2</v>
      </c>
      <c r="O133" s="145">
        <v>7.3002418306168645E-2</v>
      </c>
      <c r="P133" s="145">
        <v>6.4184682371426799E-2</v>
      </c>
      <c r="Q133" s="145">
        <v>7.1007606734324713E-2</v>
      </c>
      <c r="R133" s="145">
        <v>8.959715907621775E-2</v>
      </c>
      <c r="S133" s="145">
        <v>7.4417064671364205E-2</v>
      </c>
      <c r="T133" s="145">
        <v>7.9796697809165526E-2</v>
      </c>
      <c r="U133" s="6"/>
    </row>
    <row r="134" spans="1:21">
      <c r="A134" s="127" t="s">
        <v>306</v>
      </c>
      <c r="B134" s="127" t="s">
        <v>95</v>
      </c>
      <c r="C134" s="145">
        <v>6.6634717571957977E-2</v>
      </c>
      <c r="D134" s="145">
        <v>8.2200842018953113E-2</v>
      </c>
      <c r="E134" s="145">
        <v>8.6049903003167255E-2</v>
      </c>
      <c r="F134" s="145">
        <v>2.28614584825255E-2</v>
      </c>
      <c r="G134" s="145">
        <v>7.155383359677088E-2</v>
      </c>
      <c r="H134" s="145">
        <v>6.2481135658245542E-2</v>
      </c>
      <c r="I134" s="145">
        <v>7.1348403415622888E-2</v>
      </c>
      <c r="J134" s="145">
        <v>0.28486891895432603</v>
      </c>
      <c r="K134" s="145">
        <v>9.9961646899703535E-2</v>
      </c>
      <c r="L134" s="145">
        <v>5.94168676646806E-2</v>
      </c>
      <c r="M134" s="145">
        <v>-6.9067233811888354E-2</v>
      </c>
      <c r="N134" s="145">
        <v>9.0012451541282401E-2</v>
      </c>
      <c r="O134" s="145">
        <v>1.6331304126288596E-2</v>
      </c>
      <c r="P134" s="145">
        <v>0.11199932396544859</v>
      </c>
      <c r="Q134" s="145">
        <v>9.2646068803428988E-2</v>
      </c>
      <c r="R134" s="145">
        <v>0.10339104964399244</v>
      </c>
      <c r="S134" s="145">
        <v>4.3063196332059503E-2</v>
      </c>
      <c r="T134" s="145">
        <v>0.11258761096772582</v>
      </c>
      <c r="U134" s="6"/>
    </row>
    <row r="135" spans="1:21">
      <c r="A135" s="127" t="s">
        <v>307</v>
      </c>
      <c r="B135" s="127" t="s">
        <v>198</v>
      </c>
      <c r="C135" s="145">
        <v>0.13505253555333258</v>
      </c>
      <c r="D135" s="145">
        <v>0.1765931143140404</v>
      </c>
      <c r="E135" s="145">
        <v>8.4505418410614069E-3</v>
      </c>
      <c r="F135" s="145">
        <v>3.8931872610551393E-2</v>
      </c>
      <c r="G135" s="145">
        <v>3.0090565541145069E-2</v>
      </c>
      <c r="H135" s="145">
        <v>0.22641150248629088</v>
      </c>
      <c r="I135" s="145">
        <v>0.12541315010937307</v>
      </c>
      <c r="J135" s="145">
        <v>9.9295318268675298E-2</v>
      </c>
      <c r="K135" s="145">
        <v>-7.3916879166453273E-2</v>
      </c>
      <c r="L135" s="145">
        <v>-0.3115675823989954</v>
      </c>
      <c r="M135" s="145">
        <v>-0.16198842320304471</v>
      </c>
      <c r="N135" s="145">
        <v>3.660146897897578E-2</v>
      </c>
      <c r="O135" s="145">
        <v>6.900576593194091E-2</v>
      </c>
      <c r="P135" s="145">
        <v>7.631360290726602E-2</v>
      </c>
      <c r="Q135" s="145">
        <v>6.4456160388015105E-2</v>
      </c>
      <c r="R135" s="145">
        <v>0.10148496177611373</v>
      </c>
      <c r="S135" s="145">
        <v>8.855679838900124E-2</v>
      </c>
      <c r="T135" s="145">
        <v>0.1254724670626077</v>
      </c>
      <c r="U135" s="6"/>
    </row>
    <row r="136" spans="1:21">
      <c r="A136" s="127" t="s">
        <v>308</v>
      </c>
      <c r="B136" s="127" t="s">
        <v>94</v>
      </c>
      <c r="C136" s="145">
        <v>0.13375170549585821</v>
      </c>
      <c r="D136" s="145">
        <v>7.0984241178453936E-2</v>
      </c>
      <c r="E136" s="145">
        <v>0.11189042728364841</v>
      </c>
      <c r="F136" s="145">
        <v>8.9082761362820909E-2</v>
      </c>
      <c r="G136" s="145">
        <v>9.8551771886358122E-2</v>
      </c>
      <c r="H136" s="145">
        <v>6.726874153135215E-2</v>
      </c>
      <c r="I136" s="145">
        <v>0.13498705864644153</v>
      </c>
      <c r="J136" s="145">
        <v>8.3336471853821301E-2</v>
      </c>
      <c r="K136" s="145">
        <v>7.2361225505451696E-2</v>
      </c>
      <c r="L136" s="145">
        <v>3.8348276153533811E-2</v>
      </c>
      <c r="M136" s="145">
        <v>-0.16716481499754446</v>
      </c>
      <c r="N136" s="145">
        <v>9.1044825923462677E-2</v>
      </c>
      <c r="O136" s="145">
        <v>5.4493366875598484E-2</v>
      </c>
      <c r="P136" s="145">
        <v>5.3426430445124656E-2</v>
      </c>
      <c r="Q136" s="145">
        <v>5.1222721703174705E-2</v>
      </c>
      <c r="R136" s="145">
        <v>8.4125050870062376E-2</v>
      </c>
      <c r="S136" s="145">
        <v>7.0110639736567129E-2</v>
      </c>
      <c r="T136" s="145">
        <v>9.8783771289925604E-2</v>
      </c>
      <c r="U136" s="6"/>
    </row>
    <row r="137" spans="1:21">
      <c r="A137" s="127" t="s">
        <v>1963</v>
      </c>
      <c r="B137" s="127" t="s">
        <v>70</v>
      </c>
      <c r="C137" s="145" t="s">
        <v>7814</v>
      </c>
      <c r="D137" s="145" t="s">
        <v>7814</v>
      </c>
      <c r="E137" s="145" t="s">
        <v>7814</v>
      </c>
      <c r="F137" s="145" t="s">
        <v>7814</v>
      </c>
      <c r="G137" s="145" t="s">
        <v>7814</v>
      </c>
      <c r="H137" s="145" t="s">
        <v>7814</v>
      </c>
      <c r="I137" s="145" t="s">
        <v>7814</v>
      </c>
      <c r="J137" s="145" t="s">
        <v>7814</v>
      </c>
      <c r="K137" s="145" t="s">
        <v>7814</v>
      </c>
      <c r="L137" s="145" t="s">
        <v>7814</v>
      </c>
      <c r="M137" s="145" t="s">
        <v>7814</v>
      </c>
      <c r="N137" s="145">
        <v>4.5647857580049467E-2</v>
      </c>
      <c r="O137" s="145">
        <v>1.5384396402792086E-2</v>
      </c>
      <c r="P137" s="145">
        <v>2.0690595954011612E-2</v>
      </c>
      <c r="Q137" s="145">
        <v>2.5484024372677445E-2</v>
      </c>
      <c r="R137" s="145">
        <v>2.9380913873131149E-2</v>
      </c>
      <c r="S137" s="145">
        <v>5.4886091120582632E-2</v>
      </c>
      <c r="T137" s="145">
        <v>6.3977810179202232E-2</v>
      </c>
      <c r="U137" s="6"/>
    </row>
    <row r="138" spans="1:21">
      <c r="A138" s="127" t="s">
        <v>309</v>
      </c>
      <c r="B138" s="127" t="s">
        <v>93</v>
      </c>
      <c r="C138" s="145">
        <v>9.2492697864553233E-2</v>
      </c>
      <c r="D138" s="145">
        <v>5.6087596302488323E-2</v>
      </c>
      <c r="E138" s="145">
        <v>0.39414940286335742</v>
      </c>
      <c r="F138" s="145">
        <v>7.7666379860381177E-2</v>
      </c>
      <c r="G138" s="145">
        <v>0.31469648591094773</v>
      </c>
      <c r="H138" s="145">
        <v>7.498265218806327E-2</v>
      </c>
      <c r="I138" s="145">
        <v>6.4366997114106289E-2</v>
      </c>
      <c r="J138" s="145">
        <v>0.45776660049801082</v>
      </c>
      <c r="K138" s="145">
        <v>0.12332605999071111</v>
      </c>
      <c r="L138" s="145">
        <v>-5.9638642959039022E-3</v>
      </c>
      <c r="M138" s="145">
        <v>-1</v>
      </c>
      <c r="N138" s="145" t="s">
        <v>7814</v>
      </c>
      <c r="O138" s="145" t="s">
        <v>7814</v>
      </c>
      <c r="P138" s="145" t="s">
        <v>7814</v>
      </c>
      <c r="Q138" s="145" t="s">
        <v>7814</v>
      </c>
      <c r="R138" s="145" t="s">
        <v>7814</v>
      </c>
      <c r="S138" s="145" t="s">
        <v>7814</v>
      </c>
      <c r="T138" s="145" t="s">
        <v>7814</v>
      </c>
      <c r="U138" s="6"/>
    </row>
    <row r="139" spans="1:21">
      <c r="A139" s="127" t="s">
        <v>1978</v>
      </c>
      <c r="B139" s="127" t="s">
        <v>1979</v>
      </c>
      <c r="C139" s="145" t="s">
        <v>7814</v>
      </c>
      <c r="D139" s="145" t="s">
        <v>7814</v>
      </c>
      <c r="E139" s="145" t="s">
        <v>7814</v>
      </c>
      <c r="F139" s="145" t="s">
        <v>7814</v>
      </c>
      <c r="G139" s="145" t="s">
        <v>7814</v>
      </c>
      <c r="H139" s="145" t="s">
        <v>7814</v>
      </c>
      <c r="I139" s="145" t="s">
        <v>7814</v>
      </c>
      <c r="J139" s="145" t="s">
        <v>7814</v>
      </c>
      <c r="K139" s="145" t="s">
        <v>7814</v>
      </c>
      <c r="L139" s="145" t="s">
        <v>7814</v>
      </c>
      <c r="M139" s="145" t="s">
        <v>7814</v>
      </c>
      <c r="N139" s="145">
        <v>0.42317260922751226</v>
      </c>
      <c r="O139" s="145">
        <v>3.3676608571357763E-2</v>
      </c>
      <c r="P139" s="145">
        <v>0.64142860619272812</v>
      </c>
      <c r="Q139" s="145">
        <v>0.11238562820460077</v>
      </c>
      <c r="R139" s="145">
        <v>3.0365717573043897E-2</v>
      </c>
      <c r="S139" s="145">
        <v>0.17184189557771407</v>
      </c>
      <c r="T139" s="145">
        <v>6.0800039699230021E-2</v>
      </c>
      <c r="U139" s="6"/>
    </row>
    <row r="140" spans="1:21" ht="25.5">
      <c r="A140" s="127" t="s">
        <v>310</v>
      </c>
      <c r="B140" s="127" t="s">
        <v>1992</v>
      </c>
      <c r="C140" s="145">
        <v>0.10688660343249583</v>
      </c>
      <c r="D140" s="145">
        <v>0.20735032575330811</v>
      </c>
      <c r="E140" s="145">
        <v>9.570162477522573E-2</v>
      </c>
      <c r="F140" s="145">
        <v>9.8004506744994196E-2</v>
      </c>
      <c r="G140" s="145">
        <v>8.4538931532580686E-2</v>
      </c>
      <c r="H140" s="145">
        <v>3.4172976642953184E-2</v>
      </c>
      <c r="I140" s="145">
        <v>4.964244557404264E-2</v>
      </c>
      <c r="J140" s="145">
        <v>-0.18922919176119599</v>
      </c>
      <c r="K140" s="145">
        <v>2.0503942448530841E-3</v>
      </c>
      <c r="L140" s="145">
        <v>0.1146814068605453</v>
      </c>
      <c r="M140" s="145">
        <v>2.0026193136050564E-2</v>
      </c>
      <c r="N140" s="145">
        <v>0.1247065439438097</v>
      </c>
      <c r="O140" s="145">
        <v>0.11872649841316785</v>
      </c>
      <c r="P140" s="145">
        <v>0.17878367333446571</v>
      </c>
      <c r="Q140" s="145">
        <v>0.12870491783855301</v>
      </c>
      <c r="R140" s="145">
        <v>5.8926532288013769E-2</v>
      </c>
      <c r="S140" s="145">
        <v>0.11580847332811559</v>
      </c>
      <c r="T140" s="145">
        <v>7.9251005711882247E-2</v>
      </c>
      <c r="U140" s="6"/>
    </row>
    <row r="141" spans="1:21">
      <c r="A141" s="127" t="s">
        <v>311</v>
      </c>
      <c r="B141" s="127" t="s">
        <v>91</v>
      </c>
      <c r="C141" s="145">
        <v>0.13237668648835726</v>
      </c>
      <c r="D141" s="145">
        <v>0.10634477848266728</v>
      </c>
      <c r="E141" s="145">
        <v>0.22428058421208555</v>
      </c>
      <c r="F141" s="145">
        <v>0.24487553677522175</v>
      </c>
      <c r="G141" s="145">
        <v>0.2850054286939499</v>
      </c>
      <c r="H141" s="145">
        <v>0.16413543425308902</v>
      </c>
      <c r="I141" s="145">
        <v>0.15236363528575814</v>
      </c>
      <c r="J141" s="145">
        <v>0.13694688650141398</v>
      </c>
      <c r="K141" s="145">
        <v>0.13369894401071089</v>
      </c>
      <c r="L141" s="145">
        <v>4.8439044880841699E-2</v>
      </c>
      <c r="M141" s="145">
        <v>-1</v>
      </c>
      <c r="N141" s="145" t="s">
        <v>7814</v>
      </c>
      <c r="O141" s="145" t="s">
        <v>7814</v>
      </c>
      <c r="P141" s="145" t="s">
        <v>7814</v>
      </c>
      <c r="Q141" s="145" t="s">
        <v>7814</v>
      </c>
      <c r="R141" s="145" t="s">
        <v>7814</v>
      </c>
      <c r="S141" s="145" t="s">
        <v>7814</v>
      </c>
      <c r="T141" s="145" t="s">
        <v>7814</v>
      </c>
      <c r="U141" s="6"/>
    </row>
    <row r="142" spans="1:21">
      <c r="A142" s="127" t="s">
        <v>312</v>
      </c>
      <c r="B142" s="127" t="s">
        <v>90</v>
      </c>
      <c r="C142" s="145">
        <v>0.12343884966970024</v>
      </c>
      <c r="D142" s="145">
        <v>-0.17249864748336025</v>
      </c>
      <c r="E142" s="145">
        <v>0.1653647022040684</v>
      </c>
      <c r="F142" s="145">
        <v>0.34221712062675863</v>
      </c>
      <c r="G142" s="145">
        <v>0.1348062344547265</v>
      </c>
      <c r="H142" s="145">
        <v>2.7226092820795064E-2</v>
      </c>
      <c r="I142" s="145">
        <v>2.5091555918668386E-2</v>
      </c>
      <c r="J142" s="145">
        <v>-0.9365438730048955</v>
      </c>
      <c r="K142" s="145">
        <v>-0.77709598069951791</v>
      </c>
      <c r="L142" s="145">
        <v>-0.12776109975526248</v>
      </c>
      <c r="M142" s="145">
        <v>-1</v>
      </c>
      <c r="N142" s="145" t="s">
        <v>7814</v>
      </c>
      <c r="O142" s="145" t="s">
        <v>7814</v>
      </c>
      <c r="P142" s="145" t="s">
        <v>7814</v>
      </c>
      <c r="Q142" s="145" t="s">
        <v>7814</v>
      </c>
      <c r="R142" s="145" t="s">
        <v>7814</v>
      </c>
      <c r="S142" s="145" t="s">
        <v>7814</v>
      </c>
      <c r="T142" s="145" t="s">
        <v>7814</v>
      </c>
      <c r="U142" s="6"/>
    </row>
    <row r="143" spans="1:21" ht="25.5">
      <c r="A143" s="127" t="s">
        <v>313</v>
      </c>
      <c r="B143" s="127" t="s">
        <v>2009</v>
      </c>
      <c r="C143" s="145">
        <v>0.45882267641478114</v>
      </c>
      <c r="D143" s="145">
        <v>-0.34859937841822725</v>
      </c>
      <c r="E143" s="145">
        <v>0.35381244968322484</v>
      </c>
      <c r="F143" s="145">
        <v>4.2130441597714882E-2</v>
      </c>
      <c r="G143" s="145">
        <v>-5.8620197697541322E-2</v>
      </c>
      <c r="H143" s="145">
        <v>6.5447981362723078E-3</v>
      </c>
      <c r="I143" s="145">
        <v>5.7080059172151879E-2</v>
      </c>
      <c r="J143" s="145">
        <v>1.2986427877025832</v>
      </c>
      <c r="K143" s="145">
        <v>0.14102138218371313</v>
      </c>
      <c r="L143" s="145">
        <v>-9.62546617967871E-2</v>
      </c>
      <c r="M143" s="145">
        <v>-3.1509094813355933E-2</v>
      </c>
      <c r="N143" s="145">
        <v>-4.9595212664161566E-2</v>
      </c>
      <c r="O143" s="145">
        <v>-9.997213409148005E-3</v>
      </c>
      <c r="P143" s="145">
        <v>0.23668830036992486</v>
      </c>
      <c r="Q143" s="145">
        <v>2.4078677708558077E-2</v>
      </c>
      <c r="R143" s="145">
        <v>-6.3802165218862991E-2</v>
      </c>
      <c r="S143" s="145">
        <v>-0.19537799436314249</v>
      </c>
      <c r="T143" s="145">
        <v>-0.14010872186702256</v>
      </c>
      <c r="U143" s="6"/>
    </row>
    <row r="144" spans="1:21">
      <c r="A144" s="127" t="s">
        <v>2032</v>
      </c>
      <c r="B144" s="127" t="s">
        <v>2033</v>
      </c>
      <c r="C144" s="145" t="s">
        <v>7814</v>
      </c>
      <c r="D144" s="145" t="s">
        <v>7814</v>
      </c>
      <c r="E144" s="145" t="s">
        <v>7814</v>
      </c>
      <c r="F144" s="145" t="s">
        <v>7814</v>
      </c>
      <c r="G144" s="145" t="s">
        <v>7814</v>
      </c>
      <c r="H144" s="145" t="s">
        <v>7814</v>
      </c>
      <c r="I144" s="145" t="s">
        <v>7814</v>
      </c>
      <c r="J144" s="145" t="s">
        <v>7814</v>
      </c>
      <c r="K144" s="145" t="s">
        <v>7814</v>
      </c>
      <c r="L144" s="145" t="s">
        <v>7814</v>
      </c>
      <c r="M144" s="145" t="s">
        <v>7814</v>
      </c>
      <c r="N144" s="145">
        <v>9.0269618141967947E-2</v>
      </c>
      <c r="O144" s="145">
        <v>0.72827316702957845</v>
      </c>
      <c r="P144" s="145">
        <v>6.6640753369003481E-3</v>
      </c>
      <c r="Q144" s="145">
        <v>-2.0243739691689414E-2</v>
      </c>
      <c r="R144" s="145">
        <v>5.0463220195546503</v>
      </c>
      <c r="S144" s="145">
        <v>0.36929782234370528</v>
      </c>
      <c r="T144" s="145">
        <v>1.2338941640350235E-2</v>
      </c>
      <c r="U144" s="6"/>
    </row>
    <row r="145" spans="1:21" ht="25.5">
      <c r="A145" s="127" t="s">
        <v>2036</v>
      </c>
      <c r="B145" s="127" t="s">
        <v>2037</v>
      </c>
      <c r="C145" s="145" t="s">
        <v>7814</v>
      </c>
      <c r="D145" s="145" t="s">
        <v>7814</v>
      </c>
      <c r="E145" s="145" t="s">
        <v>7814</v>
      </c>
      <c r="F145" s="145" t="s">
        <v>7814</v>
      </c>
      <c r="G145" s="145" t="s">
        <v>7814</v>
      </c>
      <c r="H145" s="145" t="s">
        <v>7814</v>
      </c>
      <c r="I145" s="145" t="s">
        <v>7814</v>
      </c>
      <c r="J145" s="145" t="s">
        <v>7814</v>
      </c>
      <c r="K145" s="145" t="s">
        <v>7814</v>
      </c>
      <c r="L145" s="145" t="s">
        <v>7814</v>
      </c>
      <c r="M145" s="145" t="s">
        <v>7814</v>
      </c>
      <c r="N145" s="145">
        <v>0.36807704417593751</v>
      </c>
      <c r="O145" s="145">
        <v>0.68736015984378862</v>
      </c>
      <c r="P145" s="145">
        <v>0.10188135229328318</v>
      </c>
      <c r="Q145" s="145">
        <v>0.13851017555462342</v>
      </c>
      <c r="R145" s="145">
        <v>0.32588238774034922</v>
      </c>
      <c r="S145" s="145">
        <v>8.5292461349996407E-2</v>
      </c>
      <c r="T145" s="145">
        <v>-0.49452273290753851</v>
      </c>
      <c r="U145" s="6"/>
    </row>
    <row r="146" spans="1:21" ht="25.5">
      <c r="A146" s="127" t="s">
        <v>2039</v>
      </c>
      <c r="B146" s="127" t="s">
        <v>2040</v>
      </c>
      <c r="C146" s="145" t="s">
        <v>7814</v>
      </c>
      <c r="D146" s="145" t="s">
        <v>7814</v>
      </c>
      <c r="E146" s="145" t="s">
        <v>7814</v>
      </c>
      <c r="F146" s="145" t="s">
        <v>7814</v>
      </c>
      <c r="G146" s="145" t="s">
        <v>7814</v>
      </c>
      <c r="H146" s="145" t="s">
        <v>7814</v>
      </c>
      <c r="I146" s="145" t="s">
        <v>7814</v>
      </c>
      <c r="J146" s="145" t="s">
        <v>7814</v>
      </c>
      <c r="K146" s="145" t="s">
        <v>7814</v>
      </c>
      <c r="L146" s="145" t="s">
        <v>7814</v>
      </c>
      <c r="M146" s="145" t="s">
        <v>7814</v>
      </c>
      <c r="N146" s="145">
        <v>0.2584580130725197</v>
      </c>
      <c r="O146" s="145">
        <v>0.20141624813326545</v>
      </c>
      <c r="P146" s="145">
        <v>0.17294123121655422</v>
      </c>
      <c r="Q146" s="145">
        <v>0.15034597580118036</v>
      </c>
      <c r="R146" s="145">
        <v>0.13070352041847441</v>
      </c>
      <c r="S146" s="145">
        <v>0.12129070099246135</v>
      </c>
      <c r="T146" s="145">
        <v>0.10817061506213688</v>
      </c>
      <c r="U146" s="6"/>
    </row>
    <row r="147" spans="1:21">
      <c r="A147" s="127" t="s">
        <v>314</v>
      </c>
      <c r="B147" s="127" t="s">
        <v>211</v>
      </c>
      <c r="C147" s="145">
        <v>0.23596798805623284</v>
      </c>
      <c r="D147" s="145">
        <v>0.29437287133276513</v>
      </c>
      <c r="E147" s="145">
        <v>9.3963295618629036E-3</v>
      </c>
      <c r="F147" s="145">
        <v>0.23789070587943406</v>
      </c>
      <c r="G147" s="145">
        <v>0.18876259150634739</v>
      </c>
      <c r="H147" s="145">
        <v>0.10942441211332603</v>
      </c>
      <c r="I147" s="145">
        <v>0.10383191306395502</v>
      </c>
      <c r="J147" s="145">
        <v>0.51288856485641654</v>
      </c>
      <c r="K147" s="145">
        <v>9.4135112559968079E-2</v>
      </c>
      <c r="L147" s="145">
        <v>9.8075506199064369E-2</v>
      </c>
      <c r="M147" s="145">
        <v>0.56103834626858839</v>
      </c>
      <c r="N147" s="145">
        <v>3.8263346198910822E-2</v>
      </c>
      <c r="O147" s="145">
        <v>3.6276960034198641E-2</v>
      </c>
      <c r="P147" s="145">
        <v>2.6201115178404517E-2</v>
      </c>
      <c r="Q147" s="145">
        <v>3.7762034909633785E-2</v>
      </c>
      <c r="R147" s="145">
        <v>4.8428352327596395E-2</v>
      </c>
      <c r="S147" s="145">
        <v>6.2077347956362612E-2</v>
      </c>
      <c r="T147" s="145">
        <v>4.3469851221241258E-2</v>
      </c>
      <c r="U147" s="6"/>
    </row>
    <row r="148" spans="1:21">
      <c r="A148" s="127" t="s">
        <v>315</v>
      </c>
      <c r="B148" s="127" t="s">
        <v>199</v>
      </c>
      <c r="C148" s="145">
        <v>-9.4710878719795805E-2</v>
      </c>
      <c r="D148" s="145">
        <v>-0.27571288785218329</v>
      </c>
      <c r="E148" s="145">
        <v>-4.6469471791513589E-2</v>
      </c>
      <c r="F148" s="145">
        <v>0.22766459504710965</v>
      </c>
      <c r="G148" s="145">
        <v>-0.28321242572222199</v>
      </c>
      <c r="H148" s="145">
        <v>9.0488690038101116E-2</v>
      </c>
      <c r="I148" s="145">
        <v>0.1711583548116635</v>
      </c>
      <c r="J148" s="145">
        <v>0.17840719080865111</v>
      </c>
      <c r="K148" s="145">
        <v>2.9847650347457334E-2</v>
      </c>
      <c r="L148" s="145">
        <v>5.5283049463416443E-3</v>
      </c>
      <c r="M148" s="145">
        <v>0.46718648610777502</v>
      </c>
      <c r="N148" s="145">
        <v>3.8023872390599975</v>
      </c>
      <c r="O148" s="145">
        <v>0.11875570120196119</v>
      </c>
      <c r="P148" s="145">
        <v>0.26056567169340777</v>
      </c>
      <c r="Q148" s="145">
        <v>0.50326740609176523</v>
      </c>
      <c r="R148" s="145">
        <v>0.57666619113708062</v>
      </c>
      <c r="S148" s="145">
        <v>1.9120084806042728E-2</v>
      </c>
      <c r="T148" s="145">
        <v>-0.13422082895378351</v>
      </c>
      <c r="U148" s="6"/>
    </row>
    <row r="149" spans="1:21">
      <c r="A149" s="127" t="s">
        <v>316</v>
      </c>
      <c r="B149" s="127" t="s">
        <v>200</v>
      </c>
      <c r="C149" s="145" t="s">
        <v>7814</v>
      </c>
      <c r="D149" s="145">
        <v>-0.93198475200157282</v>
      </c>
      <c r="E149" s="145">
        <v>0</v>
      </c>
      <c r="F149" s="145">
        <v>0</v>
      </c>
      <c r="G149" s="145">
        <v>-1</v>
      </c>
      <c r="H149" s="145" t="s">
        <v>7814</v>
      </c>
      <c r="I149" s="145" t="s">
        <v>7814</v>
      </c>
      <c r="J149" s="145" t="s">
        <v>7814</v>
      </c>
      <c r="K149" s="145" t="s">
        <v>7814</v>
      </c>
      <c r="L149" s="145" t="s">
        <v>7814</v>
      </c>
      <c r="M149" s="145" t="s">
        <v>7814</v>
      </c>
      <c r="N149" s="145" t="s">
        <v>7814</v>
      </c>
      <c r="O149" s="145" t="s">
        <v>7814</v>
      </c>
      <c r="P149" s="145">
        <v>0</v>
      </c>
      <c r="Q149" s="145">
        <v>0</v>
      </c>
      <c r="R149" s="145">
        <v>326.66654253292756</v>
      </c>
      <c r="S149" s="145">
        <v>0</v>
      </c>
      <c r="T149" s="145">
        <v>-2.6127020347213765E-10</v>
      </c>
      <c r="U149" s="6"/>
    </row>
    <row r="150" spans="1:21">
      <c r="A150" s="127" t="s">
        <v>317</v>
      </c>
      <c r="B150" s="127" t="s">
        <v>2046</v>
      </c>
      <c r="C150" s="145">
        <v>0.15488622566003002</v>
      </c>
      <c r="D150" s="145">
        <v>0.22160096526391956</v>
      </c>
      <c r="E150" s="145">
        <v>6.8881727414464883E-2</v>
      </c>
      <c r="F150" s="145">
        <v>0.18248731294662365</v>
      </c>
      <c r="G150" s="145">
        <v>-6.4609871219153021E-3</v>
      </c>
      <c r="H150" s="145">
        <v>5.7404014375122478E-2</v>
      </c>
      <c r="I150" s="145">
        <v>9.3488211251307601E-2</v>
      </c>
      <c r="J150" s="145">
        <v>0.27331864857760779</v>
      </c>
      <c r="K150" s="145">
        <v>0.17876667061645513</v>
      </c>
      <c r="L150" s="145">
        <v>2.7680698131393351E-2</v>
      </c>
      <c r="M150" s="145">
        <v>0.12605572143774427</v>
      </c>
      <c r="N150" s="145">
        <v>5.1813434395854417E-2</v>
      </c>
      <c r="O150" s="145">
        <v>-0.18164485143725709</v>
      </c>
      <c r="P150" s="145">
        <v>-1.2355697638077798E-2</v>
      </c>
      <c r="Q150" s="145">
        <v>0.21572916874869577</v>
      </c>
      <c r="R150" s="145">
        <v>0.19481839321557223</v>
      </c>
      <c r="S150" s="145">
        <v>0.14943167828387793</v>
      </c>
      <c r="T150" s="145">
        <v>9.3644466259206596E-2</v>
      </c>
      <c r="U150" s="6"/>
    </row>
    <row r="151" spans="1:21">
      <c r="A151" s="127" t="s">
        <v>318</v>
      </c>
      <c r="B151" s="127" t="s">
        <v>169</v>
      </c>
      <c r="C151" s="145">
        <v>1.9337401424438283</v>
      </c>
      <c r="D151" s="145">
        <v>0.75171686233214974</v>
      </c>
      <c r="E151" s="145">
        <v>0.46912497680953053</v>
      </c>
      <c r="F151" s="145">
        <v>1.0614138211006447</v>
      </c>
      <c r="G151" s="145">
        <v>0.66134488514629397</v>
      </c>
      <c r="H151" s="145">
        <v>0.2751436456768398</v>
      </c>
      <c r="I151" s="145">
        <v>7.9543139562535503E-2</v>
      </c>
      <c r="J151" s="145">
        <v>-0.20167494248119322</v>
      </c>
      <c r="K151" s="145">
        <v>0.25492542546048952</v>
      </c>
      <c r="L151" s="145">
        <v>6.5976047915882435E-2</v>
      </c>
      <c r="M151" s="145">
        <v>-0.2371608690927281</v>
      </c>
      <c r="N151" s="145">
        <v>1.8746333910753699E-2</v>
      </c>
      <c r="O151" s="145">
        <v>0.35783288550541786</v>
      </c>
      <c r="P151" s="145">
        <v>0.29552834057467092</v>
      </c>
      <c r="Q151" s="145">
        <v>0.18650126423550017</v>
      </c>
      <c r="R151" s="145">
        <v>0.30691308387049165</v>
      </c>
      <c r="S151" s="145">
        <v>0.18061584874369982</v>
      </c>
      <c r="T151" s="145">
        <v>-0.2665243876616486</v>
      </c>
      <c r="U151" s="6"/>
    </row>
    <row r="152" spans="1:21">
      <c r="A152" s="127" t="s">
        <v>319</v>
      </c>
      <c r="B152" s="127" t="s">
        <v>88</v>
      </c>
      <c r="C152" s="145">
        <v>2.8350249548488939E-2</v>
      </c>
      <c r="D152" s="145">
        <v>0.2242456087408391</v>
      </c>
      <c r="E152" s="145">
        <v>6.439583712416147E-2</v>
      </c>
      <c r="F152" s="145">
        <v>0.16012993613492074</v>
      </c>
      <c r="G152" s="145">
        <v>0.16664044708372988</v>
      </c>
      <c r="H152" s="145">
        <v>7.9222152947532071E-2</v>
      </c>
      <c r="I152" s="145">
        <v>7.2713273206672535E-2</v>
      </c>
      <c r="J152" s="145">
        <v>0.67065532841470166</v>
      </c>
      <c r="K152" s="145">
        <v>8.3020978294036041E-2</v>
      </c>
      <c r="L152" s="145">
        <v>0.13607694732906114</v>
      </c>
      <c r="M152" s="145">
        <v>0.74886113099895002</v>
      </c>
      <c r="N152" s="145">
        <v>4.6509109063964944E-2</v>
      </c>
      <c r="O152" s="145">
        <v>4.4312412056484674E-2</v>
      </c>
      <c r="P152" s="145">
        <v>3.916673361714703E-2</v>
      </c>
      <c r="Q152" s="145">
        <v>8.2654333644909192E-3</v>
      </c>
      <c r="R152" s="145">
        <v>2.8515392041251645E-2</v>
      </c>
      <c r="S152" s="145">
        <v>3.3987243381361512E-2</v>
      </c>
      <c r="T152" s="145">
        <v>3.2673276885149781E-2</v>
      </c>
      <c r="U152" s="6"/>
    </row>
    <row r="153" spans="1:21">
      <c r="A153" s="127" t="s">
        <v>320</v>
      </c>
      <c r="B153" s="127" t="s">
        <v>2092</v>
      </c>
      <c r="C153" s="145">
        <v>4.1422881960638307</v>
      </c>
      <c r="D153" s="145">
        <v>0.51187942056310176</v>
      </c>
      <c r="E153" s="145">
        <v>-0.29411836964930138</v>
      </c>
      <c r="F153" s="145">
        <v>0.37422667854907443</v>
      </c>
      <c r="G153" s="145">
        <v>0.20144314701918223</v>
      </c>
      <c r="H153" s="145">
        <v>4.0612452292169192E-2</v>
      </c>
      <c r="I153" s="145">
        <v>0.30673640325177814</v>
      </c>
      <c r="J153" s="145">
        <v>0.36297553970678992</v>
      </c>
      <c r="K153" s="145">
        <v>-1.6440315695607059E-2</v>
      </c>
      <c r="L153" s="145">
        <v>-2.3695494977671052E-3</v>
      </c>
      <c r="M153" s="145">
        <v>0.16850341186679799</v>
      </c>
      <c r="N153" s="145">
        <v>6.067051164811612E-2</v>
      </c>
      <c r="O153" s="145">
        <v>0.19412643996632573</v>
      </c>
      <c r="P153" s="145">
        <v>-5.4493803116376194E-2</v>
      </c>
      <c r="Q153" s="145">
        <v>0.1307348404406016</v>
      </c>
      <c r="R153" s="145">
        <v>-6.2085563783715457E-2</v>
      </c>
      <c r="S153" s="145">
        <v>2.2446920525059522E-3</v>
      </c>
      <c r="T153" s="145">
        <v>0.46882573614572626</v>
      </c>
      <c r="U153" s="6"/>
    </row>
    <row r="154" spans="1:21">
      <c r="A154" s="127" t="s">
        <v>321</v>
      </c>
      <c r="B154" s="127" t="s">
        <v>87</v>
      </c>
      <c r="C154" s="145">
        <v>0.18286412199390292</v>
      </c>
      <c r="D154" s="145">
        <v>0.16522133041201059</v>
      </c>
      <c r="E154" s="145">
        <v>-0.16204138867297976</v>
      </c>
      <c r="F154" s="145">
        <v>9.3107455033895767E-2</v>
      </c>
      <c r="G154" s="145">
        <v>0.28614139172987585</v>
      </c>
      <c r="H154" s="145">
        <v>0.14764977761286674</v>
      </c>
      <c r="I154" s="145">
        <v>0.90427829644667856</v>
      </c>
      <c r="J154" s="145">
        <v>0.14046222787315898</v>
      </c>
      <c r="K154" s="145">
        <v>7.787694404088831E-2</v>
      </c>
      <c r="L154" s="145">
        <v>-1.2082567654941251E-2</v>
      </c>
      <c r="M154" s="145">
        <v>-0.22285337633919786</v>
      </c>
      <c r="N154" s="145">
        <v>-7.3356125547294915E-3</v>
      </c>
      <c r="O154" s="145">
        <v>-6.7737845255026621E-4</v>
      </c>
      <c r="P154" s="145">
        <v>1.8027050677321258E-3</v>
      </c>
      <c r="Q154" s="145">
        <v>1.3961777583887607E-2</v>
      </c>
      <c r="R154" s="145">
        <v>1.1896521669064292E-2</v>
      </c>
      <c r="S154" s="145">
        <v>-6.9702916864605828E-3</v>
      </c>
      <c r="T154" s="145">
        <v>4.6929648698093913E-2</v>
      </c>
      <c r="U154" s="6"/>
    </row>
    <row r="155" spans="1:21" ht="25.5">
      <c r="A155" s="127" t="s">
        <v>322</v>
      </c>
      <c r="B155" s="127" t="s">
        <v>170</v>
      </c>
      <c r="C155" s="145">
        <v>9.4257852455606201</v>
      </c>
      <c r="D155" s="145">
        <v>4.8608618063532951E-3</v>
      </c>
      <c r="E155" s="145">
        <v>-2.592428466616115E-3</v>
      </c>
      <c r="F155" s="145">
        <v>0.18150732729323374</v>
      </c>
      <c r="G155" s="145">
        <v>8.872914633518815E-2</v>
      </c>
      <c r="H155" s="145">
        <v>1.0643034504684195</v>
      </c>
      <c r="I155" s="145">
        <v>4.5117247813775782E-2</v>
      </c>
      <c r="J155" s="145">
        <v>0.16063160778635396</v>
      </c>
      <c r="K155" s="145">
        <v>0.44349503172300941</v>
      </c>
      <c r="L155" s="145">
        <v>0.11339799411958519</v>
      </c>
      <c r="M155" s="145">
        <v>-1</v>
      </c>
      <c r="N155" s="145" t="s">
        <v>7814</v>
      </c>
      <c r="O155" s="145" t="s">
        <v>7814</v>
      </c>
      <c r="P155" s="145" t="s">
        <v>7814</v>
      </c>
      <c r="Q155" s="145" t="s">
        <v>7814</v>
      </c>
      <c r="R155" s="145" t="s">
        <v>7814</v>
      </c>
      <c r="S155" s="145" t="s">
        <v>7814</v>
      </c>
      <c r="T155" s="145" t="s">
        <v>7814</v>
      </c>
      <c r="U155" s="6"/>
    </row>
    <row r="156" spans="1:21" ht="25.5">
      <c r="A156" s="127" t="s">
        <v>2112</v>
      </c>
      <c r="B156" s="127" t="s">
        <v>2113</v>
      </c>
      <c r="C156" s="145" t="s">
        <v>7814</v>
      </c>
      <c r="D156" s="145" t="s">
        <v>7814</v>
      </c>
      <c r="E156" s="145" t="s">
        <v>7814</v>
      </c>
      <c r="F156" s="145" t="s">
        <v>7814</v>
      </c>
      <c r="G156" s="145" t="s">
        <v>7814</v>
      </c>
      <c r="H156" s="145" t="s">
        <v>7814</v>
      </c>
      <c r="I156" s="145" t="s">
        <v>7814</v>
      </c>
      <c r="J156" s="145" t="s">
        <v>7814</v>
      </c>
      <c r="K156" s="145" t="s">
        <v>7814</v>
      </c>
      <c r="L156" s="145" t="s">
        <v>7814</v>
      </c>
      <c r="M156" s="145" t="s">
        <v>7814</v>
      </c>
      <c r="N156" s="145">
        <v>5.202177382602155E-2</v>
      </c>
      <c r="O156" s="145">
        <v>3.2529332432665391E-2</v>
      </c>
      <c r="P156" s="145">
        <v>2.2415356174451184E-2</v>
      </c>
      <c r="Q156" s="145">
        <v>1.2715054856100642E-2</v>
      </c>
      <c r="R156" s="145">
        <v>-8.9662732893124389E-4</v>
      </c>
      <c r="S156" s="145">
        <v>4.3843342581085338E-3</v>
      </c>
      <c r="T156" s="145">
        <v>3.525827102255847E-2</v>
      </c>
      <c r="U156" s="6"/>
    </row>
    <row r="157" spans="1:21" ht="25.5">
      <c r="A157" s="127" t="s">
        <v>323</v>
      </c>
      <c r="B157" s="127" t="s">
        <v>2120</v>
      </c>
      <c r="C157" s="145">
        <v>0.24973446720282991</v>
      </c>
      <c r="D157" s="145">
        <v>0.13692262273414404</v>
      </c>
      <c r="E157" s="145">
        <v>5.6753957810708008E-2</v>
      </c>
      <c r="F157" s="145">
        <v>0.1837175622581573</v>
      </c>
      <c r="G157" s="145">
        <v>0.14101769888110033</v>
      </c>
      <c r="H157" s="145">
        <v>0.13696088501290515</v>
      </c>
      <c r="I157" s="145">
        <v>0.12959887753729138</v>
      </c>
      <c r="J157" s="145">
        <v>9.4169411463287847E-2</v>
      </c>
      <c r="K157" s="145">
        <v>0.16098418529233327</v>
      </c>
      <c r="L157" s="145">
        <v>0.11559102952693452</v>
      </c>
      <c r="M157" s="145">
        <v>-0.15763980755978749</v>
      </c>
      <c r="N157" s="145">
        <v>0.1605852366216319</v>
      </c>
      <c r="O157" s="145">
        <v>0.22140982508024618</v>
      </c>
      <c r="P157" s="145">
        <v>0.1601316239231711</v>
      </c>
      <c r="Q157" s="145">
        <v>7.6055269546378798E-2</v>
      </c>
      <c r="R157" s="145">
        <v>5.9632551108263113E-2</v>
      </c>
      <c r="S157" s="145">
        <v>-3.3045812852521422E-2</v>
      </c>
      <c r="T157" s="145">
        <v>6.0857029639349317E-2</v>
      </c>
      <c r="U157" s="6"/>
    </row>
    <row r="158" spans="1:21" ht="25.5">
      <c r="A158" s="127" t="s">
        <v>2133</v>
      </c>
      <c r="B158" s="127" t="s">
        <v>2134</v>
      </c>
      <c r="C158" s="145" t="s">
        <v>7814</v>
      </c>
      <c r="D158" s="145" t="s">
        <v>7814</v>
      </c>
      <c r="E158" s="145" t="s">
        <v>7814</v>
      </c>
      <c r="F158" s="145" t="s">
        <v>7814</v>
      </c>
      <c r="G158" s="145" t="s">
        <v>7814</v>
      </c>
      <c r="H158" s="145" t="s">
        <v>7814</v>
      </c>
      <c r="I158" s="145" t="s">
        <v>7814</v>
      </c>
      <c r="J158" s="145" t="s">
        <v>7814</v>
      </c>
      <c r="K158" s="145" t="s">
        <v>7814</v>
      </c>
      <c r="L158" s="145" t="s">
        <v>7814</v>
      </c>
      <c r="M158" s="145" t="s">
        <v>7814</v>
      </c>
      <c r="N158" s="145">
        <v>0.14533928338291113</v>
      </c>
      <c r="O158" s="145">
        <v>0.41714152028819668</v>
      </c>
      <c r="P158" s="145">
        <v>-9.7285558355458088E-2</v>
      </c>
      <c r="Q158" s="145">
        <v>0.75820478867247831</v>
      </c>
      <c r="R158" s="145">
        <v>1.1027175079019229</v>
      </c>
      <c r="S158" s="145">
        <v>0.35313948135731626</v>
      </c>
      <c r="T158" s="145">
        <v>0.19469349988145443</v>
      </c>
      <c r="U158" s="6"/>
    </row>
    <row r="159" spans="1:21" ht="25.5">
      <c r="A159" s="127" t="s">
        <v>2140</v>
      </c>
      <c r="B159" s="127" t="s">
        <v>2141</v>
      </c>
      <c r="C159" s="145" t="s">
        <v>7814</v>
      </c>
      <c r="D159" s="145" t="s">
        <v>7814</v>
      </c>
      <c r="E159" s="145" t="s">
        <v>7814</v>
      </c>
      <c r="F159" s="145" t="s">
        <v>7814</v>
      </c>
      <c r="G159" s="145" t="s">
        <v>7814</v>
      </c>
      <c r="H159" s="145" t="s">
        <v>7814</v>
      </c>
      <c r="I159" s="145" t="s">
        <v>7814</v>
      </c>
      <c r="J159" s="145" t="s">
        <v>7814</v>
      </c>
      <c r="K159" s="145" t="s">
        <v>7814</v>
      </c>
      <c r="L159" s="145" t="s">
        <v>7814</v>
      </c>
      <c r="M159" s="145" t="s">
        <v>7814</v>
      </c>
      <c r="N159" s="145">
        <v>5.1749419859706311E-2</v>
      </c>
      <c r="O159" s="145">
        <v>0.59696544056421086</v>
      </c>
      <c r="P159" s="145">
        <v>0.97091853541503348</v>
      </c>
      <c r="Q159" s="145">
        <v>0.53621929524647816</v>
      </c>
      <c r="R159" s="145">
        <v>0.36901920610667172</v>
      </c>
      <c r="S159" s="145">
        <v>0.20957423561044258</v>
      </c>
      <c r="T159" s="145">
        <v>0.23120956543299453</v>
      </c>
      <c r="U159" s="6"/>
    </row>
    <row r="160" spans="1:21">
      <c r="A160" s="127" t="s">
        <v>2145</v>
      </c>
      <c r="B160" s="127" t="s">
        <v>2146</v>
      </c>
      <c r="C160" s="145" t="s">
        <v>7814</v>
      </c>
      <c r="D160" s="145" t="s">
        <v>7814</v>
      </c>
      <c r="E160" s="145" t="s">
        <v>7814</v>
      </c>
      <c r="F160" s="145" t="s">
        <v>7814</v>
      </c>
      <c r="G160" s="145" t="s">
        <v>7814</v>
      </c>
      <c r="H160" s="145" t="s">
        <v>7814</v>
      </c>
      <c r="I160" s="145" t="s">
        <v>7814</v>
      </c>
      <c r="J160" s="145" t="s">
        <v>7814</v>
      </c>
      <c r="K160" s="145" t="s">
        <v>7814</v>
      </c>
      <c r="L160" s="145" t="s">
        <v>7814</v>
      </c>
      <c r="M160" s="145" t="s">
        <v>7814</v>
      </c>
      <c r="N160" s="145">
        <v>2.2084059338239572</v>
      </c>
      <c r="O160" s="145">
        <v>1.2733036150651524E-2</v>
      </c>
      <c r="P160" s="145">
        <v>0.86755578733371652</v>
      </c>
      <c r="Q160" s="145">
        <v>0.45977643856550432</v>
      </c>
      <c r="R160" s="145">
        <v>0.2034289115494953</v>
      </c>
      <c r="S160" s="145">
        <v>0.12864386552457316</v>
      </c>
      <c r="T160" s="145">
        <v>0.10209824112144571</v>
      </c>
      <c r="U160" s="6"/>
    </row>
    <row r="161" spans="1:21" ht="25.5">
      <c r="A161" s="127" t="s">
        <v>7656</v>
      </c>
      <c r="B161" s="127" t="s">
        <v>7657</v>
      </c>
      <c r="C161" s="145" t="s">
        <v>7814</v>
      </c>
      <c r="D161" s="145" t="s">
        <v>7814</v>
      </c>
      <c r="E161" s="145" t="s">
        <v>7814</v>
      </c>
      <c r="F161" s="145" t="s">
        <v>7814</v>
      </c>
      <c r="G161" s="145" t="s">
        <v>7814</v>
      </c>
      <c r="H161" s="145" t="s">
        <v>7814</v>
      </c>
      <c r="I161" s="145" t="s">
        <v>7814</v>
      </c>
      <c r="J161" s="145" t="s">
        <v>7814</v>
      </c>
      <c r="K161" s="145" t="s">
        <v>7814</v>
      </c>
      <c r="L161" s="145" t="s">
        <v>7814</v>
      </c>
      <c r="M161" s="145" t="s">
        <v>7814</v>
      </c>
      <c r="N161" s="145" t="s">
        <v>7814</v>
      </c>
      <c r="O161" s="145">
        <v>-1</v>
      </c>
      <c r="P161" s="145" t="s">
        <v>7814</v>
      </c>
      <c r="Q161" s="145" t="s">
        <v>7814</v>
      </c>
      <c r="R161" s="145">
        <v>0</v>
      </c>
      <c r="S161" s="145">
        <v>83.165745000000001</v>
      </c>
      <c r="T161" s="145">
        <v>33.97429788694518</v>
      </c>
      <c r="U161" s="6"/>
    </row>
    <row r="162" spans="1:21">
      <c r="A162" s="127" t="s">
        <v>324</v>
      </c>
      <c r="B162" s="127" t="s">
        <v>2156</v>
      </c>
      <c r="C162" s="145">
        <v>-2.248647908615662E-2</v>
      </c>
      <c r="D162" s="145">
        <v>1.5936210134601191E-2</v>
      </c>
      <c r="E162" s="145">
        <v>0.30525036500241748</v>
      </c>
      <c r="F162" s="145">
        <v>0.43416430955894825</v>
      </c>
      <c r="G162" s="145">
        <v>0.14748089691390506</v>
      </c>
      <c r="H162" s="145">
        <v>0.19247110933907655</v>
      </c>
      <c r="I162" s="145">
        <v>-4.9125160103321219E-4</v>
      </c>
      <c r="J162" s="145">
        <v>-0.15104346580568181</v>
      </c>
      <c r="K162" s="145">
        <v>4.5213406932094795E-2</v>
      </c>
      <c r="L162" s="145">
        <v>-0.18729277801287919</v>
      </c>
      <c r="M162" s="145">
        <v>0.10097308137478846</v>
      </c>
      <c r="N162" s="145">
        <v>0.14627098475973646</v>
      </c>
      <c r="O162" s="145">
        <v>-6.1656625847968015E-2</v>
      </c>
      <c r="P162" s="145">
        <v>-3.0792993420721226E-2</v>
      </c>
      <c r="Q162" s="145">
        <v>1.5727818909683404</v>
      </c>
      <c r="R162" s="145">
        <v>-0.4198572540267056</v>
      </c>
      <c r="S162" s="145">
        <v>-0.33548934905595645</v>
      </c>
      <c r="T162" s="145">
        <v>-0.30056030307515041</v>
      </c>
      <c r="U162" s="6"/>
    </row>
    <row r="163" spans="1:21">
      <c r="A163" s="127" t="s">
        <v>325</v>
      </c>
      <c r="B163" s="127" t="s">
        <v>2157</v>
      </c>
      <c r="C163" s="145">
        <v>-3.0152182636692323E-2</v>
      </c>
      <c r="D163" s="145">
        <v>9.7373848135636598E-2</v>
      </c>
      <c r="E163" s="145">
        <v>0.47221816808618894</v>
      </c>
      <c r="F163" s="145">
        <v>0.55786785408569584</v>
      </c>
      <c r="G163" s="145">
        <v>0.25125629034437336</v>
      </c>
      <c r="H163" s="145">
        <v>0.24149693568667172</v>
      </c>
      <c r="I163" s="145">
        <v>-1.8456269676208698E-2</v>
      </c>
      <c r="J163" s="145">
        <v>4.8827410871903396E-4</v>
      </c>
      <c r="K163" s="145">
        <v>9.0954009954258619E-2</v>
      </c>
      <c r="L163" s="145">
        <v>0.1068088886743037</v>
      </c>
      <c r="M163" s="145">
        <v>0.11044472403099702</v>
      </c>
      <c r="N163" s="145">
        <v>0.1209926981625957</v>
      </c>
      <c r="O163" s="145">
        <v>5.3267931010799524E-3</v>
      </c>
      <c r="P163" s="145">
        <v>4.0116402687409035E-2</v>
      </c>
      <c r="Q163" s="145">
        <v>0.71915165702051453</v>
      </c>
      <c r="R163" s="145">
        <v>-0.20221648941197395</v>
      </c>
      <c r="S163" s="145">
        <v>-9.4481038047693144E-2</v>
      </c>
      <c r="T163" s="145">
        <v>-3.9349635581845475E-2</v>
      </c>
      <c r="U163" s="6"/>
    </row>
    <row r="164" spans="1:21">
      <c r="A164" s="127" t="s">
        <v>326</v>
      </c>
      <c r="B164" s="127" t="s">
        <v>2162</v>
      </c>
      <c r="C164" s="145">
        <v>0.72505786817451789</v>
      </c>
      <c r="D164" s="145">
        <v>1.2613228872471223</v>
      </c>
      <c r="E164" s="145">
        <v>0.76608433587638991</v>
      </c>
      <c r="F164" s="145">
        <v>0.62512655051961064</v>
      </c>
      <c r="G164" s="145">
        <v>0.42806800654189758</v>
      </c>
      <c r="H164" s="145">
        <v>0.26928288826107288</v>
      </c>
      <c r="I164" s="145">
        <v>0.19857561315427003</v>
      </c>
      <c r="J164" s="145">
        <v>9.8320842207338652E-2</v>
      </c>
      <c r="K164" s="145">
        <v>8.5412125891072832E-2</v>
      </c>
      <c r="L164" s="145">
        <v>0.1038125329462828</v>
      </c>
      <c r="M164" s="145">
        <v>0.11780997576313672</v>
      </c>
      <c r="N164" s="145">
        <v>0.10090780862440915</v>
      </c>
      <c r="O164" s="145">
        <v>6.0741555093784524E-2</v>
      </c>
      <c r="P164" s="145">
        <v>9.2010045346290689E-2</v>
      </c>
      <c r="Q164" s="145">
        <v>0.16469184885689084</v>
      </c>
      <c r="R164" s="145">
        <v>0.11005508936210157</v>
      </c>
      <c r="S164" s="145">
        <v>8.6242437102059297E-2</v>
      </c>
      <c r="T164" s="145">
        <v>8.0475696005019623E-2</v>
      </c>
      <c r="U164" s="6"/>
    </row>
    <row r="165" spans="1:21" ht="25.5">
      <c r="A165" s="127" t="s">
        <v>327</v>
      </c>
      <c r="B165" s="127" t="s">
        <v>84</v>
      </c>
      <c r="C165" s="145">
        <v>0.23491743505689136</v>
      </c>
      <c r="D165" s="145">
        <v>0.26194106454796334</v>
      </c>
      <c r="E165" s="145">
        <v>0.19494850634486252</v>
      </c>
      <c r="F165" s="145">
        <v>0.18050666267907808</v>
      </c>
      <c r="G165" s="145">
        <v>0.16648558909184075</v>
      </c>
      <c r="H165" s="145">
        <v>0.13180659595970423</v>
      </c>
      <c r="I165" s="145">
        <v>0.41033554279632323</v>
      </c>
      <c r="J165" s="145">
        <v>-9.8000712309814886E-2</v>
      </c>
      <c r="K165" s="145">
        <v>3.2599209119881317E-2</v>
      </c>
      <c r="L165" s="145">
        <v>-0.99961924673007618</v>
      </c>
      <c r="M165" s="145">
        <v>-1</v>
      </c>
      <c r="N165" s="145" t="s">
        <v>7814</v>
      </c>
      <c r="O165" s="145" t="s">
        <v>7814</v>
      </c>
      <c r="P165" s="145" t="s">
        <v>7814</v>
      </c>
      <c r="Q165" s="145" t="s">
        <v>7814</v>
      </c>
      <c r="R165" s="145" t="s">
        <v>7814</v>
      </c>
      <c r="S165" s="145" t="s">
        <v>7814</v>
      </c>
      <c r="T165" s="145" t="s">
        <v>7814</v>
      </c>
      <c r="U165" s="6"/>
    </row>
    <row r="166" spans="1:21" ht="25.5">
      <c r="A166" s="127" t="s">
        <v>328</v>
      </c>
      <c r="B166" s="127" t="s">
        <v>83</v>
      </c>
      <c r="C166" s="145">
        <v>0.1511687885546667</v>
      </c>
      <c r="D166" s="145">
        <v>0.15837094859140208</v>
      </c>
      <c r="E166" s="145">
        <v>0.20050974824307785</v>
      </c>
      <c r="F166" s="145">
        <v>0.16333301632156944</v>
      </c>
      <c r="G166" s="145">
        <v>0.2042108360593663</v>
      </c>
      <c r="H166" s="145">
        <v>0.17104415943346357</v>
      </c>
      <c r="I166" s="145">
        <v>0.18980189623121588</v>
      </c>
      <c r="J166" s="145">
        <v>8.1811987755361915E-2</v>
      </c>
      <c r="K166" s="145">
        <v>0.12304233566388824</v>
      </c>
      <c r="L166" s="145">
        <v>-0.9999973788698493</v>
      </c>
      <c r="M166" s="145">
        <v>-1</v>
      </c>
      <c r="N166" s="145" t="s">
        <v>7814</v>
      </c>
      <c r="O166" s="145" t="s">
        <v>7814</v>
      </c>
      <c r="P166" s="145" t="s">
        <v>7814</v>
      </c>
      <c r="Q166" s="145" t="s">
        <v>7814</v>
      </c>
      <c r="R166" s="145" t="s">
        <v>7814</v>
      </c>
      <c r="S166" s="145" t="s">
        <v>7814</v>
      </c>
      <c r="T166" s="145" t="s">
        <v>7814</v>
      </c>
      <c r="U166" s="6"/>
    </row>
    <row r="167" spans="1:21">
      <c r="A167" s="127" t="s">
        <v>329</v>
      </c>
      <c r="B167" s="127" t="s">
        <v>82</v>
      </c>
      <c r="C167" s="145">
        <v>0.16571106119567539</v>
      </c>
      <c r="D167" s="145">
        <v>5.3450582234118985E-2</v>
      </c>
      <c r="E167" s="145">
        <v>0.10450092559819797</v>
      </c>
      <c r="F167" s="145">
        <v>0.25063695945679054</v>
      </c>
      <c r="G167" s="145">
        <v>0.17055173688702779</v>
      </c>
      <c r="H167" s="145">
        <v>0.11044576433787606</v>
      </c>
      <c r="I167" s="145">
        <v>9.5109556213305302E-2</v>
      </c>
      <c r="J167" s="145">
        <v>-0.10986534781299426</v>
      </c>
      <c r="K167" s="145">
        <v>-2.0926765433595038E-2</v>
      </c>
      <c r="L167" s="145">
        <v>0.22488882125265952</v>
      </c>
      <c r="M167" s="145">
        <v>-0.44584652375147404</v>
      </c>
      <c r="N167" s="145">
        <v>0.12316053608144956</v>
      </c>
      <c r="O167" s="145">
        <v>0.16243881241582769</v>
      </c>
      <c r="P167" s="145">
        <v>8.6035687367174971E-2</v>
      </c>
      <c r="Q167" s="145">
        <v>0.15660219283149895</v>
      </c>
      <c r="R167" s="145">
        <v>8.409638370014158E-2</v>
      </c>
      <c r="S167" s="145">
        <v>0.19796939971655847</v>
      </c>
      <c r="T167" s="145">
        <v>-1.6228478423249482E-2</v>
      </c>
      <c r="U167" s="6"/>
    </row>
    <row r="168" spans="1:21">
      <c r="A168" s="127" t="s">
        <v>330</v>
      </c>
      <c r="B168" s="127" t="s">
        <v>81</v>
      </c>
      <c r="C168" s="145">
        <v>1.4839027329956815</v>
      </c>
      <c r="D168" s="145">
        <v>0.77061261218787802</v>
      </c>
      <c r="E168" s="145">
        <v>-8.7402429779617572E-3</v>
      </c>
      <c r="F168" s="145">
        <v>0.77980736525024519</v>
      </c>
      <c r="G168" s="145">
        <v>0.4447459672208437</v>
      </c>
      <c r="H168" s="145">
        <v>4.6929440631644927E-2</v>
      </c>
      <c r="I168" s="145">
        <v>0.16214481088895674</v>
      </c>
      <c r="J168" s="145">
        <v>1.1904492166502719E-2</v>
      </c>
      <c r="K168" s="145">
        <v>0.13348360606653956</v>
      </c>
      <c r="L168" s="145">
        <v>0.18328586555040696</v>
      </c>
      <c r="M168" s="145">
        <v>-1</v>
      </c>
      <c r="N168" s="145" t="s">
        <v>7814</v>
      </c>
      <c r="O168" s="145" t="s">
        <v>7814</v>
      </c>
      <c r="P168" s="145" t="s">
        <v>7814</v>
      </c>
      <c r="Q168" s="145" t="s">
        <v>7814</v>
      </c>
      <c r="R168" s="145" t="s">
        <v>7814</v>
      </c>
      <c r="S168" s="145" t="s">
        <v>7814</v>
      </c>
      <c r="T168" s="145" t="s">
        <v>7814</v>
      </c>
      <c r="U168" s="6"/>
    </row>
    <row r="169" spans="1:21" ht="25.5">
      <c r="A169" s="127" t="s">
        <v>2166</v>
      </c>
      <c r="B169" s="127" t="s">
        <v>2167</v>
      </c>
      <c r="C169" s="145" t="s">
        <v>7814</v>
      </c>
      <c r="D169" s="145" t="s">
        <v>7814</v>
      </c>
      <c r="E169" s="145" t="s">
        <v>7814</v>
      </c>
      <c r="F169" s="145" t="s">
        <v>7814</v>
      </c>
      <c r="G169" s="145" t="s">
        <v>7814</v>
      </c>
      <c r="H169" s="145" t="s">
        <v>7814</v>
      </c>
      <c r="I169" s="145" t="s">
        <v>7814</v>
      </c>
      <c r="J169" s="145" t="s">
        <v>7814</v>
      </c>
      <c r="K169" s="145" t="s">
        <v>7814</v>
      </c>
      <c r="L169" s="145" t="s">
        <v>7814</v>
      </c>
      <c r="M169" s="145" t="s">
        <v>7814</v>
      </c>
      <c r="N169" s="145" t="s">
        <v>7814</v>
      </c>
      <c r="O169" s="145" t="s">
        <v>7814</v>
      </c>
      <c r="P169" s="145" t="s">
        <v>7814</v>
      </c>
      <c r="Q169" s="145" t="s">
        <v>7814</v>
      </c>
      <c r="R169" s="145" t="s">
        <v>7814</v>
      </c>
      <c r="S169" s="145" t="s">
        <v>7814</v>
      </c>
      <c r="T169" s="145" t="s">
        <v>7814</v>
      </c>
      <c r="U169" s="6"/>
    </row>
    <row r="170" spans="1:21" ht="25.5">
      <c r="A170" s="127" t="s">
        <v>2177</v>
      </c>
      <c r="B170" s="127" t="s">
        <v>2178</v>
      </c>
      <c r="C170" s="145" t="s">
        <v>7814</v>
      </c>
      <c r="D170" s="145" t="s">
        <v>7814</v>
      </c>
      <c r="E170" s="145" t="s">
        <v>7814</v>
      </c>
      <c r="F170" s="145" t="s">
        <v>7814</v>
      </c>
      <c r="G170" s="145" t="s">
        <v>7814</v>
      </c>
      <c r="H170" s="145" t="s">
        <v>7814</v>
      </c>
      <c r="I170" s="145" t="s">
        <v>7814</v>
      </c>
      <c r="J170" s="145" t="s">
        <v>7814</v>
      </c>
      <c r="K170" s="145" t="s">
        <v>7814</v>
      </c>
      <c r="L170" s="145" t="s">
        <v>7814</v>
      </c>
      <c r="M170" s="145" t="s">
        <v>7814</v>
      </c>
      <c r="N170" s="145" t="s">
        <v>7814</v>
      </c>
      <c r="O170" s="145">
        <v>-1</v>
      </c>
      <c r="P170" s="145" t="s">
        <v>7814</v>
      </c>
      <c r="Q170" s="145" t="s">
        <v>7814</v>
      </c>
      <c r="R170" s="145" t="s">
        <v>7814</v>
      </c>
      <c r="S170" s="145" t="s">
        <v>7814</v>
      </c>
      <c r="T170" s="145" t="s">
        <v>7814</v>
      </c>
      <c r="U170" s="6"/>
    </row>
    <row r="171" spans="1:21">
      <c r="A171" s="127" t="s">
        <v>2183</v>
      </c>
      <c r="B171" s="127" t="s">
        <v>2184</v>
      </c>
      <c r="C171" s="145" t="s">
        <v>7814</v>
      </c>
      <c r="D171" s="145" t="s">
        <v>7814</v>
      </c>
      <c r="E171" s="145" t="s">
        <v>7814</v>
      </c>
      <c r="F171" s="145" t="s">
        <v>7814</v>
      </c>
      <c r="G171" s="145" t="s">
        <v>7814</v>
      </c>
      <c r="H171" s="145" t="s">
        <v>7814</v>
      </c>
      <c r="I171" s="145" t="s">
        <v>7814</v>
      </c>
      <c r="J171" s="145" t="s">
        <v>7814</v>
      </c>
      <c r="K171" s="145" t="s">
        <v>7814</v>
      </c>
      <c r="L171" s="145" t="s">
        <v>7814</v>
      </c>
      <c r="M171" s="145" t="s">
        <v>7814</v>
      </c>
      <c r="N171" s="145" t="s">
        <v>7814</v>
      </c>
      <c r="O171" s="145" t="s">
        <v>7814</v>
      </c>
      <c r="P171" s="145" t="s">
        <v>7814</v>
      </c>
      <c r="Q171" s="145" t="s">
        <v>7814</v>
      </c>
      <c r="R171" s="145" t="s">
        <v>7814</v>
      </c>
      <c r="S171" s="145" t="s">
        <v>7814</v>
      </c>
      <c r="T171" s="145" t="s">
        <v>7814</v>
      </c>
      <c r="U171" s="6"/>
    </row>
    <row r="172" spans="1:21">
      <c r="A172" s="127" t="s">
        <v>331</v>
      </c>
      <c r="B172" s="127" t="s">
        <v>80</v>
      </c>
      <c r="C172" s="145">
        <v>0.78651838863574852</v>
      </c>
      <c r="D172" s="145">
        <v>-4.5841710302357674E-2</v>
      </c>
      <c r="E172" s="145">
        <v>-0.27725563208230863</v>
      </c>
      <c r="F172" s="145">
        <v>-1.8504267358710413E-2</v>
      </c>
      <c r="G172" s="145">
        <v>0.16729869293546587</v>
      </c>
      <c r="H172" s="145">
        <v>6.7437081810582486E-2</v>
      </c>
      <c r="I172" s="145">
        <v>-7.8298999178800274E-2</v>
      </c>
      <c r="J172" s="145">
        <v>5.996448244316064E-2</v>
      </c>
      <c r="K172" s="145">
        <v>-0.18430345001670281</v>
      </c>
      <c r="L172" s="145">
        <v>-0.103019226759604</v>
      </c>
      <c r="M172" s="145">
        <v>0.40690207763963954</v>
      </c>
      <c r="N172" s="145">
        <v>0.24792148764688476</v>
      </c>
      <c r="O172" s="145">
        <v>0.10223859469848552</v>
      </c>
      <c r="P172" s="145">
        <v>0.11652598215401579</v>
      </c>
      <c r="Q172" s="145">
        <v>0.25920645592256486</v>
      </c>
      <c r="R172" s="145">
        <v>0.29038318384733514</v>
      </c>
      <c r="S172" s="145">
        <v>-7.3640040143134064E-2</v>
      </c>
      <c r="T172" s="145">
        <v>0.45784135621019978</v>
      </c>
      <c r="U172" s="6"/>
    </row>
    <row r="173" spans="1:21">
      <c r="A173" s="127" t="s">
        <v>2225</v>
      </c>
      <c r="B173" s="127" t="s">
        <v>122</v>
      </c>
      <c r="C173" s="145" t="s">
        <v>7814</v>
      </c>
      <c r="D173" s="145" t="s">
        <v>7814</v>
      </c>
      <c r="E173" s="145" t="s">
        <v>7814</v>
      </c>
      <c r="F173" s="145" t="s">
        <v>7814</v>
      </c>
      <c r="G173" s="145" t="s">
        <v>7814</v>
      </c>
      <c r="H173" s="145" t="s">
        <v>7814</v>
      </c>
      <c r="I173" s="145" t="s">
        <v>7814</v>
      </c>
      <c r="J173" s="145" t="s">
        <v>7814</v>
      </c>
      <c r="K173" s="145" t="s">
        <v>7814</v>
      </c>
      <c r="L173" s="145" t="s">
        <v>7814</v>
      </c>
      <c r="M173" s="145" t="s">
        <v>7814</v>
      </c>
      <c r="N173" s="145">
        <v>-9.4279284688070786E-2</v>
      </c>
      <c r="O173" s="145">
        <v>5.3297425967145694E-3</v>
      </c>
      <c r="P173" s="145">
        <v>0.21585626721885673</v>
      </c>
      <c r="Q173" s="145">
        <v>0.1295898495947771</v>
      </c>
      <c r="R173" s="145">
        <v>3.338248230105386E-2</v>
      </c>
      <c r="S173" s="145">
        <v>0.11162292231175516</v>
      </c>
      <c r="T173" s="145">
        <v>7.9483499596929144E-2</v>
      </c>
      <c r="U173" s="6"/>
    </row>
    <row r="174" spans="1:21" ht="25.5">
      <c r="A174" s="127" t="s">
        <v>2238</v>
      </c>
      <c r="B174" s="127" t="s">
        <v>7664</v>
      </c>
      <c r="C174" s="145" t="s">
        <v>7814</v>
      </c>
      <c r="D174" s="145" t="s">
        <v>7814</v>
      </c>
      <c r="E174" s="145" t="s">
        <v>7814</v>
      </c>
      <c r="F174" s="145" t="s">
        <v>7814</v>
      </c>
      <c r="G174" s="145" t="s">
        <v>7814</v>
      </c>
      <c r="H174" s="145" t="s">
        <v>7814</v>
      </c>
      <c r="I174" s="145" t="s">
        <v>7814</v>
      </c>
      <c r="J174" s="145" t="s">
        <v>7814</v>
      </c>
      <c r="K174" s="145" t="s">
        <v>7814</v>
      </c>
      <c r="L174" s="145" t="s">
        <v>7814</v>
      </c>
      <c r="M174" s="145" t="s">
        <v>7814</v>
      </c>
      <c r="N174" s="145">
        <v>-0.15602902118890902</v>
      </c>
      <c r="O174" s="145">
        <v>0.39207568666570586</v>
      </c>
      <c r="P174" s="145">
        <v>0.38283693338201441</v>
      </c>
      <c r="Q174" s="145">
        <v>0.1911560042424803</v>
      </c>
      <c r="R174" s="145">
        <v>0.23572086460297678</v>
      </c>
      <c r="S174" s="145">
        <v>0.27280307793203468</v>
      </c>
      <c r="T174" s="145">
        <v>-0.3930675466606624</v>
      </c>
      <c r="U174" s="6"/>
    </row>
    <row r="175" spans="1:21">
      <c r="A175" s="127" t="s">
        <v>2260</v>
      </c>
      <c r="B175" s="127" t="s">
        <v>120</v>
      </c>
      <c r="C175" s="145" t="s">
        <v>7814</v>
      </c>
      <c r="D175" s="145" t="s">
        <v>7814</v>
      </c>
      <c r="E175" s="145" t="s">
        <v>7814</v>
      </c>
      <c r="F175" s="145" t="s">
        <v>7814</v>
      </c>
      <c r="G175" s="145" t="s">
        <v>7814</v>
      </c>
      <c r="H175" s="145" t="s">
        <v>7814</v>
      </c>
      <c r="I175" s="145" t="s">
        <v>7814</v>
      </c>
      <c r="J175" s="145" t="s">
        <v>7814</v>
      </c>
      <c r="K175" s="145" t="s">
        <v>7814</v>
      </c>
      <c r="L175" s="145" t="s">
        <v>7814</v>
      </c>
      <c r="M175" s="145" t="s">
        <v>7814</v>
      </c>
      <c r="N175" s="145">
        <v>0.13987144324600242</v>
      </c>
      <c r="O175" s="145">
        <v>0.32561180029693848</v>
      </c>
      <c r="P175" s="145">
        <v>-0.25168159554809649</v>
      </c>
      <c r="Q175" s="145">
        <v>0.20243864797918451</v>
      </c>
      <c r="R175" s="145">
        <v>0.17023700056094948</v>
      </c>
      <c r="S175" s="145">
        <v>0.34472533940470901</v>
      </c>
      <c r="T175" s="145">
        <v>6.5104848993749742E-2</v>
      </c>
      <c r="U175" s="6"/>
    </row>
    <row r="176" spans="1:21">
      <c r="A176" s="127" t="s">
        <v>2273</v>
      </c>
      <c r="B176" s="127" t="s">
        <v>119</v>
      </c>
      <c r="C176" s="145" t="s">
        <v>7814</v>
      </c>
      <c r="D176" s="145" t="s">
        <v>7814</v>
      </c>
      <c r="E176" s="145" t="s">
        <v>7814</v>
      </c>
      <c r="F176" s="145" t="s">
        <v>7814</v>
      </c>
      <c r="G176" s="145" t="s">
        <v>7814</v>
      </c>
      <c r="H176" s="145" t="s">
        <v>7814</v>
      </c>
      <c r="I176" s="145" t="s">
        <v>7814</v>
      </c>
      <c r="J176" s="145" t="s">
        <v>7814</v>
      </c>
      <c r="K176" s="145" t="s">
        <v>7814</v>
      </c>
      <c r="L176" s="145" t="s">
        <v>7814</v>
      </c>
      <c r="M176" s="145" t="s">
        <v>7814</v>
      </c>
      <c r="N176" s="145">
        <v>-0.44630105374678414</v>
      </c>
      <c r="O176" s="145">
        <v>-7.2973493076236476E-2</v>
      </c>
      <c r="P176" s="145">
        <v>-1.9394997348638924E-2</v>
      </c>
      <c r="Q176" s="145">
        <v>0.24804677898337998</v>
      </c>
      <c r="R176" s="145">
        <v>-0.1472800416841748</v>
      </c>
      <c r="S176" s="145">
        <v>0.10724250500792801</v>
      </c>
      <c r="T176" s="145">
        <v>-8.6116296621532057E-2</v>
      </c>
      <c r="U176" s="6"/>
    </row>
    <row r="177" spans="1:21">
      <c r="A177" s="127" t="s">
        <v>332</v>
      </c>
      <c r="B177" s="127" t="s">
        <v>79</v>
      </c>
      <c r="C177" s="145">
        <v>-1.5239575406664752E-2</v>
      </c>
      <c r="D177" s="145">
        <v>-4.2795311495782008E-2</v>
      </c>
      <c r="E177" s="145">
        <v>8.310928309309111E-2</v>
      </c>
      <c r="F177" s="145">
        <v>0.2199442475003881</v>
      </c>
      <c r="G177" s="145">
        <v>4.4156943491691206E-2</v>
      </c>
      <c r="H177" s="145">
        <v>7.5659018692585608E-2</v>
      </c>
      <c r="I177" s="145">
        <v>-0.13914381836382775</v>
      </c>
      <c r="J177" s="145">
        <v>0.5350380116681106</v>
      </c>
      <c r="K177" s="145">
        <v>4.3547872693154382E-2</v>
      </c>
      <c r="L177" s="145">
        <v>0.10576676634192259</v>
      </c>
      <c r="M177" s="145">
        <v>-1</v>
      </c>
      <c r="N177" s="145" t="s">
        <v>7814</v>
      </c>
      <c r="O177" s="145" t="s">
        <v>7814</v>
      </c>
      <c r="P177" s="145" t="s">
        <v>7814</v>
      </c>
      <c r="Q177" s="145" t="s">
        <v>7814</v>
      </c>
      <c r="R177" s="145" t="s">
        <v>7814</v>
      </c>
      <c r="S177" s="145" t="s">
        <v>7814</v>
      </c>
      <c r="T177" s="145" t="s">
        <v>7814</v>
      </c>
      <c r="U177" s="6"/>
    </row>
    <row r="178" spans="1:21">
      <c r="A178" s="127" t="s">
        <v>333</v>
      </c>
      <c r="B178" s="127" t="s">
        <v>78</v>
      </c>
      <c r="C178" s="145">
        <v>0.413061155997969</v>
      </c>
      <c r="D178" s="145">
        <v>-0.13483808049160201</v>
      </c>
      <c r="E178" s="145">
        <v>0.43763609092185785</v>
      </c>
      <c r="F178" s="145">
        <v>0.21419421841754455</v>
      </c>
      <c r="G178" s="145">
        <v>0.20207122639209515</v>
      </c>
      <c r="H178" s="145">
        <v>0.21981540721935583</v>
      </c>
      <c r="I178" s="145">
        <v>0.13049982829523796</v>
      </c>
      <c r="J178" s="145">
        <v>0.20728488138870985</v>
      </c>
      <c r="K178" s="145">
        <v>-3.5160101194637999E-2</v>
      </c>
      <c r="L178" s="145">
        <v>-0.38793164592380425</v>
      </c>
      <c r="M178" s="145">
        <v>-1</v>
      </c>
      <c r="N178" s="145" t="s">
        <v>7814</v>
      </c>
      <c r="O178" s="145" t="s">
        <v>7814</v>
      </c>
      <c r="P178" s="145" t="s">
        <v>7814</v>
      </c>
      <c r="Q178" s="145" t="s">
        <v>7814</v>
      </c>
      <c r="R178" s="145" t="s">
        <v>7814</v>
      </c>
      <c r="S178" s="145" t="s">
        <v>7814</v>
      </c>
      <c r="T178" s="145" t="s">
        <v>7814</v>
      </c>
      <c r="U178" s="6"/>
    </row>
    <row r="179" spans="1:21">
      <c r="A179" s="127" t="s">
        <v>334</v>
      </c>
      <c r="B179" s="127" t="s">
        <v>77</v>
      </c>
      <c r="C179" s="145">
        <v>-0.18055935299519996</v>
      </c>
      <c r="D179" s="145">
        <v>-2.9051973780934194E-2</v>
      </c>
      <c r="E179" s="145">
        <v>2.0862031384527899E-2</v>
      </c>
      <c r="F179" s="145">
        <v>8.332679984998792E-2</v>
      </c>
      <c r="G179" s="145">
        <v>-9.8179835450988157E-2</v>
      </c>
      <c r="H179" s="145">
        <v>9.4286833518691562E-2</v>
      </c>
      <c r="I179" s="145">
        <v>0.52963773539704384</v>
      </c>
      <c r="J179" s="145">
        <v>0.71426693250441209</v>
      </c>
      <c r="K179" s="145">
        <v>4.4941000089081973E-2</v>
      </c>
      <c r="L179" s="145">
        <v>-6.8079743565814282E-2</v>
      </c>
      <c r="M179" s="145">
        <v>-1</v>
      </c>
      <c r="N179" s="145" t="s">
        <v>7814</v>
      </c>
      <c r="O179" s="145" t="s">
        <v>7814</v>
      </c>
      <c r="P179" s="145" t="s">
        <v>7814</v>
      </c>
      <c r="Q179" s="145" t="s">
        <v>7814</v>
      </c>
      <c r="R179" s="145" t="s">
        <v>7814</v>
      </c>
      <c r="S179" s="145" t="s">
        <v>7814</v>
      </c>
      <c r="T179" s="145" t="s">
        <v>7814</v>
      </c>
      <c r="U179" s="6"/>
    </row>
    <row r="180" spans="1:21" ht="25.5">
      <c r="A180" s="127" t="s">
        <v>335</v>
      </c>
      <c r="B180" s="127" t="s">
        <v>76</v>
      </c>
      <c r="C180" s="145">
        <v>-0.15535571456044531</v>
      </c>
      <c r="D180" s="145">
        <v>-7.2755453847573218E-2</v>
      </c>
      <c r="E180" s="145">
        <v>9.3277577758071786E-2</v>
      </c>
      <c r="F180" s="145">
        <v>-1.1241369195077351E-2</v>
      </c>
      <c r="G180" s="145">
        <v>1.1304772149505296</v>
      </c>
      <c r="H180" s="145">
        <v>-0.25419854283637577</v>
      </c>
      <c r="I180" s="145">
        <v>4.3306583638233516</v>
      </c>
      <c r="J180" s="145">
        <v>0.42413819576917083</v>
      </c>
      <c r="K180" s="145">
        <v>1.563471694705517E-2</v>
      </c>
      <c r="L180" s="145">
        <v>-0.51009733826657533</v>
      </c>
      <c r="M180" s="145">
        <v>-1</v>
      </c>
      <c r="N180" s="145" t="s">
        <v>7814</v>
      </c>
      <c r="O180" s="145" t="s">
        <v>7814</v>
      </c>
      <c r="P180" s="145" t="s">
        <v>7814</v>
      </c>
      <c r="Q180" s="145" t="s">
        <v>7814</v>
      </c>
      <c r="R180" s="145" t="s">
        <v>7814</v>
      </c>
      <c r="S180" s="145" t="s">
        <v>7814</v>
      </c>
      <c r="T180" s="145" t="s">
        <v>7814</v>
      </c>
      <c r="U180" s="6"/>
    </row>
    <row r="181" spans="1:21" ht="25.5">
      <c r="A181" s="127" t="s">
        <v>336</v>
      </c>
      <c r="B181" s="127" t="s">
        <v>75</v>
      </c>
      <c r="C181" s="145">
        <v>-0.23429983006908808</v>
      </c>
      <c r="D181" s="145">
        <v>0.12978099168686311</v>
      </c>
      <c r="E181" s="145">
        <v>-0.144532210133265</v>
      </c>
      <c r="F181" s="145">
        <v>0.15700605006176907</v>
      </c>
      <c r="G181" s="145">
        <v>0.49145690537983006</v>
      </c>
      <c r="H181" s="145">
        <v>0.15431476929149765</v>
      </c>
      <c r="I181" s="145">
        <v>1.1332471433935034</v>
      </c>
      <c r="J181" s="145">
        <v>1.8332073526027184</v>
      </c>
      <c r="K181" s="145">
        <v>1.653106385175817E-2</v>
      </c>
      <c r="L181" s="145">
        <v>-3.5873629836544539E-2</v>
      </c>
      <c r="M181" s="145">
        <v>-1</v>
      </c>
      <c r="N181" s="145" t="s">
        <v>7814</v>
      </c>
      <c r="O181" s="145" t="s">
        <v>7814</v>
      </c>
      <c r="P181" s="145" t="s">
        <v>7814</v>
      </c>
      <c r="Q181" s="145" t="s">
        <v>7814</v>
      </c>
      <c r="R181" s="145" t="s">
        <v>7814</v>
      </c>
      <c r="S181" s="145" t="s">
        <v>7814</v>
      </c>
      <c r="T181" s="145" t="s">
        <v>7814</v>
      </c>
      <c r="U181" s="6"/>
    </row>
    <row r="182" spans="1:21">
      <c r="A182" s="127" t="s">
        <v>337</v>
      </c>
      <c r="B182" s="127" t="s">
        <v>74</v>
      </c>
      <c r="C182" s="145">
        <v>0.11005110717618134</v>
      </c>
      <c r="D182" s="145">
        <v>-0.53980051431233667</v>
      </c>
      <c r="E182" s="145">
        <v>0.50160973149339982</v>
      </c>
      <c r="F182" s="145">
        <v>0.72975613062266409</v>
      </c>
      <c r="G182" s="145">
        <v>0.6803980676077791</v>
      </c>
      <c r="H182" s="145">
        <v>0.30980952295276409</v>
      </c>
      <c r="I182" s="145">
        <v>-0.23518183775916127</v>
      </c>
      <c r="J182" s="145">
        <v>0.47135170559037648</v>
      </c>
      <c r="K182" s="145">
        <v>-0.11365512673831292</v>
      </c>
      <c r="L182" s="145">
        <v>0.2809912529456905</v>
      </c>
      <c r="M182" s="145">
        <v>0.23984003549175606</v>
      </c>
      <c r="N182" s="145">
        <v>-0.16493668198270287</v>
      </c>
      <c r="O182" s="145">
        <v>0.1959115544236488</v>
      </c>
      <c r="P182" s="145">
        <v>2.0678336305213207</v>
      </c>
      <c r="Q182" s="145">
        <v>0.12096528772514205</v>
      </c>
      <c r="R182" s="145">
        <v>0.13798782225697342</v>
      </c>
      <c r="S182" s="145">
        <v>0.16192064464925446</v>
      </c>
      <c r="T182" s="145">
        <v>-2.2888164918401996E-2</v>
      </c>
      <c r="U182" s="6"/>
    </row>
    <row r="183" spans="1:21">
      <c r="A183" s="127" t="s">
        <v>338</v>
      </c>
      <c r="B183" s="127" t="s">
        <v>73</v>
      </c>
      <c r="C183" s="145">
        <v>-8.0850206668166003E-2</v>
      </c>
      <c r="D183" s="145">
        <v>0.20274928181273777</v>
      </c>
      <c r="E183" s="145">
        <v>2.9362438234458194E-2</v>
      </c>
      <c r="F183" s="145">
        <v>-0.15819876583477988</v>
      </c>
      <c r="G183" s="145">
        <v>-5.1410511429660695E-2</v>
      </c>
      <c r="H183" s="145">
        <v>7.2278669502089415E-2</v>
      </c>
      <c r="I183" s="145">
        <v>-6.9638797218769519E-2</v>
      </c>
      <c r="J183" s="145">
        <v>0.16118451481681806</v>
      </c>
      <c r="K183" s="145">
        <v>7.3952223100955963E-2</v>
      </c>
      <c r="L183" s="145">
        <v>4.3085096242779793E-2</v>
      </c>
      <c r="M183" s="145">
        <v>-1</v>
      </c>
      <c r="N183" s="145" t="s">
        <v>7814</v>
      </c>
      <c r="O183" s="145" t="s">
        <v>7814</v>
      </c>
      <c r="P183" s="145" t="s">
        <v>7814</v>
      </c>
      <c r="Q183" s="145" t="s">
        <v>7814</v>
      </c>
      <c r="R183" s="145" t="s">
        <v>7814</v>
      </c>
      <c r="S183" s="145" t="s">
        <v>7814</v>
      </c>
      <c r="T183" s="145" t="s">
        <v>7814</v>
      </c>
      <c r="U183" s="6"/>
    </row>
    <row r="184" spans="1:21">
      <c r="A184" s="127" t="s">
        <v>339</v>
      </c>
      <c r="B184" s="127" t="s">
        <v>72</v>
      </c>
      <c r="C184" s="145">
        <v>-0.18544745582616642</v>
      </c>
      <c r="D184" s="145">
        <v>6.0345409247777114E-2</v>
      </c>
      <c r="E184" s="145">
        <v>0.19282145696267333</v>
      </c>
      <c r="F184" s="145">
        <v>4.929587242261857E-2</v>
      </c>
      <c r="G184" s="145">
        <v>-0.13152804847035138</v>
      </c>
      <c r="H184" s="145">
        <v>-0.16001991520746561</v>
      </c>
      <c r="I184" s="145">
        <v>1.1301683668100438E-2</v>
      </c>
      <c r="J184" s="145">
        <v>0.10968357519772592</v>
      </c>
      <c r="K184" s="145">
        <v>-0.15775649407012579</v>
      </c>
      <c r="L184" s="145">
        <v>2.7454102698708131E-2</v>
      </c>
      <c r="M184" s="145">
        <v>-1</v>
      </c>
      <c r="N184" s="145" t="s">
        <v>7814</v>
      </c>
      <c r="O184" s="145" t="s">
        <v>7814</v>
      </c>
      <c r="P184" s="145" t="s">
        <v>7814</v>
      </c>
      <c r="Q184" s="145" t="s">
        <v>7814</v>
      </c>
      <c r="R184" s="145" t="s">
        <v>7814</v>
      </c>
      <c r="S184" s="145" t="s">
        <v>7814</v>
      </c>
      <c r="T184" s="145" t="s">
        <v>7814</v>
      </c>
      <c r="U184" s="6"/>
    </row>
    <row r="185" spans="1:21">
      <c r="A185" s="127" t="s">
        <v>340</v>
      </c>
      <c r="B185" s="127" t="s">
        <v>214</v>
      </c>
      <c r="C185" s="145">
        <v>-8.7898436286818458E-6</v>
      </c>
      <c r="D185" s="145">
        <v>0</v>
      </c>
      <c r="E185" s="145">
        <v>4.6879578083797245E-2</v>
      </c>
      <c r="F185" s="145">
        <v>-0.95521970333053452</v>
      </c>
      <c r="G185" s="145">
        <v>0</v>
      </c>
      <c r="H185" s="145">
        <v>-1</v>
      </c>
      <c r="I185" s="145" t="s">
        <v>7814</v>
      </c>
      <c r="J185" s="145" t="s">
        <v>7814</v>
      </c>
      <c r="K185" s="145">
        <v>-1</v>
      </c>
      <c r="L185" s="145" t="s">
        <v>7814</v>
      </c>
      <c r="M185" s="145" t="s">
        <v>7814</v>
      </c>
      <c r="N185" s="145" t="s">
        <v>7814</v>
      </c>
      <c r="O185" s="145" t="s">
        <v>7814</v>
      </c>
      <c r="P185" s="145" t="s">
        <v>7814</v>
      </c>
      <c r="Q185" s="145" t="s">
        <v>7814</v>
      </c>
      <c r="R185" s="145" t="s">
        <v>7814</v>
      </c>
      <c r="S185" s="145" t="s">
        <v>7814</v>
      </c>
      <c r="T185" s="145" t="s">
        <v>7814</v>
      </c>
      <c r="U185" s="6"/>
    </row>
    <row r="186" spans="1:21">
      <c r="A186" s="127" t="s">
        <v>341</v>
      </c>
      <c r="B186" s="127" t="s">
        <v>71</v>
      </c>
      <c r="C186" s="145">
        <v>0.31026866730542324</v>
      </c>
      <c r="D186" s="145">
        <v>0.55787150389419038</v>
      </c>
      <c r="E186" s="145">
        <v>0.35658165477125298</v>
      </c>
      <c r="F186" s="145">
        <v>0.90130482320010619</v>
      </c>
      <c r="G186" s="145">
        <v>0.44057354903460638</v>
      </c>
      <c r="H186" s="145">
        <v>0.14567447685283405</v>
      </c>
      <c r="I186" s="145">
        <v>-1.3867088138187118E-2</v>
      </c>
      <c r="J186" s="145">
        <v>-0.37488298145241689</v>
      </c>
      <c r="K186" s="145">
        <v>4.3881334117256365E-2</v>
      </c>
      <c r="L186" s="145">
        <v>-0.70336633814052474</v>
      </c>
      <c r="M186" s="145">
        <v>-1</v>
      </c>
      <c r="N186" s="145" t="s">
        <v>7814</v>
      </c>
      <c r="O186" s="145" t="s">
        <v>7814</v>
      </c>
      <c r="P186" s="145" t="s">
        <v>7814</v>
      </c>
      <c r="Q186" s="145" t="s">
        <v>7814</v>
      </c>
      <c r="R186" s="145" t="s">
        <v>7814</v>
      </c>
      <c r="S186" s="145" t="s">
        <v>7814</v>
      </c>
      <c r="T186" s="145" t="s">
        <v>7814</v>
      </c>
      <c r="U186" s="6"/>
    </row>
    <row r="187" spans="1:21" ht="25.5">
      <c r="A187" s="127" t="s">
        <v>342</v>
      </c>
      <c r="B187" s="127" t="s">
        <v>172</v>
      </c>
      <c r="C187" s="145">
        <v>0.48062664648470854</v>
      </c>
      <c r="D187" s="145">
        <v>0.62532425601251573</v>
      </c>
      <c r="E187" s="145">
        <v>0.45784714304915447</v>
      </c>
      <c r="F187" s="145">
        <v>0.4550332516278483</v>
      </c>
      <c r="G187" s="145">
        <v>1.2319991781879973</v>
      </c>
      <c r="H187" s="145">
        <v>0.24548857229148022</v>
      </c>
      <c r="I187" s="145">
        <v>9.3721882984145993E-2</v>
      </c>
      <c r="J187" s="145">
        <v>3.4409522665151765E-2</v>
      </c>
      <c r="K187" s="145">
        <v>-0.68686649495400653</v>
      </c>
      <c r="L187" s="145">
        <v>-0.18268091706345185</v>
      </c>
      <c r="M187" s="145">
        <v>-1</v>
      </c>
      <c r="N187" s="145" t="s">
        <v>7814</v>
      </c>
      <c r="O187" s="145" t="s">
        <v>7814</v>
      </c>
      <c r="P187" s="145" t="s">
        <v>7814</v>
      </c>
      <c r="Q187" s="145" t="s">
        <v>7814</v>
      </c>
      <c r="R187" s="145" t="s">
        <v>7814</v>
      </c>
      <c r="S187" s="145" t="s">
        <v>7814</v>
      </c>
      <c r="T187" s="145" t="s">
        <v>7814</v>
      </c>
      <c r="U187" s="6"/>
    </row>
    <row r="188" spans="1:21">
      <c r="A188" s="127" t="s">
        <v>2298</v>
      </c>
      <c r="B188" s="127" t="s">
        <v>2299</v>
      </c>
      <c r="C188" s="145" t="s">
        <v>7814</v>
      </c>
      <c r="D188" s="145" t="s">
        <v>7814</v>
      </c>
      <c r="E188" s="145" t="s">
        <v>7814</v>
      </c>
      <c r="F188" s="145" t="s">
        <v>7814</v>
      </c>
      <c r="G188" s="145" t="s">
        <v>7814</v>
      </c>
      <c r="H188" s="145" t="s">
        <v>7814</v>
      </c>
      <c r="I188" s="145" t="s">
        <v>7814</v>
      </c>
      <c r="J188" s="145" t="s">
        <v>7814</v>
      </c>
      <c r="K188" s="145" t="s">
        <v>7814</v>
      </c>
      <c r="L188" s="145" t="s">
        <v>7814</v>
      </c>
      <c r="M188" s="145" t="s">
        <v>7814</v>
      </c>
      <c r="N188" s="145">
        <v>-6.2103067634054522E-2</v>
      </c>
      <c r="O188" s="145">
        <v>0.25336212862396218</v>
      </c>
      <c r="P188" s="145">
        <v>0.25258606008567142</v>
      </c>
      <c r="Q188" s="145">
        <v>-5.7571869701403801E-2</v>
      </c>
      <c r="R188" s="145">
        <v>-0.38022736025863568</v>
      </c>
      <c r="S188" s="145">
        <v>8.9438761492239429</v>
      </c>
      <c r="T188" s="145">
        <v>-0.2794391533318622</v>
      </c>
      <c r="U188" s="6"/>
    </row>
    <row r="189" spans="1:21" ht="25.5">
      <c r="A189" s="127" t="s">
        <v>2305</v>
      </c>
      <c r="B189" s="127" t="s">
        <v>2306</v>
      </c>
      <c r="C189" s="145" t="s">
        <v>7814</v>
      </c>
      <c r="D189" s="145" t="s">
        <v>7814</v>
      </c>
      <c r="E189" s="145" t="s">
        <v>7814</v>
      </c>
      <c r="F189" s="145" t="s">
        <v>7814</v>
      </c>
      <c r="G189" s="145" t="s">
        <v>7814</v>
      </c>
      <c r="H189" s="145" t="s">
        <v>7814</v>
      </c>
      <c r="I189" s="145" t="s">
        <v>7814</v>
      </c>
      <c r="J189" s="145" t="s">
        <v>7814</v>
      </c>
      <c r="K189" s="145" t="s">
        <v>7814</v>
      </c>
      <c r="L189" s="145" t="s">
        <v>7814</v>
      </c>
      <c r="M189" s="145" t="s">
        <v>7814</v>
      </c>
      <c r="N189" s="145">
        <v>4.0265296642400692E-3</v>
      </c>
      <c r="O189" s="145">
        <v>0.34047636929243963</v>
      </c>
      <c r="P189" s="145">
        <v>1.0294034787446638E-3</v>
      </c>
      <c r="Q189" s="145">
        <v>-1.019833436292047E-2</v>
      </c>
      <c r="R189" s="145">
        <v>-7.6376508463628034E-2</v>
      </c>
      <c r="S189" s="145">
        <v>0.14763003586791501</v>
      </c>
      <c r="T189" s="145">
        <v>3.1125692911664844E-2</v>
      </c>
      <c r="U189" s="6"/>
    </row>
    <row r="190" spans="1:21" s="111" customFormat="1" ht="25.5">
      <c r="A190" s="128" t="s">
        <v>7785</v>
      </c>
      <c r="B190" s="128" t="s">
        <v>7786</v>
      </c>
      <c r="C190" s="145" t="s">
        <v>7814</v>
      </c>
      <c r="D190" s="145" t="s">
        <v>7814</v>
      </c>
      <c r="E190" s="145" t="s">
        <v>7814</v>
      </c>
      <c r="F190" s="145" t="s">
        <v>7814</v>
      </c>
      <c r="G190" s="145" t="s">
        <v>7814</v>
      </c>
      <c r="H190" s="145" t="s">
        <v>7814</v>
      </c>
      <c r="I190" s="145" t="s">
        <v>7814</v>
      </c>
      <c r="J190" s="145" t="s">
        <v>7814</v>
      </c>
      <c r="K190" s="145" t="s">
        <v>7814</v>
      </c>
      <c r="L190" s="145" t="s">
        <v>7814</v>
      </c>
      <c r="M190" s="145" t="s">
        <v>7814</v>
      </c>
      <c r="N190" s="145" t="s">
        <v>7814</v>
      </c>
      <c r="O190" s="145" t="s">
        <v>7814</v>
      </c>
      <c r="P190" s="145" t="s">
        <v>7814</v>
      </c>
      <c r="Q190" s="145" t="s">
        <v>7814</v>
      </c>
      <c r="R190" s="145" t="s">
        <v>7814</v>
      </c>
      <c r="S190" s="145">
        <v>-1</v>
      </c>
      <c r="T190" s="145" t="s">
        <v>7814</v>
      </c>
      <c r="U190" s="6"/>
    </row>
    <row r="191" spans="1:21">
      <c r="A191" s="127" t="s">
        <v>2311</v>
      </c>
      <c r="B191" s="127" t="s">
        <v>93</v>
      </c>
      <c r="C191" s="145" t="s">
        <v>7814</v>
      </c>
      <c r="D191" s="145" t="s">
        <v>7814</v>
      </c>
      <c r="E191" s="145" t="s">
        <v>7814</v>
      </c>
      <c r="F191" s="145" t="s">
        <v>7814</v>
      </c>
      <c r="G191" s="145" t="s">
        <v>7814</v>
      </c>
      <c r="H191" s="145" t="s">
        <v>7814</v>
      </c>
      <c r="I191" s="145" t="s">
        <v>7814</v>
      </c>
      <c r="J191" s="145" t="s">
        <v>7814</v>
      </c>
      <c r="K191" s="145" t="s">
        <v>7814</v>
      </c>
      <c r="L191" s="145" t="s">
        <v>7814</v>
      </c>
      <c r="M191" s="145" t="s">
        <v>7814</v>
      </c>
      <c r="N191" s="145">
        <v>0.23502216548377852</v>
      </c>
      <c r="O191" s="145">
        <v>-4.8177533763161785E-2</v>
      </c>
      <c r="P191" s="145">
        <v>1.8920853043093877E-2</v>
      </c>
      <c r="Q191" s="145">
        <v>-2.8257069315612095E-2</v>
      </c>
      <c r="R191" s="145">
        <v>-1.1345348584871155E-2</v>
      </c>
      <c r="S191" s="145">
        <v>4.5420569629583157E-2</v>
      </c>
      <c r="T191" s="145">
        <v>-9.8039691150318145E-2</v>
      </c>
      <c r="U191" s="6"/>
    </row>
    <row r="192" spans="1:21" ht="25.5">
      <c r="A192" s="127" t="s">
        <v>2318</v>
      </c>
      <c r="B192" s="127" t="s">
        <v>2319</v>
      </c>
      <c r="C192" s="145" t="s">
        <v>7814</v>
      </c>
      <c r="D192" s="145" t="s">
        <v>7814</v>
      </c>
      <c r="E192" s="145" t="s">
        <v>7814</v>
      </c>
      <c r="F192" s="145" t="s">
        <v>7814</v>
      </c>
      <c r="G192" s="145" t="s">
        <v>7814</v>
      </c>
      <c r="H192" s="145" t="s">
        <v>7814</v>
      </c>
      <c r="I192" s="145" t="s">
        <v>7814</v>
      </c>
      <c r="J192" s="145" t="s">
        <v>7814</v>
      </c>
      <c r="K192" s="145" t="s">
        <v>7814</v>
      </c>
      <c r="L192" s="145" t="s">
        <v>7814</v>
      </c>
      <c r="M192" s="145" t="s">
        <v>7814</v>
      </c>
      <c r="N192" s="145">
        <v>1.9610537246479678</v>
      </c>
      <c r="O192" s="145">
        <v>0.22557132672520208</v>
      </c>
      <c r="P192" s="145">
        <v>0.20724912381494492</v>
      </c>
      <c r="Q192" s="145">
        <v>3.1884065466528722E-2</v>
      </c>
      <c r="R192" s="145">
        <v>0.13105656771966945</v>
      </c>
      <c r="S192" s="145">
        <v>0.18970677360208299</v>
      </c>
      <c r="T192" s="145">
        <v>2.8296820008630947E-2</v>
      </c>
      <c r="U192" s="6"/>
    </row>
    <row r="193" spans="1:21" ht="25.5">
      <c r="A193" s="127" t="s">
        <v>2322</v>
      </c>
      <c r="B193" s="127" t="s">
        <v>2323</v>
      </c>
      <c r="C193" s="145" t="s">
        <v>7814</v>
      </c>
      <c r="D193" s="145" t="s">
        <v>7814</v>
      </c>
      <c r="E193" s="145" t="s">
        <v>7814</v>
      </c>
      <c r="F193" s="145" t="s">
        <v>7814</v>
      </c>
      <c r="G193" s="145" t="s">
        <v>7814</v>
      </c>
      <c r="H193" s="145" t="s">
        <v>7814</v>
      </c>
      <c r="I193" s="145" t="s">
        <v>7814</v>
      </c>
      <c r="J193" s="145" t="s">
        <v>7814</v>
      </c>
      <c r="K193" s="145" t="s">
        <v>7814</v>
      </c>
      <c r="L193" s="145" t="s">
        <v>7814</v>
      </c>
      <c r="M193" s="145" t="s">
        <v>7814</v>
      </c>
      <c r="N193" s="145">
        <v>2.8199929181369492</v>
      </c>
      <c r="O193" s="145">
        <v>2.7454062470125582E-2</v>
      </c>
      <c r="P193" s="145">
        <v>1.2571763443739088</v>
      </c>
      <c r="Q193" s="145">
        <v>0.31509157981434721</v>
      </c>
      <c r="R193" s="145">
        <v>0.27445892854370879</v>
      </c>
      <c r="S193" s="145">
        <v>-0.17852594005549108</v>
      </c>
      <c r="T193" s="145">
        <v>-0.35739588500073921</v>
      </c>
      <c r="U193" s="6"/>
    </row>
    <row r="194" spans="1:21" ht="25.5">
      <c r="A194" s="127" t="s">
        <v>2326</v>
      </c>
      <c r="B194" s="127" t="s">
        <v>2327</v>
      </c>
      <c r="C194" s="145" t="s">
        <v>7814</v>
      </c>
      <c r="D194" s="145" t="s">
        <v>7814</v>
      </c>
      <c r="E194" s="145" t="s">
        <v>7814</v>
      </c>
      <c r="F194" s="145" t="s">
        <v>7814</v>
      </c>
      <c r="G194" s="145" t="s">
        <v>7814</v>
      </c>
      <c r="H194" s="145" t="s">
        <v>7814</v>
      </c>
      <c r="I194" s="145" t="s">
        <v>7814</v>
      </c>
      <c r="J194" s="145" t="s">
        <v>7814</v>
      </c>
      <c r="K194" s="145" t="s">
        <v>7814</v>
      </c>
      <c r="L194" s="145" t="s">
        <v>7814</v>
      </c>
      <c r="M194" s="145" t="s">
        <v>7814</v>
      </c>
      <c r="N194" s="145">
        <v>0.54173224116556973</v>
      </c>
      <c r="O194" s="145">
        <v>1.5990997491368062</v>
      </c>
      <c r="P194" s="145">
        <v>-6.2209518314090759E-2</v>
      </c>
      <c r="Q194" s="145">
        <v>-9.2274522130001528E-3</v>
      </c>
      <c r="R194" s="145">
        <v>6.4087419098569562E-2</v>
      </c>
      <c r="S194" s="145">
        <v>0.45085249636714492</v>
      </c>
      <c r="T194" s="145">
        <v>0.1264400239344694</v>
      </c>
      <c r="U194" s="6"/>
    </row>
    <row r="195" spans="1:21">
      <c r="A195" s="127" t="s">
        <v>343</v>
      </c>
      <c r="B195" s="127" t="s">
        <v>70</v>
      </c>
      <c r="C195" s="145">
        <v>6.7477299965356549E-2</v>
      </c>
      <c r="D195" s="145">
        <v>4.3275972322688504E-2</v>
      </c>
      <c r="E195" s="145">
        <v>7.0648419726760489E-2</v>
      </c>
      <c r="F195" s="145">
        <v>1.3114497334008636E-2</v>
      </c>
      <c r="G195" s="145">
        <v>3.2240237670479947E-2</v>
      </c>
      <c r="H195" s="145">
        <v>4.2823872700694383E-2</v>
      </c>
      <c r="I195" s="145">
        <v>4.1099540743678067E-2</v>
      </c>
      <c r="J195" s="145">
        <v>9.5286935275457549E-3</v>
      </c>
      <c r="K195" s="145">
        <v>5.0128318601995348E-2</v>
      </c>
      <c r="L195" s="145">
        <v>2.9792523116655693E-2</v>
      </c>
      <c r="M195" s="145">
        <v>-1</v>
      </c>
      <c r="N195" s="145" t="s">
        <v>7814</v>
      </c>
      <c r="O195" s="145" t="s">
        <v>7814</v>
      </c>
      <c r="P195" s="145" t="s">
        <v>7814</v>
      </c>
      <c r="Q195" s="145" t="s">
        <v>7814</v>
      </c>
      <c r="R195" s="145" t="s">
        <v>7814</v>
      </c>
      <c r="S195" s="145" t="s">
        <v>7814</v>
      </c>
      <c r="T195" s="145" t="s">
        <v>7814</v>
      </c>
      <c r="U195" s="6"/>
    </row>
    <row r="196" spans="1:21">
      <c r="A196" s="127" t="s">
        <v>344</v>
      </c>
      <c r="B196" s="127" t="s">
        <v>2330</v>
      </c>
      <c r="C196" s="145">
        <v>0.32282480961517301</v>
      </c>
      <c r="D196" s="145">
        <v>0.23285700631353265</v>
      </c>
      <c r="E196" s="145">
        <v>0.13822257433340976</v>
      </c>
      <c r="F196" s="145">
        <v>0.11778916208522815</v>
      </c>
      <c r="G196" s="145">
        <v>3.4654066197970478E-2</v>
      </c>
      <c r="H196" s="145">
        <v>7.9081044098363463E-3</v>
      </c>
      <c r="I196" s="145">
        <v>6.9089459139580506E-2</v>
      </c>
      <c r="J196" s="145">
        <v>-0.26141152771483378</v>
      </c>
      <c r="K196" s="145">
        <v>0.1247646235184286</v>
      </c>
      <c r="L196" s="145">
        <v>3.9596007416533991</v>
      </c>
      <c r="M196" s="145">
        <v>0.14094778763381324</v>
      </c>
      <c r="N196" s="145">
        <v>0.22916674268639503</v>
      </c>
      <c r="O196" s="145">
        <v>9.6549374702147153E-2</v>
      </c>
      <c r="P196" s="145">
        <v>6.731084934176941E-2</v>
      </c>
      <c r="Q196" s="145">
        <v>8.9346947761023116E-2</v>
      </c>
      <c r="R196" s="145">
        <v>0.11159695059549359</v>
      </c>
      <c r="S196" s="145">
        <v>2.8947783705154943E-2</v>
      </c>
      <c r="T196" s="145">
        <v>9.8862401438341588E-2</v>
      </c>
      <c r="U196" s="6"/>
    </row>
    <row r="197" spans="1:21">
      <c r="A197" s="127" t="s">
        <v>345</v>
      </c>
      <c r="B197" s="127" t="s">
        <v>2351</v>
      </c>
      <c r="C197" s="145">
        <v>0.19140002480340934</v>
      </c>
      <c r="D197" s="145">
        <v>0.23932461898608617</v>
      </c>
      <c r="E197" s="145">
        <v>0.15003633725176999</v>
      </c>
      <c r="F197" s="145">
        <v>0.17400283624236729</v>
      </c>
      <c r="G197" s="145">
        <v>0.12332129079071379</v>
      </c>
      <c r="H197" s="145">
        <v>0.10983694852703649</v>
      </c>
      <c r="I197" s="145">
        <v>0.11598936853856848</v>
      </c>
      <c r="J197" s="145">
        <v>-0.22571969261717501</v>
      </c>
      <c r="K197" s="145">
        <v>0.18368817611772761</v>
      </c>
      <c r="L197" s="145">
        <v>5.4971532299865098</v>
      </c>
      <c r="M197" s="145">
        <v>7.297881912843307E-2</v>
      </c>
      <c r="N197" s="145">
        <v>0.12137603814953267</v>
      </c>
      <c r="O197" s="145">
        <v>0.1188069174722934</v>
      </c>
      <c r="P197" s="145">
        <v>0.12759743915079069</v>
      </c>
      <c r="Q197" s="145">
        <v>0.10309701284763986</v>
      </c>
      <c r="R197" s="145">
        <v>9.2924797669628342E-2</v>
      </c>
      <c r="S197" s="145">
        <v>8.5202480962972241E-2</v>
      </c>
      <c r="T197" s="145">
        <v>8.2250409631110605E-2</v>
      </c>
      <c r="U197" s="6"/>
    </row>
    <row r="198" spans="1:21">
      <c r="A198" s="127" t="s">
        <v>2361</v>
      </c>
      <c r="B198" s="127" t="s">
        <v>2362</v>
      </c>
      <c r="C198" s="145" t="s">
        <v>7814</v>
      </c>
      <c r="D198" s="145" t="s">
        <v>7814</v>
      </c>
      <c r="E198" s="145" t="s">
        <v>7814</v>
      </c>
      <c r="F198" s="145" t="s">
        <v>7814</v>
      </c>
      <c r="G198" s="145" t="s">
        <v>7814</v>
      </c>
      <c r="H198" s="145" t="s">
        <v>7814</v>
      </c>
      <c r="I198" s="145" t="s">
        <v>7814</v>
      </c>
      <c r="J198" s="145" t="s">
        <v>7814</v>
      </c>
      <c r="K198" s="145" t="s">
        <v>7814</v>
      </c>
      <c r="L198" s="145" t="s">
        <v>7814</v>
      </c>
      <c r="M198" s="145" t="s">
        <v>7814</v>
      </c>
      <c r="N198" s="145">
        <v>0.40498129333815674</v>
      </c>
      <c r="O198" s="145">
        <v>0.12458657731111043</v>
      </c>
      <c r="P198" s="145">
        <v>-6.2382185507452496E-2</v>
      </c>
      <c r="Q198" s="145">
        <v>0.11643382007861357</v>
      </c>
      <c r="R198" s="145">
        <v>0.49936564429743335</v>
      </c>
      <c r="S198" s="145">
        <v>-7.180607547501089E-3</v>
      </c>
      <c r="T198" s="145">
        <v>2.6095356638310453E-2</v>
      </c>
      <c r="U198" s="6"/>
    </row>
    <row r="199" spans="1:21" ht="25.5">
      <c r="A199" s="127" t="s">
        <v>2372</v>
      </c>
      <c r="B199" s="127" t="s">
        <v>2373</v>
      </c>
      <c r="C199" s="145" t="s">
        <v>7814</v>
      </c>
      <c r="D199" s="145" t="s">
        <v>7814</v>
      </c>
      <c r="E199" s="145" t="s">
        <v>7814</v>
      </c>
      <c r="F199" s="145" t="s">
        <v>7814</v>
      </c>
      <c r="G199" s="145" t="s">
        <v>7814</v>
      </c>
      <c r="H199" s="145" t="s">
        <v>7814</v>
      </c>
      <c r="I199" s="145" t="s">
        <v>7814</v>
      </c>
      <c r="J199" s="145" t="s">
        <v>7814</v>
      </c>
      <c r="K199" s="145" t="s">
        <v>7814</v>
      </c>
      <c r="L199" s="145" t="s">
        <v>7814</v>
      </c>
      <c r="M199" s="145" t="s">
        <v>7814</v>
      </c>
      <c r="N199" s="145">
        <v>-0.50763143447167003</v>
      </c>
      <c r="O199" s="145">
        <v>-8.849393452842147E-2</v>
      </c>
      <c r="P199" s="145">
        <v>0.36352649903482698</v>
      </c>
      <c r="Q199" s="145">
        <v>-8.0439314397186698E-2</v>
      </c>
      <c r="R199" s="145">
        <v>-0.2149983915812215</v>
      </c>
      <c r="S199" s="145">
        <v>-0.17143039761359294</v>
      </c>
      <c r="T199" s="145">
        <v>9.9035290894840795</v>
      </c>
      <c r="U199" s="6"/>
    </row>
    <row r="200" spans="1:21">
      <c r="A200" s="127" t="s">
        <v>2380</v>
      </c>
      <c r="B200" s="127" t="s">
        <v>2381</v>
      </c>
      <c r="C200" s="145" t="s">
        <v>7814</v>
      </c>
      <c r="D200" s="145" t="s">
        <v>7814</v>
      </c>
      <c r="E200" s="145" t="s">
        <v>7814</v>
      </c>
      <c r="F200" s="145" t="s">
        <v>7814</v>
      </c>
      <c r="G200" s="145" t="s">
        <v>7814</v>
      </c>
      <c r="H200" s="145" t="s">
        <v>7814</v>
      </c>
      <c r="I200" s="145" t="s">
        <v>7814</v>
      </c>
      <c r="J200" s="145" t="s">
        <v>7814</v>
      </c>
      <c r="K200" s="145" t="s">
        <v>7814</v>
      </c>
      <c r="L200" s="145" t="s">
        <v>7814</v>
      </c>
      <c r="M200" s="145" t="s">
        <v>7814</v>
      </c>
      <c r="N200" s="145">
        <v>4.6600032904897878E-2</v>
      </c>
      <c r="O200" s="145">
        <v>1.973686782822091E-2</v>
      </c>
      <c r="P200" s="145">
        <v>-2.4236072147826842E-2</v>
      </c>
      <c r="Q200" s="145">
        <v>-0.13510086083073755</v>
      </c>
      <c r="R200" s="145">
        <v>0.27890377880783235</v>
      </c>
      <c r="S200" s="145">
        <v>-5.6016786350404031E-2</v>
      </c>
      <c r="T200" s="145">
        <v>-0.87898809975779535</v>
      </c>
      <c r="U200" s="6"/>
    </row>
    <row r="201" spans="1:21">
      <c r="A201" s="127" t="s">
        <v>2386</v>
      </c>
      <c r="B201" s="127" t="s">
        <v>2387</v>
      </c>
      <c r="C201" s="145" t="s">
        <v>7814</v>
      </c>
      <c r="D201" s="145" t="s">
        <v>7814</v>
      </c>
      <c r="E201" s="145" t="s">
        <v>7814</v>
      </c>
      <c r="F201" s="145" t="s">
        <v>7814</v>
      </c>
      <c r="G201" s="145" t="s">
        <v>7814</v>
      </c>
      <c r="H201" s="145" t="s">
        <v>7814</v>
      </c>
      <c r="I201" s="145" t="s">
        <v>7814</v>
      </c>
      <c r="J201" s="145" t="s">
        <v>7814</v>
      </c>
      <c r="K201" s="145" t="s">
        <v>7814</v>
      </c>
      <c r="L201" s="145" t="s">
        <v>7814</v>
      </c>
      <c r="M201" s="145" t="s">
        <v>7814</v>
      </c>
      <c r="N201" s="145">
        <v>0.25557053585078898</v>
      </c>
      <c r="O201" s="145">
        <v>0.3639093535589018</v>
      </c>
      <c r="P201" s="145">
        <v>-9.9746052019288781E-2</v>
      </c>
      <c r="Q201" s="145">
        <v>-2.1395795142060314E-3</v>
      </c>
      <c r="R201" s="145">
        <v>5.317399247004106E-3</v>
      </c>
      <c r="S201" s="145">
        <v>-3.5259529294825824E-4</v>
      </c>
      <c r="T201" s="145">
        <v>1.0288402240494392</v>
      </c>
      <c r="U201" s="6"/>
    </row>
    <row r="202" spans="1:21" s="111" customFormat="1" ht="25.5">
      <c r="A202" s="128" t="s">
        <v>7783</v>
      </c>
      <c r="B202" s="128" t="s">
        <v>7784</v>
      </c>
      <c r="C202" s="145" t="s">
        <v>7814</v>
      </c>
      <c r="D202" s="145" t="s">
        <v>7814</v>
      </c>
      <c r="E202" s="145" t="s">
        <v>7814</v>
      </c>
      <c r="F202" s="145" t="s">
        <v>7814</v>
      </c>
      <c r="G202" s="145" t="s">
        <v>7814</v>
      </c>
      <c r="H202" s="145" t="s">
        <v>7814</v>
      </c>
      <c r="I202" s="145" t="s">
        <v>7814</v>
      </c>
      <c r="J202" s="145" t="s">
        <v>7814</v>
      </c>
      <c r="K202" s="145" t="s">
        <v>7814</v>
      </c>
      <c r="L202" s="145" t="s">
        <v>7814</v>
      </c>
      <c r="M202" s="145" t="s">
        <v>7814</v>
      </c>
      <c r="N202" s="145" t="s">
        <v>7814</v>
      </c>
      <c r="O202" s="145">
        <v>-1</v>
      </c>
      <c r="P202" s="145" t="s">
        <v>7814</v>
      </c>
      <c r="Q202" s="145" t="s">
        <v>7814</v>
      </c>
      <c r="R202" s="145" t="s">
        <v>7814</v>
      </c>
      <c r="S202" s="145" t="s">
        <v>7814</v>
      </c>
      <c r="T202" s="145" t="s">
        <v>7814</v>
      </c>
      <c r="U202" s="6"/>
    </row>
    <row r="203" spans="1:21">
      <c r="A203" s="127" t="s">
        <v>2390</v>
      </c>
      <c r="B203" s="127" t="s">
        <v>2391</v>
      </c>
      <c r="C203" s="145" t="s">
        <v>7814</v>
      </c>
      <c r="D203" s="145" t="s">
        <v>7814</v>
      </c>
      <c r="E203" s="145" t="s">
        <v>7814</v>
      </c>
      <c r="F203" s="145" t="s">
        <v>7814</v>
      </c>
      <c r="G203" s="145" t="s">
        <v>7814</v>
      </c>
      <c r="H203" s="145" t="s">
        <v>7814</v>
      </c>
      <c r="I203" s="145" t="s">
        <v>7814</v>
      </c>
      <c r="J203" s="145" t="s">
        <v>7814</v>
      </c>
      <c r="K203" s="145" t="s">
        <v>7814</v>
      </c>
      <c r="L203" s="145" t="s">
        <v>7814</v>
      </c>
      <c r="M203" s="145" t="s">
        <v>7814</v>
      </c>
      <c r="N203" s="145">
        <v>3.1216890523285686E-2</v>
      </c>
      <c r="O203" s="145">
        <v>0.18362455398224717</v>
      </c>
      <c r="P203" s="145">
        <v>0.23196454315256568</v>
      </c>
      <c r="Q203" s="145">
        <v>0.37962150104612741</v>
      </c>
      <c r="R203" s="145">
        <v>-0.14205997620694436</v>
      </c>
      <c r="S203" s="145">
        <v>0.27865475165409936</v>
      </c>
      <c r="T203" s="145">
        <v>-0.4269724513543765</v>
      </c>
      <c r="U203" s="6"/>
    </row>
    <row r="204" spans="1:21">
      <c r="A204" s="127" t="s">
        <v>2417</v>
      </c>
      <c r="B204" s="127" t="s">
        <v>2418</v>
      </c>
      <c r="C204" s="145" t="s">
        <v>7814</v>
      </c>
      <c r="D204" s="145" t="s">
        <v>7814</v>
      </c>
      <c r="E204" s="145" t="s">
        <v>7814</v>
      </c>
      <c r="F204" s="145" t="s">
        <v>7814</v>
      </c>
      <c r="G204" s="145" t="s">
        <v>7814</v>
      </c>
      <c r="H204" s="145" t="s">
        <v>7814</v>
      </c>
      <c r="I204" s="145" t="s">
        <v>7814</v>
      </c>
      <c r="J204" s="145" t="s">
        <v>7814</v>
      </c>
      <c r="K204" s="145" t="s">
        <v>7814</v>
      </c>
      <c r="L204" s="145" t="s">
        <v>7814</v>
      </c>
      <c r="M204" s="145" t="s">
        <v>7814</v>
      </c>
      <c r="N204" s="145">
        <v>3.5200137919875321E-2</v>
      </c>
      <c r="O204" s="145">
        <v>-0.64429283648800151</v>
      </c>
      <c r="P204" s="145">
        <v>1.2898398421955246</v>
      </c>
      <c r="Q204" s="145">
        <v>0.51426535402079965</v>
      </c>
      <c r="R204" s="145">
        <v>0.15918402512968902</v>
      </c>
      <c r="S204" s="145">
        <v>0.49108849916772773</v>
      </c>
      <c r="T204" s="145">
        <v>0.20510279863972827</v>
      </c>
      <c r="U204" s="6"/>
    </row>
    <row r="205" spans="1:21">
      <c r="A205" s="127" t="s">
        <v>2427</v>
      </c>
      <c r="B205" s="127" t="s">
        <v>2428</v>
      </c>
      <c r="C205" s="145" t="s">
        <v>7814</v>
      </c>
      <c r="D205" s="145" t="s">
        <v>7814</v>
      </c>
      <c r="E205" s="145" t="s">
        <v>7814</v>
      </c>
      <c r="F205" s="145" t="s">
        <v>7814</v>
      </c>
      <c r="G205" s="145" t="s">
        <v>7814</v>
      </c>
      <c r="H205" s="145" t="s">
        <v>7814</v>
      </c>
      <c r="I205" s="145" t="s">
        <v>7814</v>
      </c>
      <c r="J205" s="145" t="s">
        <v>7814</v>
      </c>
      <c r="K205" s="145" t="s">
        <v>7814</v>
      </c>
      <c r="L205" s="145" t="s">
        <v>7814</v>
      </c>
      <c r="M205" s="145" t="s">
        <v>7814</v>
      </c>
      <c r="N205" s="145">
        <v>1.9192775760164522</v>
      </c>
      <c r="O205" s="145">
        <v>-0.70366637383254504</v>
      </c>
      <c r="P205" s="145">
        <v>0.83691170820410032</v>
      </c>
      <c r="Q205" s="145">
        <v>0.23640779810531604</v>
      </c>
      <c r="R205" s="145">
        <v>7.298050331193115E-2</v>
      </c>
      <c r="S205" s="145">
        <v>-0.25676248798405965</v>
      </c>
      <c r="T205" s="145">
        <v>-0.1195812948271758</v>
      </c>
      <c r="U205" s="6"/>
    </row>
    <row r="206" spans="1:21">
      <c r="A206" s="127" t="s">
        <v>2439</v>
      </c>
      <c r="B206" s="127" t="s">
        <v>2440</v>
      </c>
      <c r="C206" s="145" t="s">
        <v>7814</v>
      </c>
      <c r="D206" s="145" t="s">
        <v>7814</v>
      </c>
      <c r="E206" s="145" t="s">
        <v>7814</v>
      </c>
      <c r="F206" s="145" t="s">
        <v>7814</v>
      </c>
      <c r="G206" s="145" t="s">
        <v>7814</v>
      </c>
      <c r="H206" s="145" t="s">
        <v>7814</v>
      </c>
      <c r="I206" s="145" t="s">
        <v>7814</v>
      </c>
      <c r="J206" s="145" t="s">
        <v>7814</v>
      </c>
      <c r="K206" s="145" t="s">
        <v>7814</v>
      </c>
      <c r="L206" s="145" t="s">
        <v>7814</v>
      </c>
      <c r="M206" s="145" t="s">
        <v>7814</v>
      </c>
      <c r="N206" s="145">
        <v>-0.82251298603255441</v>
      </c>
      <c r="O206" s="145">
        <v>-0.29855228285088975</v>
      </c>
      <c r="P206" s="145">
        <v>-0.89560038675155573</v>
      </c>
      <c r="Q206" s="145">
        <v>9.3665422643913097</v>
      </c>
      <c r="R206" s="145">
        <v>-0.57084843981851474</v>
      </c>
      <c r="S206" s="145">
        <v>2.0749504859947909</v>
      </c>
      <c r="T206" s="145">
        <v>0.76672746284543825</v>
      </c>
      <c r="U206" s="6"/>
    </row>
    <row r="207" spans="1:21" ht="38.25">
      <c r="A207" s="127" t="s">
        <v>2450</v>
      </c>
      <c r="B207" s="127" t="s">
        <v>7665</v>
      </c>
      <c r="C207" s="145" t="s">
        <v>7814</v>
      </c>
      <c r="D207" s="145" t="s">
        <v>7814</v>
      </c>
      <c r="E207" s="145" t="s">
        <v>7814</v>
      </c>
      <c r="F207" s="145" t="s">
        <v>7814</v>
      </c>
      <c r="G207" s="145" t="s">
        <v>7814</v>
      </c>
      <c r="H207" s="145" t="s">
        <v>7814</v>
      </c>
      <c r="I207" s="145" t="s">
        <v>7814</v>
      </c>
      <c r="J207" s="145" t="s">
        <v>7814</v>
      </c>
      <c r="K207" s="145" t="s">
        <v>7814</v>
      </c>
      <c r="L207" s="145" t="s">
        <v>7814</v>
      </c>
      <c r="M207" s="145" t="s">
        <v>7814</v>
      </c>
      <c r="N207" s="145">
        <v>0.67001977814176783</v>
      </c>
      <c r="O207" s="145">
        <v>0.45274409015432604</v>
      </c>
      <c r="P207" s="145">
        <v>0.27949326249667422</v>
      </c>
      <c r="Q207" s="145">
        <v>8.9647007773452289E-2</v>
      </c>
      <c r="R207" s="145">
        <v>-7.7866925562557806E-3</v>
      </c>
      <c r="S207" s="145">
        <v>0.46905007183608566</v>
      </c>
      <c r="T207" s="145">
        <v>-0.33793213562163288</v>
      </c>
      <c r="U207" s="6"/>
    </row>
    <row r="208" spans="1:21" ht="25.5">
      <c r="A208" s="127" t="s">
        <v>7658</v>
      </c>
      <c r="B208" s="127" t="s">
        <v>7659</v>
      </c>
      <c r="C208" s="145" t="s">
        <v>7814</v>
      </c>
      <c r="D208" s="145" t="s">
        <v>7814</v>
      </c>
      <c r="E208" s="145" t="s">
        <v>7814</v>
      </c>
      <c r="F208" s="145" t="s">
        <v>7814</v>
      </c>
      <c r="G208" s="145" t="s">
        <v>7814</v>
      </c>
      <c r="H208" s="145" t="s">
        <v>7814</v>
      </c>
      <c r="I208" s="145" t="s">
        <v>7814</v>
      </c>
      <c r="J208" s="145" t="s">
        <v>7814</v>
      </c>
      <c r="K208" s="145" t="s">
        <v>7814</v>
      </c>
      <c r="L208" s="145" t="s">
        <v>7814</v>
      </c>
      <c r="M208" s="145" t="s">
        <v>7814</v>
      </c>
      <c r="N208" s="145" t="s">
        <v>7814</v>
      </c>
      <c r="O208" s="145">
        <v>-0.44330143388107696</v>
      </c>
      <c r="P208" s="145">
        <v>-0.5160107225520465</v>
      </c>
      <c r="Q208" s="145">
        <v>0.34175525504585791</v>
      </c>
      <c r="R208" s="145">
        <v>0.65478699804596985</v>
      </c>
      <c r="S208" s="145">
        <v>0.83770274046839321</v>
      </c>
      <c r="T208" s="145">
        <v>2.4690673826545031</v>
      </c>
      <c r="U208" s="6"/>
    </row>
    <row r="209" spans="1:21">
      <c r="A209" s="127" t="s">
        <v>346</v>
      </c>
      <c r="B209" s="127" t="s">
        <v>67</v>
      </c>
      <c r="C209" s="145">
        <v>0.14373856615712871</v>
      </c>
      <c r="D209" s="145">
        <v>-9.3157982831850727E-3</v>
      </c>
      <c r="E209" s="145">
        <v>0.14770294836932371</v>
      </c>
      <c r="F209" s="145">
        <v>0.17734491956310836</v>
      </c>
      <c r="G209" s="145">
        <v>0.1435605761428401</v>
      </c>
      <c r="H209" s="145">
        <v>0.15187705617185923</v>
      </c>
      <c r="I209" s="145">
        <v>0.11239186697276142</v>
      </c>
      <c r="J209" s="145">
        <v>-0.29841586741287912</v>
      </c>
      <c r="K209" s="145">
        <v>-0.14665387828025492</v>
      </c>
      <c r="L209" s="145">
        <v>0.16056738070790158</v>
      </c>
      <c r="M209" s="145">
        <v>-1</v>
      </c>
      <c r="N209" s="145" t="s">
        <v>7814</v>
      </c>
      <c r="O209" s="145" t="s">
        <v>7814</v>
      </c>
      <c r="P209" s="145" t="s">
        <v>7814</v>
      </c>
      <c r="Q209" s="145" t="s">
        <v>7814</v>
      </c>
      <c r="R209" s="145" t="s">
        <v>7814</v>
      </c>
      <c r="S209" s="145" t="s">
        <v>7814</v>
      </c>
      <c r="T209" s="145" t="s">
        <v>7814</v>
      </c>
      <c r="U209" s="6"/>
    </row>
    <row r="210" spans="1:21" ht="25.5">
      <c r="A210" s="127" t="s">
        <v>347</v>
      </c>
      <c r="B210" s="127" t="s">
        <v>173</v>
      </c>
      <c r="C210" s="145">
        <v>3.5105986173936975E-2</v>
      </c>
      <c r="D210" s="145">
        <v>5.2058362878659323E-2</v>
      </c>
      <c r="E210" s="145">
        <v>1.0152315116459023</v>
      </c>
      <c r="F210" s="145">
        <v>-0.32056989319615697</v>
      </c>
      <c r="G210" s="145">
        <v>5.940804706992947E-2</v>
      </c>
      <c r="H210" s="145">
        <v>0.38882857125793607</v>
      </c>
      <c r="I210" s="145">
        <v>3.1667529168820319E-2</v>
      </c>
      <c r="J210" s="145">
        <v>0.14946343680771554</v>
      </c>
      <c r="K210" s="145">
        <v>-0.45778008061524222</v>
      </c>
      <c r="L210" s="145">
        <v>-1.8004416973773175E-2</v>
      </c>
      <c r="M210" s="145">
        <v>-1</v>
      </c>
      <c r="N210" s="145" t="s">
        <v>7814</v>
      </c>
      <c r="O210" s="145" t="s">
        <v>7814</v>
      </c>
      <c r="P210" s="145" t="s">
        <v>7814</v>
      </c>
      <c r="Q210" s="145" t="s">
        <v>7814</v>
      </c>
      <c r="R210" s="145" t="s">
        <v>7814</v>
      </c>
      <c r="S210" s="145" t="s">
        <v>7814</v>
      </c>
      <c r="T210" s="145" t="s">
        <v>7814</v>
      </c>
      <c r="U210" s="6"/>
    </row>
    <row r="211" spans="1:21" ht="25.5">
      <c r="A211" s="92" t="s">
        <v>7775</v>
      </c>
      <c r="B211" s="127" t="s">
        <v>7776</v>
      </c>
      <c r="C211" s="145">
        <v>-0.50389952281192418</v>
      </c>
      <c r="D211" s="145">
        <v>-0.77490283290202311</v>
      </c>
      <c r="E211" s="145">
        <v>1.4886842389315098</v>
      </c>
      <c r="F211" s="145">
        <v>-0.98999927595686088</v>
      </c>
      <c r="G211" s="145">
        <v>-10.335987148063564</v>
      </c>
      <c r="H211" s="145">
        <v>-6.7071759528740706</v>
      </c>
      <c r="I211" s="145">
        <v>-2.2109016409520272</v>
      </c>
      <c r="J211" s="145">
        <v>-2.8719527945740286</v>
      </c>
      <c r="K211" s="145">
        <v>-0.19497771137656411</v>
      </c>
      <c r="L211" s="145">
        <v>-0.55918034192444033</v>
      </c>
      <c r="M211" s="145">
        <v>-1</v>
      </c>
      <c r="N211" s="145" t="s">
        <v>7814</v>
      </c>
      <c r="O211" s="145" t="s">
        <v>7814</v>
      </c>
      <c r="P211" s="145" t="s">
        <v>7814</v>
      </c>
      <c r="Q211" s="145" t="s">
        <v>7814</v>
      </c>
      <c r="R211" s="145" t="s">
        <v>7814</v>
      </c>
      <c r="S211" s="145" t="s">
        <v>7814</v>
      </c>
      <c r="T211" s="145" t="s">
        <v>7814</v>
      </c>
      <c r="U211" s="6"/>
    </row>
    <row r="212" spans="1:21">
      <c r="A212" s="125">
        <v>2</v>
      </c>
      <c r="B212" s="126" t="s">
        <v>157</v>
      </c>
      <c r="C212" s="146">
        <v>7.4579663899331142E-2</v>
      </c>
      <c r="D212" s="146">
        <v>0.13520427930197246</v>
      </c>
      <c r="E212" s="146">
        <v>9.426313947701917E-2</v>
      </c>
      <c r="F212" s="146">
        <v>8.6485093425151829E-2</v>
      </c>
      <c r="G212" s="146">
        <v>0.1087664212845551</v>
      </c>
      <c r="H212" s="146">
        <v>0.11136495770764356</v>
      </c>
      <c r="I212" s="146">
        <v>0.14968941806886288</v>
      </c>
      <c r="J212" s="146">
        <v>4.0456336348165922E-2</v>
      </c>
      <c r="K212" s="146">
        <v>8.9275326353990353E-2</v>
      </c>
      <c r="L212" s="146">
        <v>6.967238009075194E-2</v>
      </c>
      <c r="M212" s="146">
        <v>0.24601382150893733</v>
      </c>
      <c r="N212" s="146">
        <v>0.27009792707062358</v>
      </c>
      <c r="O212" s="146">
        <v>0.10843322958593407</v>
      </c>
      <c r="P212" s="146">
        <v>0.14288431249292505</v>
      </c>
      <c r="Q212" s="146">
        <v>0.13441486024910365</v>
      </c>
      <c r="R212" s="146">
        <v>5.2950113769184293E-2</v>
      </c>
      <c r="S212" s="146">
        <v>0.10868922218314865</v>
      </c>
      <c r="T212" s="146">
        <v>0.11911791405998687</v>
      </c>
      <c r="U212" s="6"/>
    </row>
    <row r="213" spans="1:21" ht="25.5">
      <c r="A213" s="127" t="s">
        <v>348</v>
      </c>
      <c r="B213" s="127" t="s">
        <v>66</v>
      </c>
      <c r="C213" s="145">
        <v>7.6266545407510475E-2</v>
      </c>
      <c r="D213" s="145">
        <v>0.12380770316263663</v>
      </c>
      <c r="E213" s="145">
        <v>0.12454047951961539</v>
      </c>
      <c r="F213" s="145">
        <v>0.1339854274785455</v>
      </c>
      <c r="G213" s="145">
        <v>0.11679227281916373</v>
      </c>
      <c r="H213" s="145">
        <v>0.1763235030406767</v>
      </c>
      <c r="I213" s="145">
        <v>0.18389213314388644</v>
      </c>
      <c r="J213" s="145">
        <v>6.3190294766895624E-2</v>
      </c>
      <c r="K213" s="145">
        <v>7.6805692313937718E-2</v>
      </c>
      <c r="L213" s="145">
        <v>1.5525040211641784E-2</v>
      </c>
      <c r="M213" s="145">
        <v>3.4465594560009603E-2</v>
      </c>
      <c r="N213" s="145">
        <v>0.13120530225289539</v>
      </c>
      <c r="O213" s="145">
        <v>0.19647722276244217</v>
      </c>
      <c r="P213" s="145">
        <v>0.1200697392312115</v>
      </c>
      <c r="Q213" s="145">
        <v>4.6420177261016514E-2</v>
      </c>
      <c r="R213" s="145">
        <v>1.4817534328228807E-2</v>
      </c>
      <c r="S213" s="145">
        <v>7.7604115885030051E-2</v>
      </c>
      <c r="T213" s="145">
        <v>0.123016868877989</v>
      </c>
      <c r="U213" s="6"/>
    </row>
    <row r="214" spans="1:21">
      <c r="A214" s="127" t="s">
        <v>349</v>
      </c>
      <c r="B214" s="127" t="s">
        <v>215</v>
      </c>
      <c r="C214" s="145">
        <v>3.8433572064203489E-2</v>
      </c>
      <c r="D214" s="145">
        <v>0.12299776041060848</v>
      </c>
      <c r="E214" s="145">
        <v>0.12138625483168101</v>
      </c>
      <c r="F214" s="145">
        <v>0.15301502594513053</v>
      </c>
      <c r="G214" s="145">
        <v>0.12777080401116231</v>
      </c>
      <c r="H214" s="145">
        <v>0.20915737659359365</v>
      </c>
      <c r="I214" s="145">
        <v>0.21647516254575797</v>
      </c>
      <c r="J214" s="145">
        <v>5.4888765860534906E-2</v>
      </c>
      <c r="K214" s="145">
        <v>9.0175839245699649E-2</v>
      </c>
      <c r="L214" s="145">
        <v>1.8028456293167763E-2</v>
      </c>
      <c r="M214" s="145">
        <v>3.8918341155814849E-2</v>
      </c>
      <c r="N214" s="145">
        <v>0.1419817825952388</v>
      </c>
      <c r="O214" s="145">
        <v>0.20481951256661809</v>
      </c>
      <c r="P214" s="145">
        <v>0.12860527505186989</v>
      </c>
      <c r="Q214" s="145">
        <v>4.6496311491993368E-2</v>
      </c>
      <c r="R214" s="145">
        <v>-1.2610988007991963E-3</v>
      </c>
      <c r="S214" s="145">
        <v>7.6288248683748894E-2</v>
      </c>
      <c r="T214" s="145">
        <v>0.1033361472085072</v>
      </c>
      <c r="U214" s="6"/>
    </row>
    <row r="215" spans="1:21">
      <c r="A215" s="92" t="s">
        <v>7777</v>
      </c>
      <c r="B215" s="127" t="s">
        <v>7780</v>
      </c>
      <c r="C215" s="145">
        <v>-1</v>
      </c>
      <c r="D215" s="145" t="s">
        <v>7814</v>
      </c>
      <c r="E215" s="145" t="s">
        <v>7814</v>
      </c>
      <c r="F215" s="145" t="s">
        <v>7814</v>
      </c>
      <c r="G215" s="145" t="s">
        <v>7814</v>
      </c>
      <c r="H215" s="145" t="s">
        <v>7814</v>
      </c>
      <c r="I215" s="145" t="s">
        <v>7814</v>
      </c>
      <c r="J215" s="145" t="s">
        <v>7814</v>
      </c>
      <c r="K215" s="145" t="s">
        <v>7814</v>
      </c>
      <c r="L215" s="145" t="s">
        <v>7814</v>
      </c>
      <c r="M215" s="145" t="s">
        <v>7814</v>
      </c>
      <c r="N215" s="145" t="s">
        <v>7814</v>
      </c>
      <c r="O215" s="145" t="s">
        <v>7814</v>
      </c>
      <c r="P215" s="145" t="s">
        <v>7814</v>
      </c>
      <c r="Q215" s="145" t="s">
        <v>7814</v>
      </c>
      <c r="R215" s="145" t="s">
        <v>7814</v>
      </c>
      <c r="S215" s="145" t="s">
        <v>7814</v>
      </c>
      <c r="T215" s="145" t="s">
        <v>7814</v>
      </c>
      <c r="U215" s="6"/>
    </row>
    <row r="216" spans="1:21">
      <c r="A216" s="127" t="s">
        <v>350</v>
      </c>
      <c r="B216" s="127" t="s">
        <v>65</v>
      </c>
      <c r="C216" s="145">
        <v>0.23339756521616867</v>
      </c>
      <c r="D216" s="145">
        <v>0.12663934721524853</v>
      </c>
      <c r="E216" s="145">
        <v>0.13553233320766897</v>
      </c>
      <c r="F216" s="145">
        <v>6.8497135967589315E-2</v>
      </c>
      <c r="G216" s="145">
        <v>7.6022350811404404E-2</v>
      </c>
      <c r="H216" s="145">
        <v>4.8527486555889753E-2</v>
      </c>
      <c r="I216" s="145">
        <v>3.7644224079310458E-2</v>
      </c>
      <c r="J216" s="145">
        <v>0.10687315458735715</v>
      </c>
      <c r="K216" s="145">
        <v>9.7558175112082528E-3</v>
      </c>
      <c r="L216" s="145">
        <v>1.9708049975902609E-3</v>
      </c>
      <c r="M216" s="145">
        <v>9.9707430668375691E-3</v>
      </c>
      <c r="N216" s="145">
        <v>7.0224042519338795E-2</v>
      </c>
      <c r="O216" s="145">
        <v>0.14610522259117631</v>
      </c>
      <c r="P216" s="145">
        <v>6.5890585943339838E-2</v>
      </c>
      <c r="Q216" s="145">
        <v>4.590848265489323E-2</v>
      </c>
      <c r="R216" s="145">
        <v>0.12294201043914064</v>
      </c>
      <c r="S216" s="145">
        <v>8.5474240135994903E-2</v>
      </c>
      <c r="T216" s="145">
        <v>0.23972997396756848</v>
      </c>
      <c r="U216" s="6"/>
    </row>
    <row r="217" spans="1:21">
      <c r="A217" s="127" t="s">
        <v>351</v>
      </c>
      <c r="B217" s="127" t="s">
        <v>2406</v>
      </c>
      <c r="C217" s="145">
        <v>0.11053432594376505</v>
      </c>
      <c r="D217" s="145">
        <v>0.14516560572722415</v>
      </c>
      <c r="E217" s="145">
        <v>0.10825437726528166</v>
      </c>
      <c r="F217" s="145">
        <v>9.3905722536513525E-2</v>
      </c>
      <c r="G217" s="145">
        <v>0.21903675924829633</v>
      </c>
      <c r="H217" s="145">
        <v>0.14958087329645667</v>
      </c>
      <c r="I217" s="145">
        <v>0.23851721378294313</v>
      </c>
      <c r="J217" s="145">
        <v>0.20055202281861034</v>
      </c>
      <c r="K217" s="145">
        <v>9.8257645693839851E-2</v>
      </c>
      <c r="L217" s="145">
        <v>6.4463847450871317E-2</v>
      </c>
      <c r="M217" s="145">
        <v>-0.11449532595142445</v>
      </c>
      <c r="N217" s="145">
        <v>9.3608523143239974E-2</v>
      </c>
      <c r="O217" s="145">
        <v>0.12625416582471641</v>
      </c>
      <c r="P217" s="145">
        <v>0.16276961438206553</v>
      </c>
      <c r="Q217" s="145">
        <v>0.14420240170509088</v>
      </c>
      <c r="R217" s="145">
        <v>-1.8194733595926195E-2</v>
      </c>
      <c r="S217" s="145">
        <v>0.20210937695993533</v>
      </c>
      <c r="T217" s="145">
        <v>0.16103927194831574</v>
      </c>
      <c r="U217" s="6"/>
    </row>
    <row r="218" spans="1:21" ht="25.5">
      <c r="A218" s="127" t="s">
        <v>352</v>
      </c>
      <c r="B218" s="127" t="s">
        <v>64</v>
      </c>
      <c r="C218" s="145">
        <v>-0.51813963958655218</v>
      </c>
      <c r="D218" s="145">
        <v>0.21768932276397829</v>
      </c>
      <c r="E218" s="145">
        <v>2.7011730363063609</v>
      </c>
      <c r="F218" s="145">
        <v>0.59266629429913387</v>
      </c>
      <c r="G218" s="145">
        <v>-0.8358119330553142</v>
      </c>
      <c r="H218" s="145">
        <v>1.8207516202359408</v>
      </c>
      <c r="I218" s="145">
        <v>-0.84135892679000224</v>
      </c>
      <c r="J218" s="145">
        <v>4.2135663573526783</v>
      </c>
      <c r="K218" s="145">
        <v>2.3476767326857311</v>
      </c>
      <c r="L218" s="145">
        <v>2.2276304859905418E-2</v>
      </c>
      <c r="M218" s="145">
        <v>-1</v>
      </c>
      <c r="N218" s="145" t="s">
        <v>7814</v>
      </c>
      <c r="O218" s="145" t="s">
        <v>7814</v>
      </c>
      <c r="P218" s="145" t="s">
        <v>7814</v>
      </c>
      <c r="Q218" s="145" t="s">
        <v>7814</v>
      </c>
      <c r="R218" s="145" t="s">
        <v>7814</v>
      </c>
      <c r="S218" s="145" t="s">
        <v>7814</v>
      </c>
      <c r="T218" s="145" t="s">
        <v>7814</v>
      </c>
      <c r="U218" s="6"/>
    </row>
    <row r="219" spans="1:21" ht="25.5">
      <c r="A219" s="127" t="s">
        <v>353</v>
      </c>
      <c r="B219" s="127" t="s">
        <v>63</v>
      </c>
      <c r="C219" s="145">
        <v>0.14630410473913397</v>
      </c>
      <c r="D219" s="145">
        <v>0.14520777010034458</v>
      </c>
      <c r="E219" s="145">
        <v>0.15529870402245413</v>
      </c>
      <c r="F219" s="145">
        <v>8.8806054698239295E-2</v>
      </c>
      <c r="G219" s="145">
        <v>0.40753676273530637</v>
      </c>
      <c r="H219" s="145">
        <v>9.7381642830174697E-2</v>
      </c>
      <c r="I219" s="145">
        <v>0.17304354401044936</v>
      </c>
      <c r="J219" s="145">
        <v>3.4952181976098756E-2</v>
      </c>
      <c r="K219" s="145">
        <v>0.1375881243503693</v>
      </c>
      <c r="L219" s="145">
        <v>0.10533107983921526</v>
      </c>
      <c r="M219" s="145">
        <v>-1</v>
      </c>
      <c r="N219" s="145" t="s">
        <v>7814</v>
      </c>
      <c r="O219" s="145" t="s">
        <v>7814</v>
      </c>
      <c r="P219" s="145" t="s">
        <v>7814</v>
      </c>
      <c r="Q219" s="145" t="s">
        <v>7814</v>
      </c>
      <c r="R219" s="145" t="s">
        <v>7814</v>
      </c>
      <c r="S219" s="145" t="s">
        <v>7814</v>
      </c>
      <c r="T219" s="145" t="s">
        <v>7814</v>
      </c>
      <c r="U219" s="6"/>
    </row>
    <row r="220" spans="1:21" ht="25.5">
      <c r="A220" s="127" t="s">
        <v>354</v>
      </c>
      <c r="B220" s="127" t="s">
        <v>62</v>
      </c>
      <c r="C220" s="145">
        <v>-0.71754974392532378</v>
      </c>
      <c r="D220" s="145">
        <v>-0.44920239273030194</v>
      </c>
      <c r="E220" s="145">
        <v>3.4478481773256124</v>
      </c>
      <c r="F220" s="145">
        <v>-0.76579568500599315</v>
      </c>
      <c r="G220" s="145">
        <v>6.5013388773664943E-2</v>
      </c>
      <c r="H220" s="145">
        <v>2.2066044165418846</v>
      </c>
      <c r="I220" s="145">
        <v>1.2100902500938684</v>
      </c>
      <c r="J220" s="145">
        <v>0.65864321838619122</v>
      </c>
      <c r="K220" s="145">
        <v>-0.13322340398198707</v>
      </c>
      <c r="L220" s="145">
        <v>2.4744644796948978</v>
      </c>
      <c r="M220" s="145">
        <v>-1</v>
      </c>
      <c r="N220" s="145" t="s">
        <v>7814</v>
      </c>
      <c r="O220" s="145" t="s">
        <v>7814</v>
      </c>
      <c r="P220" s="145" t="s">
        <v>7814</v>
      </c>
      <c r="Q220" s="145" t="s">
        <v>7814</v>
      </c>
      <c r="R220" s="145" t="s">
        <v>7814</v>
      </c>
      <c r="S220" s="145" t="s">
        <v>7814</v>
      </c>
      <c r="T220" s="145" t="s">
        <v>7814</v>
      </c>
      <c r="U220" s="6"/>
    </row>
    <row r="221" spans="1:21" ht="25.5">
      <c r="A221" s="127" t="s">
        <v>355</v>
      </c>
      <c r="B221" s="127" t="s">
        <v>61</v>
      </c>
      <c r="C221" s="145">
        <v>0.10267365031488322</v>
      </c>
      <c r="D221" s="145">
        <v>0.14609901428939723</v>
      </c>
      <c r="E221" s="145">
        <v>-7.2647196265848198E-3</v>
      </c>
      <c r="F221" s="145">
        <v>7.4357541554831832E-2</v>
      </c>
      <c r="G221" s="145">
        <v>3.5857938303707301E-2</v>
      </c>
      <c r="H221" s="145">
        <v>0.22832348256114976</v>
      </c>
      <c r="I221" s="145">
        <v>0.39670968323171385</v>
      </c>
      <c r="J221" s="145">
        <v>0.44087166362931118</v>
      </c>
      <c r="K221" s="145">
        <v>2.1467454708490416E-2</v>
      </c>
      <c r="L221" s="145">
        <v>-2.6448925715683879E-3</v>
      </c>
      <c r="M221" s="145">
        <v>-1</v>
      </c>
      <c r="N221" s="145" t="s">
        <v>7814</v>
      </c>
      <c r="O221" s="145" t="s">
        <v>7814</v>
      </c>
      <c r="P221" s="145" t="s">
        <v>7814</v>
      </c>
      <c r="Q221" s="145" t="s">
        <v>7814</v>
      </c>
      <c r="R221" s="145" t="s">
        <v>7814</v>
      </c>
      <c r="S221" s="145" t="s">
        <v>7814</v>
      </c>
      <c r="T221" s="145" t="s">
        <v>7814</v>
      </c>
      <c r="U221" s="6"/>
    </row>
    <row r="222" spans="1:21">
      <c r="A222" s="127" t="s">
        <v>2536</v>
      </c>
      <c r="B222" s="127" t="s">
        <v>2537</v>
      </c>
      <c r="C222" s="145" t="s">
        <v>7814</v>
      </c>
      <c r="D222" s="145" t="s">
        <v>7814</v>
      </c>
      <c r="E222" s="145" t="s">
        <v>7814</v>
      </c>
      <c r="F222" s="145" t="s">
        <v>7814</v>
      </c>
      <c r="G222" s="145" t="s">
        <v>7814</v>
      </c>
      <c r="H222" s="145" t="s">
        <v>7814</v>
      </c>
      <c r="I222" s="145" t="s">
        <v>7814</v>
      </c>
      <c r="J222" s="145" t="s">
        <v>7814</v>
      </c>
      <c r="K222" s="145" t="s">
        <v>7814</v>
      </c>
      <c r="L222" s="145" t="s">
        <v>7814</v>
      </c>
      <c r="M222" s="145" t="s">
        <v>7814</v>
      </c>
      <c r="N222" s="145">
        <v>0.19756447256164064</v>
      </c>
      <c r="O222" s="145">
        <v>0.27578410456120395</v>
      </c>
      <c r="P222" s="145">
        <v>0.11647987339501591</v>
      </c>
      <c r="Q222" s="145">
        <v>3.4733594370922903E-2</v>
      </c>
      <c r="R222" s="145">
        <v>5.5182539893920881E-3</v>
      </c>
      <c r="S222" s="145">
        <v>0.22298162253895984</v>
      </c>
      <c r="T222" s="145">
        <v>0.91445615586011031</v>
      </c>
      <c r="U222" s="6"/>
    </row>
    <row r="223" spans="1:21">
      <c r="A223" s="127" t="s">
        <v>2540</v>
      </c>
      <c r="B223" s="127" t="s">
        <v>2541</v>
      </c>
      <c r="C223" s="145" t="s">
        <v>7814</v>
      </c>
      <c r="D223" s="145" t="s">
        <v>7814</v>
      </c>
      <c r="E223" s="145" t="s">
        <v>7814</v>
      </c>
      <c r="F223" s="145" t="s">
        <v>7814</v>
      </c>
      <c r="G223" s="145" t="s">
        <v>7814</v>
      </c>
      <c r="H223" s="145" t="s">
        <v>7814</v>
      </c>
      <c r="I223" s="145" t="s">
        <v>7814</v>
      </c>
      <c r="J223" s="145" t="s">
        <v>7814</v>
      </c>
      <c r="K223" s="145" t="s">
        <v>7814</v>
      </c>
      <c r="L223" s="145" t="s">
        <v>7814</v>
      </c>
      <c r="M223" s="145" t="s">
        <v>7814</v>
      </c>
      <c r="N223" s="145">
        <v>0.11438343842726309</v>
      </c>
      <c r="O223" s="145">
        <v>7.1948717801081072E-2</v>
      </c>
      <c r="P223" s="145">
        <v>0.10494775980880969</v>
      </c>
      <c r="Q223" s="145">
        <v>0.11320329255758707</v>
      </c>
      <c r="R223" s="145">
        <v>4.869707407335621E-2</v>
      </c>
      <c r="S223" s="145">
        <v>0.19249176090979073</v>
      </c>
      <c r="T223" s="145">
        <v>0.2280639233681776</v>
      </c>
      <c r="U223" s="6"/>
    </row>
    <row r="224" spans="1:21">
      <c r="A224" s="127" t="s">
        <v>2545</v>
      </c>
      <c r="B224" s="127" t="s">
        <v>2546</v>
      </c>
      <c r="C224" s="145" t="s">
        <v>7814</v>
      </c>
      <c r="D224" s="145" t="s">
        <v>7814</v>
      </c>
      <c r="E224" s="145" t="s">
        <v>7814</v>
      </c>
      <c r="F224" s="145" t="s">
        <v>7814</v>
      </c>
      <c r="G224" s="145" t="s">
        <v>7814</v>
      </c>
      <c r="H224" s="145" t="s">
        <v>7814</v>
      </c>
      <c r="I224" s="145" t="s">
        <v>7814</v>
      </c>
      <c r="J224" s="145" t="s">
        <v>7814</v>
      </c>
      <c r="K224" s="145" t="s">
        <v>7814</v>
      </c>
      <c r="L224" s="145" t="s">
        <v>7814</v>
      </c>
      <c r="M224" s="145" t="s">
        <v>7814</v>
      </c>
      <c r="N224" s="145">
        <v>-0.44658334810583916</v>
      </c>
      <c r="O224" s="145">
        <v>0.18195175639182667</v>
      </c>
      <c r="P224" s="145">
        <v>0.25415891864529411</v>
      </c>
      <c r="Q224" s="145">
        <v>3.3115852364635199</v>
      </c>
      <c r="R224" s="145">
        <v>-0.63438536848564575</v>
      </c>
      <c r="S224" s="145">
        <v>1.6284356367432824E-2</v>
      </c>
      <c r="T224" s="145">
        <v>-7.8738415060172623E-2</v>
      </c>
      <c r="U224" s="6"/>
    </row>
    <row r="225" spans="1:21">
      <c r="A225" s="127" t="s">
        <v>2548</v>
      </c>
      <c r="B225" s="127" t="s">
        <v>2549</v>
      </c>
      <c r="C225" s="145" t="s">
        <v>7814</v>
      </c>
      <c r="D225" s="145" t="s">
        <v>7814</v>
      </c>
      <c r="E225" s="145" t="s">
        <v>7814</v>
      </c>
      <c r="F225" s="145" t="s">
        <v>7814</v>
      </c>
      <c r="G225" s="145" t="s">
        <v>7814</v>
      </c>
      <c r="H225" s="145" t="s">
        <v>7814</v>
      </c>
      <c r="I225" s="145" t="s">
        <v>7814</v>
      </c>
      <c r="J225" s="145" t="s">
        <v>7814</v>
      </c>
      <c r="K225" s="145" t="s">
        <v>7814</v>
      </c>
      <c r="L225" s="145" t="s">
        <v>7814</v>
      </c>
      <c r="M225" s="145" t="s">
        <v>7814</v>
      </c>
      <c r="N225" s="145">
        <v>4.8378187890216862E-2</v>
      </c>
      <c r="O225" s="145">
        <v>0.21589035238904591</v>
      </c>
      <c r="P225" s="145">
        <v>0.2775773358596389</v>
      </c>
      <c r="Q225" s="145">
        <v>0.17424692765514441</v>
      </c>
      <c r="R225" s="145">
        <v>-9.8918149974261751E-2</v>
      </c>
      <c r="S225" s="145">
        <v>0.21931238050566007</v>
      </c>
      <c r="T225" s="145">
        <v>-7.857916789483807E-2</v>
      </c>
      <c r="U225" s="6"/>
    </row>
    <row r="226" spans="1:21">
      <c r="A226" s="127" t="s">
        <v>2551</v>
      </c>
      <c r="B226" s="127" t="s">
        <v>2552</v>
      </c>
      <c r="C226" s="145" t="s">
        <v>7814</v>
      </c>
      <c r="D226" s="145" t="s">
        <v>7814</v>
      </c>
      <c r="E226" s="145" t="s">
        <v>7814</v>
      </c>
      <c r="F226" s="145" t="s">
        <v>7814</v>
      </c>
      <c r="G226" s="145" t="s">
        <v>7814</v>
      </c>
      <c r="H226" s="145" t="s">
        <v>7814</v>
      </c>
      <c r="I226" s="145" t="s">
        <v>7814</v>
      </c>
      <c r="J226" s="145" t="s">
        <v>7814</v>
      </c>
      <c r="K226" s="145" t="s">
        <v>7814</v>
      </c>
      <c r="L226" s="145" t="s">
        <v>7814</v>
      </c>
      <c r="M226" s="145" t="s">
        <v>7814</v>
      </c>
      <c r="N226" s="145">
        <v>0.12665896501554669</v>
      </c>
      <c r="O226" s="145">
        <v>0.27225264304499142</v>
      </c>
      <c r="P226" s="145">
        <v>0.73934474169448461</v>
      </c>
      <c r="Q226" s="145">
        <v>-9.3014652142496823E-2</v>
      </c>
      <c r="R226" s="145">
        <v>0.20571920057873233</v>
      </c>
      <c r="S226" s="145">
        <v>0.27451687850483253</v>
      </c>
      <c r="T226" s="145">
        <v>3.112838297852764E-2</v>
      </c>
      <c r="U226" s="6"/>
    </row>
    <row r="227" spans="1:21">
      <c r="A227" s="127" t="s">
        <v>356</v>
      </c>
      <c r="B227" s="127" t="s">
        <v>2408</v>
      </c>
      <c r="C227" s="145">
        <v>5.3002808660930559E-2</v>
      </c>
      <c r="D227" s="145">
        <v>9.407371022105801E-2</v>
      </c>
      <c r="E227" s="145">
        <v>0.19069383111363675</v>
      </c>
      <c r="F227" s="145">
        <v>-0.20600312873557247</v>
      </c>
      <c r="G227" s="145">
        <v>-1.0349821613478945E-2</v>
      </c>
      <c r="H227" s="145">
        <v>0.22483622579837567</v>
      </c>
      <c r="I227" s="145">
        <v>-1.904197969954978E-2</v>
      </c>
      <c r="J227" s="145">
        <v>0.6182946949853052</v>
      </c>
      <c r="K227" s="145">
        <v>-8.8646724668398375E-2</v>
      </c>
      <c r="L227" s="145">
        <v>-2.3521521708802839E-2</v>
      </c>
      <c r="M227" s="145">
        <v>4.9249868216361765</v>
      </c>
      <c r="N227" s="145">
        <v>1.514569764036278E-2</v>
      </c>
      <c r="O227" s="145">
        <v>0.39304901890709437</v>
      </c>
      <c r="P227" s="145">
        <v>0.21534280622416149</v>
      </c>
      <c r="Q227" s="145">
        <v>0.31984656075524787</v>
      </c>
      <c r="R227" s="145">
        <v>-0.11225211452537599</v>
      </c>
      <c r="S227" s="145">
        <v>0.12373554031121217</v>
      </c>
      <c r="T227" s="145">
        <v>4.2471085783535825E-2</v>
      </c>
      <c r="U227" s="6"/>
    </row>
    <row r="228" spans="1:21" ht="25.5">
      <c r="A228" s="127" t="s">
        <v>357</v>
      </c>
      <c r="B228" s="127" t="s">
        <v>216</v>
      </c>
      <c r="C228" s="145">
        <v>-0.19658972972214195</v>
      </c>
      <c r="D228" s="145">
        <v>0.15580369402191657</v>
      </c>
      <c r="E228" s="145">
        <v>0.30553861670393501</v>
      </c>
      <c r="F228" s="145">
        <v>-0.67611114800284788</v>
      </c>
      <c r="G228" s="145">
        <v>0.46109490793461005</v>
      </c>
      <c r="H228" s="145">
        <v>0.51210270771740063</v>
      </c>
      <c r="I228" s="145">
        <v>-0.64405507261879968</v>
      </c>
      <c r="J228" s="145">
        <v>2.2234396711099058</v>
      </c>
      <c r="K228" s="145">
        <v>-2.9308382634732271E-2</v>
      </c>
      <c r="L228" s="145">
        <v>-0.38341756009809008</v>
      </c>
      <c r="M228" s="145">
        <v>-1</v>
      </c>
      <c r="N228" s="145" t="s">
        <v>7814</v>
      </c>
      <c r="O228" s="145" t="s">
        <v>7814</v>
      </c>
      <c r="P228" s="145" t="s">
        <v>7814</v>
      </c>
      <c r="Q228" s="145" t="s">
        <v>7814</v>
      </c>
      <c r="R228" s="145" t="s">
        <v>7814</v>
      </c>
      <c r="S228" s="145" t="s">
        <v>7814</v>
      </c>
      <c r="T228" s="145" t="s">
        <v>7814</v>
      </c>
      <c r="U228" s="6"/>
    </row>
    <row r="229" spans="1:21" ht="25.5">
      <c r="A229" s="127" t="s">
        <v>358</v>
      </c>
      <c r="B229" s="127" t="s">
        <v>60</v>
      </c>
      <c r="C229" s="145">
        <v>-1.8855935697565968E-2</v>
      </c>
      <c r="D229" s="145">
        <v>0.47847619030581534</v>
      </c>
      <c r="E229" s="145">
        <v>0.27812506048534358</v>
      </c>
      <c r="F229" s="145">
        <v>8.1666409297255924E-2</v>
      </c>
      <c r="G229" s="145">
        <v>0.30210704856043136</v>
      </c>
      <c r="H229" s="145">
        <v>4.3121666781237682E-2</v>
      </c>
      <c r="I229" s="145">
        <v>0.13155555741246572</v>
      </c>
      <c r="J229" s="145">
        <v>0.14294652677979255</v>
      </c>
      <c r="K229" s="145">
        <v>-0.23640543861340671</v>
      </c>
      <c r="L229" s="145">
        <v>0.10959172217311192</v>
      </c>
      <c r="M229" s="145">
        <v>-1</v>
      </c>
      <c r="N229" s="145" t="s">
        <v>7814</v>
      </c>
      <c r="O229" s="145" t="s">
        <v>7814</v>
      </c>
      <c r="P229" s="145" t="s">
        <v>7814</v>
      </c>
      <c r="Q229" s="145" t="s">
        <v>7814</v>
      </c>
      <c r="R229" s="145" t="s">
        <v>7814</v>
      </c>
      <c r="S229" s="145" t="s">
        <v>7814</v>
      </c>
      <c r="T229" s="145" t="s">
        <v>7814</v>
      </c>
      <c r="U229" s="6"/>
    </row>
    <row r="230" spans="1:21" ht="25.5">
      <c r="A230" s="127" t="s">
        <v>359</v>
      </c>
      <c r="B230" s="127" t="s">
        <v>217</v>
      </c>
      <c r="C230" s="145">
        <v>0.24358870424486692</v>
      </c>
      <c r="D230" s="145">
        <v>-0.57174551268855134</v>
      </c>
      <c r="E230" s="145">
        <v>0.16362636847916032</v>
      </c>
      <c r="F230" s="145">
        <v>-0.57698572284406469</v>
      </c>
      <c r="G230" s="145">
        <v>0.5754223702992185</v>
      </c>
      <c r="H230" s="145">
        <v>-0.16660296197907648</v>
      </c>
      <c r="I230" s="145">
        <v>0.50632676925051168</v>
      </c>
      <c r="J230" s="145">
        <v>0.22526887856318825</v>
      </c>
      <c r="K230" s="145">
        <v>-0.9021531788098448</v>
      </c>
      <c r="L230" s="145">
        <v>0.1845028176370552</v>
      </c>
      <c r="M230" s="145">
        <v>-1</v>
      </c>
      <c r="N230" s="145" t="s">
        <v>7814</v>
      </c>
      <c r="O230" s="145" t="s">
        <v>7814</v>
      </c>
      <c r="P230" s="145" t="s">
        <v>7814</v>
      </c>
      <c r="Q230" s="145" t="s">
        <v>7814</v>
      </c>
      <c r="R230" s="145" t="s">
        <v>7814</v>
      </c>
      <c r="S230" s="145" t="s">
        <v>7814</v>
      </c>
      <c r="T230" s="145" t="s">
        <v>7814</v>
      </c>
      <c r="U230" s="6"/>
    </row>
    <row r="231" spans="1:21" ht="25.5">
      <c r="A231" s="127" t="s">
        <v>360</v>
      </c>
      <c r="B231" s="127" t="s">
        <v>202</v>
      </c>
      <c r="C231" s="145">
        <v>1.0913132288096969</v>
      </c>
      <c r="D231" s="145">
        <v>-2.4843841726038849E-2</v>
      </c>
      <c r="E231" s="145">
        <v>-8.2717384871577565E-2</v>
      </c>
      <c r="F231" s="145">
        <v>0.75826124914992465</v>
      </c>
      <c r="G231" s="145">
        <v>-0.49014387644216134</v>
      </c>
      <c r="H231" s="145">
        <v>0.33648630439559507</v>
      </c>
      <c r="I231" s="145">
        <v>0.78100837242234156</v>
      </c>
      <c r="J231" s="145">
        <v>0.54702956597758623</v>
      </c>
      <c r="K231" s="145">
        <v>6.350843534950034E-3</v>
      </c>
      <c r="L231" s="145">
        <v>0.15472705489338678</v>
      </c>
      <c r="M231" s="145">
        <v>-1</v>
      </c>
      <c r="N231" s="145" t="s">
        <v>7814</v>
      </c>
      <c r="O231" s="145" t="s">
        <v>7814</v>
      </c>
      <c r="P231" s="145" t="s">
        <v>7814</v>
      </c>
      <c r="Q231" s="145" t="s">
        <v>7814</v>
      </c>
      <c r="R231" s="145" t="s">
        <v>7814</v>
      </c>
      <c r="S231" s="145" t="s">
        <v>7814</v>
      </c>
      <c r="T231" s="145" t="s">
        <v>7814</v>
      </c>
      <c r="U231" s="6"/>
    </row>
    <row r="232" spans="1:21" ht="25.5">
      <c r="A232" s="127" t="s">
        <v>361</v>
      </c>
      <c r="B232" s="127" t="s">
        <v>59</v>
      </c>
      <c r="C232" s="145">
        <v>-0.46264937452023036</v>
      </c>
      <c r="D232" s="145">
        <v>1.1786354008155342</v>
      </c>
      <c r="E232" s="145">
        <v>8.9593973241299793E-2</v>
      </c>
      <c r="F232" s="145">
        <v>-6.4670499643538187E-2</v>
      </c>
      <c r="G232" s="145">
        <v>0.59996665582596898</v>
      </c>
      <c r="H232" s="145">
        <v>-0.35473718972835655</v>
      </c>
      <c r="I232" s="145">
        <v>-1.39713237997938</v>
      </c>
      <c r="J232" s="145">
        <v>1.7833319235882781</v>
      </c>
      <c r="K232" s="145">
        <v>-0.42384880265697594</v>
      </c>
      <c r="L232" s="145">
        <v>-0.21883765197495014</v>
      </c>
      <c r="M232" s="145">
        <v>-1</v>
      </c>
      <c r="N232" s="145" t="s">
        <v>7814</v>
      </c>
      <c r="O232" s="145" t="s">
        <v>7814</v>
      </c>
      <c r="P232" s="145" t="s">
        <v>7814</v>
      </c>
      <c r="Q232" s="145" t="s">
        <v>7814</v>
      </c>
      <c r="R232" s="145" t="s">
        <v>7814</v>
      </c>
      <c r="S232" s="145" t="s">
        <v>7814</v>
      </c>
      <c r="T232" s="145" t="s">
        <v>7814</v>
      </c>
      <c r="U232" s="6"/>
    </row>
    <row r="233" spans="1:21" ht="25.5">
      <c r="A233" s="127" t="s">
        <v>362</v>
      </c>
      <c r="B233" s="127" t="s">
        <v>58</v>
      </c>
      <c r="C233" s="145">
        <v>3.772571816890097</v>
      </c>
      <c r="D233" s="145">
        <v>10.281888926370053</v>
      </c>
      <c r="E233" s="145">
        <v>1.039340864720449</v>
      </c>
      <c r="F233" s="145">
        <v>-0.27109628361633997</v>
      </c>
      <c r="G233" s="145">
        <v>-0.27707560125942782</v>
      </c>
      <c r="H233" s="145">
        <v>-0.81152035613119877</v>
      </c>
      <c r="I233" s="145">
        <v>14.492647586146655</v>
      </c>
      <c r="J233" s="145">
        <v>1.0364996895861798</v>
      </c>
      <c r="K233" s="145">
        <v>-0.33197359998243625</v>
      </c>
      <c r="L233" s="145">
        <v>-0.76192442555162998</v>
      </c>
      <c r="M233" s="145">
        <v>-1</v>
      </c>
      <c r="N233" s="145" t="s">
        <v>7814</v>
      </c>
      <c r="O233" s="145" t="s">
        <v>7814</v>
      </c>
      <c r="P233" s="145" t="s">
        <v>7814</v>
      </c>
      <c r="Q233" s="145" t="s">
        <v>7814</v>
      </c>
      <c r="R233" s="145" t="s">
        <v>7814</v>
      </c>
      <c r="S233" s="145" t="s">
        <v>7814</v>
      </c>
      <c r="T233" s="145" t="s">
        <v>7814</v>
      </c>
      <c r="U233" s="6"/>
    </row>
    <row r="234" spans="1:21">
      <c r="A234" s="127" t="s">
        <v>2557</v>
      </c>
      <c r="B234" s="127" t="s">
        <v>2537</v>
      </c>
      <c r="C234" s="145" t="s">
        <v>7814</v>
      </c>
      <c r="D234" s="145" t="s">
        <v>7814</v>
      </c>
      <c r="E234" s="145" t="s">
        <v>7814</v>
      </c>
      <c r="F234" s="145" t="s">
        <v>7814</v>
      </c>
      <c r="G234" s="145" t="s">
        <v>7814</v>
      </c>
      <c r="H234" s="145" t="s">
        <v>7814</v>
      </c>
      <c r="I234" s="145" t="s">
        <v>7814</v>
      </c>
      <c r="J234" s="145" t="s">
        <v>7814</v>
      </c>
      <c r="K234" s="145" t="s">
        <v>7814</v>
      </c>
      <c r="L234" s="145" t="s">
        <v>7814</v>
      </c>
      <c r="M234" s="145" t="s">
        <v>7814</v>
      </c>
      <c r="N234" s="145">
        <v>0.49292090852689174</v>
      </c>
      <c r="O234" s="145">
        <v>1.6927166433473224</v>
      </c>
      <c r="P234" s="145">
        <v>-0.12087258685490423</v>
      </c>
      <c r="Q234" s="145">
        <v>0.86904218336032968</v>
      </c>
      <c r="R234" s="145">
        <v>-0.10106925084793297</v>
      </c>
      <c r="S234" s="145">
        <v>0.73013302237976507</v>
      </c>
      <c r="T234" s="145">
        <v>5.448787629988956E-3</v>
      </c>
      <c r="U234" s="6"/>
    </row>
    <row r="235" spans="1:21">
      <c r="A235" s="127" t="s">
        <v>2586</v>
      </c>
      <c r="B235" s="127" t="s">
        <v>2541</v>
      </c>
      <c r="C235" s="145" t="s">
        <v>7814</v>
      </c>
      <c r="D235" s="145" t="s">
        <v>7814</v>
      </c>
      <c r="E235" s="145" t="s">
        <v>7814</v>
      </c>
      <c r="F235" s="145" t="s">
        <v>7814</v>
      </c>
      <c r="G235" s="145" t="s">
        <v>7814</v>
      </c>
      <c r="H235" s="145" t="s">
        <v>7814</v>
      </c>
      <c r="I235" s="145" t="s">
        <v>7814</v>
      </c>
      <c r="J235" s="145" t="s">
        <v>7814</v>
      </c>
      <c r="K235" s="145" t="s">
        <v>7814</v>
      </c>
      <c r="L235" s="145" t="s">
        <v>7814</v>
      </c>
      <c r="M235" s="145" t="s">
        <v>7814</v>
      </c>
      <c r="N235" s="145">
        <v>2.5970220674946365E-2</v>
      </c>
      <c r="O235" s="145">
        <v>5.0219577744773647E-2</v>
      </c>
      <c r="P235" s="145">
        <v>0.13505744342249124</v>
      </c>
      <c r="Q235" s="145">
        <v>0.31392080382048693</v>
      </c>
      <c r="R235" s="145">
        <v>8.0313689853160147E-2</v>
      </c>
      <c r="S235" s="145">
        <v>0.16214689359373877</v>
      </c>
      <c r="T235" s="145">
        <v>0.10639478096462164</v>
      </c>
      <c r="U235" s="6"/>
    </row>
    <row r="236" spans="1:21">
      <c r="A236" s="127" t="s">
        <v>2602</v>
      </c>
      <c r="B236" s="127" t="s">
        <v>2546</v>
      </c>
      <c r="C236" s="145" t="s">
        <v>7814</v>
      </c>
      <c r="D236" s="145" t="s">
        <v>7814</v>
      </c>
      <c r="E236" s="145" t="s">
        <v>7814</v>
      </c>
      <c r="F236" s="145" t="s">
        <v>7814</v>
      </c>
      <c r="G236" s="145" t="s">
        <v>7814</v>
      </c>
      <c r="H236" s="145" t="s">
        <v>7814</v>
      </c>
      <c r="I236" s="145" t="s">
        <v>7814</v>
      </c>
      <c r="J236" s="145" t="s">
        <v>7814</v>
      </c>
      <c r="K236" s="145" t="s">
        <v>7814</v>
      </c>
      <c r="L236" s="145" t="s">
        <v>7814</v>
      </c>
      <c r="M236" s="145" t="s">
        <v>7814</v>
      </c>
      <c r="N236" s="145">
        <v>-8.5335808771283328E-2</v>
      </c>
      <c r="O236" s="145">
        <v>0.74376417107874038</v>
      </c>
      <c r="P236" s="145">
        <v>0.25366287927873732</v>
      </c>
      <c r="Q236" s="145">
        <v>2.212130326579087</v>
      </c>
      <c r="R236" s="145">
        <v>3.7552212625544972E-3</v>
      </c>
      <c r="S236" s="145">
        <v>-0.40897270848153494</v>
      </c>
      <c r="T236" s="145">
        <v>5.0928957430304873</v>
      </c>
      <c r="U236" s="6"/>
    </row>
    <row r="237" spans="1:21">
      <c r="A237" s="127" t="s">
        <v>2607</v>
      </c>
      <c r="B237" s="127" t="s">
        <v>2549</v>
      </c>
      <c r="C237" s="145" t="s">
        <v>7814</v>
      </c>
      <c r="D237" s="145" t="s">
        <v>7814</v>
      </c>
      <c r="E237" s="145" t="s">
        <v>7814</v>
      </c>
      <c r="F237" s="145" t="s">
        <v>7814</v>
      </c>
      <c r="G237" s="145" t="s">
        <v>7814</v>
      </c>
      <c r="H237" s="145" t="s">
        <v>7814</v>
      </c>
      <c r="I237" s="145" t="s">
        <v>7814</v>
      </c>
      <c r="J237" s="145" t="s">
        <v>7814</v>
      </c>
      <c r="K237" s="145" t="s">
        <v>7814</v>
      </c>
      <c r="L237" s="145" t="s">
        <v>7814</v>
      </c>
      <c r="M237" s="145" t="s">
        <v>7814</v>
      </c>
      <c r="N237" s="145">
        <v>-1.2094460060960614E-4</v>
      </c>
      <c r="O237" s="145">
        <v>0.45745741494548375</v>
      </c>
      <c r="P237" s="145">
        <v>0.26116871352374232</v>
      </c>
      <c r="Q237" s="145">
        <v>0.25591582529489088</v>
      </c>
      <c r="R237" s="145">
        <v>-0.1659408242535596</v>
      </c>
      <c r="S237" s="145">
        <v>9.1081112248899948E-2</v>
      </c>
      <c r="T237" s="145">
        <v>-0.13465970511661249</v>
      </c>
      <c r="U237" s="6"/>
    </row>
    <row r="238" spans="1:21" ht="25.5">
      <c r="A238" s="127" t="s">
        <v>7644</v>
      </c>
      <c r="B238" s="127" t="s">
        <v>7645</v>
      </c>
      <c r="C238" s="145" t="s">
        <v>7814</v>
      </c>
      <c r="D238" s="145" t="s">
        <v>7814</v>
      </c>
      <c r="E238" s="145" t="s">
        <v>7814</v>
      </c>
      <c r="F238" s="145" t="s">
        <v>7814</v>
      </c>
      <c r="G238" s="145" t="s">
        <v>7814</v>
      </c>
      <c r="H238" s="145" t="s">
        <v>7814</v>
      </c>
      <c r="I238" s="145" t="s">
        <v>7814</v>
      </c>
      <c r="J238" s="145" t="s">
        <v>7814</v>
      </c>
      <c r="K238" s="145" t="s">
        <v>7814</v>
      </c>
      <c r="L238" s="145" t="s">
        <v>7814</v>
      </c>
      <c r="M238" s="145" t="s">
        <v>7814</v>
      </c>
      <c r="N238" s="145" t="s">
        <v>7814</v>
      </c>
      <c r="O238" s="145" t="s">
        <v>7814</v>
      </c>
      <c r="P238" s="145">
        <v>-0.25484189301118898</v>
      </c>
      <c r="Q238" s="145">
        <v>1.709544162067443</v>
      </c>
      <c r="R238" s="145">
        <v>-0.61556579397414846</v>
      </c>
      <c r="S238" s="145">
        <v>-0.99946532186791159</v>
      </c>
      <c r="T238" s="145">
        <v>1299.9370856450546</v>
      </c>
      <c r="U238" s="6"/>
    </row>
    <row r="239" spans="1:21">
      <c r="A239" s="127" t="s">
        <v>363</v>
      </c>
      <c r="B239" s="127" t="s">
        <v>57</v>
      </c>
      <c r="C239" s="145">
        <v>7.1329217398261327E-2</v>
      </c>
      <c r="D239" s="145">
        <v>0.14635919912070738</v>
      </c>
      <c r="E239" s="145">
        <v>0.18929973474342254</v>
      </c>
      <c r="F239" s="145">
        <v>8.5060034063430517E-2</v>
      </c>
      <c r="G239" s="145">
        <v>0.12793066517743334</v>
      </c>
      <c r="H239" s="145">
        <v>6.3078914000579359E-3</v>
      </c>
      <c r="I239" s="145">
        <v>0.13783131583889477</v>
      </c>
      <c r="J239" s="145">
        <v>0.10503398134529666</v>
      </c>
      <c r="K239" s="145">
        <v>5.6711681216342402E-2</v>
      </c>
      <c r="L239" s="145">
        <v>-1.2357354986354386E-2</v>
      </c>
      <c r="M239" s="145">
        <v>-1.7289601124493906E-2</v>
      </c>
      <c r="N239" s="145">
        <v>0.13252020842353324</v>
      </c>
      <c r="O239" s="145">
        <v>7.5072929188804366E-3</v>
      </c>
      <c r="P239" s="145">
        <v>0.19104375192086245</v>
      </c>
      <c r="Q239" s="145">
        <v>0.13507365247825609</v>
      </c>
      <c r="R239" s="145">
        <v>7.1125963662353603E-2</v>
      </c>
      <c r="S239" s="145">
        <v>0.26385029905573965</v>
      </c>
      <c r="T239" s="145">
        <v>2.1970465187340537E-2</v>
      </c>
      <c r="U239" s="6"/>
    </row>
    <row r="240" spans="1:21">
      <c r="A240" s="127" t="s">
        <v>364</v>
      </c>
      <c r="B240" s="127" t="s">
        <v>56</v>
      </c>
      <c r="C240" s="145">
        <v>7.5463662679471397E-2</v>
      </c>
      <c r="D240" s="145">
        <v>0.4297141054514127</v>
      </c>
      <c r="E240" s="145">
        <v>-0.13601866223128592</v>
      </c>
      <c r="F240" s="145">
        <v>0.24425981957878584</v>
      </c>
      <c r="G240" s="145">
        <v>0.34645312476246365</v>
      </c>
      <c r="H240" s="145">
        <v>0.14583194057359189</v>
      </c>
      <c r="I240" s="145">
        <v>2.8659324804115874E-2</v>
      </c>
      <c r="J240" s="145">
        <v>3.291181493439891E-2</v>
      </c>
      <c r="K240" s="145">
        <v>-6.013775912120399E-2</v>
      </c>
      <c r="L240" s="145">
        <v>1.8357901789007629E-2</v>
      </c>
      <c r="M240" s="145">
        <v>6.6802255737187163E-2</v>
      </c>
      <c r="N240" s="145">
        <v>0.14644810880190376</v>
      </c>
      <c r="O240" s="145">
        <v>-8.1835108171740237E-2</v>
      </c>
      <c r="P240" s="145">
        <v>0.25044053534319982</v>
      </c>
      <c r="Q240" s="145">
        <v>0.18357396594414035</v>
      </c>
      <c r="R240" s="145">
        <v>0.15498629477479708</v>
      </c>
      <c r="S240" s="145">
        <v>0.39215046452391794</v>
      </c>
      <c r="T240" s="145">
        <v>-0.18160295986624417</v>
      </c>
      <c r="U240" s="6"/>
    </row>
    <row r="241" spans="1:21">
      <c r="A241" s="127" t="s">
        <v>2620</v>
      </c>
      <c r="B241" s="127" t="s">
        <v>2621</v>
      </c>
      <c r="C241" s="145" t="s">
        <v>7814</v>
      </c>
      <c r="D241" s="145" t="s">
        <v>7814</v>
      </c>
      <c r="E241" s="145" t="s">
        <v>7814</v>
      </c>
      <c r="F241" s="145" t="s">
        <v>7814</v>
      </c>
      <c r="G241" s="145" t="s">
        <v>7814</v>
      </c>
      <c r="H241" s="145" t="s">
        <v>7814</v>
      </c>
      <c r="I241" s="145" t="s">
        <v>7814</v>
      </c>
      <c r="J241" s="145" t="s">
        <v>7814</v>
      </c>
      <c r="K241" s="145" t="s">
        <v>7814</v>
      </c>
      <c r="L241" s="145" t="s">
        <v>7814</v>
      </c>
      <c r="M241" s="145" t="s">
        <v>7814</v>
      </c>
      <c r="N241" s="145">
        <v>0.36170627658764748</v>
      </c>
      <c r="O241" s="145">
        <v>0.15402400031289179</v>
      </c>
      <c r="P241" s="145">
        <v>0.15010683396051491</v>
      </c>
      <c r="Q241" s="145">
        <v>-8.5774880260070484E-3</v>
      </c>
      <c r="R241" s="145">
        <v>0.18486123749201175</v>
      </c>
      <c r="S241" s="145">
        <v>1.405822563051228</v>
      </c>
      <c r="T241" s="145">
        <v>-5.9536833771451365E-2</v>
      </c>
      <c r="U241" s="6"/>
    </row>
    <row r="242" spans="1:21">
      <c r="A242" s="127" t="s">
        <v>365</v>
      </c>
      <c r="B242" s="127" t="s">
        <v>55</v>
      </c>
      <c r="C242" s="145">
        <v>2.5819907810103429</v>
      </c>
      <c r="D242" s="145">
        <v>0.2815316106729685</v>
      </c>
      <c r="E242" s="145">
        <v>0.64024430126647469</v>
      </c>
      <c r="F242" s="145">
        <v>0.5613233873511515</v>
      </c>
      <c r="G242" s="145">
        <v>1.1288736912325283</v>
      </c>
      <c r="H242" s="145">
        <v>-0.8550163336784965</v>
      </c>
      <c r="I242" s="145">
        <v>2.7273629788321752</v>
      </c>
      <c r="J242" s="145">
        <v>-0.82035472307152235</v>
      </c>
      <c r="K242" s="145">
        <v>0.23994191270098278</v>
      </c>
      <c r="L242" s="145">
        <v>-3.4544055078403857E-2</v>
      </c>
      <c r="M242" s="145">
        <v>0.34405669133080419</v>
      </c>
      <c r="N242" s="145">
        <v>-0.10444970048235991</v>
      </c>
      <c r="O242" s="145">
        <v>0.81768461170993856</v>
      </c>
      <c r="P242" s="145">
        <v>-8.1459071808042433E-2</v>
      </c>
      <c r="Q242" s="145">
        <v>-2.2122143489448296E-4</v>
      </c>
      <c r="R242" s="145">
        <v>9.5766803558326008E-2</v>
      </c>
      <c r="S242" s="145">
        <v>-7.9527725470662225E-2</v>
      </c>
      <c r="T242" s="145">
        <v>0.12539840906135444</v>
      </c>
      <c r="U242" s="6"/>
    </row>
    <row r="243" spans="1:21">
      <c r="A243" s="127" t="s">
        <v>366</v>
      </c>
      <c r="B243" s="127" t="s">
        <v>54</v>
      </c>
      <c r="C243" s="145">
        <v>0.30594755916739408</v>
      </c>
      <c r="D243" s="145">
        <v>-8.442504391545945E-2</v>
      </c>
      <c r="E243" s="145">
        <v>1.6740746879960926</v>
      </c>
      <c r="F243" s="145">
        <v>-0.28269091308915817</v>
      </c>
      <c r="G243" s="145">
        <v>-1.6401126778133334E-2</v>
      </c>
      <c r="H243" s="145">
        <v>-3.1150303385578546E-2</v>
      </c>
      <c r="I243" s="145">
        <v>0.21321361532141564</v>
      </c>
      <c r="J243" s="145">
        <v>0.24495731923409611</v>
      </c>
      <c r="K243" s="145">
        <v>-9.74198224073234E-2</v>
      </c>
      <c r="L243" s="145">
        <v>-5.1458625035944672E-2</v>
      </c>
      <c r="M243" s="145">
        <v>-0.10039507689152689</v>
      </c>
      <c r="N243" s="145">
        <v>-4.2230977510881014E-2</v>
      </c>
      <c r="O243" s="145">
        <v>-8.6800778674748641E-3</v>
      </c>
      <c r="P243" s="145">
        <v>0.30063551057793159</v>
      </c>
      <c r="Q243" s="145">
        <v>1.2629514994072999</v>
      </c>
      <c r="R243" s="145">
        <v>-0.47886088786631736</v>
      </c>
      <c r="S243" s="145">
        <v>-2.9326137576761767E-3</v>
      </c>
      <c r="T243" s="145">
        <v>-0.13594731428994036</v>
      </c>
      <c r="U243" s="6"/>
    </row>
    <row r="244" spans="1:21">
      <c r="A244" s="127" t="s">
        <v>2642</v>
      </c>
      <c r="B244" s="127" t="s">
        <v>2643</v>
      </c>
      <c r="C244" s="145" t="s">
        <v>7814</v>
      </c>
      <c r="D244" s="145" t="s">
        <v>7814</v>
      </c>
      <c r="E244" s="145" t="s">
        <v>7814</v>
      </c>
      <c r="F244" s="145" t="s">
        <v>7814</v>
      </c>
      <c r="G244" s="145" t="s">
        <v>7814</v>
      </c>
      <c r="H244" s="145" t="s">
        <v>7814</v>
      </c>
      <c r="I244" s="145" t="s">
        <v>7814</v>
      </c>
      <c r="J244" s="145" t="s">
        <v>7814</v>
      </c>
      <c r="K244" s="145" t="s">
        <v>7814</v>
      </c>
      <c r="L244" s="145" t="s">
        <v>7814</v>
      </c>
      <c r="M244" s="145" t="s">
        <v>7814</v>
      </c>
      <c r="N244" s="145">
        <v>0.13692606430329843</v>
      </c>
      <c r="O244" s="145">
        <v>3.055874839568604E-2</v>
      </c>
      <c r="P244" s="145">
        <v>7.5170964295732584E-2</v>
      </c>
      <c r="Q244" s="145">
        <v>0.19379971265487145</v>
      </c>
      <c r="R244" s="145">
        <v>0.11752599853571172</v>
      </c>
      <c r="S244" s="145">
        <v>0.23080538581815152</v>
      </c>
      <c r="T244" s="145">
        <v>6.7255730401185243E-3</v>
      </c>
      <c r="U244" s="6"/>
    </row>
    <row r="245" spans="1:21">
      <c r="A245" s="127" t="s">
        <v>367</v>
      </c>
      <c r="B245" s="127" t="s">
        <v>218</v>
      </c>
      <c r="C245" s="145" t="s">
        <v>7814</v>
      </c>
      <c r="D245" s="145" t="s">
        <v>7814</v>
      </c>
      <c r="E245" s="145" t="s">
        <v>7814</v>
      </c>
      <c r="F245" s="145" t="s">
        <v>7814</v>
      </c>
      <c r="G245" s="145" t="s">
        <v>7814</v>
      </c>
      <c r="H245" s="145" t="s">
        <v>7814</v>
      </c>
      <c r="I245" s="145">
        <v>1612.9047619047619</v>
      </c>
      <c r="J245" s="145">
        <v>9.252566977457807</v>
      </c>
      <c r="K245" s="145">
        <v>4.5541182226315184</v>
      </c>
      <c r="L245" s="145">
        <v>0.43113465927785516</v>
      </c>
      <c r="M245" s="145">
        <v>-1</v>
      </c>
      <c r="N245" s="145" t="s">
        <v>7814</v>
      </c>
      <c r="O245" s="145" t="s">
        <v>7814</v>
      </c>
      <c r="P245" s="145" t="s">
        <v>7814</v>
      </c>
      <c r="Q245" s="145" t="s">
        <v>7814</v>
      </c>
      <c r="R245" s="145" t="s">
        <v>7814</v>
      </c>
      <c r="S245" s="145" t="s">
        <v>7814</v>
      </c>
      <c r="T245" s="145" t="s">
        <v>7814</v>
      </c>
      <c r="U245" s="6"/>
    </row>
    <row r="246" spans="1:21" ht="25.5">
      <c r="A246" s="127" t="s">
        <v>2677</v>
      </c>
      <c r="B246" s="127" t="s">
        <v>1114</v>
      </c>
      <c r="C246" s="145" t="s">
        <v>7814</v>
      </c>
      <c r="D246" s="145" t="s">
        <v>7814</v>
      </c>
      <c r="E246" s="145" t="s">
        <v>7814</v>
      </c>
      <c r="F246" s="145" t="s">
        <v>7814</v>
      </c>
      <c r="G246" s="145" t="s">
        <v>7814</v>
      </c>
      <c r="H246" s="145" t="s">
        <v>7814</v>
      </c>
      <c r="I246" s="145" t="s">
        <v>7814</v>
      </c>
      <c r="J246" s="145" t="s">
        <v>7814</v>
      </c>
      <c r="K246" s="145" t="s">
        <v>7814</v>
      </c>
      <c r="L246" s="145" t="s">
        <v>7814</v>
      </c>
      <c r="M246" s="145" t="s">
        <v>7814</v>
      </c>
      <c r="N246" s="145">
        <v>0.18193899745846737</v>
      </c>
      <c r="O246" s="145">
        <v>0.14108347165153992</v>
      </c>
      <c r="P246" s="145">
        <v>0.32194468158791478</v>
      </c>
      <c r="Q246" s="145">
        <v>0.27158537329803423</v>
      </c>
      <c r="R246" s="145">
        <v>0.47798111337397459</v>
      </c>
      <c r="S246" s="145">
        <v>2.0921789020249157</v>
      </c>
      <c r="T246" s="145">
        <v>-0.92434757343910101</v>
      </c>
      <c r="U246" s="6"/>
    </row>
    <row r="247" spans="1:21">
      <c r="A247" s="127" t="s">
        <v>368</v>
      </c>
      <c r="B247" s="127" t="s">
        <v>53</v>
      </c>
      <c r="C247" s="145">
        <v>2.4702889978990719</v>
      </c>
      <c r="D247" s="145">
        <v>-0.5368648170984186</v>
      </c>
      <c r="E247" s="145">
        <v>2.5896159340822292E-2</v>
      </c>
      <c r="F247" s="145">
        <v>0.27169601529895177</v>
      </c>
      <c r="G247" s="145">
        <v>-2.3719291767252477E-2</v>
      </c>
      <c r="H247" s="145">
        <v>-9.0878931331617771E-2</v>
      </c>
      <c r="I247" s="145">
        <v>0.48125408051792407</v>
      </c>
      <c r="J247" s="145">
        <v>0.5424157899573705</v>
      </c>
      <c r="K247" s="145">
        <v>0.15147794881333881</v>
      </c>
      <c r="L247" s="145">
        <v>0.37776718869376086</v>
      </c>
      <c r="M247" s="145">
        <v>-0.18228252464763764</v>
      </c>
      <c r="N247" s="145">
        <v>5.3408107587757665E-2</v>
      </c>
      <c r="O247" s="145">
        <v>0.26188641508645694</v>
      </c>
      <c r="P247" s="145">
        <v>0.4408777824560341</v>
      </c>
      <c r="Q247" s="145">
        <v>0.1115686121382803</v>
      </c>
      <c r="R247" s="145">
        <v>6.6618010753438373E-2</v>
      </c>
      <c r="S247" s="145">
        <v>0.21336918781244707</v>
      </c>
      <c r="T247" s="145">
        <v>4.6123866734056031E-2</v>
      </c>
      <c r="U247" s="6"/>
    </row>
    <row r="248" spans="1:21">
      <c r="A248" s="127" t="s">
        <v>369</v>
      </c>
      <c r="B248" s="127" t="s">
        <v>2710</v>
      </c>
      <c r="C248" s="145">
        <v>-0.40069154854918038</v>
      </c>
      <c r="D248" s="145">
        <v>0.15036035921796642</v>
      </c>
      <c r="E248" s="145">
        <v>0.12870834532216632</v>
      </c>
      <c r="F248" s="145">
        <v>9.3759716172909041E-2</v>
      </c>
      <c r="G248" s="145">
        <v>0.1340052772826528</v>
      </c>
      <c r="H248" s="145">
        <v>0.13463194311223753</v>
      </c>
      <c r="I248" s="145">
        <v>0.14576499718270949</v>
      </c>
      <c r="J248" s="145">
        <v>0.14553797041914787</v>
      </c>
      <c r="K248" s="145">
        <v>8.8451691968283452E-2</v>
      </c>
      <c r="L248" s="145">
        <v>7.0100789357802465E-2</v>
      </c>
      <c r="M248" s="145">
        <v>0.11316286990307368</v>
      </c>
      <c r="N248" s="145">
        <v>0.10736784185922603</v>
      </c>
      <c r="O248" s="145">
        <v>0.11226099255710444</v>
      </c>
      <c r="P248" s="145">
        <v>9.130083518511399E-2</v>
      </c>
      <c r="Q248" s="145">
        <v>0.15587536065848834</v>
      </c>
      <c r="R248" s="145">
        <v>0.12631330387390854</v>
      </c>
      <c r="S248" s="145">
        <v>0.10402034198988908</v>
      </c>
      <c r="T248" s="145">
        <v>0.13181853667601695</v>
      </c>
      <c r="U248" s="6"/>
    </row>
    <row r="249" spans="1:21">
      <c r="A249" s="127" t="s">
        <v>370</v>
      </c>
      <c r="B249" s="127" t="s">
        <v>51</v>
      </c>
      <c r="C249" s="145">
        <v>3.4191650299857108E-2</v>
      </c>
      <c r="D249" s="145">
        <v>7.3625335491473876E-2</v>
      </c>
      <c r="E249" s="145">
        <v>6.926239263496331E-2</v>
      </c>
      <c r="F249" s="145">
        <v>-2.1068375871370559E-2</v>
      </c>
      <c r="G249" s="145">
        <v>-6.6079146119794735E-2</v>
      </c>
      <c r="H249" s="145">
        <v>0.13067886729179223</v>
      </c>
      <c r="I249" s="145">
        <v>0.13271510345458945</v>
      </c>
      <c r="J249" s="145">
        <v>0.16203438818689578</v>
      </c>
      <c r="K249" s="145">
        <v>6.7904728258517136E-2</v>
      </c>
      <c r="L249" s="145">
        <v>-8.4019435939665682E-2</v>
      </c>
      <c r="M249" s="145">
        <v>-1</v>
      </c>
      <c r="N249" s="145" t="s">
        <v>7814</v>
      </c>
      <c r="O249" s="145" t="s">
        <v>7814</v>
      </c>
      <c r="P249" s="145" t="s">
        <v>7814</v>
      </c>
      <c r="Q249" s="145" t="s">
        <v>7814</v>
      </c>
      <c r="R249" s="145" t="s">
        <v>7814</v>
      </c>
      <c r="S249" s="145" t="s">
        <v>7814</v>
      </c>
      <c r="T249" s="145" t="s">
        <v>7814</v>
      </c>
      <c r="U249" s="6"/>
    </row>
    <row r="250" spans="1:21">
      <c r="A250" s="127" t="s">
        <v>371</v>
      </c>
      <c r="B250" s="127" t="s">
        <v>50</v>
      </c>
      <c r="C250" s="145">
        <v>-0.29456532762731064</v>
      </c>
      <c r="D250" s="145">
        <v>22.140683594540963</v>
      </c>
      <c r="E250" s="145">
        <v>0.31830056689304703</v>
      </c>
      <c r="F250" s="145">
        <v>0.98776314345814142</v>
      </c>
      <c r="G250" s="145">
        <v>-0.37775637877599988</v>
      </c>
      <c r="H250" s="145">
        <v>4.3707402442920894E-2</v>
      </c>
      <c r="I250" s="145">
        <v>0.20171132292497415</v>
      </c>
      <c r="J250" s="145">
        <v>-4.2598110399817903E-2</v>
      </c>
      <c r="K250" s="145">
        <v>0.16037995344318562</v>
      </c>
      <c r="L250" s="145">
        <v>0.11547448566273767</v>
      </c>
      <c r="M250" s="145">
        <v>-1</v>
      </c>
      <c r="N250" s="145" t="s">
        <v>7814</v>
      </c>
      <c r="O250" s="145" t="s">
        <v>7814</v>
      </c>
      <c r="P250" s="145" t="s">
        <v>7814</v>
      </c>
      <c r="Q250" s="145" t="s">
        <v>7814</v>
      </c>
      <c r="R250" s="145" t="s">
        <v>7814</v>
      </c>
      <c r="S250" s="145" t="s">
        <v>7814</v>
      </c>
      <c r="T250" s="145" t="s">
        <v>7814</v>
      </c>
      <c r="U250" s="6"/>
    </row>
    <row r="251" spans="1:21">
      <c r="A251" s="127" t="s">
        <v>2723</v>
      </c>
      <c r="B251" s="127" t="s">
        <v>2724</v>
      </c>
      <c r="C251" s="145" t="s">
        <v>7814</v>
      </c>
      <c r="D251" s="145" t="s">
        <v>7814</v>
      </c>
      <c r="E251" s="145" t="s">
        <v>7814</v>
      </c>
      <c r="F251" s="145" t="s">
        <v>7814</v>
      </c>
      <c r="G251" s="145" t="s">
        <v>7814</v>
      </c>
      <c r="H251" s="145" t="s">
        <v>7814</v>
      </c>
      <c r="I251" s="145" t="s">
        <v>7814</v>
      </c>
      <c r="J251" s="145" t="s">
        <v>7814</v>
      </c>
      <c r="K251" s="145" t="s">
        <v>7814</v>
      </c>
      <c r="L251" s="145" t="s">
        <v>7814</v>
      </c>
      <c r="M251" s="145" t="s">
        <v>7814</v>
      </c>
      <c r="N251" s="145">
        <v>-0.32363341211181629</v>
      </c>
      <c r="O251" s="145">
        <v>0.24182208215185194</v>
      </c>
      <c r="P251" s="145">
        <v>-5.8970577326347383E-2</v>
      </c>
      <c r="Q251" s="145">
        <v>4.8113247103160381E-2</v>
      </c>
      <c r="R251" s="145">
        <v>0.20994273298882929</v>
      </c>
      <c r="S251" s="145">
        <v>4.2510650450778349E-2</v>
      </c>
      <c r="T251" s="145">
        <v>4.1073891441977574E-2</v>
      </c>
      <c r="U251" s="6"/>
    </row>
    <row r="252" spans="1:21">
      <c r="A252" s="127" t="s">
        <v>372</v>
      </c>
      <c r="B252" s="127" t="s">
        <v>49</v>
      </c>
      <c r="C252" s="145">
        <v>-2.5295229019601816E-2</v>
      </c>
      <c r="D252" s="145">
        <v>8.3317777254230105E-2</v>
      </c>
      <c r="E252" s="145">
        <v>0.29276488404587919</v>
      </c>
      <c r="F252" s="145">
        <v>8.6194433061256237E-2</v>
      </c>
      <c r="G252" s="145">
        <v>0.13119844462740851</v>
      </c>
      <c r="H252" s="145">
        <v>7.401792461623577E-2</v>
      </c>
      <c r="I252" s="145">
        <v>0.20122279425879144</v>
      </c>
      <c r="J252" s="145">
        <v>0.311960792947447</v>
      </c>
      <c r="K252" s="145">
        <v>0.14289781483673461</v>
      </c>
      <c r="L252" s="145">
        <v>-5.6274097651150677E-2</v>
      </c>
      <c r="M252" s="145">
        <v>-1</v>
      </c>
      <c r="N252" s="145" t="s">
        <v>7814</v>
      </c>
      <c r="O252" s="145" t="s">
        <v>7814</v>
      </c>
      <c r="P252" s="145" t="s">
        <v>7814</v>
      </c>
      <c r="Q252" s="145" t="s">
        <v>7814</v>
      </c>
      <c r="R252" s="145" t="s">
        <v>7814</v>
      </c>
      <c r="S252" s="145" t="s">
        <v>7814</v>
      </c>
      <c r="T252" s="145" t="s">
        <v>7814</v>
      </c>
      <c r="U252" s="6"/>
    </row>
    <row r="253" spans="1:21" ht="25.5">
      <c r="A253" s="127" t="s">
        <v>373</v>
      </c>
      <c r="B253" s="127" t="s">
        <v>203</v>
      </c>
      <c r="C253" s="145">
        <v>0.44266531175787394</v>
      </c>
      <c r="D253" s="145">
        <v>-0.94608759370873963</v>
      </c>
      <c r="E253" s="145">
        <v>2.9789284073485178</v>
      </c>
      <c r="F253" s="145">
        <v>-0.62970589748125105</v>
      </c>
      <c r="G253" s="145">
        <v>3.6056576323982541</v>
      </c>
      <c r="H253" s="145">
        <v>8.2096450046350924</v>
      </c>
      <c r="I253" s="145">
        <v>0.25759810265307803</v>
      </c>
      <c r="J253" s="145">
        <v>-0.18616532558579041</v>
      </c>
      <c r="K253" s="145">
        <v>-0.87339146012355928</v>
      </c>
      <c r="L253" s="145">
        <v>-0.39316362862538196</v>
      </c>
      <c r="M253" s="145">
        <v>8.7962867897679544</v>
      </c>
      <c r="N253" s="145">
        <v>-8.8721471662619344E-2</v>
      </c>
      <c r="O253" s="145">
        <v>-3.3075450786857807E-2</v>
      </c>
      <c r="P253" s="145">
        <v>4.6942308117700102E-2</v>
      </c>
      <c r="Q253" s="145">
        <v>0.684593984442734</v>
      </c>
      <c r="R253" s="145">
        <v>0.44354533084872738</v>
      </c>
      <c r="S253" s="145">
        <v>5.4367394099955481E-2</v>
      </c>
      <c r="T253" s="145">
        <v>-0.18295405314057606</v>
      </c>
      <c r="U253" s="6"/>
    </row>
    <row r="254" spans="1:21" ht="25.5">
      <c r="A254" s="127" t="s">
        <v>374</v>
      </c>
      <c r="B254" s="127" t="s">
        <v>48</v>
      </c>
      <c r="C254" s="145">
        <v>0.54510045025448761</v>
      </c>
      <c r="D254" s="145">
        <v>-0.28111354079985645</v>
      </c>
      <c r="E254" s="145">
        <v>-0.14631851083905267</v>
      </c>
      <c r="F254" s="145">
        <v>0.57858518722850094</v>
      </c>
      <c r="G254" s="145">
        <v>0.646326998290224</v>
      </c>
      <c r="H254" s="145">
        <v>-0.21870676800535813</v>
      </c>
      <c r="I254" s="145">
        <v>6.6427485032166432E-3</v>
      </c>
      <c r="J254" s="145">
        <v>-8.0234144029230514E-2</v>
      </c>
      <c r="K254" s="145">
        <v>0.47378959906259255</v>
      </c>
      <c r="L254" s="145">
        <v>-0.5176893456793652</v>
      </c>
      <c r="M254" s="145">
        <v>-1</v>
      </c>
      <c r="N254" s="145" t="s">
        <v>7814</v>
      </c>
      <c r="O254" s="145" t="s">
        <v>7814</v>
      </c>
      <c r="P254" s="145" t="s">
        <v>7814</v>
      </c>
      <c r="Q254" s="145" t="s">
        <v>7814</v>
      </c>
      <c r="R254" s="145" t="s">
        <v>7814</v>
      </c>
      <c r="S254" s="145" t="s">
        <v>7814</v>
      </c>
      <c r="T254" s="145" t="s">
        <v>7814</v>
      </c>
      <c r="U254" s="6"/>
    </row>
    <row r="255" spans="1:21">
      <c r="A255" s="127" t="s">
        <v>375</v>
      </c>
      <c r="B255" s="127" t="s">
        <v>47</v>
      </c>
      <c r="C255" s="145">
        <v>0.12227976249046368</v>
      </c>
      <c r="D255" s="145">
        <v>-6.5506057127122132E-3</v>
      </c>
      <c r="E255" s="145">
        <v>0.21346049892981492</v>
      </c>
      <c r="F255" s="145">
        <v>0.23000623731703432</v>
      </c>
      <c r="G255" s="145">
        <v>0.3094125150457876</v>
      </c>
      <c r="H255" s="145">
        <v>-0.2154577210907235</v>
      </c>
      <c r="I255" s="145">
        <v>-5.2055166945850363E-2</v>
      </c>
      <c r="J255" s="145">
        <v>7.1169225646839779E-2</v>
      </c>
      <c r="K255" s="145">
        <v>-0.70884040674860016</v>
      </c>
      <c r="L255" s="145">
        <v>0.37701570729564648</v>
      </c>
      <c r="M255" s="145">
        <v>1.3805956711424572</v>
      </c>
      <c r="N255" s="145">
        <v>1.6348913830543783E-2</v>
      </c>
      <c r="O255" s="145">
        <v>-0.13308294378439206</v>
      </c>
      <c r="P255" s="145">
        <v>-0.63409129986244128</v>
      </c>
      <c r="Q255" s="145">
        <v>3.4109490195536019</v>
      </c>
      <c r="R255" s="145">
        <v>-0.71636470355802095</v>
      </c>
      <c r="S255" s="145">
        <v>4.3019664646122511</v>
      </c>
      <c r="T255" s="145">
        <v>-0.33931893302740673</v>
      </c>
      <c r="U255" s="6"/>
    </row>
    <row r="256" spans="1:21">
      <c r="A256" s="127" t="s">
        <v>376</v>
      </c>
      <c r="B256" s="127" t="s">
        <v>46</v>
      </c>
      <c r="C256" s="145">
        <v>6.7994382035272583E-2</v>
      </c>
      <c r="D256" s="145">
        <v>1.5147777083686231</v>
      </c>
      <c r="E256" s="145">
        <v>-0.27003564671969493</v>
      </c>
      <c r="F256" s="145">
        <v>0.32588201936778366</v>
      </c>
      <c r="G256" s="145">
        <v>1.8754105239616937E-2</v>
      </c>
      <c r="H256" s="145">
        <v>0.1310025947145364</v>
      </c>
      <c r="I256" s="145">
        <v>-3.3825741360474219E-2</v>
      </c>
      <c r="J256" s="145">
        <v>0.17301074879171011</v>
      </c>
      <c r="K256" s="145">
        <v>2.1527044253971457E-2</v>
      </c>
      <c r="L256" s="145">
        <v>7.5729482035213042E-2</v>
      </c>
      <c r="M256" s="145">
        <v>4.5176906337770772E-2</v>
      </c>
      <c r="N256" s="145">
        <v>0.51650103080986554</v>
      </c>
      <c r="O256" s="145">
        <v>-0.15332491826410685</v>
      </c>
      <c r="P256" s="145">
        <v>0.32553460187020677</v>
      </c>
      <c r="Q256" s="145">
        <v>0.51834276738778595</v>
      </c>
      <c r="R256" s="145">
        <v>0.20725486537692417</v>
      </c>
      <c r="S256" s="145">
        <v>-0.16179971863529663</v>
      </c>
      <c r="T256" s="145">
        <v>7.2046937035940201E-2</v>
      </c>
      <c r="U256" s="6"/>
    </row>
    <row r="257" spans="1:21">
      <c r="A257" s="127" t="s">
        <v>377</v>
      </c>
      <c r="B257" s="127" t="s">
        <v>2822</v>
      </c>
      <c r="C257" s="145">
        <v>-0.92551747623936176</v>
      </c>
      <c r="D257" s="145">
        <v>5.2709109168015251</v>
      </c>
      <c r="E257" s="145">
        <v>1.2959462263129002</v>
      </c>
      <c r="F257" s="145">
        <v>1.1622594898644203</v>
      </c>
      <c r="G257" s="145">
        <v>-0.21942379969135853</v>
      </c>
      <c r="H257" s="145">
        <v>2.078527194431226</v>
      </c>
      <c r="I257" s="145">
        <v>-0.13083382563881338</v>
      </c>
      <c r="J257" s="145">
        <v>2.9910696580288603</v>
      </c>
      <c r="K257" s="145">
        <v>-0.31981679751163128</v>
      </c>
      <c r="L257" s="145">
        <v>-0.6847582255518242</v>
      </c>
      <c r="M257" s="145">
        <v>1.1306987911667263</v>
      </c>
      <c r="N257" s="145">
        <v>0.15290068505892618</v>
      </c>
      <c r="O257" s="145">
        <v>-5.8455756554490118E-2</v>
      </c>
      <c r="P257" s="145">
        <v>9.493736493146275E-2</v>
      </c>
      <c r="Q257" s="145">
        <v>0.61551919142216871</v>
      </c>
      <c r="R257" s="145">
        <v>0.2442863347673864</v>
      </c>
      <c r="S257" s="145">
        <v>0.5359648541472285</v>
      </c>
      <c r="T257" s="145">
        <v>-9.2063481805470873E-2</v>
      </c>
      <c r="U257" s="6"/>
    </row>
    <row r="258" spans="1:21">
      <c r="A258" s="127" t="s">
        <v>378</v>
      </c>
      <c r="B258" s="127" t="s">
        <v>44</v>
      </c>
      <c r="C258" s="145">
        <v>-0.86121228694228225</v>
      </c>
      <c r="D258" s="145">
        <v>3.5951394890729724</v>
      </c>
      <c r="E258" s="145">
        <v>0.81660721149216975</v>
      </c>
      <c r="F258" s="145">
        <v>-0.21131813274376957</v>
      </c>
      <c r="G258" s="145">
        <v>1.5685582031056966</v>
      </c>
      <c r="H258" s="145">
        <v>-0.18292262487135147</v>
      </c>
      <c r="I258" s="145">
        <v>-0.4582290229905413</v>
      </c>
      <c r="J258" s="145">
        <v>0.25850847817775791</v>
      </c>
      <c r="K258" s="145">
        <v>6.9954553298599287E-2</v>
      </c>
      <c r="L258" s="145">
        <v>5.7730253297203514E-2</v>
      </c>
      <c r="M258" s="145">
        <v>0.6844755206643055</v>
      </c>
      <c r="N258" s="145">
        <v>-0.20338002672677183</v>
      </c>
      <c r="O258" s="145">
        <v>-0.26218735537783255</v>
      </c>
      <c r="P258" s="145">
        <v>0.3968131720888477</v>
      </c>
      <c r="Q258" s="145">
        <v>0.53939512563422298</v>
      </c>
      <c r="R258" s="145">
        <v>-2.9187216479203255E-2</v>
      </c>
      <c r="S258" s="145">
        <v>0.19678137170009044</v>
      </c>
      <c r="T258" s="145">
        <v>-0.13805156831030857</v>
      </c>
      <c r="U258" s="6"/>
    </row>
    <row r="259" spans="1:21">
      <c r="A259" s="127" t="s">
        <v>379</v>
      </c>
      <c r="B259" s="127" t="s">
        <v>43</v>
      </c>
      <c r="C259" s="145">
        <v>0.21129940405154427</v>
      </c>
      <c r="D259" s="145">
        <v>-0.14842028654283529</v>
      </c>
      <c r="E259" s="145">
        <v>6.7278943895280052E-3</v>
      </c>
      <c r="F259" s="145">
        <v>6.568762372850398E-2</v>
      </c>
      <c r="G259" s="145">
        <v>0.11218736807889308</v>
      </c>
      <c r="H259" s="145">
        <v>0.19176441284619003</v>
      </c>
      <c r="I259" s="145">
        <v>0.27905212702814347</v>
      </c>
      <c r="J259" s="145">
        <v>-0.22835065671325211</v>
      </c>
      <c r="K259" s="145">
        <v>-9.8552099461853046E-2</v>
      </c>
      <c r="L259" s="145">
        <v>-0.56070803714786044</v>
      </c>
      <c r="M259" s="145">
        <v>-1</v>
      </c>
      <c r="N259" s="145" t="s">
        <v>7814</v>
      </c>
      <c r="O259" s="145" t="s">
        <v>7814</v>
      </c>
      <c r="P259" s="145" t="s">
        <v>7814</v>
      </c>
      <c r="Q259" s="145" t="s">
        <v>7814</v>
      </c>
      <c r="R259" s="145" t="s">
        <v>7814</v>
      </c>
      <c r="S259" s="145" t="s">
        <v>7814</v>
      </c>
      <c r="T259" s="145" t="s">
        <v>7814</v>
      </c>
      <c r="U259" s="6"/>
    </row>
    <row r="260" spans="1:21">
      <c r="A260" s="127" t="s">
        <v>380</v>
      </c>
      <c r="B260" s="127" t="s">
        <v>42</v>
      </c>
      <c r="C260" s="145">
        <v>0.49085809983674217</v>
      </c>
      <c r="D260" s="145">
        <v>7.246036403923321E-3</v>
      </c>
      <c r="E260" s="145">
        <v>0.76722903000901521</v>
      </c>
      <c r="F260" s="145">
        <v>-0.19132921977376627</v>
      </c>
      <c r="G260" s="145">
        <v>7.3343874038400989E-3</v>
      </c>
      <c r="H260" s="145">
        <v>-4.0014355294280705E-2</v>
      </c>
      <c r="I260" s="145">
        <v>0.12879740066249423</v>
      </c>
      <c r="J260" s="145">
        <v>6.244778781713229E-2</v>
      </c>
      <c r="K260" s="145">
        <v>8.5378807227001571E-2</v>
      </c>
      <c r="L260" s="145">
        <v>0.14828832029716366</v>
      </c>
      <c r="M260" s="145">
        <v>-1</v>
      </c>
      <c r="N260" s="145" t="s">
        <v>7814</v>
      </c>
      <c r="O260" s="145" t="s">
        <v>7814</v>
      </c>
      <c r="P260" s="145" t="s">
        <v>7814</v>
      </c>
      <c r="Q260" s="145" t="s">
        <v>7814</v>
      </c>
      <c r="R260" s="145" t="s">
        <v>7814</v>
      </c>
      <c r="S260" s="145" t="s">
        <v>7814</v>
      </c>
      <c r="T260" s="145" t="s">
        <v>7814</v>
      </c>
      <c r="U260" s="6"/>
    </row>
    <row r="261" spans="1:21">
      <c r="A261" s="127" t="s">
        <v>381</v>
      </c>
      <c r="B261" s="127" t="s">
        <v>41</v>
      </c>
      <c r="C261" s="145">
        <v>0.17285477751170669</v>
      </c>
      <c r="D261" s="145">
        <v>-0.16853948594328147</v>
      </c>
      <c r="E261" s="145">
        <v>0.26097083301172397</v>
      </c>
      <c r="F261" s="145">
        <v>0.26431215857955681</v>
      </c>
      <c r="G261" s="145">
        <v>-0.34644748533184189</v>
      </c>
      <c r="H261" s="145">
        <v>0.54148798505134621</v>
      </c>
      <c r="I261" s="145">
        <v>-0.30125156285648408</v>
      </c>
      <c r="J261" s="145">
        <v>0.79877635867447494</v>
      </c>
      <c r="K261" s="145">
        <v>-0.45107767337403742</v>
      </c>
      <c r="L261" s="145">
        <v>-2.2613993030716088E-2</v>
      </c>
      <c r="M261" s="145">
        <v>-1</v>
      </c>
      <c r="N261" s="145" t="s">
        <v>7814</v>
      </c>
      <c r="O261" s="145" t="s">
        <v>7814</v>
      </c>
      <c r="P261" s="145" t="s">
        <v>7814</v>
      </c>
      <c r="Q261" s="145" t="s">
        <v>7814</v>
      </c>
      <c r="R261" s="145" t="s">
        <v>7814</v>
      </c>
      <c r="S261" s="145" t="s">
        <v>7814</v>
      </c>
      <c r="T261" s="145" t="s">
        <v>7814</v>
      </c>
      <c r="U261" s="6"/>
    </row>
    <row r="262" spans="1:21" ht="25.5">
      <c r="A262" s="127" t="s">
        <v>382</v>
      </c>
      <c r="B262" s="127" t="s">
        <v>219</v>
      </c>
      <c r="C262" s="145">
        <v>0.15590613162019165</v>
      </c>
      <c r="D262" s="145">
        <v>0.26848451775759513</v>
      </c>
      <c r="E262" s="145">
        <v>5.4737477853579387E-2</v>
      </c>
      <c r="F262" s="145">
        <v>0.13638806712308285</v>
      </c>
      <c r="G262" s="145">
        <v>0.40337375602399284</v>
      </c>
      <c r="H262" s="145">
        <v>-0.29983919141890403</v>
      </c>
      <c r="I262" s="145">
        <v>-1</v>
      </c>
      <c r="J262" s="145" t="s">
        <v>7814</v>
      </c>
      <c r="K262" s="145" t="s">
        <v>7814</v>
      </c>
      <c r="L262" s="145" t="s">
        <v>7814</v>
      </c>
      <c r="M262" s="145" t="s">
        <v>7814</v>
      </c>
      <c r="N262" s="145" t="s">
        <v>7814</v>
      </c>
      <c r="O262" s="145" t="s">
        <v>7814</v>
      </c>
      <c r="P262" s="145" t="s">
        <v>7814</v>
      </c>
      <c r="Q262" s="145" t="s">
        <v>7814</v>
      </c>
      <c r="R262" s="145" t="s">
        <v>7814</v>
      </c>
      <c r="S262" s="145" t="s">
        <v>7814</v>
      </c>
      <c r="T262" s="145" t="s">
        <v>7814</v>
      </c>
      <c r="U262" s="6"/>
    </row>
    <row r="263" spans="1:21">
      <c r="A263" s="127" t="s">
        <v>383</v>
      </c>
      <c r="B263" s="127" t="s">
        <v>40</v>
      </c>
      <c r="C263" s="145">
        <v>0.22887997249257344</v>
      </c>
      <c r="D263" s="145">
        <v>0.13978698526074043</v>
      </c>
      <c r="E263" s="145">
        <v>7.8727827629044289E-2</v>
      </c>
      <c r="F263" s="145">
        <v>3.200575882685941E-2</v>
      </c>
      <c r="G263" s="145">
        <v>0.1842688766964396</v>
      </c>
      <c r="H263" s="145">
        <v>4.0965457661522958E-2</v>
      </c>
      <c r="I263" s="145">
        <v>0.35607301005788994</v>
      </c>
      <c r="J263" s="145">
        <v>0.33992173239134171</v>
      </c>
      <c r="K263" s="145">
        <v>0.26650404139597589</v>
      </c>
      <c r="L263" s="145">
        <v>0.4617490390760392</v>
      </c>
      <c r="M263" s="145">
        <v>0.56195437203479981</v>
      </c>
      <c r="N263" s="145">
        <v>0.16181184788186848</v>
      </c>
      <c r="O263" s="145">
        <v>0.22147518958937668</v>
      </c>
      <c r="P263" s="145">
        <v>6.8205074491010431E-2</v>
      </c>
      <c r="Q263" s="145">
        <v>-0.23599130715902872</v>
      </c>
      <c r="R263" s="145">
        <v>8.7984604528747998E-2</v>
      </c>
      <c r="S263" s="145">
        <v>0.22085875994166718</v>
      </c>
      <c r="T263" s="145">
        <v>0.2779151486943055</v>
      </c>
      <c r="U263" s="6"/>
    </row>
    <row r="264" spans="1:21">
      <c r="A264" s="127" t="s">
        <v>384</v>
      </c>
      <c r="B264" s="127" t="s">
        <v>39</v>
      </c>
      <c r="C264" s="145">
        <v>8.1333398440503177E-2</v>
      </c>
      <c r="D264" s="145">
        <v>-5.0196406236906466E-2</v>
      </c>
      <c r="E264" s="145">
        <v>0.19352659313295689</v>
      </c>
      <c r="F264" s="145">
        <v>-0.39130915801497157</v>
      </c>
      <c r="G264" s="145">
        <v>-0.23421210924926641</v>
      </c>
      <c r="H264" s="145">
        <v>0.11257912322863552</v>
      </c>
      <c r="I264" s="145">
        <v>0.40155174868314908</v>
      </c>
      <c r="J264" s="145">
        <v>8.2220891924317419E-2</v>
      </c>
      <c r="K264" s="145">
        <v>-2.6829756145361084E-3</v>
      </c>
      <c r="L264" s="145">
        <v>2.5626725626617147E-3</v>
      </c>
      <c r="M264" s="145">
        <v>0.29064207336544101</v>
      </c>
      <c r="N264" s="145">
        <v>-0.17341975556043188</v>
      </c>
      <c r="O264" s="145">
        <v>9.067113794838437E-2</v>
      </c>
      <c r="P264" s="145">
        <v>0.34900249086770091</v>
      </c>
      <c r="Q264" s="145">
        <v>-0.14132100592165395</v>
      </c>
      <c r="R264" s="145">
        <v>0.75156885721940148</v>
      </c>
      <c r="S264" s="145">
        <v>8.0189428604424351E-2</v>
      </c>
      <c r="T264" s="145">
        <v>-0.24422670064292262</v>
      </c>
      <c r="U264" s="6"/>
    </row>
    <row r="265" spans="1:21" ht="25.5">
      <c r="A265" s="127" t="s">
        <v>385</v>
      </c>
      <c r="B265" s="127" t="s">
        <v>185</v>
      </c>
      <c r="C265" s="145" t="s">
        <v>7814</v>
      </c>
      <c r="D265" s="145" t="s">
        <v>7814</v>
      </c>
      <c r="E265" s="145" t="s">
        <v>7814</v>
      </c>
      <c r="F265" s="145" t="s">
        <v>7814</v>
      </c>
      <c r="G265" s="145" t="s">
        <v>7814</v>
      </c>
      <c r="H265" s="145" t="s">
        <v>7814</v>
      </c>
      <c r="I265" s="145" t="s">
        <v>7814</v>
      </c>
      <c r="J265" s="145" t="s">
        <v>7814</v>
      </c>
      <c r="K265" s="145">
        <v>-1</v>
      </c>
      <c r="L265" s="145" t="s">
        <v>7814</v>
      </c>
      <c r="M265" s="145" t="s">
        <v>7814</v>
      </c>
      <c r="N265" s="145" t="s">
        <v>7814</v>
      </c>
      <c r="O265" s="145" t="s">
        <v>7814</v>
      </c>
      <c r="P265" s="145" t="s">
        <v>7814</v>
      </c>
      <c r="Q265" s="145" t="s">
        <v>7814</v>
      </c>
      <c r="R265" s="145" t="s">
        <v>7814</v>
      </c>
      <c r="S265" s="145" t="s">
        <v>7814</v>
      </c>
      <c r="T265" s="145" t="s">
        <v>7814</v>
      </c>
      <c r="U265" s="6"/>
    </row>
    <row r="266" spans="1:21" ht="25.5">
      <c r="A266" s="127" t="s">
        <v>386</v>
      </c>
      <c r="B266" s="127" t="s">
        <v>7666</v>
      </c>
      <c r="C266" s="145">
        <v>0.12420757417643616</v>
      </c>
      <c r="D266" s="145">
        <v>0.28211034965597415</v>
      </c>
      <c r="E266" s="145">
        <v>0.13167552414414155</v>
      </c>
      <c r="F266" s="145">
        <v>0.11607379991942006</v>
      </c>
      <c r="G266" s="145">
        <v>0.22223194649612374</v>
      </c>
      <c r="H266" s="145">
        <v>9.6766807970554342E-2</v>
      </c>
      <c r="I266" s="145">
        <v>5.5819709820746938E-2</v>
      </c>
      <c r="J266" s="145">
        <v>-0.9944711807583676</v>
      </c>
      <c r="K266" s="145">
        <v>-0.99422187429411768</v>
      </c>
      <c r="L266" s="145">
        <v>-2.7465653340217232E-2</v>
      </c>
      <c r="M266" s="145">
        <v>15.444884260684002</v>
      </c>
      <c r="N266" s="145">
        <v>0.95005495514066729</v>
      </c>
      <c r="O266" s="145">
        <v>-0.41994083879868627</v>
      </c>
      <c r="P266" s="145">
        <v>1.7398857671955668</v>
      </c>
      <c r="Q266" s="145">
        <v>-0.71689348338607317</v>
      </c>
      <c r="R266" s="145">
        <v>0.49104517657895291</v>
      </c>
      <c r="S266" s="145">
        <v>3.2887249656298012</v>
      </c>
      <c r="T266" s="145">
        <v>-0.81657502501023838</v>
      </c>
      <c r="U266" s="6"/>
    </row>
    <row r="267" spans="1:21" ht="25.5">
      <c r="A267" s="127" t="s">
        <v>387</v>
      </c>
      <c r="B267" s="127" t="s">
        <v>7667</v>
      </c>
      <c r="C267" s="145">
        <v>-0.91386195553909078</v>
      </c>
      <c r="D267" s="145">
        <v>0.30717068467131098</v>
      </c>
      <c r="E267" s="145">
        <v>3.4324162815648145</v>
      </c>
      <c r="F267" s="145">
        <v>-0.94495698248249327</v>
      </c>
      <c r="G267" s="145">
        <v>10.660409002890781</v>
      </c>
      <c r="H267" s="145">
        <v>-4.681941582210262E-3</v>
      </c>
      <c r="I267" s="145">
        <v>-0.67661100594575108</v>
      </c>
      <c r="J267" s="145">
        <v>-0.68869285543425884</v>
      </c>
      <c r="K267" s="145">
        <v>2.4592812982589676</v>
      </c>
      <c r="L267" s="145">
        <v>0.53583731742757401</v>
      </c>
      <c r="M267" s="145">
        <v>1.241445967877562</v>
      </c>
      <c r="N267" s="145">
        <v>0.2623140780331647</v>
      </c>
      <c r="O267" s="145">
        <v>-0.78240750374258716</v>
      </c>
      <c r="P267" s="145">
        <v>-0.12342843151359376</v>
      </c>
      <c r="Q267" s="145">
        <v>-0.62098776923630916</v>
      </c>
      <c r="R267" s="145">
        <v>5.3091925076625808E-2</v>
      </c>
      <c r="S267" s="145">
        <v>0.23498422581359649</v>
      </c>
      <c r="T267" s="145">
        <v>6.0488505094475495E-2</v>
      </c>
      <c r="U267" s="6"/>
    </row>
    <row r="268" spans="1:21">
      <c r="A268" s="127" t="s">
        <v>2918</v>
      </c>
      <c r="B268" s="127" t="s">
        <v>210</v>
      </c>
      <c r="C268" s="145" t="s">
        <v>7814</v>
      </c>
      <c r="D268" s="145" t="s">
        <v>7814</v>
      </c>
      <c r="E268" s="145" t="s">
        <v>7814</v>
      </c>
      <c r="F268" s="145" t="s">
        <v>7814</v>
      </c>
      <c r="G268" s="145" t="s">
        <v>7814</v>
      </c>
      <c r="H268" s="145" t="s">
        <v>7814</v>
      </c>
      <c r="I268" s="145" t="s">
        <v>7814</v>
      </c>
      <c r="J268" s="145" t="s">
        <v>7814</v>
      </c>
      <c r="K268" s="145" t="s">
        <v>7814</v>
      </c>
      <c r="L268" s="145" t="s">
        <v>7814</v>
      </c>
      <c r="M268" s="145" t="s">
        <v>7814</v>
      </c>
      <c r="N268" s="145">
        <v>-0.187409309671074</v>
      </c>
      <c r="O268" s="145">
        <v>0.37298122121899274</v>
      </c>
      <c r="P268" s="145">
        <v>7.2554394335394262E-2</v>
      </c>
      <c r="Q268" s="145">
        <v>0.8520460873240906</v>
      </c>
      <c r="R268" s="145">
        <v>-0.58071590961450781</v>
      </c>
      <c r="S268" s="145">
        <v>-0.19939118516287491</v>
      </c>
      <c r="T268" s="145">
        <v>6.9491556848115602E-2</v>
      </c>
      <c r="U268" s="6"/>
    </row>
    <row r="269" spans="1:21">
      <c r="A269" s="127" t="s">
        <v>388</v>
      </c>
      <c r="B269" s="127" t="s">
        <v>38</v>
      </c>
      <c r="C269" s="145">
        <v>0.25684265164341519</v>
      </c>
      <c r="D269" s="145">
        <v>0.84208376529280327</v>
      </c>
      <c r="E269" s="145">
        <v>9.4756511156632861E-2</v>
      </c>
      <c r="F269" s="145">
        <v>-5.325542496134749E-2</v>
      </c>
      <c r="G269" s="145">
        <v>2.5102094946938484E-2</v>
      </c>
      <c r="H269" s="145">
        <v>3.9368319038912532E-2</v>
      </c>
      <c r="I269" s="145">
        <v>-4.6114207307581166E-2</v>
      </c>
      <c r="J269" s="145">
        <v>-9.6741735162007413E-3</v>
      </c>
      <c r="K269" s="145">
        <v>0.19035476700834331</v>
      </c>
      <c r="L269" s="145">
        <v>0.23031256717889401</v>
      </c>
      <c r="M269" s="145">
        <v>0.33617771791770917</v>
      </c>
      <c r="N269" s="145">
        <v>0.1530215171672191</v>
      </c>
      <c r="O269" s="145">
        <v>-4.3722063502396089E-2</v>
      </c>
      <c r="P269" s="145">
        <v>-0.40045328940001673</v>
      </c>
      <c r="Q269" s="145">
        <v>9.4552240759222389E-2</v>
      </c>
      <c r="R269" s="145">
        <v>-5.5055482533708754E-2</v>
      </c>
      <c r="S269" s="145">
        <v>-0.14239528767858947</v>
      </c>
      <c r="T269" s="145">
        <v>2.9919363520675497E-2</v>
      </c>
      <c r="U269" s="6"/>
    </row>
    <row r="270" spans="1:21">
      <c r="A270" s="127" t="s">
        <v>2930</v>
      </c>
      <c r="B270" s="127" t="s">
        <v>176</v>
      </c>
      <c r="C270" s="145" t="s">
        <v>7814</v>
      </c>
      <c r="D270" s="145" t="s">
        <v>7814</v>
      </c>
      <c r="E270" s="145" t="s">
        <v>7814</v>
      </c>
      <c r="F270" s="145" t="s">
        <v>7814</v>
      </c>
      <c r="G270" s="145" t="s">
        <v>7814</v>
      </c>
      <c r="H270" s="145" t="s">
        <v>7814</v>
      </c>
      <c r="I270" s="145" t="s">
        <v>7814</v>
      </c>
      <c r="J270" s="145" t="s">
        <v>7814</v>
      </c>
      <c r="K270" s="145" t="s">
        <v>7814</v>
      </c>
      <c r="L270" s="145" t="s">
        <v>7814</v>
      </c>
      <c r="M270" s="145" t="s">
        <v>7814</v>
      </c>
      <c r="N270" s="145">
        <v>-6.7911127430730828E-2</v>
      </c>
      <c r="O270" s="145">
        <v>-0.21809670908256079</v>
      </c>
      <c r="P270" s="145">
        <v>0.2371295057808657</v>
      </c>
      <c r="Q270" s="145">
        <v>-1.7676078826795692E-2</v>
      </c>
      <c r="R270" s="145">
        <v>0.43626250259347621</v>
      </c>
      <c r="S270" s="145">
        <v>0.24276382655195985</v>
      </c>
      <c r="T270" s="145">
        <v>0.67748896399943948</v>
      </c>
      <c r="U270" s="6"/>
    </row>
    <row r="271" spans="1:21" ht="25.5">
      <c r="A271" s="127" t="s">
        <v>2961</v>
      </c>
      <c r="B271" s="127" t="s">
        <v>2962</v>
      </c>
      <c r="C271" s="145" t="s">
        <v>7814</v>
      </c>
      <c r="D271" s="145" t="s">
        <v>7814</v>
      </c>
      <c r="E271" s="145" t="s">
        <v>7814</v>
      </c>
      <c r="F271" s="145" t="s">
        <v>7814</v>
      </c>
      <c r="G271" s="145" t="s">
        <v>7814</v>
      </c>
      <c r="H271" s="145" t="s">
        <v>7814</v>
      </c>
      <c r="I271" s="145" t="s">
        <v>7814</v>
      </c>
      <c r="J271" s="145" t="s">
        <v>7814</v>
      </c>
      <c r="K271" s="145" t="s">
        <v>7814</v>
      </c>
      <c r="L271" s="145" t="s">
        <v>7814</v>
      </c>
      <c r="M271" s="145" t="s">
        <v>7814</v>
      </c>
      <c r="N271" s="145">
        <v>-1</v>
      </c>
      <c r="O271" s="145" t="s">
        <v>7814</v>
      </c>
      <c r="P271" s="145" t="s">
        <v>7814</v>
      </c>
      <c r="Q271" s="145">
        <v>0.68354636496255283</v>
      </c>
      <c r="R271" s="145">
        <v>0.19946015546570273</v>
      </c>
      <c r="S271" s="145">
        <v>1.7319040830264622E-2</v>
      </c>
      <c r="T271" s="145">
        <v>9.9541208142407217E-2</v>
      </c>
      <c r="U271" s="6"/>
    </row>
    <row r="272" spans="1:21" ht="25.5">
      <c r="A272" s="127" t="s">
        <v>2965</v>
      </c>
      <c r="B272" s="127" t="s">
        <v>7668</v>
      </c>
      <c r="C272" s="145" t="s">
        <v>7814</v>
      </c>
      <c r="D272" s="145" t="s">
        <v>7814</v>
      </c>
      <c r="E272" s="145" t="s">
        <v>7814</v>
      </c>
      <c r="F272" s="145" t="s">
        <v>7814</v>
      </c>
      <c r="G272" s="145" t="s">
        <v>7814</v>
      </c>
      <c r="H272" s="145" t="s">
        <v>7814</v>
      </c>
      <c r="I272" s="145" t="s">
        <v>7814</v>
      </c>
      <c r="J272" s="145" t="s">
        <v>7814</v>
      </c>
      <c r="K272" s="145" t="s">
        <v>7814</v>
      </c>
      <c r="L272" s="145" t="s">
        <v>7814</v>
      </c>
      <c r="M272" s="145" t="s">
        <v>7814</v>
      </c>
      <c r="N272" s="145">
        <v>0.20394229827273963</v>
      </c>
      <c r="O272" s="145">
        <v>-0.60221950595656182</v>
      </c>
      <c r="P272" s="145">
        <v>3.1095593014105093E-2</v>
      </c>
      <c r="Q272" s="145">
        <v>0.13722867555669666</v>
      </c>
      <c r="R272" s="145">
        <v>0.12666313301526036</v>
      </c>
      <c r="S272" s="145">
        <v>-7.3632224979272159E-2</v>
      </c>
      <c r="T272" s="145">
        <v>9.285149953101457E-2</v>
      </c>
      <c r="U272" s="6"/>
    </row>
    <row r="273" spans="1:21">
      <c r="A273" s="127" t="s">
        <v>389</v>
      </c>
      <c r="B273" s="127" t="s">
        <v>37</v>
      </c>
      <c r="C273" s="145">
        <v>4.1411090943329421E-3</v>
      </c>
      <c r="D273" s="145">
        <v>2.012822353845635E-2</v>
      </c>
      <c r="E273" s="145">
        <v>2.1557179097125807E-2</v>
      </c>
      <c r="F273" s="145">
        <v>0.95353784402599084</v>
      </c>
      <c r="G273" s="145">
        <v>-0.65633958614215282</v>
      </c>
      <c r="H273" s="145">
        <v>0.18053553764499661</v>
      </c>
      <c r="I273" s="145">
        <v>7.3111183139811534E-2</v>
      </c>
      <c r="J273" s="145">
        <v>0.93206467199800813</v>
      </c>
      <c r="K273" s="145">
        <v>0.11790477649947985</v>
      </c>
      <c r="L273" s="145">
        <v>-0.48042082200765368</v>
      </c>
      <c r="M273" s="145">
        <v>18.788941522639909</v>
      </c>
      <c r="N273" s="145">
        <v>0.12703712098389555</v>
      </c>
      <c r="O273" s="145">
        <v>-1.8253677858079385E-2</v>
      </c>
      <c r="P273" s="145">
        <v>0.35046271342324531</v>
      </c>
      <c r="Q273" s="145">
        <v>0.15538711876242453</v>
      </c>
      <c r="R273" s="145">
        <v>2.7985321712654991E-2</v>
      </c>
      <c r="S273" s="145">
        <v>0.25328917928207711</v>
      </c>
      <c r="T273" s="145">
        <v>8.6400269915010056E-2</v>
      </c>
      <c r="U273" s="6"/>
    </row>
    <row r="274" spans="1:21">
      <c r="A274" s="127" t="s">
        <v>3050</v>
      </c>
      <c r="B274" s="127" t="s">
        <v>3051</v>
      </c>
      <c r="C274" s="145" t="s">
        <v>7814</v>
      </c>
      <c r="D274" s="145" t="s">
        <v>7814</v>
      </c>
      <c r="E274" s="145" t="s">
        <v>7814</v>
      </c>
      <c r="F274" s="145" t="s">
        <v>7814</v>
      </c>
      <c r="G274" s="145" t="s">
        <v>7814</v>
      </c>
      <c r="H274" s="145" t="s">
        <v>7814</v>
      </c>
      <c r="I274" s="145" t="s">
        <v>7814</v>
      </c>
      <c r="J274" s="145" t="s">
        <v>7814</v>
      </c>
      <c r="K274" s="145" t="s">
        <v>7814</v>
      </c>
      <c r="L274" s="145" t="s">
        <v>7814</v>
      </c>
      <c r="M274" s="145" t="s">
        <v>7814</v>
      </c>
      <c r="N274" s="145">
        <v>1.0631973932605512</v>
      </c>
      <c r="O274" s="145">
        <v>5.4392887947639107E-2</v>
      </c>
      <c r="P274" s="145">
        <v>6.1086028047205261E-2</v>
      </c>
      <c r="Q274" s="145">
        <v>-6.4423911888145335E-2</v>
      </c>
      <c r="R274" s="145">
        <v>-0.145179869322726</v>
      </c>
      <c r="S274" s="145">
        <v>8.9104768683540725E-2</v>
      </c>
      <c r="T274" s="145">
        <v>0.14955182976260337</v>
      </c>
      <c r="U274" s="6"/>
    </row>
    <row r="275" spans="1:21">
      <c r="A275" s="127" t="s">
        <v>390</v>
      </c>
      <c r="B275" s="127" t="s">
        <v>3058</v>
      </c>
      <c r="C275" s="145">
        <v>0.23209970354211035</v>
      </c>
      <c r="D275" s="145">
        <v>-0.12197718942524727</v>
      </c>
      <c r="E275" s="145">
        <v>2.5768883741016824E-2</v>
      </c>
      <c r="F275" s="145">
        <v>-2.4787771375567532E-2</v>
      </c>
      <c r="G275" s="145">
        <v>0.20943238647604009</v>
      </c>
      <c r="H275" s="145">
        <v>2.7171817038491145E-2</v>
      </c>
      <c r="I275" s="145">
        <v>6.5866480456481455E-2</v>
      </c>
      <c r="J275" s="145">
        <v>0.27918051850453701</v>
      </c>
      <c r="K275" s="145">
        <v>0.90645961880055193</v>
      </c>
      <c r="L275" s="145">
        <v>9.022685916914526E-2</v>
      </c>
      <c r="M275" s="145">
        <v>13.18848637799125</v>
      </c>
      <c r="N275" s="145">
        <v>0.59660457008986745</v>
      </c>
      <c r="O275" s="145">
        <v>0.35676058640370656</v>
      </c>
      <c r="P275" s="145">
        <v>9.947578188159345E-2</v>
      </c>
      <c r="Q275" s="145">
        <v>6.1905898266113986E-2</v>
      </c>
      <c r="R275" s="145">
        <v>9.3713482340016904E-2</v>
      </c>
      <c r="S275" s="145">
        <v>2.6551869682865825E-2</v>
      </c>
      <c r="T275" s="145">
        <v>0.16299981711458086</v>
      </c>
      <c r="U275" s="6"/>
    </row>
    <row r="276" spans="1:21">
      <c r="A276" s="127" t="s">
        <v>391</v>
      </c>
      <c r="B276" s="127" t="s">
        <v>36</v>
      </c>
      <c r="C276" s="145">
        <v>0.19748391812947094</v>
      </c>
      <c r="D276" s="145">
        <v>0.19490019696987917</v>
      </c>
      <c r="E276" s="145">
        <v>3.9190587393137355E-2</v>
      </c>
      <c r="F276" s="145">
        <v>-6.4629697299800398E-3</v>
      </c>
      <c r="G276" s="145">
        <v>3.7177412738847573E-2</v>
      </c>
      <c r="H276" s="145">
        <v>4.5792942206432673E-2</v>
      </c>
      <c r="I276" s="145">
        <v>-3.9367136867648339E-4</v>
      </c>
      <c r="J276" s="145">
        <v>0.15494289627153035</v>
      </c>
      <c r="K276" s="145">
        <v>1.2070141910004282</v>
      </c>
      <c r="L276" s="145">
        <v>-0.41463436761097716</v>
      </c>
      <c r="M276" s="145">
        <v>-1</v>
      </c>
      <c r="N276" s="145" t="s">
        <v>7814</v>
      </c>
      <c r="O276" s="145" t="s">
        <v>7814</v>
      </c>
      <c r="P276" s="145" t="s">
        <v>7814</v>
      </c>
      <c r="Q276" s="145" t="s">
        <v>7814</v>
      </c>
      <c r="R276" s="145" t="s">
        <v>7814</v>
      </c>
      <c r="S276" s="145" t="s">
        <v>7814</v>
      </c>
      <c r="T276" s="145" t="s">
        <v>7814</v>
      </c>
      <c r="U276" s="6"/>
    </row>
    <row r="277" spans="1:21">
      <c r="A277" s="127" t="s">
        <v>392</v>
      </c>
      <c r="B277" s="127" t="s">
        <v>175</v>
      </c>
      <c r="C277" s="145">
        <v>0.30925347497312122</v>
      </c>
      <c r="D277" s="145">
        <v>-0.5833897576043876</v>
      </c>
      <c r="E277" s="145">
        <v>-2.6291016047087511E-2</v>
      </c>
      <c r="F277" s="145">
        <v>-6.9666079963796104E-2</v>
      </c>
      <c r="G277" s="145">
        <v>0.27545096396483953</v>
      </c>
      <c r="H277" s="145">
        <v>-0.43746411603629748</v>
      </c>
      <c r="I277" s="145">
        <v>0.45450148229911846</v>
      </c>
      <c r="J277" s="145">
        <v>1.1899121531332466</v>
      </c>
      <c r="K277" s="145">
        <v>0.47106452766500273</v>
      </c>
      <c r="L277" s="145">
        <v>2.3206924285888242</v>
      </c>
      <c r="M277" s="145">
        <v>-1</v>
      </c>
      <c r="N277" s="145" t="s">
        <v>7814</v>
      </c>
      <c r="O277" s="145" t="s">
        <v>7814</v>
      </c>
      <c r="P277" s="145" t="s">
        <v>7814</v>
      </c>
      <c r="Q277" s="145" t="s">
        <v>7814</v>
      </c>
      <c r="R277" s="145" t="s">
        <v>7814</v>
      </c>
      <c r="S277" s="145" t="s">
        <v>7814</v>
      </c>
      <c r="T277" s="145" t="s">
        <v>7814</v>
      </c>
      <c r="U277" s="6"/>
    </row>
    <row r="278" spans="1:21">
      <c r="A278" s="127" t="s">
        <v>3060</v>
      </c>
      <c r="B278" s="127" t="s">
        <v>3061</v>
      </c>
      <c r="C278" s="145" t="s">
        <v>7814</v>
      </c>
      <c r="D278" s="145" t="s">
        <v>7814</v>
      </c>
      <c r="E278" s="145" t="s">
        <v>7814</v>
      </c>
      <c r="F278" s="145" t="s">
        <v>7814</v>
      </c>
      <c r="G278" s="145" t="s">
        <v>7814</v>
      </c>
      <c r="H278" s="145" t="s">
        <v>7814</v>
      </c>
      <c r="I278" s="145" t="s">
        <v>7814</v>
      </c>
      <c r="J278" s="145" t="s">
        <v>7814</v>
      </c>
      <c r="K278" s="145" t="s">
        <v>7814</v>
      </c>
      <c r="L278" s="145" t="s">
        <v>7814</v>
      </c>
      <c r="M278" s="145" t="s">
        <v>7814</v>
      </c>
      <c r="N278" s="145">
        <v>1.1690599324258229E-2</v>
      </c>
      <c r="O278" s="145">
        <v>9.2663545866209465E-2</v>
      </c>
      <c r="P278" s="145">
        <v>2.4515967375592165E-2</v>
      </c>
      <c r="Q278" s="145">
        <v>8.801010142373826E-2</v>
      </c>
      <c r="R278" s="145">
        <v>0.25701002446757831</v>
      </c>
      <c r="S278" s="145">
        <v>8.8100519070321875E-2</v>
      </c>
      <c r="T278" s="145">
        <v>7.6561317492835373E-2</v>
      </c>
      <c r="U278" s="6"/>
    </row>
    <row r="279" spans="1:21">
      <c r="A279" s="127" t="s">
        <v>3110</v>
      </c>
      <c r="B279" s="127" t="s">
        <v>3111</v>
      </c>
      <c r="C279" s="145" t="s">
        <v>7814</v>
      </c>
      <c r="D279" s="145" t="s">
        <v>7814</v>
      </c>
      <c r="E279" s="145" t="s">
        <v>7814</v>
      </c>
      <c r="F279" s="145" t="s">
        <v>7814</v>
      </c>
      <c r="G279" s="145" t="s">
        <v>7814</v>
      </c>
      <c r="H279" s="145" t="s">
        <v>7814</v>
      </c>
      <c r="I279" s="145" t="s">
        <v>7814</v>
      </c>
      <c r="J279" s="145" t="s">
        <v>7814</v>
      </c>
      <c r="K279" s="145" t="s">
        <v>7814</v>
      </c>
      <c r="L279" s="145" t="s">
        <v>7814</v>
      </c>
      <c r="M279" s="145" t="s">
        <v>7814</v>
      </c>
      <c r="N279" s="145">
        <v>-0.11085172860011056</v>
      </c>
      <c r="O279" s="145">
        <v>0.23172371562710428</v>
      </c>
      <c r="P279" s="145">
        <v>-4.9119407318662985E-3</v>
      </c>
      <c r="Q279" s="145">
        <v>0.40261796167807457</v>
      </c>
      <c r="R279" s="145">
        <v>0.11404464131652194</v>
      </c>
      <c r="S279" s="145">
        <v>-2.3678575028700553E-2</v>
      </c>
      <c r="T279" s="145">
        <v>5.5569612773636895E-2</v>
      </c>
      <c r="U279" s="6"/>
    </row>
    <row r="280" spans="1:21" ht="25.5">
      <c r="A280" s="127" t="s">
        <v>3122</v>
      </c>
      <c r="B280" s="127" t="s">
        <v>3123</v>
      </c>
      <c r="C280" s="145" t="s">
        <v>7814</v>
      </c>
      <c r="D280" s="145" t="s">
        <v>7814</v>
      </c>
      <c r="E280" s="145" t="s">
        <v>7814</v>
      </c>
      <c r="F280" s="145" t="s">
        <v>7814</v>
      </c>
      <c r="G280" s="145" t="s">
        <v>7814</v>
      </c>
      <c r="H280" s="145" t="s">
        <v>7814</v>
      </c>
      <c r="I280" s="145" t="s">
        <v>7814</v>
      </c>
      <c r="J280" s="145" t="s">
        <v>7814</v>
      </c>
      <c r="K280" s="145" t="s">
        <v>7814</v>
      </c>
      <c r="L280" s="145" t="s">
        <v>7814</v>
      </c>
      <c r="M280" s="145" t="s">
        <v>7814</v>
      </c>
      <c r="N280" s="145">
        <v>-1.1340586382229134</v>
      </c>
      <c r="O280" s="145">
        <v>39.237241222078623</v>
      </c>
      <c r="P280" s="145">
        <v>3.0577698555363048E-2</v>
      </c>
      <c r="Q280" s="145">
        <v>5.1979391514810534E-2</v>
      </c>
      <c r="R280" s="145">
        <v>9.8549456267758198E-2</v>
      </c>
      <c r="S280" s="145">
        <v>6.5290761505105432E-2</v>
      </c>
      <c r="T280" s="145">
        <v>-7.916734704366149E-2</v>
      </c>
      <c r="U280" s="6"/>
    </row>
    <row r="281" spans="1:21">
      <c r="A281" s="127" t="s">
        <v>3130</v>
      </c>
      <c r="B281" s="127" t="s">
        <v>3131</v>
      </c>
      <c r="C281" s="145" t="s">
        <v>7814</v>
      </c>
      <c r="D281" s="145" t="s">
        <v>7814</v>
      </c>
      <c r="E281" s="145" t="s">
        <v>7814</v>
      </c>
      <c r="F281" s="145" t="s">
        <v>7814</v>
      </c>
      <c r="G281" s="145" t="s">
        <v>7814</v>
      </c>
      <c r="H281" s="145" t="s">
        <v>7814</v>
      </c>
      <c r="I281" s="145" t="s">
        <v>7814</v>
      </c>
      <c r="J281" s="145" t="s">
        <v>7814</v>
      </c>
      <c r="K281" s="145" t="s">
        <v>7814</v>
      </c>
      <c r="L281" s="145" t="s">
        <v>7814</v>
      </c>
      <c r="M281" s="145" t="s">
        <v>7814</v>
      </c>
      <c r="N281" s="145">
        <v>0.63827858471781174</v>
      </c>
      <c r="O281" s="145">
        <v>0.32476688342889098</v>
      </c>
      <c r="P281" s="145">
        <v>0.11169265351411312</v>
      </c>
      <c r="Q281" s="145">
        <v>5.5188000348224894E-2</v>
      </c>
      <c r="R281" s="145">
        <v>8.0873206558976896E-2</v>
      </c>
      <c r="S281" s="145">
        <v>2.7675289603681361E-2</v>
      </c>
      <c r="T281" s="145">
        <v>0.17719289616808792</v>
      </c>
      <c r="U281" s="6"/>
    </row>
    <row r="282" spans="1:21">
      <c r="A282" s="127" t="s">
        <v>3148</v>
      </c>
      <c r="B282" s="127" t="s">
        <v>3149</v>
      </c>
      <c r="C282" s="145" t="s">
        <v>7814</v>
      </c>
      <c r="D282" s="145" t="s">
        <v>7814</v>
      </c>
      <c r="E282" s="145" t="s">
        <v>7814</v>
      </c>
      <c r="F282" s="145" t="s">
        <v>7814</v>
      </c>
      <c r="G282" s="145" t="s">
        <v>7814</v>
      </c>
      <c r="H282" s="145" t="s">
        <v>7814</v>
      </c>
      <c r="I282" s="145" t="s">
        <v>7814</v>
      </c>
      <c r="J282" s="145" t="s">
        <v>7814</v>
      </c>
      <c r="K282" s="145" t="s">
        <v>7814</v>
      </c>
      <c r="L282" s="145" t="s">
        <v>7814</v>
      </c>
      <c r="M282" s="145" t="s">
        <v>7814</v>
      </c>
      <c r="N282" s="145">
        <v>0.25149733445955347</v>
      </c>
      <c r="O282" s="145">
        <v>1.8134932567096336</v>
      </c>
      <c r="P282" s="145">
        <v>-8.814651890863498E-2</v>
      </c>
      <c r="Q282" s="145">
        <v>0.1389823769445877</v>
      </c>
      <c r="R282" s="145">
        <v>0.31169009063895009</v>
      </c>
      <c r="S282" s="145">
        <v>-1.7534471376754459E-3</v>
      </c>
      <c r="T282" s="145">
        <v>-3.7051801975719396E-2</v>
      </c>
      <c r="U282" s="6"/>
    </row>
    <row r="283" spans="1:21">
      <c r="A283" s="127" t="s">
        <v>393</v>
      </c>
      <c r="B283" s="127" t="s">
        <v>176</v>
      </c>
      <c r="C283" s="145">
        <v>-6.6066348247027465E-2</v>
      </c>
      <c r="D283" s="145">
        <v>-0.17373389950167059</v>
      </c>
      <c r="E283" s="145">
        <v>0.2439971195951246</v>
      </c>
      <c r="F283" s="145">
        <v>-0.28033390975762046</v>
      </c>
      <c r="G283" s="145">
        <v>0.15819550898300752</v>
      </c>
      <c r="H283" s="145">
        <v>1.4331043068422475</v>
      </c>
      <c r="I283" s="145">
        <v>0.22135787347045704</v>
      </c>
      <c r="J283" s="145">
        <v>0.92526164341438033</v>
      </c>
      <c r="K283" s="145">
        <v>0.34459905905106397</v>
      </c>
      <c r="L283" s="145">
        <v>0.17028735682052709</v>
      </c>
      <c r="M283" s="145">
        <v>-1</v>
      </c>
      <c r="N283" s="145" t="s">
        <v>7814</v>
      </c>
      <c r="O283" s="145" t="s">
        <v>7814</v>
      </c>
      <c r="P283" s="145" t="s">
        <v>7814</v>
      </c>
      <c r="Q283" s="145" t="s">
        <v>7814</v>
      </c>
      <c r="R283" s="145" t="s">
        <v>7814</v>
      </c>
      <c r="S283" s="145" t="s">
        <v>7814</v>
      </c>
      <c r="T283" s="145" t="s">
        <v>7814</v>
      </c>
      <c r="U283" s="6"/>
    </row>
    <row r="284" spans="1:21" ht="25.5">
      <c r="A284" s="127" t="s">
        <v>394</v>
      </c>
      <c r="B284" s="127" t="s">
        <v>177</v>
      </c>
      <c r="C284" s="145">
        <v>-0.46203429871464746</v>
      </c>
      <c r="D284" s="145">
        <v>-0.99635337940261959</v>
      </c>
      <c r="E284" s="145">
        <v>-0.64560657035424496</v>
      </c>
      <c r="F284" s="145">
        <v>-0.74842942901019127</v>
      </c>
      <c r="G284" s="145">
        <v>-0.9933407325194229</v>
      </c>
      <c r="H284" s="145">
        <v>4.583333333333333</v>
      </c>
      <c r="I284" s="145">
        <v>2.9850746268656716E-2</v>
      </c>
      <c r="J284" s="145">
        <v>57.666666666666664</v>
      </c>
      <c r="K284" s="145">
        <v>3908.2042984189725</v>
      </c>
      <c r="L284" s="145">
        <v>0.45577914613068277</v>
      </c>
      <c r="M284" s="145">
        <v>-1</v>
      </c>
      <c r="N284" s="145" t="s">
        <v>7814</v>
      </c>
      <c r="O284" s="145" t="s">
        <v>7814</v>
      </c>
      <c r="P284" s="145" t="s">
        <v>7814</v>
      </c>
      <c r="Q284" s="145" t="s">
        <v>7814</v>
      </c>
      <c r="R284" s="145" t="s">
        <v>7814</v>
      </c>
      <c r="S284" s="145" t="s">
        <v>7814</v>
      </c>
      <c r="T284" s="145" t="s">
        <v>7814</v>
      </c>
      <c r="U284" s="6"/>
    </row>
    <row r="285" spans="1:21">
      <c r="A285" s="127" t="s">
        <v>395</v>
      </c>
      <c r="B285" s="127" t="s">
        <v>186</v>
      </c>
      <c r="C285" s="145">
        <v>0.37604677729513758</v>
      </c>
      <c r="D285" s="145">
        <v>-0.55028243884763073</v>
      </c>
      <c r="E285" s="145">
        <v>-0.52059231747142198</v>
      </c>
      <c r="F285" s="145">
        <v>-0.35165609777924939</v>
      </c>
      <c r="G285" s="145">
        <v>44.282912498859289</v>
      </c>
      <c r="H285" s="145">
        <v>0.43036115677094289</v>
      </c>
      <c r="I285" s="145">
        <v>9.8855381222480665E-2</v>
      </c>
      <c r="J285" s="145">
        <v>-0.1006855897848328</v>
      </c>
      <c r="K285" s="145">
        <v>0.43816117747205335</v>
      </c>
      <c r="L285" s="145">
        <v>-0.24260156614894199</v>
      </c>
      <c r="M285" s="145">
        <v>-1</v>
      </c>
      <c r="N285" s="145" t="s">
        <v>7814</v>
      </c>
      <c r="O285" s="145" t="s">
        <v>7814</v>
      </c>
      <c r="P285" s="145" t="s">
        <v>7814</v>
      </c>
      <c r="Q285" s="145" t="s">
        <v>7814</v>
      </c>
      <c r="R285" s="145" t="s">
        <v>7814</v>
      </c>
      <c r="S285" s="145" t="s">
        <v>7814</v>
      </c>
      <c r="T285" s="145" t="s">
        <v>7814</v>
      </c>
      <c r="U285" s="6"/>
    </row>
    <row r="286" spans="1:21">
      <c r="A286" s="127" t="s">
        <v>396</v>
      </c>
      <c r="B286" s="127" t="s">
        <v>2413</v>
      </c>
      <c r="C286" s="145">
        <v>0.17904053471397219</v>
      </c>
      <c r="D286" s="145">
        <v>0.16811787529537026</v>
      </c>
      <c r="E286" s="145">
        <v>0.12717638210649229</v>
      </c>
      <c r="F286" s="145">
        <v>-0.11992491665777379</v>
      </c>
      <c r="G286" s="145">
        <v>6.6297371872545294E-2</v>
      </c>
      <c r="H286" s="145">
        <v>0.17836362217341306</v>
      </c>
      <c r="I286" s="145">
        <v>5.8133532793940138E-2</v>
      </c>
      <c r="J286" s="145">
        <v>0.30446652535290664</v>
      </c>
      <c r="K286" s="145">
        <v>5.8384966469946294E-2</v>
      </c>
      <c r="L286" s="145">
        <v>2.7072288380620257E-2</v>
      </c>
      <c r="M286" s="145">
        <v>-0.99127805873944164</v>
      </c>
      <c r="N286" s="145">
        <v>4.2579268215595371E-2</v>
      </c>
      <c r="O286" s="145">
        <v>2.43840958735333</v>
      </c>
      <c r="P286" s="145">
        <v>-0.46390594917501604</v>
      </c>
      <c r="Q286" s="145">
        <v>0.18956606515080354</v>
      </c>
      <c r="R286" s="145">
        <v>1.6498151342233409</v>
      </c>
      <c r="S286" s="145">
        <v>-0.78206147028546669</v>
      </c>
      <c r="T286" s="145">
        <v>5.6958067548491229</v>
      </c>
      <c r="U286" s="6"/>
    </row>
    <row r="287" spans="1:21">
      <c r="A287" s="127" t="s">
        <v>3154</v>
      </c>
      <c r="B287" s="127" t="s">
        <v>723</v>
      </c>
      <c r="C287" s="145" t="s">
        <v>7814</v>
      </c>
      <c r="D287" s="145" t="s">
        <v>7814</v>
      </c>
      <c r="E287" s="145" t="s">
        <v>7814</v>
      </c>
      <c r="F287" s="145" t="s">
        <v>7814</v>
      </c>
      <c r="G287" s="145" t="s">
        <v>7814</v>
      </c>
      <c r="H287" s="145" t="s">
        <v>7814</v>
      </c>
      <c r="I287" s="145" t="s">
        <v>7814</v>
      </c>
      <c r="J287" s="145" t="s">
        <v>7814</v>
      </c>
      <c r="K287" s="145" t="s">
        <v>7814</v>
      </c>
      <c r="L287" s="145" t="s">
        <v>7814</v>
      </c>
      <c r="M287" s="145" t="s">
        <v>7814</v>
      </c>
      <c r="N287" s="145">
        <v>0.48178886058419973</v>
      </c>
      <c r="O287" s="145">
        <v>0.25098111073213841</v>
      </c>
      <c r="P287" s="145">
        <v>-0.584144295098735</v>
      </c>
      <c r="Q287" s="145">
        <v>1.5953925238487145</v>
      </c>
      <c r="R287" s="145">
        <v>-0.51936100931268359</v>
      </c>
      <c r="S287" s="145">
        <v>-0.33639580997302093</v>
      </c>
      <c r="T287" s="145">
        <v>1.087016404799763</v>
      </c>
      <c r="U287" s="6"/>
    </row>
    <row r="288" spans="1:21" ht="25.5">
      <c r="A288" s="127" t="s">
        <v>3171</v>
      </c>
      <c r="B288" s="127" t="s">
        <v>739</v>
      </c>
      <c r="C288" s="145" t="s">
        <v>7814</v>
      </c>
      <c r="D288" s="145" t="s">
        <v>7814</v>
      </c>
      <c r="E288" s="145" t="s">
        <v>7814</v>
      </c>
      <c r="F288" s="145" t="s">
        <v>7814</v>
      </c>
      <c r="G288" s="145" t="s">
        <v>7814</v>
      </c>
      <c r="H288" s="145" t="s">
        <v>7814</v>
      </c>
      <c r="I288" s="145" t="s">
        <v>7814</v>
      </c>
      <c r="J288" s="145" t="s">
        <v>7814</v>
      </c>
      <c r="K288" s="145" t="s">
        <v>7814</v>
      </c>
      <c r="L288" s="145" t="s">
        <v>7814</v>
      </c>
      <c r="M288" s="145" t="s">
        <v>7814</v>
      </c>
      <c r="N288" s="145">
        <v>-0.55169844260274903</v>
      </c>
      <c r="O288" s="145">
        <v>0.81859506074743027</v>
      </c>
      <c r="P288" s="145">
        <v>0.39725150962788192</v>
      </c>
      <c r="Q288" s="145">
        <v>0.86496020880942581</v>
      </c>
      <c r="R288" s="145">
        <v>0.12789312941839276</v>
      </c>
      <c r="S288" s="145">
        <v>-0.61364869011028322</v>
      </c>
      <c r="T288" s="145">
        <v>1.33969892434848</v>
      </c>
      <c r="U288" s="6"/>
    </row>
    <row r="289" spans="1:21" ht="25.5">
      <c r="A289" s="127" t="s">
        <v>3175</v>
      </c>
      <c r="B289" s="127" t="s">
        <v>743</v>
      </c>
      <c r="C289" s="145" t="s">
        <v>7814</v>
      </c>
      <c r="D289" s="145" t="s">
        <v>7814</v>
      </c>
      <c r="E289" s="145" t="s">
        <v>7814</v>
      </c>
      <c r="F289" s="145" t="s">
        <v>7814</v>
      </c>
      <c r="G289" s="145" t="s">
        <v>7814</v>
      </c>
      <c r="H289" s="145" t="s">
        <v>7814</v>
      </c>
      <c r="I289" s="145" t="s">
        <v>7814</v>
      </c>
      <c r="J289" s="145" t="s">
        <v>7814</v>
      </c>
      <c r="K289" s="145" t="s">
        <v>7814</v>
      </c>
      <c r="L289" s="145" t="s">
        <v>7814</v>
      </c>
      <c r="M289" s="145" t="s">
        <v>7814</v>
      </c>
      <c r="N289" s="145">
        <v>1</v>
      </c>
      <c r="O289" s="145">
        <v>222364362946.715</v>
      </c>
      <c r="P289" s="145">
        <v>-0.5420975465295379</v>
      </c>
      <c r="Q289" s="145">
        <v>-0.76664171609650777</v>
      </c>
      <c r="R289" s="145">
        <v>18.322651949726804</v>
      </c>
      <c r="S289" s="145">
        <v>-0.8752803978689695</v>
      </c>
      <c r="T289" s="145">
        <v>11.790697930574307</v>
      </c>
      <c r="U289" s="6"/>
    </row>
    <row r="290" spans="1:21" ht="38.25">
      <c r="A290" s="127" t="s">
        <v>7646</v>
      </c>
      <c r="B290" s="127" t="s">
        <v>7647</v>
      </c>
      <c r="C290" s="145" t="s">
        <v>7814</v>
      </c>
      <c r="D290" s="145" t="s">
        <v>7814</v>
      </c>
      <c r="E290" s="145" t="s">
        <v>7814</v>
      </c>
      <c r="F290" s="145" t="s">
        <v>7814</v>
      </c>
      <c r="G290" s="145" t="s">
        <v>7814</v>
      </c>
      <c r="H290" s="145" t="s">
        <v>7814</v>
      </c>
      <c r="I290" s="145" t="s">
        <v>7814</v>
      </c>
      <c r="J290" s="145" t="s">
        <v>7814</v>
      </c>
      <c r="K290" s="145" t="s">
        <v>7814</v>
      </c>
      <c r="L290" s="145" t="s">
        <v>7814</v>
      </c>
      <c r="M290" s="145" t="s">
        <v>7814</v>
      </c>
      <c r="N290" s="145" t="s">
        <v>7814</v>
      </c>
      <c r="O290" s="145" t="s">
        <v>7814</v>
      </c>
      <c r="P290" s="145">
        <v>-1</v>
      </c>
      <c r="Q290" s="145" t="s">
        <v>7814</v>
      </c>
      <c r="R290" s="145">
        <v>2.410568366612714</v>
      </c>
      <c r="S290" s="145">
        <v>-0.75933080803780684</v>
      </c>
      <c r="T290" s="145">
        <v>-1.5899959941096181E-8</v>
      </c>
      <c r="U290" s="6"/>
    </row>
    <row r="291" spans="1:21">
      <c r="A291" s="127" t="s">
        <v>397</v>
      </c>
      <c r="B291" s="127" t="s">
        <v>178</v>
      </c>
      <c r="C291" s="145">
        <v>0.25759721999675211</v>
      </c>
      <c r="D291" s="145">
        <v>0.15907773714443654</v>
      </c>
      <c r="E291" s="145">
        <v>0.13678464659238107</v>
      </c>
      <c r="F291" s="145">
        <v>-0.35391708476643974</v>
      </c>
      <c r="G291" s="145">
        <v>0.12970436937468585</v>
      </c>
      <c r="H291" s="145">
        <v>7.7680469882778311E-2</v>
      </c>
      <c r="I291" s="145">
        <v>8.7367574441560958E-2</v>
      </c>
      <c r="J291" s="145">
        <v>0.7104979182411848</v>
      </c>
      <c r="K291" s="145">
        <v>-9.9654569284446257E-2</v>
      </c>
      <c r="L291" s="145">
        <v>1.587820945016747E-2</v>
      </c>
      <c r="M291" s="145">
        <v>-1</v>
      </c>
      <c r="N291" s="145" t="s">
        <v>7814</v>
      </c>
      <c r="O291" s="145" t="s">
        <v>7814</v>
      </c>
      <c r="P291" s="145" t="s">
        <v>7814</v>
      </c>
      <c r="Q291" s="145" t="s">
        <v>7814</v>
      </c>
      <c r="R291" s="145" t="s">
        <v>7814</v>
      </c>
      <c r="S291" s="145" t="s">
        <v>7814</v>
      </c>
      <c r="T291" s="145" t="s">
        <v>7814</v>
      </c>
      <c r="U291" s="6"/>
    </row>
    <row r="292" spans="1:21">
      <c r="A292" s="127" t="s">
        <v>398</v>
      </c>
      <c r="B292" s="127" t="s">
        <v>35</v>
      </c>
      <c r="C292" s="145">
        <v>6.9643518140291308E-2</v>
      </c>
      <c r="D292" s="145">
        <v>0.18291917663638116</v>
      </c>
      <c r="E292" s="145">
        <v>0.11176195904304871</v>
      </c>
      <c r="F292" s="145">
        <v>0.26391491149140406</v>
      </c>
      <c r="G292" s="145">
        <v>1.3128637492186707E-2</v>
      </c>
      <c r="H292" s="145">
        <v>0.27250404734110439</v>
      </c>
      <c r="I292" s="145">
        <v>3.4984169399835438E-2</v>
      </c>
      <c r="J292" s="145">
        <v>-3.3327897652484166E-2</v>
      </c>
      <c r="K292" s="145">
        <v>0.29103438535205756</v>
      </c>
      <c r="L292" s="145">
        <v>3.8564297107090861E-2</v>
      </c>
      <c r="M292" s="145">
        <v>-1</v>
      </c>
      <c r="N292" s="145" t="s">
        <v>7814</v>
      </c>
      <c r="O292" s="145" t="s">
        <v>7814</v>
      </c>
      <c r="P292" s="145" t="s">
        <v>7814</v>
      </c>
      <c r="Q292" s="145" t="s">
        <v>7814</v>
      </c>
      <c r="R292" s="145" t="s">
        <v>7814</v>
      </c>
      <c r="S292" s="145" t="s">
        <v>7814</v>
      </c>
      <c r="T292" s="145" t="s">
        <v>7814</v>
      </c>
      <c r="U292" s="6"/>
    </row>
    <row r="293" spans="1:21">
      <c r="A293" s="127" t="s">
        <v>399</v>
      </c>
      <c r="B293" s="127" t="s">
        <v>2415</v>
      </c>
      <c r="C293" s="145">
        <v>2.5098533315534156E-3</v>
      </c>
      <c r="D293" s="145">
        <v>0.12933978276298569</v>
      </c>
      <c r="E293" s="145">
        <v>2.6894210946366844E-2</v>
      </c>
      <c r="F293" s="145">
        <v>6.6474271234695098E-2</v>
      </c>
      <c r="G293" s="145">
        <v>2.9590661753070343E-2</v>
      </c>
      <c r="H293" s="145">
        <v>6.4037371044838656E-2</v>
      </c>
      <c r="I293" s="145">
        <v>5.3700094529938076E-2</v>
      </c>
      <c r="J293" s="145">
        <v>-0.34433018765344758</v>
      </c>
      <c r="K293" s="145">
        <v>-6.4694587517545241E-2</v>
      </c>
      <c r="L293" s="145">
        <v>0.15396625150174939</v>
      </c>
      <c r="M293" s="145">
        <v>-0.44613114060523723</v>
      </c>
      <c r="N293" s="145">
        <v>1.6358173304695518</v>
      </c>
      <c r="O293" s="145">
        <v>-0.56113334446641161</v>
      </c>
      <c r="P293" s="145">
        <v>1.4239454463767398E-2</v>
      </c>
      <c r="Q293" s="145">
        <v>9.4449680460609975E-2</v>
      </c>
      <c r="R293" s="145">
        <v>0.1081629228962904</v>
      </c>
      <c r="S293" s="145">
        <v>1.7169453955391326E-2</v>
      </c>
      <c r="T293" s="145">
        <v>7.4065005046541288E-2</v>
      </c>
      <c r="U293" s="6"/>
    </row>
    <row r="294" spans="1:21">
      <c r="A294" s="127" t="s">
        <v>3177</v>
      </c>
      <c r="B294" s="127" t="s">
        <v>3178</v>
      </c>
      <c r="C294" s="145" t="s">
        <v>7814</v>
      </c>
      <c r="D294" s="145" t="s">
        <v>7814</v>
      </c>
      <c r="E294" s="145" t="s">
        <v>7814</v>
      </c>
      <c r="F294" s="145" t="s">
        <v>7814</v>
      </c>
      <c r="G294" s="145" t="s">
        <v>7814</v>
      </c>
      <c r="H294" s="145" t="s">
        <v>7814</v>
      </c>
      <c r="I294" s="145" t="s">
        <v>7814</v>
      </c>
      <c r="J294" s="145" t="s">
        <v>7814</v>
      </c>
      <c r="K294" s="145" t="s">
        <v>7814</v>
      </c>
      <c r="L294" s="145" t="s">
        <v>7814</v>
      </c>
      <c r="M294" s="145" t="s">
        <v>7814</v>
      </c>
      <c r="N294" s="145">
        <v>-5.5702291135376829E-2</v>
      </c>
      <c r="O294" s="145">
        <v>-1.8261962531563491E-2</v>
      </c>
      <c r="P294" s="145">
        <v>-1.6808500121291585E-2</v>
      </c>
      <c r="Q294" s="145">
        <v>0.18074847316223297</v>
      </c>
      <c r="R294" s="145">
        <v>3.4670903192347821E-2</v>
      </c>
      <c r="S294" s="145">
        <v>-3.5909130805122855E-2</v>
      </c>
      <c r="T294" s="145">
        <v>-8.5292061879427464E-2</v>
      </c>
      <c r="U294" s="6"/>
    </row>
    <row r="295" spans="1:21">
      <c r="A295" s="127" t="s">
        <v>400</v>
      </c>
      <c r="B295" s="127" t="s">
        <v>33</v>
      </c>
      <c r="C295" s="145">
        <v>0.65134388809673227</v>
      </c>
      <c r="D295" s="145">
        <v>-0.38785091933621663</v>
      </c>
      <c r="E295" s="145">
        <v>0.38732672793830264</v>
      </c>
      <c r="F295" s="145">
        <v>1.1489731164212842</v>
      </c>
      <c r="G295" s="145">
        <v>-5.2665912018951246E-2</v>
      </c>
      <c r="H295" s="145">
        <v>0.11576588517909772</v>
      </c>
      <c r="I295" s="145">
        <v>-0.21645318671308539</v>
      </c>
      <c r="J295" s="145">
        <v>-0.75390659515628744</v>
      </c>
      <c r="K295" s="145">
        <v>-3.5809288037054465E-2</v>
      </c>
      <c r="L295" s="145">
        <v>-0.44903420901584973</v>
      </c>
      <c r="M295" s="145">
        <v>-1</v>
      </c>
      <c r="N295" s="145" t="s">
        <v>7814</v>
      </c>
      <c r="O295" s="145" t="s">
        <v>7814</v>
      </c>
      <c r="P295" s="145" t="s">
        <v>7814</v>
      </c>
      <c r="Q295" s="145" t="s">
        <v>7814</v>
      </c>
      <c r="R295" s="145" t="s">
        <v>7814</v>
      </c>
      <c r="S295" s="145" t="s">
        <v>7814</v>
      </c>
      <c r="T295" s="145" t="s">
        <v>7814</v>
      </c>
      <c r="U295" s="6"/>
    </row>
    <row r="296" spans="1:21">
      <c r="A296" s="127" t="s">
        <v>3191</v>
      </c>
      <c r="B296" s="127" t="s">
        <v>3192</v>
      </c>
      <c r="C296" s="145" t="s">
        <v>7814</v>
      </c>
      <c r="D296" s="145" t="s">
        <v>7814</v>
      </c>
      <c r="E296" s="145" t="s">
        <v>7814</v>
      </c>
      <c r="F296" s="145" t="s">
        <v>7814</v>
      </c>
      <c r="G296" s="145" t="s">
        <v>7814</v>
      </c>
      <c r="H296" s="145" t="s">
        <v>7814</v>
      </c>
      <c r="I296" s="145" t="s">
        <v>7814</v>
      </c>
      <c r="J296" s="145" t="s">
        <v>7814</v>
      </c>
      <c r="K296" s="145" t="s">
        <v>7814</v>
      </c>
      <c r="L296" s="145" t="s">
        <v>7814</v>
      </c>
      <c r="M296" s="145" t="s">
        <v>7814</v>
      </c>
      <c r="N296" s="145">
        <v>-0.38193539035112428</v>
      </c>
      <c r="O296" s="145">
        <v>0.50423146941165287</v>
      </c>
      <c r="P296" s="145">
        <v>5.4043344177697046</v>
      </c>
      <c r="Q296" s="145">
        <v>-0.33596320496176568</v>
      </c>
      <c r="R296" s="145">
        <v>-0.62992509306681455</v>
      </c>
      <c r="S296" s="145">
        <v>6.2959980187749939E-2</v>
      </c>
      <c r="T296" s="145">
        <v>0.32134328216608499</v>
      </c>
      <c r="U296" s="6"/>
    </row>
    <row r="297" spans="1:21">
      <c r="A297" s="127" t="s">
        <v>401</v>
      </c>
      <c r="B297" s="127" t="s">
        <v>32</v>
      </c>
      <c r="C297" s="145">
        <v>-0.18056279542711146</v>
      </c>
      <c r="D297" s="145">
        <v>0.13030057186904268</v>
      </c>
      <c r="E297" s="145">
        <v>3.8271630027659931E-2</v>
      </c>
      <c r="F297" s="145">
        <v>0.43213981574659421</v>
      </c>
      <c r="G297" s="145">
        <v>9.5056706612945491E-2</v>
      </c>
      <c r="H297" s="145">
        <v>0.11373449942547575</v>
      </c>
      <c r="I297" s="145">
        <v>0.39812135859301251</v>
      </c>
      <c r="J297" s="145">
        <v>-7.4853214565628864E-2</v>
      </c>
      <c r="K297" s="145">
        <v>0.31157656367437986</v>
      </c>
      <c r="L297" s="145">
        <v>0.24424045738138006</v>
      </c>
      <c r="M297" s="145">
        <v>-1</v>
      </c>
      <c r="N297" s="145" t="s">
        <v>7814</v>
      </c>
      <c r="O297" s="145" t="s">
        <v>7814</v>
      </c>
      <c r="P297" s="145" t="s">
        <v>7814</v>
      </c>
      <c r="Q297" s="145" t="s">
        <v>7814</v>
      </c>
      <c r="R297" s="145" t="s">
        <v>7814</v>
      </c>
      <c r="S297" s="145" t="s">
        <v>7814</v>
      </c>
      <c r="T297" s="145" t="s">
        <v>7814</v>
      </c>
      <c r="U297" s="6"/>
    </row>
    <row r="298" spans="1:21">
      <c r="A298" s="127" t="s">
        <v>402</v>
      </c>
      <c r="B298" s="127" t="s">
        <v>31</v>
      </c>
      <c r="C298" s="145">
        <v>-0.22671516049980664</v>
      </c>
      <c r="D298" s="145">
        <v>5.4042398516209165</v>
      </c>
      <c r="E298" s="145">
        <v>-4.6589762110769289E-2</v>
      </c>
      <c r="F298" s="145">
        <v>0.17241734989263116</v>
      </c>
      <c r="G298" s="145">
        <v>0.24481999004649807</v>
      </c>
      <c r="H298" s="145">
        <v>5.8752960581836843E-2</v>
      </c>
      <c r="I298" s="145">
        <v>7.7478370866894158E-2</v>
      </c>
      <c r="J298" s="145">
        <v>-6.0336851904491541E-2</v>
      </c>
      <c r="K298" s="145">
        <v>-0.95180157846046254</v>
      </c>
      <c r="L298" s="145">
        <v>0.39232900128387715</v>
      </c>
      <c r="M298" s="145">
        <v>-1</v>
      </c>
      <c r="N298" s="145" t="s">
        <v>7814</v>
      </c>
      <c r="O298" s="145" t="s">
        <v>7814</v>
      </c>
      <c r="P298" s="145" t="s">
        <v>7814</v>
      </c>
      <c r="Q298" s="145" t="s">
        <v>7814</v>
      </c>
      <c r="R298" s="145" t="s">
        <v>7814</v>
      </c>
      <c r="S298" s="145" t="s">
        <v>7814</v>
      </c>
      <c r="T298" s="145" t="s">
        <v>7814</v>
      </c>
      <c r="U298" s="6"/>
    </row>
    <row r="299" spans="1:21">
      <c r="A299" s="127" t="s">
        <v>403</v>
      </c>
      <c r="B299" s="127" t="s">
        <v>30</v>
      </c>
      <c r="C299" s="145">
        <v>-5.1538665076364266E-2</v>
      </c>
      <c r="D299" s="145">
        <v>0.12458049245615872</v>
      </c>
      <c r="E299" s="145">
        <v>4.767829359555726E-2</v>
      </c>
      <c r="F299" s="145">
        <v>6.4186163222472198E-2</v>
      </c>
      <c r="G299" s="145">
        <v>5.9049802792942637E-3</v>
      </c>
      <c r="H299" s="145">
        <v>3.319939394293802E-2</v>
      </c>
      <c r="I299" s="145">
        <v>-2.7875352913599567E-2</v>
      </c>
      <c r="J299" s="145">
        <v>-0.39066623094691627</v>
      </c>
      <c r="K299" s="145">
        <v>-7.1496377874302785E-3</v>
      </c>
      <c r="L299" s="145">
        <v>0.18131246322146011</v>
      </c>
      <c r="M299" s="145">
        <v>-1</v>
      </c>
      <c r="N299" s="145" t="s">
        <v>7814</v>
      </c>
      <c r="O299" s="145" t="s">
        <v>7814</v>
      </c>
      <c r="P299" s="145" t="s">
        <v>7814</v>
      </c>
      <c r="Q299" s="145" t="s">
        <v>7814</v>
      </c>
      <c r="R299" s="145" t="s">
        <v>7814</v>
      </c>
      <c r="S299" s="145" t="s">
        <v>7814</v>
      </c>
      <c r="T299" s="145" t="s">
        <v>7814</v>
      </c>
      <c r="U299" s="6"/>
    </row>
    <row r="300" spans="1:21">
      <c r="A300" s="127" t="s">
        <v>404</v>
      </c>
      <c r="B300" s="127" t="s">
        <v>29</v>
      </c>
      <c r="C300" s="145">
        <v>9.8478124968861602E-2</v>
      </c>
      <c r="D300" s="145">
        <v>0.14202011342808504</v>
      </c>
      <c r="E300" s="145">
        <v>-0.11217547732806275</v>
      </c>
      <c r="F300" s="145">
        <v>-0.34827572712917637</v>
      </c>
      <c r="G300" s="145">
        <v>7.5497749718269835E-2</v>
      </c>
      <c r="H300" s="145">
        <v>4.0643563046193883E-2</v>
      </c>
      <c r="I300" s="145">
        <v>9.4425108168007518E-2</v>
      </c>
      <c r="J300" s="145">
        <v>-1</v>
      </c>
      <c r="K300" s="145" t="s">
        <v>7814</v>
      </c>
      <c r="L300" s="145" t="s">
        <v>7814</v>
      </c>
      <c r="M300" s="145" t="s">
        <v>7814</v>
      </c>
      <c r="N300" s="145" t="s">
        <v>7814</v>
      </c>
      <c r="O300" s="145" t="s">
        <v>7814</v>
      </c>
      <c r="P300" s="145" t="s">
        <v>7814</v>
      </c>
      <c r="Q300" s="145" t="s">
        <v>7814</v>
      </c>
      <c r="R300" s="145" t="s">
        <v>7814</v>
      </c>
      <c r="S300" s="145" t="s">
        <v>7814</v>
      </c>
      <c r="T300" s="145" t="s">
        <v>7814</v>
      </c>
      <c r="U300" s="6"/>
    </row>
    <row r="301" spans="1:21">
      <c r="A301" s="127" t="s">
        <v>405</v>
      </c>
      <c r="B301" s="127" t="s">
        <v>179</v>
      </c>
      <c r="C301" s="145" t="s">
        <v>7814</v>
      </c>
      <c r="D301" s="145" t="s">
        <v>7814</v>
      </c>
      <c r="E301" s="145" t="s">
        <v>7814</v>
      </c>
      <c r="F301" s="145" t="s">
        <v>7814</v>
      </c>
      <c r="G301" s="145" t="s">
        <v>7814</v>
      </c>
      <c r="H301" s="145" t="s">
        <v>7814</v>
      </c>
      <c r="I301" s="145" t="s">
        <v>7814</v>
      </c>
      <c r="J301" s="145" t="s">
        <v>7814</v>
      </c>
      <c r="K301" s="145" t="s">
        <v>7814</v>
      </c>
      <c r="L301" s="145">
        <v>4.7405012958523098</v>
      </c>
      <c r="M301" s="145">
        <v>-1</v>
      </c>
      <c r="N301" s="145" t="s">
        <v>7814</v>
      </c>
      <c r="O301" s="145" t="s">
        <v>7814</v>
      </c>
      <c r="P301" s="145" t="s">
        <v>7814</v>
      </c>
      <c r="Q301" s="145" t="s">
        <v>7814</v>
      </c>
      <c r="R301" s="145" t="s">
        <v>7814</v>
      </c>
      <c r="S301" s="145" t="s">
        <v>7814</v>
      </c>
      <c r="T301" s="145" t="s">
        <v>7814</v>
      </c>
      <c r="U301" s="6"/>
    </row>
    <row r="302" spans="1:21">
      <c r="A302" s="127" t="s">
        <v>406</v>
      </c>
      <c r="B302" s="127" t="s">
        <v>28</v>
      </c>
      <c r="C302" s="145">
        <v>5.9051716156145782</v>
      </c>
      <c r="D302" s="145">
        <v>6.5387139867911656E-2</v>
      </c>
      <c r="E302" s="145">
        <v>1.2462724152992259E-2</v>
      </c>
      <c r="F302" s="145">
        <v>3.832961709788766E-2</v>
      </c>
      <c r="G302" s="145">
        <v>4.9818509684479782E-2</v>
      </c>
      <c r="H302" s="145">
        <v>0.33910698776181936</v>
      </c>
      <c r="I302" s="145">
        <v>4.3474180672336979E-2</v>
      </c>
      <c r="J302" s="145">
        <v>-0.5057931959782731</v>
      </c>
      <c r="K302" s="145">
        <v>0.2597121419566833</v>
      </c>
      <c r="L302" s="145">
        <v>9.2487094940920084E-2</v>
      </c>
      <c r="M302" s="145">
        <v>8.6103982311926508E-2</v>
      </c>
      <c r="N302" s="145">
        <v>9.5268195609184592E-2</v>
      </c>
      <c r="O302" s="145">
        <v>0.12945516377219424</v>
      </c>
      <c r="P302" s="145">
        <v>0.1032045111279483</v>
      </c>
      <c r="Q302" s="145">
        <v>0.1591623003331557</v>
      </c>
      <c r="R302" s="145">
        <v>0.19304349432858639</v>
      </c>
      <c r="S302" s="145">
        <v>0.14876262504931467</v>
      </c>
      <c r="T302" s="145">
        <v>0.13670420363643804</v>
      </c>
      <c r="U302" s="6"/>
    </row>
    <row r="303" spans="1:21">
      <c r="A303" s="127" t="s">
        <v>407</v>
      </c>
      <c r="B303" s="127" t="s">
        <v>220</v>
      </c>
      <c r="C303" s="145">
        <v>0.24028604075221013</v>
      </c>
      <c r="D303" s="145">
        <v>1.3037555131008462E-2</v>
      </c>
      <c r="E303" s="145">
        <v>4.8278333060010156E-2</v>
      </c>
      <c r="F303" s="145">
        <v>-8.5941869074550505E-3</v>
      </c>
      <c r="G303" s="145">
        <v>2.3165723470391093E-2</v>
      </c>
      <c r="H303" s="145">
        <v>0.17189795782004508</v>
      </c>
      <c r="I303" s="145">
        <v>0.30392700649490151</v>
      </c>
      <c r="J303" s="145">
        <v>0.34574877174582852</v>
      </c>
      <c r="K303" s="145">
        <v>-0.99847005278629863</v>
      </c>
      <c r="L303" s="145">
        <v>-1</v>
      </c>
      <c r="M303" s="145" t="s">
        <v>7814</v>
      </c>
      <c r="N303" s="145">
        <v>4.3169813067776E-3</v>
      </c>
      <c r="O303" s="145">
        <v>0.49646709974536724</v>
      </c>
      <c r="P303" s="145">
        <v>5.5398008128285596E-2</v>
      </c>
      <c r="Q303" s="145">
        <v>0.11512219317135881</v>
      </c>
      <c r="R303" s="145">
        <v>0.15018546497162383</v>
      </c>
      <c r="S303" s="145">
        <v>9.5328965090289652E-2</v>
      </c>
      <c r="T303" s="145">
        <v>2.5611801534606564E-2</v>
      </c>
      <c r="U303" s="6"/>
    </row>
    <row r="304" spans="1:21">
      <c r="A304" s="127" t="s">
        <v>7648</v>
      </c>
      <c r="B304" s="127" t="s">
        <v>7649</v>
      </c>
      <c r="C304" s="145" t="s">
        <v>7814</v>
      </c>
      <c r="D304" s="145" t="s">
        <v>7814</v>
      </c>
      <c r="E304" s="145" t="s">
        <v>7814</v>
      </c>
      <c r="F304" s="145" t="s">
        <v>7814</v>
      </c>
      <c r="G304" s="145" t="s">
        <v>7814</v>
      </c>
      <c r="H304" s="145" t="s">
        <v>7814</v>
      </c>
      <c r="I304" s="145" t="s">
        <v>7814</v>
      </c>
      <c r="J304" s="145" t="s">
        <v>7814</v>
      </c>
      <c r="K304" s="145" t="s">
        <v>7814</v>
      </c>
      <c r="L304" s="145" t="s">
        <v>7814</v>
      </c>
      <c r="M304" s="145" t="s">
        <v>7814</v>
      </c>
      <c r="N304" s="145" t="s">
        <v>7814</v>
      </c>
      <c r="O304" s="145">
        <v>0.47159721575759433</v>
      </c>
      <c r="P304" s="145">
        <v>-0.35509153982881803</v>
      </c>
      <c r="Q304" s="145">
        <v>-0.29481947331283465</v>
      </c>
      <c r="R304" s="145">
        <v>0.12928374802873024</v>
      </c>
      <c r="S304" s="145">
        <v>0.23295643704232252</v>
      </c>
      <c r="T304" s="145">
        <v>1.0237482397060591</v>
      </c>
      <c r="U304" s="6"/>
    </row>
    <row r="305" spans="1:21">
      <c r="A305" s="127" t="s">
        <v>408</v>
      </c>
      <c r="B305" s="127" t="s">
        <v>27</v>
      </c>
      <c r="C305" s="145">
        <v>-7.1936954257960178E-2</v>
      </c>
      <c r="D305" s="145">
        <v>0.42526171012544778</v>
      </c>
      <c r="E305" s="145">
        <v>8.5609510027474953E-2</v>
      </c>
      <c r="F305" s="145">
        <v>0.18653186836210772</v>
      </c>
      <c r="G305" s="145">
        <v>0.15188280170869498</v>
      </c>
      <c r="H305" s="145">
        <v>0.13493150122032049</v>
      </c>
      <c r="I305" s="145">
        <v>0.20165177806799972</v>
      </c>
      <c r="J305" s="145">
        <v>-6.6088926444430846E-2</v>
      </c>
      <c r="K305" s="145">
        <v>9.6006990131984757E-2</v>
      </c>
      <c r="L305" s="145">
        <v>-0.34018079068257601</v>
      </c>
      <c r="M305" s="145">
        <v>1.0520986674313766</v>
      </c>
      <c r="N305" s="145">
        <v>10.758475946780068</v>
      </c>
      <c r="O305" s="145">
        <v>-0.84246340810144993</v>
      </c>
      <c r="P305" s="145">
        <v>0.12040067647700292</v>
      </c>
      <c r="Q305" s="145">
        <v>-6.8524292700830533E-2</v>
      </c>
      <c r="R305" s="145">
        <v>0.27921284058163942</v>
      </c>
      <c r="S305" s="145">
        <v>6.7653556073525509E-2</v>
      </c>
      <c r="T305" s="145">
        <v>0.30641152003459288</v>
      </c>
      <c r="U305" s="6"/>
    </row>
    <row r="306" spans="1:21">
      <c r="A306" s="127" t="s">
        <v>409</v>
      </c>
      <c r="B306" s="127" t="s">
        <v>162</v>
      </c>
      <c r="C306" s="145">
        <v>0.13643299468551073</v>
      </c>
      <c r="D306" s="145">
        <v>0.12914517253451677</v>
      </c>
      <c r="E306" s="145">
        <v>7.6977257024339357E-2</v>
      </c>
      <c r="F306" s="145">
        <v>0.22282378356017021</v>
      </c>
      <c r="G306" s="145">
        <v>7.5821500020720231E-2</v>
      </c>
      <c r="H306" s="145">
        <v>8.2986597078158045E-2</v>
      </c>
      <c r="I306" s="145">
        <v>0.10054108534696726</v>
      </c>
      <c r="J306" s="145">
        <v>0.11055281249519719</v>
      </c>
      <c r="K306" s="145">
        <v>9.0265333454493335E-2</v>
      </c>
      <c r="L306" s="145">
        <v>0.13506120488218334</v>
      </c>
      <c r="M306" s="145">
        <v>0.23265614794705058</v>
      </c>
      <c r="N306" s="145">
        <v>-2.4062804447604884E-2</v>
      </c>
      <c r="O306" s="145">
        <v>5.1840254230461756E-2</v>
      </c>
      <c r="P306" s="145">
        <v>0.20288822795877462</v>
      </c>
      <c r="Q306" s="145">
        <v>0.19903399820984363</v>
      </c>
      <c r="R306" s="145">
        <v>0.38543216566436994</v>
      </c>
      <c r="S306" s="145">
        <v>5.9467257617695349E-2</v>
      </c>
      <c r="T306" s="145">
        <v>6.5755635825415229E-2</v>
      </c>
      <c r="U306" s="6"/>
    </row>
    <row r="307" spans="1:21">
      <c r="A307" s="127" t="s">
        <v>3235</v>
      </c>
      <c r="B307" s="127" t="s">
        <v>43</v>
      </c>
      <c r="C307" s="145" t="s">
        <v>7814</v>
      </c>
      <c r="D307" s="145" t="s">
        <v>7814</v>
      </c>
      <c r="E307" s="145" t="s">
        <v>7814</v>
      </c>
      <c r="F307" s="145" t="s">
        <v>7814</v>
      </c>
      <c r="G307" s="145" t="s">
        <v>7814</v>
      </c>
      <c r="H307" s="145" t="s">
        <v>7814</v>
      </c>
      <c r="I307" s="145" t="s">
        <v>7814</v>
      </c>
      <c r="J307" s="145" t="s">
        <v>7814</v>
      </c>
      <c r="K307" s="145" t="s">
        <v>7814</v>
      </c>
      <c r="L307" s="145" t="s">
        <v>7814</v>
      </c>
      <c r="M307" s="145" t="s">
        <v>7814</v>
      </c>
      <c r="N307" s="145">
        <v>-6.6652776687163531E-2</v>
      </c>
      <c r="O307" s="145">
        <v>0.13240719821923419</v>
      </c>
      <c r="P307" s="145">
        <v>9.5563548415745589E-2</v>
      </c>
      <c r="Q307" s="145">
        <v>7.3671639084784732E-2</v>
      </c>
      <c r="R307" s="145">
        <v>0.2040618674380596</v>
      </c>
      <c r="S307" s="145">
        <v>1.1841625680415069</v>
      </c>
      <c r="T307" s="145">
        <v>-0.12900984169840435</v>
      </c>
      <c r="U307" s="6"/>
    </row>
    <row r="308" spans="1:21">
      <c r="A308" s="127" t="s">
        <v>3241</v>
      </c>
      <c r="B308" s="127" t="s">
        <v>42</v>
      </c>
      <c r="C308" s="145" t="s">
        <v>7814</v>
      </c>
      <c r="D308" s="145" t="s">
        <v>7814</v>
      </c>
      <c r="E308" s="145" t="s">
        <v>7814</v>
      </c>
      <c r="F308" s="145" t="s">
        <v>7814</v>
      </c>
      <c r="G308" s="145" t="s">
        <v>7814</v>
      </c>
      <c r="H308" s="145" t="s">
        <v>7814</v>
      </c>
      <c r="I308" s="145" t="s">
        <v>7814</v>
      </c>
      <c r="J308" s="145" t="s">
        <v>7814</v>
      </c>
      <c r="K308" s="145" t="s">
        <v>7814</v>
      </c>
      <c r="L308" s="145" t="s">
        <v>7814</v>
      </c>
      <c r="M308" s="145" t="s">
        <v>7814</v>
      </c>
      <c r="N308" s="145">
        <v>0.12492660253791545</v>
      </c>
      <c r="O308" s="145">
        <v>-0.18849529338495907</v>
      </c>
      <c r="P308" s="145">
        <v>0.9547713059067926</v>
      </c>
      <c r="Q308" s="145">
        <v>0.13016137634913671</v>
      </c>
      <c r="R308" s="145">
        <v>1.9390378963151602</v>
      </c>
      <c r="S308" s="145">
        <v>3.3091246067444798E-2</v>
      </c>
      <c r="T308" s="145">
        <v>-2.5034951272804359E-2</v>
      </c>
      <c r="U308" s="6"/>
    </row>
    <row r="309" spans="1:21">
      <c r="A309" s="127" t="s">
        <v>3243</v>
      </c>
      <c r="B309" s="127" t="s">
        <v>41</v>
      </c>
      <c r="C309" s="145" t="s">
        <v>7814</v>
      </c>
      <c r="D309" s="145" t="s">
        <v>7814</v>
      </c>
      <c r="E309" s="145" t="s">
        <v>7814</v>
      </c>
      <c r="F309" s="145" t="s">
        <v>7814</v>
      </c>
      <c r="G309" s="145" t="s">
        <v>7814</v>
      </c>
      <c r="H309" s="145" t="s">
        <v>7814</v>
      </c>
      <c r="I309" s="145" t="s">
        <v>7814</v>
      </c>
      <c r="J309" s="145" t="s">
        <v>7814</v>
      </c>
      <c r="K309" s="145" t="s">
        <v>7814</v>
      </c>
      <c r="L309" s="145" t="s">
        <v>7814</v>
      </c>
      <c r="M309" s="145" t="s">
        <v>7814</v>
      </c>
      <c r="N309" s="145">
        <v>0.3358366313597444</v>
      </c>
      <c r="O309" s="145">
        <v>-0.21310273459043974</v>
      </c>
      <c r="P309" s="145">
        <v>0.17493638855715413</v>
      </c>
      <c r="Q309" s="145">
        <v>0.84290683932216504</v>
      </c>
      <c r="R309" s="145">
        <v>-0.51558844444775498</v>
      </c>
      <c r="S309" s="145">
        <v>0.28083557467230907</v>
      </c>
      <c r="T309" s="145">
        <v>-0.12394166568887867</v>
      </c>
      <c r="U309" s="6"/>
    </row>
    <row r="310" spans="1:21" ht="25.5">
      <c r="A310" s="127" t="s">
        <v>3250</v>
      </c>
      <c r="B310" s="127" t="s">
        <v>3251</v>
      </c>
      <c r="C310" s="145" t="s">
        <v>7814</v>
      </c>
      <c r="D310" s="145" t="s">
        <v>7814</v>
      </c>
      <c r="E310" s="145" t="s">
        <v>7814</v>
      </c>
      <c r="F310" s="145" t="s">
        <v>7814</v>
      </c>
      <c r="G310" s="145" t="s">
        <v>7814</v>
      </c>
      <c r="H310" s="145" t="s">
        <v>7814</v>
      </c>
      <c r="I310" s="145" t="s">
        <v>7814</v>
      </c>
      <c r="J310" s="145" t="s">
        <v>7814</v>
      </c>
      <c r="K310" s="145" t="s">
        <v>7814</v>
      </c>
      <c r="L310" s="145" t="s">
        <v>7814</v>
      </c>
      <c r="M310" s="145" t="s">
        <v>7814</v>
      </c>
      <c r="N310" s="145">
        <v>-0.98396666822521683</v>
      </c>
      <c r="O310" s="145">
        <v>1.0041469576495148</v>
      </c>
      <c r="P310" s="145">
        <v>1.2494255848367766</v>
      </c>
      <c r="Q310" s="145">
        <v>0.39866067934565708</v>
      </c>
      <c r="R310" s="145">
        <v>-0.44479987363037243</v>
      </c>
      <c r="S310" s="145">
        <v>0.40691880257521756</v>
      </c>
      <c r="T310" s="145">
        <v>-0.49960450205249624</v>
      </c>
      <c r="U310" s="6"/>
    </row>
    <row r="311" spans="1:21">
      <c r="A311" s="127" t="s">
        <v>410</v>
      </c>
      <c r="B311" s="127" t="s">
        <v>26</v>
      </c>
      <c r="C311" s="145">
        <v>1.3164588207982263E-2</v>
      </c>
      <c r="D311" s="145">
        <v>-0.22116438785329129</v>
      </c>
      <c r="E311" s="145">
        <v>0.2364110936435305</v>
      </c>
      <c r="F311" s="145">
        <v>0.93411465592068998</v>
      </c>
      <c r="G311" s="145">
        <v>8.5638687580098363E-2</v>
      </c>
      <c r="H311" s="145">
        <v>-0.24283832433930824</v>
      </c>
      <c r="I311" s="145">
        <v>1.2948043885157797E-2</v>
      </c>
      <c r="J311" s="145">
        <v>0.14555426013147613</v>
      </c>
      <c r="K311" s="145">
        <v>-3.5757673279508996E-2</v>
      </c>
      <c r="L311" s="145">
        <v>0.17242098934667824</v>
      </c>
      <c r="M311" s="145">
        <v>-1</v>
      </c>
      <c r="N311" s="145" t="s">
        <v>7814</v>
      </c>
      <c r="O311" s="145" t="s">
        <v>7814</v>
      </c>
      <c r="P311" s="145" t="s">
        <v>7814</v>
      </c>
      <c r="Q311" s="145" t="s">
        <v>7814</v>
      </c>
      <c r="R311" s="145" t="s">
        <v>7814</v>
      </c>
      <c r="S311" s="145" t="s">
        <v>7814</v>
      </c>
      <c r="T311" s="145" t="s">
        <v>7814</v>
      </c>
      <c r="U311" s="6"/>
    </row>
    <row r="312" spans="1:21">
      <c r="A312" s="127" t="s">
        <v>411</v>
      </c>
      <c r="B312" s="127" t="s">
        <v>25</v>
      </c>
      <c r="C312" s="145">
        <v>4.461567213593113E-2</v>
      </c>
      <c r="D312" s="145">
        <v>0.26971072428423293</v>
      </c>
      <c r="E312" s="145">
        <v>3.0953136868680349E-2</v>
      </c>
      <c r="F312" s="145">
        <v>-1.6306954502848907E-2</v>
      </c>
      <c r="G312" s="145">
        <v>-2.8159349284012712E-3</v>
      </c>
      <c r="H312" s="145">
        <v>-0.36324012686695412</v>
      </c>
      <c r="I312" s="145">
        <v>-3.8280042307742459E-3</v>
      </c>
      <c r="J312" s="145">
        <v>-5.3326334725787234E-3</v>
      </c>
      <c r="K312" s="145">
        <v>0.20431625079715013</v>
      </c>
      <c r="L312" s="145">
        <v>-4.1886315586532226E-3</v>
      </c>
      <c r="M312" s="145">
        <v>8.8456088381708944E-2</v>
      </c>
      <c r="N312" s="145">
        <v>1.6338145884081095E-2</v>
      </c>
      <c r="O312" s="145">
        <v>0.21195386257536367</v>
      </c>
      <c r="P312" s="145">
        <v>0.11166544221116835</v>
      </c>
      <c r="Q312" s="145">
        <v>0.17364261634317124</v>
      </c>
      <c r="R312" s="145">
        <v>0.21499779194573007</v>
      </c>
      <c r="S312" s="145">
        <v>6.8834175279438983E-2</v>
      </c>
      <c r="T312" s="145">
        <v>4.2799257548841903E-2</v>
      </c>
      <c r="U312" s="6"/>
    </row>
    <row r="313" spans="1:21">
      <c r="A313" s="127" t="s">
        <v>412</v>
      </c>
      <c r="B313" s="127" t="s">
        <v>24</v>
      </c>
      <c r="C313" s="145">
        <v>-9.9527250925067257E-2</v>
      </c>
      <c r="D313" s="145">
        <v>0.19556619039440179</v>
      </c>
      <c r="E313" s="145">
        <v>0.21364253474626618</v>
      </c>
      <c r="F313" s="145">
        <v>0.25527897997549542</v>
      </c>
      <c r="G313" s="145">
        <v>0.11895272139229322</v>
      </c>
      <c r="H313" s="145">
        <v>0.11096303720400691</v>
      </c>
      <c r="I313" s="145">
        <v>0.18198758212937668</v>
      </c>
      <c r="J313" s="145">
        <v>2.3028308004524926E-2</v>
      </c>
      <c r="K313" s="145">
        <v>0.10222179020796139</v>
      </c>
      <c r="L313" s="145">
        <v>0.203617353712815</v>
      </c>
      <c r="M313" s="145">
        <v>-1</v>
      </c>
      <c r="N313" s="145" t="s">
        <v>7814</v>
      </c>
      <c r="O313" s="145" t="s">
        <v>7814</v>
      </c>
      <c r="P313" s="145" t="s">
        <v>7814</v>
      </c>
      <c r="Q313" s="145" t="s">
        <v>7814</v>
      </c>
      <c r="R313" s="145" t="s">
        <v>7814</v>
      </c>
      <c r="S313" s="145" t="s">
        <v>7814</v>
      </c>
      <c r="T313" s="145" t="s">
        <v>7814</v>
      </c>
      <c r="U313" s="6"/>
    </row>
    <row r="314" spans="1:21">
      <c r="A314" s="127" t="s">
        <v>413</v>
      </c>
      <c r="B314" s="127" t="s">
        <v>3295</v>
      </c>
      <c r="C314" s="145">
        <v>0.24269682410588667</v>
      </c>
      <c r="D314" s="145">
        <v>0.12724686584095368</v>
      </c>
      <c r="E314" s="145">
        <v>3.3696740914182559E-2</v>
      </c>
      <c r="F314" s="145">
        <v>0.18768186927347535</v>
      </c>
      <c r="G314" s="145">
        <v>6.4852101862307179E-2</v>
      </c>
      <c r="H314" s="145">
        <v>0.13358983837791563</v>
      </c>
      <c r="I314" s="145">
        <v>8.0571819692902197E-2</v>
      </c>
      <c r="J314" s="145">
        <v>0.14669581506959459</v>
      </c>
      <c r="K314" s="145">
        <v>9.0978465643446679E-2</v>
      </c>
      <c r="L314" s="145">
        <v>0.11272631147590724</v>
      </c>
      <c r="M314" s="145">
        <v>0.12118436180339456</v>
      </c>
      <c r="N314" s="145">
        <v>6.0350971501313293E-2</v>
      </c>
      <c r="O314" s="145">
        <v>5.2467308146397988E-2</v>
      </c>
      <c r="P314" s="145">
        <v>0.15480128165967813</v>
      </c>
      <c r="Q314" s="145">
        <v>0.2367926870721197</v>
      </c>
      <c r="R314" s="145">
        <v>0.23555413232148739</v>
      </c>
      <c r="S314" s="145">
        <v>4.8308867754152135E-2</v>
      </c>
      <c r="T314" s="145">
        <v>0.12486411415135161</v>
      </c>
      <c r="U314" s="6"/>
    </row>
    <row r="315" spans="1:21">
      <c r="A315" s="127" t="s">
        <v>3310</v>
      </c>
      <c r="B315" s="127" t="s">
        <v>3311</v>
      </c>
      <c r="C315" s="145" t="s">
        <v>7814</v>
      </c>
      <c r="D315" s="145" t="s">
        <v>7814</v>
      </c>
      <c r="E315" s="145" t="s">
        <v>7814</v>
      </c>
      <c r="F315" s="145" t="s">
        <v>7814</v>
      </c>
      <c r="G315" s="145" t="s">
        <v>7814</v>
      </c>
      <c r="H315" s="145" t="s">
        <v>7814</v>
      </c>
      <c r="I315" s="145" t="s">
        <v>7814</v>
      </c>
      <c r="J315" s="145" t="s">
        <v>7814</v>
      </c>
      <c r="K315" s="145" t="s">
        <v>7814</v>
      </c>
      <c r="L315" s="145" t="s">
        <v>7814</v>
      </c>
      <c r="M315" s="145" t="s">
        <v>7814</v>
      </c>
      <c r="N315" s="145">
        <v>-0.12184926373883145</v>
      </c>
      <c r="O315" s="145">
        <v>9.8496633586788757E-2</v>
      </c>
      <c r="P315" s="145">
        <v>0.18219336990682788</v>
      </c>
      <c r="Q315" s="145">
        <v>8.0833861163942436E-2</v>
      </c>
      <c r="R315" s="145">
        <v>0.1210922675582605</v>
      </c>
      <c r="S315" s="145">
        <v>5.1962513801738504E-2</v>
      </c>
      <c r="T315" s="145">
        <v>-0.11218331462218364</v>
      </c>
      <c r="U315" s="6"/>
    </row>
    <row r="316" spans="1:21">
      <c r="A316" s="127" t="s">
        <v>3329</v>
      </c>
      <c r="B316" s="127" t="s">
        <v>178</v>
      </c>
      <c r="C316" s="145" t="s">
        <v>7814</v>
      </c>
      <c r="D316" s="145" t="s">
        <v>7814</v>
      </c>
      <c r="E316" s="145" t="s">
        <v>7814</v>
      </c>
      <c r="F316" s="145" t="s">
        <v>7814</v>
      </c>
      <c r="G316" s="145" t="s">
        <v>7814</v>
      </c>
      <c r="H316" s="145" t="s">
        <v>7814</v>
      </c>
      <c r="I316" s="145" t="s">
        <v>7814</v>
      </c>
      <c r="J316" s="145" t="s">
        <v>7814</v>
      </c>
      <c r="K316" s="145" t="s">
        <v>7814</v>
      </c>
      <c r="L316" s="145" t="s">
        <v>7814</v>
      </c>
      <c r="M316" s="145" t="s">
        <v>7814</v>
      </c>
      <c r="N316" s="145">
        <v>-0.95164121512675759</v>
      </c>
      <c r="O316" s="145">
        <v>-0.52173121555656676</v>
      </c>
      <c r="P316" s="145">
        <v>-1</v>
      </c>
      <c r="Q316" s="145" t="s">
        <v>7814</v>
      </c>
      <c r="R316" s="145" t="s">
        <v>7814</v>
      </c>
      <c r="S316" s="145" t="s">
        <v>7814</v>
      </c>
      <c r="T316" s="145" t="s">
        <v>7814</v>
      </c>
      <c r="U316" s="6"/>
    </row>
    <row r="317" spans="1:21" ht="25.5">
      <c r="A317" s="89" t="s">
        <v>7815</v>
      </c>
      <c r="B317" s="89" t="s">
        <v>7820</v>
      </c>
      <c r="C317" s="145" t="s">
        <v>7814</v>
      </c>
      <c r="D317" s="145" t="s">
        <v>7814</v>
      </c>
      <c r="E317" s="145" t="s">
        <v>7814</v>
      </c>
      <c r="F317" s="145" t="s">
        <v>7814</v>
      </c>
      <c r="G317" s="145" t="s">
        <v>7814</v>
      </c>
      <c r="H317" s="145" t="s">
        <v>7814</v>
      </c>
      <c r="I317" s="145" t="s">
        <v>7814</v>
      </c>
      <c r="J317" s="145" t="s">
        <v>7814</v>
      </c>
      <c r="K317" s="145" t="s">
        <v>7814</v>
      </c>
      <c r="L317" s="145" t="s">
        <v>7814</v>
      </c>
      <c r="M317" s="145" t="s">
        <v>7814</v>
      </c>
      <c r="N317" s="145" t="s">
        <v>7814</v>
      </c>
      <c r="O317" s="145" t="s">
        <v>7814</v>
      </c>
      <c r="P317" s="145" t="s">
        <v>7814</v>
      </c>
      <c r="Q317" s="145" t="s">
        <v>7814</v>
      </c>
      <c r="R317" s="145" t="s">
        <v>7814</v>
      </c>
      <c r="S317" s="145" t="s">
        <v>7814</v>
      </c>
      <c r="T317" s="145">
        <v>-0.73026630318011998</v>
      </c>
      <c r="U317" s="6"/>
    </row>
    <row r="318" spans="1:21">
      <c r="A318" s="127" t="s">
        <v>414</v>
      </c>
      <c r="B318" s="127" t="s">
        <v>210</v>
      </c>
      <c r="C318" s="145">
        <v>0</v>
      </c>
      <c r="D318" s="145">
        <v>0</v>
      </c>
      <c r="E318" s="145">
        <v>0</v>
      </c>
      <c r="F318" s="145">
        <v>0</v>
      </c>
      <c r="G318" s="145">
        <v>0</v>
      </c>
      <c r="H318" s="145">
        <v>0</v>
      </c>
      <c r="I318" s="145">
        <v>0</v>
      </c>
      <c r="J318" s="145">
        <v>7.2469404824793093</v>
      </c>
      <c r="K318" s="145">
        <v>-0.87656050628493409</v>
      </c>
      <c r="L318" s="145">
        <v>-1.6961185604561148E-2</v>
      </c>
      <c r="M318" s="145">
        <v>-1</v>
      </c>
      <c r="N318" s="145" t="s">
        <v>7814</v>
      </c>
      <c r="O318" s="145" t="s">
        <v>7814</v>
      </c>
      <c r="P318" s="145" t="s">
        <v>7814</v>
      </c>
      <c r="Q318" s="145" t="s">
        <v>7814</v>
      </c>
      <c r="R318" s="145" t="s">
        <v>7814</v>
      </c>
      <c r="S318" s="145" t="s">
        <v>7814</v>
      </c>
      <c r="T318" s="145" t="s">
        <v>7814</v>
      </c>
      <c r="U318" s="6"/>
    </row>
    <row r="319" spans="1:21">
      <c r="A319" s="127" t="s">
        <v>415</v>
      </c>
      <c r="B319" s="127" t="s">
        <v>221</v>
      </c>
      <c r="C319" s="145" t="s">
        <v>7814</v>
      </c>
      <c r="D319" s="145" t="s">
        <v>7814</v>
      </c>
      <c r="E319" s="145" t="s">
        <v>7814</v>
      </c>
      <c r="F319" s="145" t="s">
        <v>7814</v>
      </c>
      <c r="G319" s="145" t="s">
        <v>7814</v>
      </c>
      <c r="H319" s="145">
        <v>-1</v>
      </c>
      <c r="I319" s="145" t="s">
        <v>7814</v>
      </c>
      <c r="J319" s="145" t="s">
        <v>7814</v>
      </c>
      <c r="K319" s="145" t="s">
        <v>7814</v>
      </c>
      <c r="L319" s="145" t="s">
        <v>7814</v>
      </c>
      <c r="M319" s="145" t="s">
        <v>7814</v>
      </c>
      <c r="N319" s="145" t="s">
        <v>7814</v>
      </c>
      <c r="O319" s="145" t="s">
        <v>7814</v>
      </c>
      <c r="P319" s="145" t="s">
        <v>7814</v>
      </c>
      <c r="Q319" s="145" t="s">
        <v>7814</v>
      </c>
      <c r="R319" s="145" t="s">
        <v>7814</v>
      </c>
      <c r="S319" s="145" t="s">
        <v>7814</v>
      </c>
      <c r="T319" s="145" t="s">
        <v>7814</v>
      </c>
      <c r="U319" s="6"/>
    </row>
    <row r="320" spans="1:21">
      <c r="A320" s="127" t="s">
        <v>3332</v>
      </c>
      <c r="B320" s="127" t="s">
        <v>3333</v>
      </c>
      <c r="C320" s="145" t="s">
        <v>7814</v>
      </c>
      <c r="D320" s="145" t="s">
        <v>7814</v>
      </c>
      <c r="E320" s="145" t="s">
        <v>7814</v>
      </c>
      <c r="F320" s="145" t="s">
        <v>7814</v>
      </c>
      <c r="G320" s="145" t="s">
        <v>7814</v>
      </c>
      <c r="H320" s="145" t="s">
        <v>7814</v>
      </c>
      <c r="I320" s="145" t="s">
        <v>7814</v>
      </c>
      <c r="J320" s="145" t="s">
        <v>7814</v>
      </c>
      <c r="K320" s="145" t="s">
        <v>7814</v>
      </c>
      <c r="L320" s="145" t="s">
        <v>7814</v>
      </c>
      <c r="M320" s="145" t="s">
        <v>7814</v>
      </c>
      <c r="N320" s="145">
        <v>1.0322029181052517E-2</v>
      </c>
      <c r="O320" s="145">
        <v>0.20412141639985062</v>
      </c>
      <c r="P320" s="145">
        <v>0.11152098123949447</v>
      </c>
      <c r="Q320" s="145">
        <v>8.5220066697469968E-2</v>
      </c>
      <c r="R320" s="145">
        <v>0.14629443299388911</v>
      </c>
      <c r="S320" s="145">
        <v>5.9138845344618163E-2</v>
      </c>
      <c r="T320" s="145">
        <v>9.5006606055864598E-2</v>
      </c>
      <c r="U320" s="6"/>
    </row>
    <row r="321" spans="1:21">
      <c r="A321" s="127" t="s">
        <v>3341</v>
      </c>
      <c r="B321" s="127" t="s">
        <v>3342</v>
      </c>
      <c r="C321" s="145" t="s">
        <v>7814</v>
      </c>
      <c r="D321" s="145" t="s">
        <v>7814</v>
      </c>
      <c r="E321" s="145" t="s">
        <v>7814</v>
      </c>
      <c r="F321" s="145" t="s">
        <v>7814</v>
      </c>
      <c r="G321" s="145" t="s">
        <v>7814</v>
      </c>
      <c r="H321" s="145" t="s">
        <v>7814</v>
      </c>
      <c r="I321" s="145" t="s">
        <v>7814</v>
      </c>
      <c r="J321" s="145" t="s">
        <v>7814</v>
      </c>
      <c r="K321" s="145" t="s">
        <v>7814</v>
      </c>
      <c r="L321" s="145" t="s">
        <v>7814</v>
      </c>
      <c r="M321" s="145" t="s">
        <v>7814</v>
      </c>
      <c r="N321" s="145">
        <v>0.62377963050292629</v>
      </c>
      <c r="O321" s="145">
        <v>-0.3897165446280309</v>
      </c>
      <c r="P321" s="145">
        <v>0.41988322609177298</v>
      </c>
      <c r="Q321" s="145">
        <v>1.6131531151063494</v>
      </c>
      <c r="R321" s="145">
        <v>-0.40267524703073704</v>
      </c>
      <c r="S321" s="145">
        <v>-0.22945253053378153</v>
      </c>
      <c r="T321" s="145">
        <v>-0.11211559263384667</v>
      </c>
      <c r="U321" s="6"/>
    </row>
    <row r="322" spans="1:21">
      <c r="A322" s="127" t="s">
        <v>3349</v>
      </c>
      <c r="B322" s="127" t="s">
        <v>3350</v>
      </c>
      <c r="C322" s="145" t="s">
        <v>7814</v>
      </c>
      <c r="D322" s="145" t="s">
        <v>7814</v>
      </c>
      <c r="E322" s="145" t="s">
        <v>7814</v>
      </c>
      <c r="F322" s="145" t="s">
        <v>7814</v>
      </c>
      <c r="G322" s="145" t="s">
        <v>7814</v>
      </c>
      <c r="H322" s="145" t="s">
        <v>7814</v>
      </c>
      <c r="I322" s="145" t="s">
        <v>7814</v>
      </c>
      <c r="J322" s="145" t="s">
        <v>7814</v>
      </c>
      <c r="K322" s="145" t="s">
        <v>7814</v>
      </c>
      <c r="L322" s="145" t="s">
        <v>7814</v>
      </c>
      <c r="M322" s="145" t="s">
        <v>7814</v>
      </c>
      <c r="N322" s="145">
        <v>1.0126836433783859</v>
      </c>
      <c r="O322" s="145">
        <v>-0.37917797479854265</v>
      </c>
      <c r="P322" s="145">
        <v>-0.86634785868191433</v>
      </c>
      <c r="Q322" s="145">
        <v>20.204318795312577</v>
      </c>
      <c r="R322" s="145">
        <v>0.12333207394863567</v>
      </c>
      <c r="S322" s="145">
        <v>8.7917484016255432E-2</v>
      </c>
      <c r="T322" s="145">
        <v>0.69971487464733695</v>
      </c>
      <c r="U322" s="6"/>
    </row>
    <row r="323" spans="1:21" ht="25.5">
      <c r="A323" s="127" t="s">
        <v>416</v>
      </c>
      <c r="B323" s="127" t="s">
        <v>180</v>
      </c>
      <c r="C323" s="145" t="s">
        <v>7814</v>
      </c>
      <c r="D323" s="145">
        <v>3.2722782573554272E-2</v>
      </c>
      <c r="E323" s="145">
        <v>-2.6761297398320203E-2</v>
      </c>
      <c r="F323" s="145">
        <v>0.11670613519873779</v>
      </c>
      <c r="G323" s="145">
        <v>0.39957430825100765</v>
      </c>
      <c r="H323" s="145">
        <v>4.948852645936825E-2</v>
      </c>
      <c r="I323" s="145">
        <v>0.10910180256112061</v>
      </c>
      <c r="J323" s="145">
        <v>0.21416519777211429</v>
      </c>
      <c r="K323" s="145">
        <v>-0.51757332917912058</v>
      </c>
      <c r="L323" s="145">
        <v>-6.2195170154375472E-2</v>
      </c>
      <c r="M323" s="145">
        <v>-1</v>
      </c>
      <c r="N323" s="145" t="s">
        <v>7814</v>
      </c>
      <c r="O323" s="145" t="s">
        <v>7814</v>
      </c>
      <c r="P323" s="145" t="s">
        <v>7814</v>
      </c>
      <c r="Q323" s="145" t="s">
        <v>7814</v>
      </c>
      <c r="R323" s="145" t="s">
        <v>7814</v>
      </c>
      <c r="S323" s="145" t="s">
        <v>7814</v>
      </c>
      <c r="T323" s="145" t="s">
        <v>7814</v>
      </c>
      <c r="U323" s="6"/>
    </row>
    <row r="324" spans="1:21">
      <c r="A324" s="92" t="s">
        <v>7778</v>
      </c>
      <c r="B324" s="127" t="s">
        <v>7781</v>
      </c>
      <c r="C324" s="145">
        <v>0.17676395326406277</v>
      </c>
      <c r="D324" s="145">
        <v>0.36216583325928853</v>
      </c>
      <c r="E324" s="145">
        <v>0.10089417879389377</v>
      </c>
      <c r="F324" s="145">
        <v>0.47651201829567225</v>
      </c>
      <c r="G324" s="145">
        <v>0.12797923025345628</v>
      </c>
      <c r="H324" s="145">
        <v>0.24279493573517996</v>
      </c>
      <c r="I324" s="145">
        <v>-4.4205575375963854E-2</v>
      </c>
      <c r="J324" s="145">
        <v>-4.068472720720899E-2</v>
      </c>
      <c r="K324" s="145">
        <v>-7.8120091775840214E-2</v>
      </c>
      <c r="L324" s="145">
        <v>7.4333078661089486E-2</v>
      </c>
      <c r="M324" s="145">
        <v>-1</v>
      </c>
      <c r="N324" s="145" t="s">
        <v>7814</v>
      </c>
      <c r="O324" s="145" t="s">
        <v>7814</v>
      </c>
      <c r="P324" s="145" t="s">
        <v>7814</v>
      </c>
      <c r="Q324" s="145" t="s">
        <v>7814</v>
      </c>
      <c r="R324" s="145" t="s">
        <v>7814</v>
      </c>
      <c r="S324" s="145" t="s">
        <v>7814</v>
      </c>
      <c r="T324" s="145" t="s">
        <v>7814</v>
      </c>
      <c r="U324" s="6"/>
    </row>
    <row r="325" spans="1:21">
      <c r="A325" s="92" t="s">
        <v>7779</v>
      </c>
      <c r="B325" s="127" t="s">
        <v>7782</v>
      </c>
      <c r="C325" s="145" t="s">
        <v>7814</v>
      </c>
      <c r="D325" s="145" t="s">
        <v>7814</v>
      </c>
      <c r="E325" s="145" t="s">
        <v>7814</v>
      </c>
      <c r="F325" s="145" t="s">
        <v>7814</v>
      </c>
      <c r="G325" s="145" t="s">
        <v>7814</v>
      </c>
      <c r="H325" s="145" t="s">
        <v>7814</v>
      </c>
      <c r="I325" s="145" t="s">
        <v>7814</v>
      </c>
      <c r="J325" s="145" t="s">
        <v>7814</v>
      </c>
      <c r="K325" s="145" t="s">
        <v>7814</v>
      </c>
      <c r="L325" s="145" t="s">
        <v>7814</v>
      </c>
      <c r="M325" s="145">
        <v>-1</v>
      </c>
      <c r="N325" s="145" t="s">
        <v>7814</v>
      </c>
      <c r="O325" s="145" t="s">
        <v>7814</v>
      </c>
      <c r="P325" s="145" t="s">
        <v>7814</v>
      </c>
      <c r="Q325" s="145" t="s">
        <v>7814</v>
      </c>
      <c r="R325" s="145" t="s">
        <v>7814</v>
      </c>
      <c r="S325" s="145" t="s">
        <v>7814</v>
      </c>
      <c r="T325" s="145" t="s">
        <v>7814</v>
      </c>
      <c r="U325" s="6"/>
    </row>
    <row r="326" spans="1:21">
      <c r="A326" s="125">
        <v>3</v>
      </c>
      <c r="B326" s="126" t="s">
        <v>22</v>
      </c>
      <c r="C326" s="146">
        <v>-0.18714119839009094</v>
      </c>
      <c r="D326" s="146">
        <v>-0.62725142299197023</v>
      </c>
      <c r="E326" s="146">
        <v>0.40192550915280306</v>
      </c>
      <c r="F326" s="146">
        <v>5.252345514302319</v>
      </c>
      <c r="G326" s="146">
        <v>1.1806132642922764</v>
      </c>
      <c r="H326" s="146">
        <v>0.20255859652383287</v>
      </c>
      <c r="I326" s="146">
        <v>-9.863977366681817E-2</v>
      </c>
      <c r="J326" s="146">
        <v>0.81529192665911565</v>
      </c>
      <c r="K326" s="146">
        <v>-7.4867645144178077E-3</v>
      </c>
      <c r="L326" s="146">
        <v>4.9118607929221896E-2</v>
      </c>
      <c r="M326" s="146">
        <v>-0.59107785179252159</v>
      </c>
      <c r="N326" s="146">
        <v>-2.6457605996336051</v>
      </c>
      <c r="O326" s="146">
        <v>0.50498165748343049</v>
      </c>
      <c r="P326" s="146">
        <v>0.59810545207508659</v>
      </c>
      <c r="Q326" s="146">
        <v>1.3127689333241196E-2</v>
      </c>
      <c r="R326" s="146">
        <v>0.40423396149263846</v>
      </c>
      <c r="S326" s="146">
        <v>0.2339030724562487</v>
      </c>
      <c r="T326" s="146">
        <v>0.34804899684164398</v>
      </c>
      <c r="U326" s="6"/>
    </row>
    <row r="327" spans="1:21">
      <c r="A327" s="127" t="s">
        <v>418</v>
      </c>
      <c r="B327" s="127" t="s">
        <v>3407</v>
      </c>
      <c r="C327" s="145">
        <v>1.0274040172251815</v>
      </c>
      <c r="D327" s="145">
        <v>2.7411205415389275</v>
      </c>
      <c r="E327" s="145">
        <v>6.4872077148005428E-2</v>
      </c>
      <c r="F327" s="145">
        <v>-0.14073884099425668</v>
      </c>
      <c r="G327" s="145">
        <v>-0.88972006874228093</v>
      </c>
      <c r="H327" s="145">
        <v>-8.9261577708052489</v>
      </c>
      <c r="I327" s="145">
        <v>-0.305142334421178</v>
      </c>
      <c r="J327" s="145">
        <v>0.18505348937874075</v>
      </c>
      <c r="K327" s="145">
        <v>-1.5861059992912143</v>
      </c>
      <c r="L327" s="145">
        <v>1.5777960996701656E-3</v>
      </c>
      <c r="M327" s="145">
        <v>0.50693802839063906</v>
      </c>
      <c r="N327" s="145">
        <v>10.794449642960394</v>
      </c>
      <c r="O327" s="145">
        <v>5.6290402773698352E-2</v>
      </c>
      <c r="P327" s="145">
        <v>0.44232690471487529</v>
      </c>
      <c r="Q327" s="145">
        <v>7.3457451641291707E-2</v>
      </c>
      <c r="R327" s="145">
        <v>0.42101393284830457</v>
      </c>
      <c r="S327" s="145">
        <v>2.9555102309102074E-2</v>
      </c>
      <c r="T327" s="145">
        <v>0.32398909208072924</v>
      </c>
      <c r="U327" s="6"/>
    </row>
    <row r="328" spans="1:21">
      <c r="A328" s="127" t="s">
        <v>419</v>
      </c>
      <c r="B328" s="127" t="s">
        <v>16</v>
      </c>
      <c r="C328" s="145">
        <v>-4.3832700169365212E-2</v>
      </c>
      <c r="D328" s="145">
        <v>0.51551143105741926</v>
      </c>
      <c r="E328" s="145">
        <v>0.23679673611428295</v>
      </c>
      <c r="F328" s="145">
        <v>0.14953642773142611</v>
      </c>
      <c r="G328" s="145">
        <v>-0.35066832668407633</v>
      </c>
      <c r="H328" s="145">
        <v>-0.42595810408460261</v>
      </c>
      <c r="I328" s="145">
        <v>4.3851507645040574E-2</v>
      </c>
      <c r="J328" s="145">
        <v>0.75469334548669131</v>
      </c>
      <c r="K328" s="145">
        <v>0.49867018654504147</v>
      </c>
      <c r="L328" s="145">
        <v>0.40568298775538608</v>
      </c>
      <c r="M328" s="145">
        <v>-0.39771009614382863</v>
      </c>
      <c r="N328" s="145">
        <v>0.23240505462368985</v>
      </c>
      <c r="O328" s="145">
        <v>-2.7925123490349597E-2</v>
      </c>
      <c r="P328" s="145">
        <v>-5.4374943027489762E-3</v>
      </c>
      <c r="Q328" s="145">
        <v>2.2977273215976104</v>
      </c>
      <c r="R328" s="145">
        <v>-3.9893293452754521E-3</v>
      </c>
      <c r="S328" s="145">
        <v>-0.12654951308473869</v>
      </c>
      <c r="T328" s="145">
        <v>2.9402050826068844E-3</v>
      </c>
      <c r="U328" s="6"/>
    </row>
    <row r="329" spans="1:21" ht="25.5">
      <c r="A329" s="127" t="s">
        <v>3409</v>
      </c>
      <c r="B329" s="127" t="s">
        <v>7669</v>
      </c>
      <c r="C329" s="145" t="s">
        <v>7814</v>
      </c>
      <c r="D329" s="145" t="s">
        <v>7814</v>
      </c>
      <c r="E329" s="145" t="s">
        <v>7814</v>
      </c>
      <c r="F329" s="145" t="s">
        <v>7814</v>
      </c>
      <c r="G329" s="145" t="s">
        <v>7814</v>
      </c>
      <c r="H329" s="145" t="s">
        <v>7814</v>
      </c>
      <c r="I329" s="145" t="s">
        <v>7814</v>
      </c>
      <c r="J329" s="145" t="s">
        <v>7814</v>
      </c>
      <c r="K329" s="145" t="s">
        <v>7814</v>
      </c>
      <c r="L329" s="145" t="s">
        <v>7814</v>
      </c>
      <c r="M329" s="145" t="s">
        <v>7814</v>
      </c>
      <c r="N329" s="145">
        <v>-3.0329359254365628E-4</v>
      </c>
      <c r="O329" s="145">
        <v>8.6990634648636319E-3</v>
      </c>
      <c r="P329" s="145">
        <v>9.3461234176285005E-2</v>
      </c>
      <c r="Q329" s="145">
        <v>-3.837991622673223E-2</v>
      </c>
      <c r="R329" s="145">
        <v>-2.6609778607938239E-3</v>
      </c>
      <c r="S329" s="145">
        <v>-1</v>
      </c>
      <c r="T329" s="145" t="s">
        <v>7814</v>
      </c>
      <c r="U329" s="6"/>
    </row>
    <row r="330" spans="1:21">
      <c r="A330" s="127" t="s">
        <v>3417</v>
      </c>
      <c r="B330" s="127" t="s">
        <v>18</v>
      </c>
      <c r="C330" s="145" t="s">
        <v>7814</v>
      </c>
      <c r="D330" s="145" t="s">
        <v>7814</v>
      </c>
      <c r="E330" s="145" t="s">
        <v>7814</v>
      </c>
      <c r="F330" s="145" t="s">
        <v>7814</v>
      </c>
      <c r="G330" s="145" t="s">
        <v>7814</v>
      </c>
      <c r="H330" s="145" t="s">
        <v>7814</v>
      </c>
      <c r="I330" s="145" t="s">
        <v>7814</v>
      </c>
      <c r="J330" s="145" t="s">
        <v>7814</v>
      </c>
      <c r="K330" s="145" t="s">
        <v>7814</v>
      </c>
      <c r="L330" s="145" t="s">
        <v>7814</v>
      </c>
      <c r="M330" s="145" t="s">
        <v>7814</v>
      </c>
      <c r="N330" s="145">
        <v>5.7928878106914695E-2</v>
      </c>
      <c r="O330" s="145">
        <v>-8.311520753311756E-2</v>
      </c>
      <c r="P330" s="145">
        <v>-9.4909383996719283E-3</v>
      </c>
      <c r="Q330" s="145">
        <v>-0.48889104478880036</v>
      </c>
      <c r="R330" s="145">
        <v>3.330578786539818E-2</v>
      </c>
      <c r="S330" s="145">
        <v>-0.47014084299966941</v>
      </c>
      <c r="T330" s="145">
        <v>14.153970865567668</v>
      </c>
      <c r="U330" s="6"/>
    </row>
    <row r="331" spans="1:21">
      <c r="A331" s="127" t="s">
        <v>3419</v>
      </c>
      <c r="B331" s="127" t="s">
        <v>17</v>
      </c>
      <c r="C331" s="145" t="s">
        <v>7814</v>
      </c>
      <c r="D331" s="145" t="s">
        <v>7814</v>
      </c>
      <c r="E331" s="145" t="s">
        <v>7814</v>
      </c>
      <c r="F331" s="145" t="s">
        <v>7814</v>
      </c>
      <c r="G331" s="145" t="s">
        <v>7814</v>
      </c>
      <c r="H331" s="145" t="s">
        <v>7814</v>
      </c>
      <c r="I331" s="145" t="s">
        <v>7814</v>
      </c>
      <c r="J331" s="145" t="s">
        <v>7814</v>
      </c>
      <c r="K331" s="145" t="s">
        <v>7814</v>
      </c>
      <c r="L331" s="145" t="s">
        <v>7814</v>
      </c>
      <c r="M331" s="145" t="s">
        <v>7814</v>
      </c>
      <c r="N331" s="145">
        <v>0.46298246793964049</v>
      </c>
      <c r="O331" s="145">
        <v>-0.61221471828454599</v>
      </c>
      <c r="P331" s="145">
        <v>7.3423121375104754E-3</v>
      </c>
      <c r="Q331" s="145">
        <v>9.5471695943387669E-2</v>
      </c>
      <c r="R331" s="145">
        <v>0.12345444893688871</v>
      </c>
      <c r="S331" s="145">
        <v>-0.19538713478969827</v>
      </c>
      <c r="T331" s="145">
        <v>0.39903437430715777</v>
      </c>
      <c r="U331" s="6"/>
    </row>
    <row r="332" spans="1:21">
      <c r="A332" s="127" t="s">
        <v>3426</v>
      </c>
      <c r="B332" s="127" t="s">
        <v>11</v>
      </c>
      <c r="C332" s="145" t="s">
        <v>7814</v>
      </c>
      <c r="D332" s="145" t="s">
        <v>7814</v>
      </c>
      <c r="E332" s="145" t="s">
        <v>7814</v>
      </c>
      <c r="F332" s="145" t="s">
        <v>7814</v>
      </c>
      <c r="G332" s="145" t="s">
        <v>7814</v>
      </c>
      <c r="H332" s="145" t="s">
        <v>7814</v>
      </c>
      <c r="I332" s="145" t="s">
        <v>7814</v>
      </c>
      <c r="J332" s="145" t="s">
        <v>7814</v>
      </c>
      <c r="K332" s="145" t="s">
        <v>7814</v>
      </c>
      <c r="L332" s="145" t="s">
        <v>7814</v>
      </c>
      <c r="M332" s="145" t="s">
        <v>7814</v>
      </c>
      <c r="N332" s="145">
        <v>26.687411926280841</v>
      </c>
      <c r="O332" s="145">
        <v>-8.9321595598680411E-3</v>
      </c>
      <c r="P332" s="145">
        <v>0.62231120204286594</v>
      </c>
      <c r="Q332" s="145">
        <v>-0.4702320723025607</v>
      </c>
      <c r="R332" s="145">
        <v>0.42910714514088305</v>
      </c>
      <c r="S332" s="145">
        <v>-6.1162110504266551E-2</v>
      </c>
      <c r="T332" s="145">
        <v>0.37042324249099245</v>
      </c>
      <c r="U332" s="6"/>
    </row>
    <row r="333" spans="1:21">
      <c r="A333" s="127" t="s">
        <v>3435</v>
      </c>
      <c r="B333" s="127" t="s">
        <v>3436</v>
      </c>
      <c r="C333" s="145" t="s">
        <v>7814</v>
      </c>
      <c r="D333" s="145" t="s">
        <v>7814</v>
      </c>
      <c r="E333" s="145" t="s">
        <v>7814</v>
      </c>
      <c r="F333" s="145" t="s">
        <v>7814</v>
      </c>
      <c r="G333" s="145" t="s">
        <v>7814</v>
      </c>
      <c r="H333" s="145" t="s">
        <v>7814</v>
      </c>
      <c r="I333" s="145" t="s">
        <v>7814</v>
      </c>
      <c r="J333" s="145" t="s">
        <v>7814</v>
      </c>
      <c r="K333" s="145" t="s">
        <v>7814</v>
      </c>
      <c r="L333" s="145" t="s">
        <v>7814</v>
      </c>
      <c r="M333" s="145" t="s">
        <v>7814</v>
      </c>
      <c r="N333" s="145" t="s">
        <v>7814</v>
      </c>
      <c r="O333" s="145" t="s">
        <v>7814</v>
      </c>
      <c r="P333" s="145" t="s">
        <v>7814</v>
      </c>
      <c r="Q333" s="145" t="s">
        <v>7814</v>
      </c>
      <c r="R333" s="145" t="s">
        <v>7814</v>
      </c>
      <c r="S333" s="145" t="s">
        <v>7814</v>
      </c>
      <c r="T333" s="145" t="s">
        <v>7814</v>
      </c>
      <c r="U333" s="6"/>
    </row>
    <row r="334" spans="1:21" ht="25.5">
      <c r="A334" s="127" t="s">
        <v>3445</v>
      </c>
      <c r="B334" s="127" t="s">
        <v>15</v>
      </c>
      <c r="C334" s="145" t="s">
        <v>7814</v>
      </c>
      <c r="D334" s="145" t="s">
        <v>7814</v>
      </c>
      <c r="E334" s="145" t="s">
        <v>7814</v>
      </c>
      <c r="F334" s="145" t="s">
        <v>7814</v>
      </c>
      <c r="G334" s="145" t="s">
        <v>7814</v>
      </c>
      <c r="H334" s="145" t="s">
        <v>7814</v>
      </c>
      <c r="I334" s="145" t="s">
        <v>7814</v>
      </c>
      <c r="J334" s="145" t="s">
        <v>7814</v>
      </c>
      <c r="K334" s="145" t="s">
        <v>7814</v>
      </c>
      <c r="L334" s="145" t="s">
        <v>7814</v>
      </c>
      <c r="M334" s="145" t="s">
        <v>7814</v>
      </c>
      <c r="N334" s="145">
        <v>9.5230064272473722</v>
      </c>
      <c r="O334" s="145">
        <v>601.05518056302105</v>
      </c>
      <c r="P334" s="145">
        <v>0.17953921195282943</v>
      </c>
      <c r="Q334" s="145">
        <v>1.4269623665291031E-4</v>
      </c>
      <c r="R334" s="145">
        <v>3.4768969337714479E-10</v>
      </c>
      <c r="S334" s="145">
        <v>2.3762820798550129E-2</v>
      </c>
      <c r="T334" s="145">
        <v>0.2640736809557806</v>
      </c>
      <c r="U334" s="6"/>
    </row>
    <row r="335" spans="1:21">
      <c r="A335" s="127" t="s">
        <v>3448</v>
      </c>
      <c r="B335" s="127" t="s">
        <v>14</v>
      </c>
      <c r="C335" s="145" t="s">
        <v>7814</v>
      </c>
      <c r="D335" s="145" t="s">
        <v>7814</v>
      </c>
      <c r="E335" s="145" t="s">
        <v>7814</v>
      </c>
      <c r="F335" s="145" t="s">
        <v>7814</v>
      </c>
      <c r="G335" s="145" t="s">
        <v>7814</v>
      </c>
      <c r="H335" s="145" t="s">
        <v>7814</v>
      </c>
      <c r="I335" s="145" t="s">
        <v>7814</v>
      </c>
      <c r="J335" s="145" t="s">
        <v>7814</v>
      </c>
      <c r="K335" s="145" t="s">
        <v>7814</v>
      </c>
      <c r="L335" s="145" t="s">
        <v>7814</v>
      </c>
      <c r="M335" s="145" t="s">
        <v>7814</v>
      </c>
      <c r="N335" s="145">
        <v>9.8715062224974656E-2</v>
      </c>
      <c r="O335" s="145">
        <v>-2.1947667476061163E-2</v>
      </c>
      <c r="P335" s="145">
        <v>9.5500214917759674E-2</v>
      </c>
      <c r="Q335" s="145">
        <v>9.4005998774660607E-2</v>
      </c>
      <c r="R335" s="145">
        <v>3.1809241287828395E-2</v>
      </c>
      <c r="S335" s="145">
        <v>-3.2892954463326601E-2</v>
      </c>
      <c r="T335" s="145">
        <v>0.17138087634038651</v>
      </c>
      <c r="U335" s="6"/>
    </row>
    <row r="336" spans="1:21">
      <c r="A336" s="127" t="s">
        <v>420</v>
      </c>
      <c r="B336" s="127" t="s">
        <v>8</v>
      </c>
      <c r="C336" s="145">
        <v>-0.4144679318973164</v>
      </c>
      <c r="D336" s="145">
        <v>0.63524991394073782</v>
      </c>
      <c r="E336" s="145">
        <v>-0.10732361621121582</v>
      </c>
      <c r="F336" s="145">
        <v>0.24949289735846938</v>
      </c>
      <c r="G336" s="145">
        <v>0.10938556638972791</v>
      </c>
      <c r="H336" s="145">
        <v>0.17223907319036527</v>
      </c>
      <c r="I336" s="145">
        <v>0.2315210622375285</v>
      </c>
      <c r="J336" s="145">
        <v>0.19364300493526151</v>
      </c>
      <c r="K336" s="145">
        <v>9.0792683745724453E-2</v>
      </c>
      <c r="L336" s="145">
        <v>0.27654414375128794</v>
      </c>
      <c r="M336" s="145">
        <v>-1</v>
      </c>
      <c r="N336" s="145" t="s">
        <v>7814</v>
      </c>
      <c r="O336" s="145" t="s">
        <v>7814</v>
      </c>
      <c r="P336" s="145" t="s">
        <v>7814</v>
      </c>
      <c r="Q336" s="145" t="s">
        <v>7814</v>
      </c>
      <c r="R336" s="145" t="s">
        <v>7814</v>
      </c>
      <c r="S336" s="145" t="s">
        <v>7814</v>
      </c>
      <c r="T336" s="145" t="s">
        <v>7814</v>
      </c>
      <c r="U336" s="6"/>
    </row>
    <row r="337" spans="1:21">
      <c r="A337" s="127" t="s">
        <v>3459</v>
      </c>
      <c r="B337" s="127" t="s">
        <v>13</v>
      </c>
      <c r="C337" s="145" t="s">
        <v>7814</v>
      </c>
      <c r="D337" s="145" t="s">
        <v>7814</v>
      </c>
      <c r="E337" s="145" t="s">
        <v>7814</v>
      </c>
      <c r="F337" s="145" t="s">
        <v>7814</v>
      </c>
      <c r="G337" s="145" t="s">
        <v>7814</v>
      </c>
      <c r="H337" s="145" t="s">
        <v>7814</v>
      </c>
      <c r="I337" s="145" t="s">
        <v>7814</v>
      </c>
      <c r="J337" s="145" t="s">
        <v>7814</v>
      </c>
      <c r="K337" s="145" t="s">
        <v>7814</v>
      </c>
      <c r="L337" s="145" t="s">
        <v>7814</v>
      </c>
      <c r="M337" s="145" t="s">
        <v>7814</v>
      </c>
      <c r="N337" s="145">
        <v>0.10208050547622563</v>
      </c>
      <c r="O337" s="145">
        <v>-6.1908410724986616E-2</v>
      </c>
      <c r="P337" s="145">
        <v>4.3046620452516339E-3</v>
      </c>
      <c r="Q337" s="145">
        <v>5.2737647962496637E-3</v>
      </c>
      <c r="R337" s="145">
        <v>1.6818986486683209E-2</v>
      </c>
      <c r="S337" s="145">
        <v>8.7224448936143825E-2</v>
      </c>
      <c r="T337" s="145">
        <v>1.6086730296824864E-2</v>
      </c>
      <c r="U337" s="6"/>
    </row>
    <row r="338" spans="1:21" ht="25.5">
      <c r="A338" s="127" t="s">
        <v>421</v>
      </c>
      <c r="B338" s="127" t="s">
        <v>7</v>
      </c>
      <c r="C338" s="145">
        <v>0.16707762179641403</v>
      </c>
      <c r="D338" s="145">
        <v>-0.30209155697602091</v>
      </c>
      <c r="E338" s="145">
        <v>0.31154841250067572</v>
      </c>
      <c r="F338" s="145">
        <v>0.11224521839545513</v>
      </c>
      <c r="G338" s="145">
        <v>0.20344166118130083</v>
      </c>
      <c r="H338" s="145">
        <v>0.12382811091506103</v>
      </c>
      <c r="I338" s="145">
        <v>2.1068925597026798E-2</v>
      </c>
      <c r="J338" s="145">
        <v>-0.28882719223625486</v>
      </c>
      <c r="K338" s="145">
        <v>-9.2137645288657491E-2</v>
      </c>
      <c r="L338" s="145">
        <v>7.885566033279591E-3</v>
      </c>
      <c r="M338" s="145">
        <v>-1</v>
      </c>
      <c r="N338" s="145" t="s">
        <v>7814</v>
      </c>
      <c r="O338" s="145" t="s">
        <v>7814</v>
      </c>
      <c r="P338" s="145" t="s">
        <v>7814</v>
      </c>
      <c r="Q338" s="145" t="s">
        <v>7814</v>
      </c>
      <c r="R338" s="145" t="s">
        <v>7814</v>
      </c>
      <c r="S338" s="145" t="s">
        <v>7814</v>
      </c>
      <c r="T338" s="145" t="s">
        <v>7814</v>
      </c>
      <c r="U338" s="6"/>
    </row>
    <row r="339" spans="1:21">
      <c r="A339" s="127" t="s">
        <v>3464</v>
      </c>
      <c r="B339" s="127" t="s">
        <v>181</v>
      </c>
      <c r="C339" s="145" t="s">
        <v>7814</v>
      </c>
      <c r="D339" s="145" t="s">
        <v>7814</v>
      </c>
      <c r="E339" s="145" t="s">
        <v>7814</v>
      </c>
      <c r="F339" s="145" t="s">
        <v>7814</v>
      </c>
      <c r="G339" s="145" t="s">
        <v>7814</v>
      </c>
      <c r="H339" s="145" t="s">
        <v>7814</v>
      </c>
      <c r="I339" s="145" t="s">
        <v>7814</v>
      </c>
      <c r="J339" s="145" t="s">
        <v>7814</v>
      </c>
      <c r="K339" s="145" t="s">
        <v>7814</v>
      </c>
      <c r="L339" s="145" t="s">
        <v>7814</v>
      </c>
      <c r="M339" s="145" t="s">
        <v>7814</v>
      </c>
      <c r="N339" s="145">
        <v>0</v>
      </c>
      <c r="O339" s="145">
        <v>-1</v>
      </c>
      <c r="P339" s="145" t="s">
        <v>7814</v>
      </c>
      <c r="Q339" s="145" t="s">
        <v>7814</v>
      </c>
      <c r="R339" s="145" t="s">
        <v>7814</v>
      </c>
      <c r="S339" s="145" t="s">
        <v>7814</v>
      </c>
      <c r="T339" s="145" t="s">
        <v>7814</v>
      </c>
      <c r="U339" s="6"/>
    </row>
    <row r="340" spans="1:21">
      <c r="A340" s="127" t="s">
        <v>422</v>
      </c>
      <c r="B340" s="127" t="s">
        <v>10</v>
      </c>
      <c r="C340" s="145">
        <v>0.21889718513781439</v>
      </c>
      <c r="D340" s="145">
        <v>0.11014614779578785</v>
      </c>
      <c r="E340" s="145">
        <v>-4.7712515601166114E-2</v>
      </c>
      <c r="F340" s="145">
        <v>0.17730746944160858</v>
      </c>
      <c r="G340" s="145">
        <v>0.18842347614365587</v>
      </c>
      <c r="H340" s="145">
        <v>0.1038006317379577</v>
      </c>
      <c r="I340" s="145">
        <v>0.12264067641907682</v>
      </c>
      <c r="J340" s="145">
        <v>-2.8539908631437252E-2</v>
      </c>
      <c r="K340" s="145">
        <v>0.2086725681871093</v>
      </c>
      <c r="L340" s="145">
        <v>9.2741325481375565</v>
      </c>
      <c r="M340" s="145">
        <v>-1</v>
      </c>
      <c r="N340" s="145" t="s">
        <v>7814</v>
      </c>
      <c r="O340" s="145" t="s">
        <v>7814</v>
      </c>
      <c r="P340" s="145" t="s">
        <v>7814</v>
      </c>
      <c r="Q340" s="145" t="s">
        <v>7814</v>
      </c>
      <c r="R340" s="145" t="s">
        <v>7814</v>
      </c>
      <c r="S340" s="145" t="s">
        <v>7814</v>
      </c>
      <c r="T340" s="145" t="s">
        <v>7814</v>
      </c>
      <c r="U340" s="6"/>
    </row>
    <row r="341" spans="1:21" ht="25.5">
      <c r="A341" s="127" t="s">
        <v>423</v>
      </c>
      <c r="B341" s="127" t="s">
        <v>3466</v>
      </c>
      <c r="C341" s="145">
        <v>-0.50652451113458596</v>
      </c>
      <c r="D341" s="145">
        <v>0.33244576867063719</v>
      </c>
      <c r="E341" s="145">
        <v>1.2508178749865648</v>
      </c>
      <c r="F341" s="145">
        <v>1.3347120597374029</v>
      </c>
      <c r="G341" s="145">
        <v>-0.39218238316585496</v>
      </c>
      <c r="H341" s="145">
        <v>3.0576844059914021E-2</v>
      </c>
      <c r="I341" s="145">
        <v>-0.58505884107566142</v>
      </c>
      <c r="J341" s="145">
        <v>4.0334956457874922</v>
      </c>
      <c r="K341" s="145">
        <v>-0.15516916754999022</v>
      </c>
      <c r="L341" s="145">
        <v>0.12410391146854792</v>
      </c>
      <c r="M341" s="145">
        <v>-0.56493710145018883</v>
      </c>
      <c r="N341" s="145">
        <v>0.64752357456703213</v>
      </c>
      <c r="O341" s="145">
        <v>1.9396947819590591E-2</v>
      </c>
      <c r="P341" s="145">
        <v>0.14406333995158188</v>
      </c>
      <c r="Q341" s="145">
        <v>2.3479230447686925</v>
      </c>
      <c r="R341" s="145">
        <v>-0.33901480373299048</v>
      </c>
      <c r="S341" s="145">
        <v>-0.19117895140985661</v>
      </c>
      <c r="T341" s="145">
        <v>-8.9141766905356648E-2</v>
      </c>
      <c r="U341" s="6"/>
    </row>
    <row r="342" spans="1:21" ht="25.5">
      <c r="A342" s="127" t="s">
        <v>424</v>
      </c>
      <c r="B342" s="127" t="s">
        <v>3468</v>
      </c>
      <c r="C342" s="145">
        <v>0.20126975418841528</v>
      </c>
      <c r="D342" s="145">
        <v>0.71470510783911623</v>
      </c>
      <c r="E342" s="145">
        <v>-0.10504631962368269</v>
      </c>
      <c r="F342" s="145">
        <v>0.97695924140167922</v>
      </c>
      <c r="G342" s="145">
        <v>-0.26636106545838445</v>
      </c>
      <c r="H342" s="145">
        <v>-3.4096271489048736E-2</v>
      </c>
      <c r="I342" s="145">
        <v>-1.7790095604311589E-2</v>
      </c>
      <c r="J342" s="145">
        <v>-0.14703004796942376</v>
      </c>
      <c r="K342" s="145">
        <v>3.994113701575322E-2</v>
      </c>
      <c r="L342" s="145">
        <v>0.19488361131665707</v>
      </c>
      <c r="M342" s="145">
        <v>-3.7911259469089388E-2</v>
      </c>
      <c r="N342" s="145">
        <v>0.53179056667260838</v>
      </c>
      <c r="O342" s="145">
        <v>0.23006646643794718</v>
      </c>
      <c r="P342" s="145">
        <v>0.30052711645688146</v>
      </c>
      <c r="Q342" s="145">
        <v>0.45167676078766977</v>
      </c>
      <c r="R342" s="145">
        <v>0.24216249559766878</v>
      </c>
      <c r="S342" s="145">
        <v>0.16958361670866923</v>
      </c>
      <c r="T342" s="145">
        <v>0.14696810809864627</v>
      </c>
      <c r="U342" s="6"/>
    </row>
    <row r="343" spans="1:21">
      <c r="A343" s="127" t="s">
        <v>425</v>
      </c>
      <c r="B343" s="127" t="s">
        <v>2</v>
      </c>
      <c r="C343" s="145">
        <v>15.954843319483393</v>
      </c>
      <c r="D343" s="145">
        <v>-1</v>
      </c>
      <c r="E343" s="145" t="s">
        <v>7814</v>
      </c>
      <c r="F343" s="145" t="s">
        <v>7814</v>
      </c>
      <c r="G343" s="145" t="s">
        <v>7814</v>
      </c>
      <c r="H343" s="145">
        <v>-1.0762521328569516</v>
      </c>
      <c r="I343" s="145">
        <v>-1</v>
      </c>
      <c r="J343" s="145" t="s">
        <v>7814</v>
      </c>
      <c r="K343" s="145" t="s">
        <v>7814</v>
      </c>
      <c r="L343" s="145" t="s">
        <v>7814</v>
      </c>
      <c r="M343" s="145" t="s">
        <v>7814</v>
      </c>
      <c r="N343" s="145" t="s">
        <v>7814</v>
      </c>
      <c r="O343" s="145" t="s">
        <v>7814</v>
      </c>
      <c r="P343" s="145" t="s">
        <v>7814</v>
      </c>
      <c r="Q343" s="145" t="s">
        <v>7814</v>
      </c>
      <c r="R343" s="145" t="s">
        <v>7814</v>
      </c>
      <c r="S343" s="145" t="s">
        <v>7814</v>
      </c>
      <c r="T343" s="145" t="s">
        <v>7814</v>
      </c>
      <c r="U343" s="6"/>
    </row>
    <row r="344" spans="1:21" ht="25.5">
      <c r="A344" s="127" t="s">
        <v>3471</v>
      </c>
      <c r="B344" s="127" t="s">
        <v>3472</v>
      </c>
      <c r="C344" s="145" t="s">
        <v>7814</v>
      </c>
      <c r="D344" s="145" t="s">
        <v>7814</v>
      </c>
      <c r="E344" s="145" t="s">
        <v>7814</v>
      </c>
      <c r="F344" s="145" t="s">
        <v>7814</v>
      </c>
      <c r="G344" s="145" t="s">
        <v>7814</v>
      </c>
      <c r="H344" s="145" t="s">
        <v>7814</v>
      </c>
      <c r="I344" s="145" t="s">
        <v>7814</v>
      </c>
      <c r="J344" s="145" t="s">
        <v>7814</v>
      </c>
      <c r="K344" s="145" t="s">
        <v>7814</v>
      </c>
      <c r="L344" s="145" t="s">
        <v>7814</v>
      </c>
      <c r="M344" s="145" t="s">
        <v>7814</v>
      </c>
      <c r="N344" s="145">
        <v>-1</v>
      </c>
      <c r="O344" s="145" t="s">
        <v>7814</v>
      </c>
      <c r="P344" s="145" t="s">
        <v>7814</v>
      </c>
      <c r="Q344" s="145" t="s">
        <v>7814</v>
      </c>
      <c r="R344" s="145" t="s">
        <v>7814</v>
      </c>
      <c r="S344" s="145" t="s">
        <v>7814</v>
      </c>
      <c r="T344" s="145" t="s">
        <v>7814</v>
      </c>
      <c r="U344" s="6"/>
    </row>
    <row r="345" spans="1:21" ht="38.25">
      <c r="A345" s="127" t="s">
        <v>3494</v>
      </c>
      <c r="B345" s="127" t="s">
        <v>3495</v>
      </c>
      <c r="C345" s="145" t="s">
        <v>7814</v>
      </c>
      <c r="D345" s="145" t="s">
        <v>7814</v>
      </c>
      <c r="E345" s="145" t="s">
        <v>7814</v>
      </c>
      <c r="F345" s="145" t="s">
        <v>7814</v>
      </c>
      <c r="G345" s="145" t="s">
        <v>7814</v>
      </c>
      <c r="H345" s="145" t="s">
        <v>7814</v>
      </c>
      <c r="I345" s="145" t="s">
        <v>7814</v>
      </c>
      <c r="J345" s="145" t="s">
        <v>7814</v>
      </c>
      <c r="K345" s="145" t="s">
        <v>7814</v>
      </c>
      <c r="L345" s="145" t="s">
        <v>7814</v>
      </c>
      <c r="M345" s="145" t="s">
        <v>7814</v>
      </c>
      <c r="N345" s="145">
        <v>7.1440731660979168E-2</v>
      </c>
      <c r="O345" s="145">
        <v>-1.7298703650651692E-3</v>
      </c>
      <c r="P345" s="145">
        <v>3.07484252061441E-3</v>
      </c>
      <c r="Q345" s="145">
        <v>-4.9399491854684008E-2</v>
      </c>
      <c r="R345" s="145">
        <v>1.8126677150374299E-4</v>
      </c>
      <c r="S345" s="145">
        <v>3.8460338925427516E-2</v>
      </c>
      <c r="T345" s="145">
        <v>6.8350285385066198E-2</v>
      </c>
      <c r="U345" s="6"/>
    </row>
    <row r="346" spans="1:21" ht="25.5">
      <c r="A346" s="127" t="s">
        <v>3503</v>
      </c>
      <c r="B346" s="127" t="s">
        <v>3504</v>
      </c>
      <c r="C346" s="145" t="s">
        <v>7814</v>
      </c>
      <c r="D346" s="145" t="s">
        <v>7814</v>
      </c>
      <c r="E346" s="145" t="s">
        <v>7814</v>
      </c>
      <c r="F346" s="145" t="s">
        <v>7814</v>
      </c>
      <c r="G346" s="145" t="s">
        <v>7814</v>
      </c>
      <c r="H346" s="145" t="s">
        <v>7814</v>
      </c>
      <c r="I346" s="145" t="s">
        <v>7814</v>
      </c>
      <c r="J346" s="145" t="s">
        <v>7814</v>
      </c>
      <c r="K346" s="145" t="s">
        <v>7814</v>
      </c>
      <c r="L346" s="145" t="s">
        <v>7814</v>
      </c>
      <c r="M346" s="145" t="s">
        <v>7814</v>
      </c>
      <c r="N346" s="145">
        <v>-9.9282881288868658</v>
      </c>
      <c r="O346" s="145">
        <v>-0.2224804705430154</v>
      </c>
      <c r="P346" s="145">
        <v>-0.19303918712967558</v>
      </c>
      <c r="Q346" s="145">
        <v>0.54881837060100813</v>
      </c>
      <c r="R346" s="145">
        <v>-0.14102784081914646</v>
      </c>
      <c r="S346" s="145">
        <v>-0.44928460257382902</v>
      </c>
      <c r="T346" s="145">
        <v>0.65872791596316504</v>
      </c>
      <c r="U346" s="6"/>
    </row>
    <row r="347" spans="1:21" ht="38.25">
      <c r="A347" s="127" t="s">
        <v>3507</v>
      </c>
      <c r="B347" s="127" t="s">
        <v>3508</v>
      </c>
      <c r="C347" s="145" t="s">
        <v>7814</v>
      </c>
      <c r="D347" s="145" t="s">
        <v>7814</v>
      </c>
      <c r="E347" s="145" t="s">
        <v>7814</v>
      </c>
      <c r="F347" s="145" t="s">
        <v>7814</v>
      </c>
      <c r="G347" s="145" t="s">
        <v>7814</v>
      </c>
      <c r="H347" s="145" t="s">
        <v>7814</v>
      </c>
      <c r="I347" s="145" t="s">
        <v>7814</v>
      </c>
      <c r="J347" s="145" t="s">
        <v>7814</v>
      </c>
      <c r="K347" s="145" t="s">
        <v>7814</v>
      </c>
      <c r="L347" s="145" t="s">
        <v>7814</v>
      </c>
      <c r="M347" s="145" t="s">
        <v>7814</v>
      </c>
      <c r="N347" s="145">
        <v>-0.10757062505028533</v>
      </c>
      <c r="O347" s="145">
        <v>-0.12304676149231443</v>
      </c>
      <c r="P347" s="145">
        <v>0.17878006430019222</v>
      </c>
      <c r="Q347" s="145">
        <v>0.17291020911719832</v>
      </c>
      <c r="R347" s="145">
        <v>-0.28616602030472899</v>
      </c>
      <c r="S347" s="145">
        <v>0.35242363018484812</v>
      </c>
      <c r="T347" s="145">
        <v>-3.4608287847108961E-2</v>
      </c>
      <c r="U347" s="6"/>
    </row>
    <row r="348" spans="1:21" ht="38.25">
      <c r="A348" s="127" t="s">
        <v>3517</v>
      </c>
      <c r="B348" s="127" t="s">
        <v>3518</v>
      </c>
      <c r="C348" s="145" t="s">
        <v>7814</v>
      </c>
      <c r="D348" s="145" t="s">
        <v>7814</v>
      </c>
      <c r="E348" s="145" t="s">
        <v>7814</v>
      </c>
      <c r="F348" s="145" t="s">
        <v>7814</v>
      </c>
      <c r="G348" s="145" t="s">
        <v>7814</v>
      </c>
      <c r="H348" s="145" t="s">
        <v>7814</v>
      </c>
      <c r="I348" s="145" t="s">
        <v>7814</v>
      </c>
      <c r="J348" s="145" t="s">
        <v>7814</v>
      </c>
      <c r="K348" s="145" t="s">
        <v>7814</v>
      </c>
      <c r="L348" s="145" t="s">
        <v>7814</v>
      </c>
      <c r="M348" s="145" t="s">
        <v>7814</v>
      </c>
      <c r="N348" s="145">
        <v>5.1319411347005683</v>
      </c>
      <c r="O348" s="145">
        <v>-0.73406291578101879</v>
      </c>
      <c r="P348" s="145">
        <v>0.24470502222689824</v>
      </c>
      <c r="Q348" s="145">
        <v>-8.4662276504658442E-3</v>
      </c>
      <c r="R348" s="145">
        <v>0.10824635692340806</v>
      </c>
      <c r="S348" s="145">
        <v>5.8788624476399105E-2</v>
      </c>
      <c r="T348" s="145">
        <v>4.6502108445191599E-2</v>
      </c>
      <c r="U348" s="6"/>
    </row>
    <row r="349" spans="1:21" ht="38.25">
      <c r="A349" s="127" t="s">
        <v>3523</v>
      </c>
      <c r="B349" s="127" t="s">
        <v>3524</v>
      </c>
      <c r="C349" s="145" t="s">
        <v>7814</v>
      </c>
      <c r="D349" s="145" t="s">
        <v>7814</v>
      </c>
      <c r="E349" s="145" t="s">
        <v>7814</v>
      </c>
      <c r="F349" s="145" t="s">
        <v>7814</v>
      </c>
      <c r="G349" s="145" t="s">
        <v>7814</v>
      </c>
      <c r="H349" s="145" t="s">
        <v>7814</v>
      </c>
      <c r="I349" s="145" t="s">
        <v>7814</v>
      </c>
      <c r="J349" s="145" t="s">
        <v>7814</v>
      </c>
      <c r="K349" s="145" t="s">
        <v>7814</v>
      </c>
      <c r="L349" s="145" t="s">
        <v>7814</v>
      </c>
      <c r="M349" s="145" t="s">
        <v>7814</v>
      </c>
      <c r="N349" s="145">
        <v>-4.6319400718152451E-2</v>
      </c>
      <c r="O349" s="145">
        <v>6.108788156792299E-2</v>
      </c>
      <c r="P349" s="145">
        <v>0.40741658300768491</v>
      </c>
      <c r="Q349" s="145">
        <v>5.2088753171535961E-2</v>
      </c>
      <c r="R349" s="145">
        <v>-0.59176187933819746</v>
      </c>
      <c r="S349" s="145">
        <v>-2.2963013127344438</v>
      </c>
      <c r="T349" s="145">
        <v>-1.405180087033701</v>
      </c>
      <c r="U349" s="6"/>
    </row>
    <row r="350" spans="1:21">
      <c r="A350" s="127" t="s">
        <v>3527</v>
      </c>
      <c r="B350" s="127" t="s">
        <v>7670</v>
      </c>
      <c r="C350" s="145" t="s">
        <v>7814</v>
      </c>
      <c r="D350" s="145" t="s">
        <v>7814</v>
      </c>
      <c r="E350" s="145" t="s">
        <v>7814</v>
      </c>
      <c r="F350" s="145" t="s">
        <v>7814</v>
      </c>
      <c r="G350" s="145" t="s">
        <v>7814</v>
      </c>
      <c r="H350" s="145" t="s">
        <v>7814</v>
      </c>
      <c r="I350" s="145" t="s">
        <v>7814</v>
      </c>
      <c r="J350" s="145" t="s">
        <v>7814</v>
      </c>
      <c r="K350" s="145" t="s">
        <v>7814</v>
      </c>
      <c r="L350" s="145" t="s">
        <v>7814</v>
      </c>
      <c r="M350" s="145" t="s">
        <v>7814</v>
      </c>
      <c r="N350" s="145">
        <v>1.9146973058026362</v>
      </c>
      <c r="O350" s="145">
        <v>0.49962478065595484</v>
      </c>
      <c r="P350" s="145">
        <v>-4.9972529501227859E-2</v>
      </c>
      <c r="Q350" s="145">
        <v>0.94531518336125275</v>
      </c>
      <c r="R350" s="145">
        <v>0.63796336821232746</v>
      </c>
      <c r="S350" s="145">
        <v>7.5540251922778273E-2</v>
      </c>
      <c r="T350" s="145">
        <v>0.74882797177375515</v>
      </c>
      <c r="U350" s="6"/>
    </row>
    <row r="351" spans="1:21" ht="51">
      <c r="A351" s="127" t="s">
        <v>3533</v>
      </c>
      <c r="B351" s="127" t="s">
        <v>7671</v>
      </c>
      <c r="C351" s="145" t="s">
        <v>7814</v>
      </c>
      <c r="D351" s="145" t="s">
        <v>7814</v>
      </c>
      <c r="E351" s="145" t="s">
        <v>7814</v>
      </c>
      <c r="F351" s="145" t="s">
        <v>7814</v>
      </c>
      <c r="G351" s="145" t="s">
        <v>7814</v>
      </c>
      <c r="H351" s="145" t="s">
        <v>7814</v>
      </c>
      <c r="I351" s="145" t="s">
        <v>7814</v>
      </c>
      <c r="J351" s="145" t="s">
        <v>7814</v>
      </c>
      <c r="K351" s="145" t="s">
        <v>7814</v>
      </c>
      <c r="L351" s="145" t="s">
        <v>7814</v>
      </c>
      <c r="M351" s="145" t="s">
        <v>7814</v>
      </c>
      <c r="N351" s="145">
        <v>7.3390350646592734E-3</v>
      </c>
      <c r="O351" s="145">
        <v>5.4516327926206278</v>
      </c>
      <c r="P351" s="145">
        <v>-1.2190697082806618E-2</v>
      </c>
      <c r="Q351" s="145">
        <v>-0.37045982466011834</v>
      </c>
      <c r="R351" s="145">
        <v>1.2209764347734072E-2</v>
      </c>
      <c r="S351" s="145">
        <v>0.4572538118463485</v>
      </c>
      <c r="T351" s="145">
        <v>8.6902884898939201E-2</v>
      </c>
      <c r="U351" s="6"/>
    </row>
    <row r="352" spans="1:21" ht="25.5">
      <c r="A352" s="127" t="s">
        <v>7660</v>
      </c>
      <c r="B352" s="127" t="s">
        <v>7661</v>
      </c>
      <c r="C352" s="145" t="s">
        <v>7814</v>
      </c>
      <c r="D352" s="145" t="s">
        <v>7814</v>
      </c>
      <c r="E352" s="145" t="s">
        <v>7814</v>
      </c>
      <c r="F352" s="145" t="s">
        <v>7814</v>
      </c>
      <c r="G352" s="145" t="s">
        <v>7814</v>
      </c>
      <c r="H352" s="145" t="s">
        <v>7814</v>
      </c>
      <c r="I352" s="145" t="s">
        <v>7814</v>
      </c>
      <c r="J352" s="145" t="s">
        <v>7814</v>
      </c>
      <c r="K352" s="145" t="s">
        <v>7814</v>
      </c>
      <c r="L352" s="145" t="s">
        <v>7814</v>
      </c>
      <c r="M352" s="145" t="s">
        <v>7814</v>
      </c>
      <c r="N352" s="145" t="s">
        <v>7814</v>
      </c>
      <c r="O352" s="145" t="s">
        <v>7814</v>
      </c>
      <c r="P352" s="145" t="s">
        <v>7814</v>
      </c>
      <c r="Q352" s="145">
        <v>4.1199373500527742E-2</v>
      </c>
      <c r="R352" s="145">
        <v>4.7357180267524823E-9</v>
      </c>
      <c r="S352" s="145">
        <v>-0.64986953167074901</v>
      </c>
      <c r="T352" s="145">
        <v>-2.2055999173144145</v>
      </c>
      <c r="U352" s="6"/>
    </row>
    <row r="353" spans="1:21">
      <c r="A353" s="127" t="s">
        <v>426</v>
      </c>
      <c r="B353" s="127" t="s">
        <v>3539</v>
      </c>
      <c r="C353" s="145">
        <v>0.34635362381149853</v>
      </c>
      <c r="D353" s="145">
        <v>0.80278539161208518</v>
      </c>
      <c r="E353" s="145">
        <v>3.2348131135308954E-2</v>
      </c>
      <c r="F353" s="145">
        <v>0.21965231397493662</v>
      </c>
      <c r="G353" s="145">
        <v>-5.1890945631746552E-2</v>
      </c>
      <c r="H353" s="145">
        <v>0.2516197156112055</v>
      </c>
      <c r="I353" s="145">
        <v>0.33106736732464259</v>
      </c>
      <c r="J353" s="145">
        <v>0.88128459492226752</v>
      </c>
      <c r="K353" s="145">
        <v>8.3313881406501047E-2</v>
      </c>
      <c r="L353" s="145">
        <v>4.5282245951658896E-2</v>
      </c>
      <c r="M353" s="145">
        <v>-0.48789448428163934</v>
      </c>
      <c r="N353" s="145">
        <v>4.4886324336658914E-2</v>
      </c>
      <c r="O353" s="145">
        <v>0.12204542989697388</v>
      </c>
      <c r="P353" s="145">
        <v>0.22541913210642311</v>
      </c>
      <c r="Q353" s="145">
        <v>0.19807680647190745</v>
      </c>
      <c r="R353" s="145">
        <v>-0.17848800627415085</v>
      </c>
      <c r="S353" s="145">
        <v>0.17475136277137537</v>
      </c>
      <c r="T353" s="145">
        <v>-0.13327516548148038</v>
      </c>
      <c r="U353" s="6"/>
    </row>
    <row r="354" spans="1:21">
      <c r="A354" s="127" t="s">
        <v>427</v>
      </c>
      <c r="B354" s="127" t="s">
        <v>18</v>
      </c>
      <c r="C354" s="145">
        <v>-1.0271384389686624</v>
      </c>
      <c r="D354" s="145">
        <v>0.79982648092445452</v>
      </c>
      <c r="E354" s="145">
        <v>-0.28916834931173518</v>
      </c>
      <c r="F354" s="145">
        <v>0.12111677872709749</v>
      </c>
      <c r="G354" s="145">
        <v>0.49669897476065378</v>
      </c>
      <c r="H354" s="145">
        <v>0.47015890543352096</v>
      </c>
      <c r="I354" s="145">
        <v>0.11933767337086881</v>
      </c>
      <c r="J354" s="145">
        <v>-0.26839419641310358</v>
      </c>
      <c r="K354" s="145">
        <v>5.3992010370079897E-2</v>
      </c>
      <c r="L354" s="145">
        <v>0.45617912957063178</v>
      </c>
      <c r="M354" s="145">
        <v>-0.77486006388495821</v>
      </c>
      <c r="N354" s="145">
        <v>-1.3100584483199637E-2</v>
      </c>
      <c r="O354" s="145">
        <v>0.66475166054074397</v>
      </c>
      <c r="P354" s="145">
        <v>5.9885989459167815E-2</v>
      </c>
      <c r="Q354" s="145">
        <v>4.4602603207305025E-2</v>
      </c>
      <c r="R354" s="145">
        <v>1.0330218964776735E-2</v>
      </c>
      <c r="S354" s="145">
        <v>7.5718067087555851E-2</v>
      </c>
      <c r="T354" s="145">
        <v>1.9027099912639438E-2</v>
      </c>
      <c r="U354" s="6"/>
    </row>
    <row r="355" spans="1:21">
      <c r="A355" s="127" t="s">
        <v>428</v>
      </c>
      <c r="B355" s="127" t="s">
        <v>17</v>
      </c>
      <c r="C355" s="145">
        <v>0.26899196659595664</v>
      </c>
      <c r="D355" s="145">
        <v>4.5594539849120479E-2</v>
      </c>
      <c r="E355" s="145">
        <v>-7.4743490183251715E-2</v>
      </c>
      <c r="F355" s="145">
        <v>8.5061021051191663E-2</v>
      </c>
      <c r="G355" s="145">
        <v>9.6427653936634189E-2</v>
      </c>
      <c r="H355" s="145">
        <v>0.11616996321631438</v>
      </c>
      <c r="I355" s="145">
        <v>8.4614071771390381E-2</v>
      </c>
      <c r="J355" s="145">
        <v>-0.48374593294124085</v>
      </c>
      <c r="K355" s="145">
        <v>8.7240845279080964E-2</v>
      </c>
      <c r="L355" s="145">
        <v>-0.55978692251585249</v>
      </c>
      <c r="M355" s="145">
        <v>1.791191500901486</v>
      </c>
      <c r="N355" s="145">
        <v>0.17041558310976559</v>
      </c>
      <c r="O355" s="145">
        <v>8.1279020074488686E-2</v>
      </c>
      <c r="P355" s="145">
        <v>4.0499736230693174E-2</v>
      </c>
      <c r="Q355" s="145">
        <v>0.11102284725635307</v>
      </c>
      <c r="R355" s="145">
        <v>0.13272323736696501</v>
      </c>
      <c r="S355" s="145">
        <v>0.12608075972983721</v>
      </c>
      <c r="T355" s="145">
        <v>8.226096935460693E-2</v>
      </c>
      <c r="U355" s="6"/>
    </row>
    <row r="356" spans="1:21">
      <c r="A356" s="127" t="s">
        <v>429</v>
      </c>
      <c r="B356" s="127" t="s">
        <v>181</v>
      </c>
      <c r="C356" s="145">
        <v>-0.9946988634756585</v>
      </c>
      <c r="D356" s="145">
        <v>0</v>
      </c>
      <c r="E356" s="145">
        <v>-0.11540286941190069</v>
      </c>
      <c r="F356" s="145">
        <v>0</v>
      </c>
      <c r="G356" s="145">
        <v>-0.99289730790913433</v>
      </c>
      <c r="H356" s="145">
        <v>276.5797087472273</v>
      </c>
      <c r="I356" s="145">
        <v>-0.99639743119368052</v>
      </c>
      <c r="J356" s="145">
        <v>0</v>
      </c>
      <c r="K356" s="145">
        <v>0</v>
      </c>
      <c r="L356" s="145">
        <v>-7.0708361462517955E-6</v>
      </c>
      <c r="M356" s="145">
        <v>-1</v>
      </c>
      <c r="N356" s="145" t="s">
        <v>7814</v>
      </c>
      <c r="O356" s="145" t="s">
        <v>7814</v>
      </c>
      <c r="P356" s="145" t="s">
        <v>7814</v>
      </c>
      <c r="Q356" s="145" t="s">
        <v>7814</v>
      </c>
      <c r="R356" s="145" t="s">
        <v>7814</v>
      </c>
      <c r="S356" s="145" t="s">
        <v>7814</v>
      </c>
      <c r="T356" s="145" t="s">
        <v>7814</v>
      </c>
      <c r="U356" s="6"/>
    </row>
    <row r="357" spans="1:21">
      <c r="A357" s="127" t="s">
        <v>430</v>
      </c>
      <c r="B357" s="127" t="s">
        <v>183</v>
      </c>
      <c r="C357" s="145" t="s">
        <v>7814</v>
      </c>
      <c r="D357" s="145" t="s">
        <v>7814</v>
      </c>
      <c r="E357" s="145" t="s">
        <v>7814</v>
      </c>
      <c r="F357" s="145" t="s">
        <v>7814</v>
      </c>
      <c r="G357" s="145" t="s">
        <v>7814</v>
      </c>
      <c r="H357" s="145" t="s">
        <v>7814</v>
      </c>
      <c r="I357" s="145" t="s">
        <v>7814</v>
      </c>
      <c r="J357" s="145" t="s">
        <v>7814</v>
      </c>
      <c r="K357" s="145">
        <v>-1.4013901371536389E-2</v>
      </c>
      <c r="L357" s="145">
        <v>1.2794539788802073E-2</v>
      </c>
      <c r="M357" s="145">
        <v>-1</v>
      </c>
      <c r="N357" s="145" t="s">
        <v>7814</v>
      </c>
      <c r="O357" s="145" t="s">
        <v>7814</v>
      </c>
      <c r="P357" s="145" t="s">
        <v>7814</v>
      </c>
      <c r="Q357" s="145" t="s">
        <v>7814</v>
      </c>
      <c r="R357" s="145" t="s">
        <v>7814</v>
      </c>
      <c r="S357" s="145" t="s">
        <v>7814</v>
      </c>
      <c r="T357" s="145" t="s">
        <v>7814</v>
      </c>
      <c r="U357" s="6"/>
    </row>
    <row r="358" spans="1:21">
      <c r="A358" s="127" t="s">
        <v>431</v>
      </c>
      <c r="B358" s="127" t="s">
        <v>16</v>
      </c>
      <c r="C358" s="145">
        <v>0.45188408062380281</v>
      </c>
      <c r="D358" s="145">
        <v>0.28202044576595092</v>
      </c>
      <c r="E358" s="145">
        <v>-0.79254376490155309</v>
      </c>
      <c r="F358" s="145">
        <v>-7.6123918633477394E-2</v>
      </c>
      <c r="G358" s="145">
        <v>0.30675113847731655</v>
      </c>
      <c r="H358" s="145">
        <v>0.75844348273294149</v>
      </c>
      <c r="I358" s="145">
        <v>0.33087250414128266</v>
      </c>
      <c r="J358" s="145">
        <v>9.4772604318822853E-2</v>
      </c>
      <c r="K358" s="145">
        <v>0.83772599046809393</v>
      </c>
      <c r="L358" s="145">
        <v>0.17820493248089894</v>
      </c>
      <c r="M358" s="145">
        <v>-0.75384776356049354</v>
      </c>
      <c r="N358" s="145">
        <v>8.2493579207752396E-2</v>
      </c>
      <c r="O358" s="145">
        <v>9.2819505294084836E-2</v>
      </c>
      <c r="P358" s="145">
        <v>4.6258998298047915E-2</v>
      </c>
      <c r="Q358" s="145">
        <v>7.1743327357083095E-2</v>
      </c>
      <c r="R358" s="145">
        <v>6.5340008854305479E-2</v>
      </c>
      <c r="S358" s="145">
        <v>-4.240980648297081E-2</v>
      </c>
      <c r="T358" s="145">
        <v>1.6217092046604299E-2</v>
      </c>
      <c r="U358" s="6"/>
    </row>
    <row r="359" spans="1:21">
      <c r="A359" s="127" t="s">
        <v>432</v>
      </c>
      <c r="B359" s="127" t="s">
        <v>222</v>
      </c>
      <c r="C359" s="145">
        <v>-1</v>
      </c>
      <c r="D359" s="145" t="s">
        <v>7814</v>
      </c>
      <c r="E359" s="145" t="s">
        <v>7814</v>
      </c>
      <c r="F359" s="145" t="s">
        <v>7814</v>
      </c>
      <c r="G359" s="145" t="s">
        <v>7814</v>
      </c>
      <c r="H359" s="145" t="s">
        <v>7814</v>
      </c>
      <c r="I359" s="145" t="s">
        <v>7814</v>
      </c>
      <c r="J359" s="145" t="s">
        <v>7814</v>
      </c>
      <c r="K359" s="145" t="s">
        <v>7814</v>
      </c>
      <c r="L359" s="145" t="s">
        <v>7814</v>
      </c>
      <c r="M359" s="145" t="s">
        <v>7814</v>
      </c>
      <c r="N359" s="145" t="s">
        <v>7814</v>
      </c>
      <c r="O359" s="145" t="s">
        <v>7814</v>
      </c>
      <c r="P359" s="145" t="s">
        <v>7814</v>
      </c>
      <c r="Q359" s="145" t="s">
        <v>7814</v>
      </c>
      <c r="R359" s="145" t="s">
        <v>7814</v>
      </c>
      <c r="S359" s="145" t="s">
        <v>7814</v>
      </c>
      <c r="T359" s="145" t="s">
        <v>7814</v>
      </c>
      <c r="U359" s="6"/>
    </row>
    <row r="360" spans="1:21" ht="25.5">
      <c r="A360" s="127" t="s">
        <v>433</v>
      </c>
      <c r="B360" s="127" t="s">
        <v>15</v>
      </c>
      <c r="C360" s="145">
        <v>-0.84143993965556485</v>
      </c>
      <c r="D360" s="145">
        <v>-0.57330690482392721</v>
      </c>
      <c r="E360" s="145">
        <v>-0.97452065974804047</v>
      </c>
      <c r="F360" s="145">
        <v>-0.98286034245033749</v>
      </c>
      <c r="G360" s="145">
        <v>771.30456574796119</v>
      </c>
      <c r="H360" s="145">
        <v>34.909539707908721</v>
      </c>
      <c r="I360" s="145">
        <v>-0.97249589133123582</v>
      </c>
      <c r="J360" s="145">
        <v>-0.11728367795694475</v>
      </c>
      <c r="K360" s="145">
        <v>-0.66076885085280246</v>
      </c>
      <c r="L360" s="145">
        <v>-0.86413460339219816</v>
      </c>
      <c r="M360" s="145">
        <v>-1.1096542108080375E-2</v>
      </c>
      <c r="N360" s="145">
        <v>-0.9381040825010204</v>
      </c>
      <c r="O360" s="145">
        <v>1.1328659355591644</v>
      </c>
      <c r="P360" s="145">
        <v>3039.4180437666537</v>
      </c>
      <c r="Q360" s="145">
        <v>1.2226511805299616E-9</v>
      </c>
      <c r="R360" s="145">
        <v>5.5492473422948812E-4</v>
      </c>
      <c r="S360" s="145">
        <v>-6.0235448479115669E-4</v>
      </c>
      <c r="T360" s="145">
        <v>7.3491662007442338E-2</v>
      </c>
      <c r="U360" s="6"/>
    </row>
    <row r="361" spans="1:21">
      <c r="A361" s="127" t="s">
        <v>3550</v>
      </c>
      <c r="B361" s="127" t="s">
        <v>3551</v>
      </c>
      <c r="C361" s="145" t="s">
        <v>7814</v>
      </c>
      <c r="D361" s="145" t="s">
        <v>7814</v>
      </c>
      <c r="E361" s="145" t="s">
        <v>7814</v>
      </c>
      <c r="F361" s="145" t="s">
        <v>7814</v>
      </c>
      <c r="G361" s="145" t="s">
        <v>7814</v>
      </c>
      <c r="H361" s="145" t="s">
        <v>7814</v>
      </c>
      <c r="I361" s="145" t="s">
        <v>7814</v>
      </c>
      <c r="J361" s="145" t="s">
        <v>7814</v>
      </c>
      <c r="K361" s="145" t="s">
        <v>7814</v>
      </c>
      <c r="L361" s="145" t="s">
        <v>7814</v>
      </c>
      <c r="M361" s="145" t="s">
        <v>7814</v>
      </c>
      <c r="N361" s="145">
        <v>0.11336180004142751</v>
      </c>
      <c r="O361" s="145">
        <v>0.16999634397909014</v>
      </c>
      <c r="P361" s="145">
        <v>0.17025577152888735</v>
      </c>
      <c r="Q361" s="145">
        <v>0.14404767444995245</v>
      </c>
      <c r="R361" s="145">
        <v>0.10839169693922569</v>
      </c>
      <c r="S361" s="145">
        <v>3.4245577486172879E-2</v>
      </c>
      <c r="T361" s="145">
        <v>9.9587799224326978E-2</v>
      </c>
      <c r="U361" s="6"/>
    </row>
    <row r="362" spans="1:21">
      <c r="A362" s="127" t="s">
        <v>7816</v>
      </c>
      <c r="B362" s="89" t="s">
        <v>7821</v>
      </c>
      <c r="C362" s="145" t="s">
        <v>7814</v>
      </c>
      <c r="D362" s="145" t="s">
        <v>7814</v>
      </c>
      <c r="E362" s="145" t="s">
        <v>7814</v>
      </c>
      <c r="F362" s="145" t="s">
        <v>7814</v>
      </c>
      <c r="G362" s="145" t="s">
        <v>7814</v>
      </c>
      <c r="H362" s="145" t="s">
        <v>7814</v>
      </c>
      <c r="I362" s="145" t="s">
        <v>7814</v>
      </c>
      <c r="J362" s="145" t="s">
        <v>7814</v>
      </c>
      <c r="K362" s="145" t="s">
        <v>7814</v>
      </c>
      <c r="L362" s="145" t="s">
        <v>7814</v>
      </c>
      <c r="M362" s="145" t="s">
        <v>7814</v>
      </c>
      <c r="N362" s="145" t="s">
        <v>7814</v>
      </c>
      <c r="O362" s="145" t="s">
        <v>7814</v>
      </c>
      <c r="P362" s="145" t="s">
        <v>7814</v>
      </c>
      <c r="Q362" s="145" t="s">
        <v>7814</v>
      </c>
      <c r="R362" s="145" t="s">
        <v>7814</v>
      </c>
      <c r="S362" s="145" t="s">
        <v>7814</v>
      </c>
      <c r="T362" s="145">
        <v>-1.8111875788950318E-2</v>
      </c>
      <c r="U362" s="6"/>
    </row>
    <row r="363" spans="1:21">
      <c r="A363" s="127" t="s">
        <v>434</v>
      </c>
      <c r="B363" s="127" t="s">
        <v>14</v>
      </c>
      <c r="C363" s="145">
        <v>0.1827581807619264</v>
      </c>
      <c r="D363" s="145">
        <v>0.53680584632774353</v>
      </c>
      <c r="E363" s="145">
        <v>9.1576575814279707E-2</v>
      </c>
      <c r="F363" s="145">
        <v>3.3777216953211162E-2</v>
      </c>
      <c r="G363" s="145">
        <v>-5.6833414920993246E-3</v>
      </c>
      <c r="H363" s="145">
        <v>1.4934540784012778E-2</v>
      </c>
      <c r="I363" s="145">
        <v>-0.11387822178229264</v>
      </c>
      <c r="J363" s="145">
        <v>-0.27382680778355539</v>
      </c>
      <c r="K363" s="145">
        <v>1.6760587286097538E-2</v>
      </c>
      <c r="L363" s="145">
        <v>-6.4418911581766837E-4</v>
      </c>
      <c r="M363" s="145">
        <v>-8.6359309752819871E-2</v>
      </c>
      <c r="N363" s="145">
        <v>8.8774515254946007E-2</v>
      </c>
      <c r="O363" s="145">
        <v>1.8011491053686105E-2</v>
      </c>
      <c r="P363" s="145">
        <v>0.14858873661143959</v>
      </c>
      <c r="Q363" s="145">
        <v>4.1486239262252547E-2</v>
      </c>
      <c r="R363" s="145">
        <v>1.4848198094207872E-2</v>
      </c>
      <c r="S363" s="145">
        <v>6.318996389817938E-2</v>
      </c>
      <c r="T363" s="145">
        <v>6.709279821225736E-2</v>
      </c>
      <c r="U363" s="6"/>
    </row>
    <row r="364" spans="1:21">
      <c r="A364" s="127" t="s">
        <v>435</v>
      </c>
      <c r="B364" s="127" t="s">
        <v>13</v>
      </c>
      <c r="C364" s="145">
        <v>-0.99960885575011249</v>
      </c>
      <c r="D364" s="145">
        <v>-0.97578848658078143</v>
      </c>
      <c r="E364" s="145">
        <v>0</v>
      </c>
      <c r="F364" s="145">
        <v>0</v>
      </c>
      <c r="G364" s="145">
        <v>0.21141649048625794</v>
      </c>
      <c r="H364" s="145">
        <v>0</v>
      </c>
      <c r="I364" s="145">
        <v>0.17452006980802792</v>
      </c>
      <c r="J364" s="145">
        <v>0.54829123328380391</v>
      </c>
      <c r="K364" s="145">
        <v>0</v>
      </c>
      <c r="L364" s="145">
        <v>-0.1920729366602687</v>
      </c>
      <c r="M364" s="145">
        <v>1055.7527795595468</v>
      </c>
      <c r="N364" s="145">
        <v>-0.19177081929496717</v>
      </c>
      <c r="O364" s="145">
        <v>-0.27897361637411988</v>
      </c>
      <c r="P364" s="145">
        <v>-1.6862801565270978E-3</v>
      </c>
      <c r="Q364" s="145">
        <v>-2.2605799183137324E-2</v>
      </c>
      <c r="R364" s="145">
        <v>1.0597324937080659</v>
      </c>
      <c r="S364" s="145">
        <v>8.7170270775276668E-4</v>
      </c>
      <c r="T364" s="145">
        <v>0.30570810540431059</v>
      </c>
      <c r="U364" s="6"/>
    </row>
    <row r="365" spans="1:21">
      <c r="A365" s="127" t="s">
        <v>436</v>
      </c>
      <c r="B365" s="127" t="s">
        <v>12</v>
      </c>
      <c r="C365" s="145" t="s">
        <v>7814</v>
      </c>
      <c r="D365" s="145" t="s">
        <v>7814</v>
      </c>
      <c r="E365" s="145">
        <v>-0.80897004485756663</v>
      </c>
      <c r="F365" s="145">
        <v>-1</v>
      </c>
      <c r="G365" s="145" t="s">
        <v>7814</v>
      </c>
      <c r="H365" s="145" t="s">
        <v>7814</v>
      </c>
      <c r="I365" s="145" t="s">
        <v>7814</v>
      </c>
      <c r="J365" s="145" t="s">
        <v>7814</v>
      </c>
      <c r="K365" s="145" t="s">
        <v>7814</v>
      </c>
      <c r="L365" s="145" t="s">
        <v>7814</v>
      </c>
      <c r="M365" s="145" t="s">
        <v>7814</v>
      </c>
      <c r="N365" s="145" t="s">
        <v>7814</v>
      </c>
      <c r="O365" s="145" t="s">
        <v>7814</v>
      </c>
      <c r="P365" s="145" t="s">
        <v>7814</v>
      </c>
      <c r="Q365" s="145" t="s">
        <v>7814</v>
      </c>
      <c r="R365" s="145" t="s">
        <v>7814</v>
      </c>
      <c r="S365" s="145" t="s">
        <v>7814</v>
      </c>
      <c r="T365" s="145" t="s">
        <v>7814</v>
      </c>
      <c r="U365" s="6"/>
    </row>
    <row r="366" spans="1:21">
      <c r="A366" s="127" t="s">
        <v>437</v>
      </c>
      <c r="B366" s="127" t="s">
        <v>11</v>
      </c>
      <c r="C366" s="145">
        <v>0.63065057626306564</v>
      </c>
      <c r="D366" s="145">
        <v>-9.4376071689293045E-2</v>
      </c>
      <c r="E366" s="145">
        <v>-0.91240483328908029</v>
      </c>
      <c r="F366" s="145">
        <v>-1.3603260750924409</v>
      </c>
      <c r="G366" s="145">
        <v>-2.116318743620158</v>
      </c>
      <c r="H366" s="145">
        <v>-0.10810272213772461</v>
      </c>
      <c r="I366" s="145">
        <v>-3.1269313513055024</v>
      </c>
      <c r="J366" s="145">
        <v>6.297753613558017</v>
      </c>
      <c r="K366" s="145">
        <v>0.42468542353064814</v>
      </c>
      <c r="L366" s="145">
        <v>-4.6376476490444248E-2</v>
      </c>
      <c r="M366" s="145">
        <v>-0.64474777970960351</v>
      </c>
      <c r="N366" s="145">
        <v>1.1836874227716323</v>
      </c>
      <c r="O366" s="145">
        <v>7.6541364136855777E-2</v>
      </c>
      <c r="P366" s="145">
        <v>6.5157267152001624E-2</v>
      </c>
      <c r="Q366" s="145">
        <v>6.7401193892061145E-2</v>
      </c>
      <c r="R366" s="145">
        <v>5.9493744263875055E-2</v>
      </c>
      <c r="S366" s="145">
        <v>6.7583380018662584E-2</v>
      </c>
      <c r="T366" s="145">
        <v>0.12094371034786776</v>
      </c>
      <c r="U366" s="6"/>
    </row>
    <row r="367" spans="1:21">
      <c r="A367" s="127" t="s">
        <v>3571</v>
      </c>
      <c r="B367" s="127" t="s">
        <v>3436</v>
      </c>
      <c r="C367" s="145" t="s">
        <v>7814</v>
      </c>
      <c r="D367" s="145" t="s">
        <v>7814</v>
      </c>
      <c r="E367" s="145" t="s">
        <v>7814</v>
      </c>
      <c r="F367" s="145" t="s">
        <v>7814</v>
      </c>
      <c r="G367" s="145" t="s">
        <v>7814</v>
      </c>
      <c r="H367" s="145" t="s">
        <v>7814</v>
      </c>
      <c r="I367" s="145" t="s">
        <v>7814</v>
      </c>
      <c r="J367" s="145" t="s">
        <v>7814</v>
      </c>
      <c r="K367" s="145" t="s">
        <v>7814</v>
      </c>
      <c r="L367" s="145" t="s">
        <v>7814</v>
      </c>
      <c r="M367" s="145" t="s">
        <v>7814</v>
      </c>
      <c r="N367" s="145" t="s">
        <v>7814</v>
      </c>
      <c r="O367" s="145" t="s">
        <v>7814</v>
      </c>
      <c r="P367" s="145" t="s">
        <v>7814</v>
      </c>
      <c r="Q367" s="145" t="s">
        <v>7814</v>
      </c>
      <c r="R367" s="145" t="s">
        <v>7814</v>
      </c>
      <c r="S367" s="145" t="s">
        <v>7814</v>
      </c>
      <c r="T367" s="145" t="s">
        <v>7814</v>
      </c>
      <c r="U367" s="6"/>
    </row>
    <row r="368" spans="1:21">
      <c r="A368" s="127" t="s">
        <v>438</v>
      </c>
      <c r="B368" s="127" t="s">
        <v>10</v>
      </c>
      <c r="C368" s="145">
        <v>7.2014368814844645E-2</v>
      </c>
      <c r="D368" s="145">
        <v>0.13703698366810557</v>
      </c>
      <c r="E368" s="145">
        <v>3.5970513307334313E-2</v>
      </c>
      <c r="F368" s="145">
        <v>7.5780646814051639E-2</v>
      </c>
      <c r="G368" s="145">
        <v>6.2367671130981041E-4</v>
      </c>
      <c r="H368" s="145">
        <v>4.4329121730416053E-2</v>
      </c>
      <c r="I368" s="145">
        <v>4.6703754782919264E-2</v>
      </c>
      <c r="J368" s="145">
        <v>-6.6550328548543078E-2</v>
      </c>
      <c r="K368" s="145">
        <v>-0.22021604306169879</v>
      </c>
      <c r="L368" s="145">
        <v>3.079419980735653E-2</v>
      </c>
      <c r="M368" s="145">
        <v>-1</v>
      </c>
      <c r="N368" s="145" t="s">
        <v>7814</v>
      </c>
      <c r="O368" s="145" t="s">
        <v>7814</v>
      </c>
      <c r="P368" s="145" t="s">
        <v>7814</v>
      </c>
      <c r="Q368" s="145" t="s">
        <v>7814</v>
      </c>
      <c r="R368" s="145" t="s">
        <v>7814</v>
      </c>
      <c r="S368" s="145" t="s">
        <v>7814</v>
      </c>
      <c r="T368" s="145" t="s">
        <v>7814</v>
      </c>
      <c r="U368" s="6"/>
    </row>
    <row r="369" spans="1:21">
      <c r="A369" s="127" t="s">
        <v>439</v>
      </c>
      <c r="B369" s="127" t="s">
        <v>9</v>
      </c>
      <c r="C369" s="145">
        <v>0.19221903682669758</v>
      </c>
      <c r="D369" s="145">
        <v>-0.94289289321458425</v>
      </c>
      <c r="E369" s="145">
        <v>0.17626032354441482</v>
      </c>
      <c r="F369" s="145">
        <v>-0.16704846492317205</v>
      </c>
      <c r="G369" s="145">
        <v>0.18359513492147994</v>
      </c>
      <c r="H369" s="145">
        <v>3.0411916889275642E-3</v>
      </c>
      <c r="I369" s="145">
        <v>9.5788519809682379E-2</v>
      </c>
      <c r="J369" s="145">
        <v>6.9026081476686568E-2</v>
      </c>
      <c r="K369" s="145">
        <v>0.28285570119243097</v>
      </c>
      <c r="L369" s="145">
        <v>6.528747266073455E-2</v>
      </c>
      <c r="M369" s="145">
        <v>-1</v>
      </c>
      <c r="N369" s="145" t="s">
        <v>7814</v>
      </c>
      <c r="O369" s="145" t="s">
        <v>7814</v>
      </c>
      <c r="P369" s="145" t="s">
        <v>7814</v>
      </c>
      <c r="Q369" s="145" t="s">
        <v>7814</v>
      </c>
      <c r="R369" s="145" t="s">
        <v>7814</v>
      </c>
      <c r="S369" s="145" t="s">
        <v>7814</v>
      </c>
      <c r="T369" s="145" t="s">
        <v>7814</v>
      </c>
      <c r="U369" s="6"/>
    </row>
    <row r="370" spans="1:21">
      <c r="A370" s="127" t="s">
        <v>440</v>
      </c>
      <c r="B370" s="127" t="s">
        <v>8</v>
      </c>
      <c r="C370" s="145">
        <v>0.1169226931098214</v>
      </c>
      <c r="D370" s="145">
        <v>0.22153413480848333</v>
      </c>
      <c r="E370" s="145">
        <v>9.1527256489399827E-2</v>
      </c>
      <c r="F370" s="145">
        <v>0.10675586177693294</v>
      </c>
      <c r="G370" s="145">
        <v>4.0779403333150339E-2</v>
      </c>
      <c r="H370" s="145">
        <v>0.15521446064551267</v>
      </c>
      <c r="I370" s="145">
        <v>2.3366745908808162E-2</v>
      </c>
      <c r="J370" s="145">
        <v>-0.13043309001625214</v>
      </c>
      <c r="K370" s="145">
        <v>-0.26440861621793821</v>
      </c>
      <c r="L370" s="145">
        <v>-1.2872013127325286E-2</v>
      </c>
      <c r="M370" s="145">
        <v>-1</v>
      </c>
      <c r="N370" s="145" t="s">
        <v>7814</v>
      </c>
      <c r="O370" s="145" t="s">
        <v>7814</v>
      </c>
      <c r="P370" s="145" t="s">
        <v>7814</v>
      </c>
      <c r="Q370" s="145" t="s">
        <v>7814</v>
      </c>
      <c r="R370" s="145" t="s">
        <v>7814</v>
      </c>
      <c r="S370" s="145" t="s">
        <v>7814</v>
      </c>
      <c r="T370" s="145" t="s">
        <v>7814</v>
      </c>
      <c r="U370" s="6"/>
    </row>
    <row r="371" spans="1:21">
      <c r="A371" s="127" t="s">
        <v>441</v>
      </c>
      <c r="B371" s="127" t="s">
        <v>223</v>
      </c>
      <c r="C371" s="145">
        <v>0.69889893550231275</v>
      </c>
      <c r="D371" s="145">
        <v>-0.31695049530932379</v>
      </c>
      <c r="E371" s="145">
        <v>-0.31086641727115355</v>
      </c>
      <c r="F371" s="145">
        <v>0.19096087556227676</v>
      </c>
      <c r="G371" s="145">
        <v>-0.70369179571532714</v>
      </c>
      <c r="H371" s="145">
        <v>2.6221917765055855</v>
      </c>
      <c r="I371" s="145">
        <v>2.4968970195404081</v>
      </c>
      <c r="J371" s="145">
        <v>1.1359715406745639</v>
      </c>
      <c r="K371" s="145">
        <v>-0.10710408481116487</v>
      </c>
      <c r="L371" s="145">
        <v>6.8200734307212107E-3</v>
      </c>
      <c r="M371" s="145">
        <v>0.1914001929301116</v>
      </c>
      <c r="N371" s="145">
        <v>2.7836325886679669E-2</v>
      </c>
      <c r="O371" s="145">
        <v>0.12194471250681241</v>
      </c>
      <c r="P371" s="145">
        <v>0.38816016667446324</v>
      </c>
      <c r="Q371" s="145">
        <v>0.3708130232075143</v>
      </c>
      <c r="R371" s="145">
        <v>-0.36074923483945914</v>
      </c>
      <c r="S371" s="145">
        <v>0.32805405832540224</v>
      </c>
      <c r="T371" s="145">
        <v>-0.28959744762272221</v>
      </c>
      <c r="U371" s="6"/>
    </row>
    <row r="372" spans="1:21" ht="25.5">
      <c r="A372" s="127" t="s">
        <v>442</v>
      </c>
      <c r="B372" s="127" t="s">
        <v>7</v>
      </c>
      <c r="C372" s="145">
        <v>-2.4828953059322326E-2</v>
      </c>
      <c r="D372" s="145">
        <v>2.9482163529671723</v>
      </c>
      <c r="E372" s="145">
        <v>0.25216332396941288</v>
      </c>
      <c r="F372" s="145">
        <v>-7.3002576449166634E-2</v>
      </c>
      <c r="G372" s="145">
        <v>-0.33320586842043626</v>
      </c>
      <c r="H372" s="145">
        <v>0.14201211331262301</v>
      </c>
      <c r="I372" s="145">
        <v>1.3018542966285531</v>
      </c>
      <c r="J372" s="145">
        <v>-0.84705142550756307</v>
      </c>
      <c r="K372" s="145">
        <v>0.32361194860021897</v>
      </c>
      <c r="L372" s="145">
        <v>-2.2029807632977776E-2</v>
      </c>
      <c r="M372" s="145">
        <v>-1</v>
      </c>
      <c r="N372" s="145" t="s">
        <v>7814</v>
      </c>
      <c r="O372" s="145" t="s">
        <v>7814</v>
      </c>
      <c r="P372" s="145" t="s">
        <v>7814</v>
      </c>
      <c r="Q372" s="145" t="s">
        <v>7814</v>
      </c>
      <c r="R372" s="145" t="s">
        <v>7814</v>
      </c>
      <c r="S372" s="145" t="s">
        <v>7814</v>
      </c>
      <c r="T372" s="145" t="s">
        <v>7814</v>
      </c>
      <c r="U372" s="6"/>
    </row>
    <row r="373" spans="1:21">
      <c r="A373" s="127" t="s">
        <v>443</v>
      </c>
      <c r="B373" s="127" t="s">
        <v>6</v>
      </c>
      <c r="C373" s="145">
        <v>-1.4740498241597367E-2</v>
      </c>
      <c r="D373" s="145">
        <v>2.010416071873153</v>
      </c>
      <c r="E373" s="145">
        <v>0.14156928563362439</v>
      </c>
      <c r="F373" s="145">
        <v>-0.26339507763636899</v>
      </c>
      <c r="G373" s="145">
        <v>3.5545591778398049E-2</v>
      </c>
      <c r="H373" s="145">
        <v>-0.20456151665783495</v>
      </c>
      <c r="I373" s="145">
        <v>-4.9118171594473591E-2</v>
      </c>
      <c r="J373" s="145">
        <v>-0.77397523894364673</v>
      </c>
      <c r="K373" s="145">
        <v>-0.29784468060698327</v>
      </c>
      <c r="L373" s="145">
        <v>0.17146127546464793</v>
      </c>
      <c r="M373" s="145">
        <v>-1</v>
      </c>
      <c r="N373" s="145" t="s">
        <v>7814</v>
      </c>
      <c r="O373" s="145" t="s">
        <v>7814</v>
      </c>
      <c r="P373" s="145" t="s">
        <v>7814</v>
      </c>
      <c r="Q373" s="145" t="s">
        <v>7814</v>
      </c>
      <c r="R373" s="145" t="s">
        <v>7814</v>
      </c>
      <c r="S373" s="145" t="s">
        <v>7814</v>
      </c>
      <c r="T373" s="145" t="s">
        <v>7814</v>
      </c>
      <c r="U373" s="6"/>
    </row>
    <row r="374" spans="1:21">
      <c r="A374" s="127" t="s">
        <v>444</v>
      </c>
      <c r="B374" s="127" t="s">
        <v>5</v>
      </c>
      <c r="C374" s="145">
        <v>3.1251560184172686</v>
      </c>
      <c r="D374" s="145">
        <v>0.4237811977116932</v>
      </c>
      <c r="E374" s="145">
        <v>-0.48298551579719917</v>
      </c>
      <c r="F374" s="145">
        <v>6.252830395586069E-2</v>
      </c>
      <c r="G374" s="145">
        <v>-6.9117161711974139E-3</v>
      </c>
      <c r="H374" s="145">
        <v>-0.31195447547102595</v>
      </c>
      <c r="I374" s="145">
        <v>-0.1145246351568938</v>
      </c>
      <c r="J374" s="145">
        <v>1.409645649016749</v>
      </c>
      <c r="K374" s="145">
        <v>0.38541117275382458</v>
      </c>
      <c r="L374" s="145">
        <v>0.14254202330732679</v>
      </c>
      <c r="M374" s="145">
        <v>-1</v>
      </c>
      <c r="N374" s="145" t="s">
        <v>7814</v>
      </c>
      <c r="O374" s="145" t="s">
        <v>7814</v>
      </c>
      <c r="P374" s="145" t="s">
        <v>7814</v>
      </c>
      <c r="Q374" s="145" t="s">
        <v>7814</v>
      </c>
      <c r="R374" s="145" t="s">
        <v>7814</v>
      </c>
      <c r="S374" s="145" t="s">
        <v>7814</v>
      </c>
      <c r="T374" s="145" t="s">
        <v>7814</v>
      </c>
      <c r="U374" s="6"/>
    </row>
    <row r="375" spans="1:21">
      <c r="A375" s="127" t="s">
        <v>445</v>
      </c>
      <c r="B375" s="127" t="s">
        <v>4</v>
      </c>
      <c r="C375" s="145">
        <v>-0.28807212250056574</v>
      </c>
      <c r="D375" s="145">
        <v>-7.6037987646140087E-2</v>
      </c>
      <c r="E375" s="145">
        <v>-4.4505865352181991E-2</v>
      </c>
      <c r="F375" s="145">
        <v>-1.5198817360554449E-2</v>
      </c>
      <c r="G375" s="145">
        <v>-0.39458088511497014</v>
      </c>
      <c r="H375" s="145">
        <v>-5.1568050025693597E-2</v>
      </c>
      <c r="I375" s="145">
        <v>0.53797577800628371</v>
      </c>
      <c r="J375" s="145">
        <v>-4.7736042630505127</v>
      </c>
      <c r="K375" s="145">
        <v>1.0234921704741908</v>
      </c>
      <c r="L375" s="145">
        <v>3.2391887604981247E-2</v>
      </c>
      <c r="M375" s="145">
        <v>-1</v>
      </c>
      <c r="N375" s="145" t="s">
        <v>7814</v>
      </c>
      <c r="O375" s="145" t="s">
        <v>7814</v>
      </c>
      <c r="P375" s="145" t="s">
        <v>7814</v>
      </c>
      <c r="Q375" s="145" t="s">
        <v>7814</v>
      </c>
      <c r="R375" s="145" t="s">
        <v>7814</v>
      </c>
      <c r="S375" s="145" t="s">
        <v>7814</v>
      </c>
      <c r="T375" s="145" t="s">
        <v>7814</v>
      </c>
      <c r="U375" s="6"/>
    </row>
    <row r="376" spans="1:21" ht="25.5">
      <c r="A376" s="127" t="s">
        <v>446</v>
      </c>
      <c r="B376" s="127" t="s">
        <v>3</v>
      </c>
      <c r="C376" s="145">
        <v>-1.0117925983239799</v>
      </c>
      <c r="D376" s="145">
        <v>-14.127240408828321</v>
      </c>
      <c r="E376" s="145">
        <v>11.369175308732892</v>
      </c>
      <c r="F376" s="145">
        <v>-0.92364981016824466</v>
      </c>
      <c r="G376" s="145">
        <v>-0.13709777326955017</v>
      </c>
      <c r="H376" s="145">
        <v>-0.47643766912093188</v>
      </c>
      <c r="I376" s="145">
        <v>0.67182523774526182</v>
      </c>
      <c r="J376" s="145">
        <v>0.10654784999325599</v>
      </c>
      <c r="K376" s="145">
        <v>5.0860134066997381E-2</v>
      </c>
      <c r="L376" s="145">
        <v>1.3246539466874596</v>
      </c>
      <c r="M376" s="145">
        <v>-1</v>
      </c>
      <c r="N376" s="145" t="s">
        <v>7814</v>
      </c>
      <c r="O376" s="145" t="s">
        <v>7814</v>
      </c>
      <c r="P376" s="145" t="s">
        <v>7814</v>
      </c>
      <c r="Q376" s="145" t="s">
        <v>7814</v>
      </c>
      <c r="R376" s="145" t="s">
        <v>7814</v>
      </c>
      <c r="S376" s="145" t="s">
        <v>7814</v>
      </c>
      <c r="T376" s="145" t="s">
        <v>7814</v>
      </c>
      <c r="U376" s="6"/>
    </row>
    <row r="377" spans="1:21">
      <c r="A377" s="127" t="s">
        <v>447</v>
      </c>
      <c r="B377" s="127" t="s">
        <v>2</v>
      </c>
      <c r="C377" s="145">
        <v>-1.527140500918021</v>
      </c>
      <c r="D377" s="145">
        <v>-1.268867428329286</v>
      </c>
      <c r="E377" s="145">
        <v>0.77122636515105925</v>
      </c>
      <c r="F377" s="145">
        <v>-26.699765801292575</v>
      </c>
      <c r="G377" s="145">
        <v>-0.26903881177487532</v>
      </c>
      <c r="H377" s="145">
        <v>0.12762115885028014</v>
      </c>
      <c r="I377" s="145">
        <v>-0.71924917631301533</v>
      </c>
      <c r="J377" s="145">
        <v>-0.68816815392956998</v>
      </c>
      <c r="K377" s="145">
        <v>-5.0543744717745778</v>
      </c>
      <c r="L377" s="145">
        <v>-0.45440613160033794</v>
      </c>
      <c r="M377" s="145">
        <v>-1</v>
      </c>
      <c r="N377" s="145" t="s">
        <v>7814</v>
      </c>
      <c r="O377" s="145" t="s">
        <v>7814</v>
      </c>
      <c r="P377" s="145" t="s">
        <v>7814</v>
      </c>
      <c r="Q377" s="145" t="s">
        <v>7814</v>
      </c>
      <c r="R377" s="145" t="s">
        <v>7814</v>
      </c>
      <c r="S377" s="145" t="s">
        <v>7814</v>
      </c>
      <c r="T377" s="145" t="s">
        <v>7814</v>
      </c>
      <c r="U377" s="6"/>
    </row>
    <row r="378" spans="1:21">
      <c r="A378" s="127" t="s">
        <v>448</v>
      </c>
      <c r="B378" s="127" t="s">
        <v>1</v>
      </c>
      <c r="C378" s="145">
        <v>0.18072086227152179</v>
      </c>
      <c r="D378" s="145">
        <v>2.2206169025893581</v>
      </c>
      <c r="E378" s="145">
        <v>-0.48031276455958477</v>
      </c>
      <c r="F378" s="145">
        <v>2.5468124135295974E-2</v>
      </c>
      <c r="G378" s="145">
        <v>1.0565923419050891</v>
      </c>
      <c r="H378" s="145">
        <v>3.00897357317822E-2</v>
      </c>
      <c r="I378" s="145">
        <v>2.6245442633493161E-2</v>
      </c>
      <c r="J378" s="145">
        <v>2.7222789651041739E-2</v>
      </c>
      <c r="K378" s="145">
        <v>-3.5472957174255664E-4</v>
      </c>
      <c r="L378" s="145">
        <v>2.7438083423230488E-10</v>
      </c>
      <c r="M378" s="145">
        <v>-1</v>
      </c>
      <c r="N378" s="145" t="s">
        <v>7814</v>
      </c>
      <c r="O378" s="145" t="s">
        <v>7814</v>
      </c>
      <c r="P378" s="145" t="s">
        <v>7814</v>
      </c>
      <c r="Q378" s="145" t="s">
        <v>7814</v>
      </c>
      <c r="R378" s="145" t="s">
        <v>7814</v>
      </c>
      <c r="S378" s="145" t="s">
        <v>7814</v>
      </c>
      <c r="T378" s="145" t="s">
        <v>7814</v>
      </c>
      <c r="U378" s="6"/>
    </row>
    <row r="379" spans="1:21" ht="25.5">
      <c r="A379" s="127" t="s">
        <v>3582</v>
      </c>
      <c r="B379" s="127" t="s">
        <v>3472</v>
      </c>
      <c r="C379" s="145" t="s">
        <v>7814</v>
      </c>
      <c r="D379" s="145" t="s">
        <v>7814</v>
      </c>
      <c r="E379" s="145" t="s">
        <v>7814</v>
      </c>
      <c r="F379" s="145" t="s">
        <v>7814</v>
      </c>
      <c r="G379" s="145" t="s">
        <v>7814</v>
      </c>
      <c r="H379" s="145" t="s">
        <v>7814</v>
      </c>
      <c r="I379" s="145" t="s">
        <v>7814</v>
      </c>
      <c r="J379" s="145" t="s">
        <v>7814</v>
      </c>
      <c r="K379" s="145" t="s">
        <v>7814</v>
      </c>
      <c r="L379" s="145" t="s">
        <v>7814</v>
      </c>
      <c r="M379" s="145" t="s">
        <v>7814</v>
      </c>
      <c r="N379" s="145">
        <v>-1</v>
      </c>
      <c r="O379" s="145" t="s">
        <v>7814</v>
      </c>
      <c r="P379" s="145" t="s">
        <v>7814</v>
      </c>
      <c r="Q379" s="145" t="s">
        <v>7814</v>
      </c>
      <c r="R379" s="145" t="s">
        <v>7814</v>
      </c>
      <c r="S379" s="145" t="s">
        <v>7814</v>
      </c>
      <c r="T379" s="145" t="s">
        <v>7814</v>
      </c>
      <c r="U379" s="6"/>
    </row>
    <row r="380" spans="1:21">
      <c r="A380" s="127" t="s">
        <v>449</v>
      </c>
      <c r="B380" s="127" t="s">
        <v>0</v>
      </c>
      <c r="C380" s="145">
        <v>0.44786653784348951</v>
      </c>
      <c r="D380" s="145">
        <v>7.4143857292341506E-2</v>
      </c>
      <c r="E380" s="145">
        <v>0.28869754124742192</v>
      </c>
      <c r="F380" s="145">
        <v>2.2745385034130743E-2</v>
      </c>
      <c r="G380" s="145">
        <v>9.6530126398557861E-2</v>
      </c>
      <c r="H380" s="145">
        <v>1.1716287545639322E-3</v>
      </c>
      <c r="I380" s="145">
        <v>0.10232875891059409</v>
      </c>
      <c r="J380" s="145">
        <v>-1.0519261144520893</v>
      </c>
      <c r="K380" s="145">
        <v>-28.084508273226977</v>
      </c>
      <c r="L380" s="145">
        <v>-0.20126600418771623</v>
      </c>
      <c r="M380" s="145">
        <v>-1</v>
      </c>
      <c r="N380" s="145" t="s">
        <v>7814</v>
      </c>
      <c r="O380" s="145" t="s">
        <v>7814</v>
      </c>
      <c r="P380" s="145" t="s">
        <v>7814</v>
      </c>
      <c r="Q380" s="145" t="s">
        <v>7814</v>
      </c>
      <c r="R380" s="145" t="s">
        <v>7814</v>
      </c>
      <c r="S380" s="145" t="s">
        <v>7814</v>
      </c>
      <c r="T380" s="145" t="s">
        <v>7814</v>
      </c>
      <c r="U380" s="6"/>
    </row>
    <row r="381" spans="1:21" ht="38.25">
      <c r="A381" s="127" t="s">
        <v>3602</v>
      </c>
      <c r="B381" s="127" t="s">
        <v>3603</v>
      </c>
      <c r="C381" s="145" t="s">
        <v>7814</v>
      </c>
      <c r="D381" s="145" t="s">
        <v>7814</v>
      </c>
      <c r="E381" s="145" t="s">
        <v>7814</v>
      </c>
      <c r="F381" s="145" t="s">
        <v>7814</v>
      </c>
      <c r="G381" s="145" t="s">
        <v>7814</v>
      </c>
      <c r="H381" s="145" t="s">
        <v>7814</v>
      </c>
      <c r="I381" s="145" t="s">
        <v>7814</v>
      </c>
      <c r="J381" s="145" t="s">
        <v>7814</v>
      </c>
      <c r="K381" s="145" t="s">
        <v>7814</v>
      </c>
      <c r="L381" s="145" t="s">
        <v>7814</v>
      </c>
      <c r="M381" s="145" t="s">
        <v>7814</v>
      </c>
      <c r="N381" s="145">
        <v>5.9338073008436973</v>
      </c>
      <c r="O381" s="145">
        <v>0.75567592155580832</v>
      </c>
      <c r="P381" s="145">
        <v>-0.63303149034955153</v>
      </c>
      <c r="Q381" s="145">
        <v>-5.0237725819693653</v>
      </c>
      <c r="R381" s="145">
        <v>-1.1373239549093941</v>
      </c>
      <c r="S381" s="145">
        <v>-2.8955655888423637</v>
      </c>
      <c r="T381" s="145">
        <v>9.8521217631190303E-2</v>
      </c>
      <c r="U381" s="6"/>
    </row>
    <row r="382" spans="1:21" ht="25.5">
      <c r="A382" s="127" t="s">
        <v>3614</v>
      </c>
      <c r="B382" s="127" t="s">
        <v>3504</v>
      </c>
      <c r="C382" s="145" t="s">
        <v>7814</v>
      </c>
      <c r="D382" s="145" t="s">
        <v>7814</v>
      </c>
      <c r="E382" s="145" t="s">
        <v>7814</v>
      </c>
      <c r="F382" s="145" t="s">
        <v>7814</v>
      </c>
      <c r="G382" s="145" t="s">
        <v>7814</v>
      </c>
      <c r="H382" s="145" t="s">
        <v>7814</v>
      </c>
      <c r="I382" s="145" t="s">
        <v>7814</v>
      </c>
      <c r="J382" s="145" t="s">
        <v>7814</v>
      </c>
      <c r="K382" s="145" t="s">
        <v>7814</v>
      </c>
      <c r="L382" s="145" t="s">
        <v>7814</v>
      </c>
      <c r="M382" s="145" t="s">
        <v>7814</v>
      </c>
      <c r="N382" s="145">
        <v>743.37277812021034</v>
      </c>
      <c r="O382" s="145">
        <v>-0.71187462784450739</v>
      </c>
      <c r="P382" s="145">
        <v>0.56277219696706482</v>
      </c>
      <c r="Q382" s="145">
        <v>8.6796857969407544</v>
      </c>
      <c r="R382" s="145">
        <v>1.1766459445003761</v>
      </c>
      <c r="S382" s="145">
        <v>-0.38951303599255643</v>
      </c>
      <c r="T382" s="145">
        <v>0.42405561029208605</v>
      </c>
      <c r="U382" s="6"/>
    </row>
    <row r="383" spans="1:21" ht="25.5">
      <c r="A383" s="127" t="s">
        <v>3616</v>
      </c>
      <c r="B383" s="127" t="s">
        <v>3617</v>
      </c>
      <c r="C383" s="145" t="s">
        <v>7814</v>
      </c>
      <c r="D383" s="145" t="s">
        <v>7814</v>
      </c>
      <c r="E383" s="145" t="s">
        <v>7814</v>
      </c>
      <c r="F383" s="145" t="s">
        <v>7814</v>
      </c>
      <c r="G383" s="145" t="s">
        <v>7814</v>
      </c>
      <c r="H383" s="145" t="s">
        <v>7814</v>
      </c>
      <c r="I383" s="145" t="s">
        <v>7814</v>
      </c>
      <c r="J383" s="145" t="s">
        <v>7814</v>
      </c>
      <c r="K383" s="145" t="s">
        <v>7814</v>
      </c>
      <c r="L383" s="145" t="s">
        <v>7814</v>
      </c>
      <c r="M383" s="145" t="s">
        <v>7814</v>
      </c>
      <c r="N383" s="145" t="s">
        <v>7814</v>
      </c>
      <c r="O383" s="145" t="s">
        <v>7814</v>
      </c>
      <c r="P383" s="145" t="s">
        <v>7814</v>
      </c>
      <c r="Q383" s="145" t="s">
        <v>7814</v>
      </c>
      <c r="R383" s="145">
        <v>1.9652730593391374</v>
      </c>
      <c r="S383" s="145">
        <v>-1.0221156565304816</v>
      </c>
      <c r="T383" s="145">
        <v>-24.628680931227841</v>
      </c>
      <c r="U383" s="6"/>
    </row>
    <row r="384" spans="1:21" ht="38.25">
      <c r="A384" s="127" t="s">
        <v>3619</v>
      </c>
      <c r="B384" s="127" t="s">
        <v>3508</v>
      </c>
      <c r="C384" s="145" t="s">
        <v>7814</v>
      </c>
      <c r="D384" s="145" t="s">
        <v>7814</v>
      </c>
      <c r="E384" s="145" t="s">
        <v>7814</v>
      </c>
      <c r="F384" s="145" t="s">
        <v>7814</v>
      </c>
      <c r="G384" s="145" t="s">
        <v>7814</v>
      </c>
      <c r="H384" s="145" t="s">
        <v>7814</v>
      </c>
      <c r="I384" s="145" t="s">
        <v>7814</v>
      </c>
      <c r="J384" s="145" t="s">
        <v>7814</v>
      </c>
      <c r="K384" s="145" t="s">
        <v>7814</v>
      </c>
      <c r="L384" s="145" t="s">
        <v>7814</v>
      </c>
      <c r="M384" s="145" t="s">
        <v>7814</v>
      </c>
      <c r="N384" s="145">
        <v>61.447565608798968</v>
      </c>
      <c r="O384" s="145">
        <v>-0.35848370307515243</v>
      </c>
      <c r="P384" s="145">
        <v>0.78610672024518402</v>
      </c>
      <c r="Q384" s="145">
        <v>0.32311395826915945</v>
      </c>
      <c r="R384" s="145">
        <v>0.75738312227449789</v>
      </c>
      <c r="S384" s="145">
        <v>-0.79642673091347438</v>
      </c>
      <c r="T384" s="145">
        <v>1.5158362484359729</v>
      </c>
      <c r="U384" s="6"/>
    </row>
    <row r="385" spans="1:21" ht="38.25">
      <c r="A385" s="127" t="s">
        <v>3626</v>
      </c>
      <c r="B385" s="127" t="s">
        <v>3518</v>
      </c>
      <c r="C385" s="145" t="s">
        <v>7814</v>
      </c>
      <c r="D385" s="145" t="s">
        <v>7814</v>
      </c>
      <c r="E385" s="145" t="s">
        <v>7814</v>
      </c>
      <c r="F385" s="145" t="s">
        <v>7814</v>
      </c>
      <c r="G385" s="145" t="s">
        <v>7814</v>
      </c>
      <c r="H385" s="145" t="s">
        <v>7814</v>
      </c>
      <c r="I385" s="145" t="s">
        <v>7814</v>
      </c>
      <c r="J385" s="145" t="s">
        <v>7814</v>
      </c>
      <c r="K385" s="145" t="s">
        <v>7814</v>
      </c>
      <c r="L385" s="145" t="s">
        <v>7814</v>
      </c>
      <c r="M385" s="145" t="s">
        <v>7814</v>
      </c>
      <c r="N385" s="145">
        <v>0.85157362736339104</v>
      </c>
      <c r="O385" s="145">
        <v>-0.18654287451945922</v>
      </c>
      <c r="P385" s="145">
        <v>9.6055079131366808E-2</v>
      </c>
      <c r="Q385" s="145">
        <v>0.20822904978351242</v>
      </c>
      <c r="R385" s="145">
        <v>-0.16496894676643564</v>
      </c>
      <c r="S385" s="145">
        <v>0.11404947760443676</v>
      </c>
      <c r="T385" s="145">
        <v>0.13426571696710379</v>
      </c>
      <c r="U385" s="6"/>
    </row>
    <row r="386" spans="1:21" ht="38.25">
      <c r="A386" s="127" t="s">
        <v>3631</v>
      </c>
      <c r="B386" s="127" t="s">
        <v>3524</v>
      </c>
      <c r="C386" s="145" t="s">
        <v>7814</v>
      </c>
      <c r="D386" s="145" t="s">
        <v>7814</v>
      </c>
      <c r="E386" s="145" t="s">
        <v>7814</v>
      </c>
      <c r="F386" s="145" t="s">
        <v>7814</v>
      </c>
      <c r="G386" s="145" t="s">
        <v>7814</v>
      </c>
      <c r="H386" s="145" t="s">
        <v>7814</v>
      </c>
      <c r="I386" s="145" t="s">
        <v>7814</v>
      </c>
      <c r="J386" s="145" t="s">
        <v>7814</v>
      </c>
      <c r="K386" s="145" t="s">
        <v>7814</v>
      </c>
      <c r="L386" s="145" t="s">
        <v>7814</v>
      </c>
      <c r="M386" s="145" t="s">
        <v>7814</v>
      </c>
      <c r="N386" s="145">
        <v>7.0598052521722229E-2</v>
      </c>
      <c r="O386" s="145">
        <v>9.8238428041164602E-2</v>
      </c>
      <c r="P386" s="145">
        <v>1.698133905727272</v>
      </c>
      <c r="Q386" s="145">
        <v>-0.47417164519439386</v>
      </c>
      <c r="R386" s="145">
        <v>0.1914881394552411</v>
      </c>
      <c r="S386" s="145">
        <v>0.54376501015192225</v>
      </c>
      <c r="T386" s="145">
        <v>0.70634105011084358</v>
      </c>
      <c r="U386" s="6"/>
    </row>
    <row r="387" spans="1:21" ht="25.5">
      <c r="A387" s="127" t="s">
        <v>3635</v>
      </c>
      <c r="B387" s="127" t="s">
        <v>3636</v>
      </c>
      <c r="C387" s="145" t="s">
        <v>7814</v>
      </c>
      <c r="D387" s="145" t="s">
        <v>7814</v>
      </c>
      <c r="E387" s="145" t="s">
        <v>7814</v>
      </c>
      <c r="F387" s="145" t="s">
        <v>7814</v>
      </c>
      <c r="G387" s="145" t="s">
        <v>7814</v>
      </c>
      <c r="H387" s="145" t="s">
        <v>7814</v>
      </c>
      <c r="I387" s="145" t="s">
        <v>7814</v>
      </c>
      <c r="J387" s="145" t="s">
        <v>7814</v>
      </c>
      <c r="K387" s="145" t="s">
        <v>7814</v>
      </c>
      <c r="L387" s="145" t="s">
        <v>7814</v>
      </c>
      <c r="M387" s="145" t="s">
        <v>7814</v>
      </c>
      <c r="N387" s="145">
        <v>0.18779230030714322</v>
      </c>
      <c r="O387" s="145">
        <v>7.5904152626576682E-2</v>
      </c>
      <c r="P387" s="145">
        <v>0.17834913374918224</v>
      </c>
      <c r="Q387" s="145">
        <v>-0.23376431887851867</v>
      </c>
      <c r="R387" s="145">
        <v>0.10550546060581298</v>
      </c>
      <c r="S387" s="145">
        <v>-0.27307641984583808</v>
      </c>
      <c r="T387" s="145">
        <v>0.12382207324269437</v>
      </c>
      <c r="U387" s="6"/>
    </row>
    <row r="388" spans="1:21">
      <c r="A388" s="127" t="s">
        <v>3640</v>
      </c>
      <c r="B388" s="127" t="s">
        <v>7672</v>
      </c>
      <c r="C388" s="145" t="s">
        <v>7814</v>
      </c>
      <c r="D388" s="145" t="s">
        <v>7814</v>
      </c>
      <c r="E388" s="145" t="s">
        <v>7814</v>
      </c>
      <c r="F388" s="145" t="s">
        <v>7814</v>
      </c>
      <c r="G388" s="145" t="s">
        <v>7814</v>
      </c>
      <c r="H388" s="145" t="s">
        <v>7814</v>
      </c>
      <c r="I388" s="145" t="s">
        <v>7814</v>
      </c>
      <c r="J388" s="145" t="s">
        <v>7814</v>
      </c>
      <c r="K388" s="145" t="s">
        <v>7814</v>
      </c>
      <c r="L388" s="145" t="s">
        <v>7814</v>
      </c>
      <c r="M388" s="145" t="s">
        <v>7814</v>
      </c>
      <c r="N388" s="145">
        <v>0.20112652666397657</v>
      </c>
      <c r="O388" s="145">
        <v>-0.14748312634111418</v>
      </c>
      <c r="P388" s="145">
        <v>-0.15511797681377898</v>
      </c>
      <c r="Q388" s="145">
        <v>6.9976901661689253E-2</v>
      </c>
      <c r="R388" s="145">
        <v>-2.4618990025001241E-2</v>
      </c>
      <c r="S388" s="145">
        <v>-0.20182954480724691</v>
      </c>
      <c r="T388" s="145">
        <v>-8.7819567694025547E-2</v>
      </c>
      <c r="U388" s="6"/>
    </row>
    <row r="389" spans="1:21" ht="25.5">
      <c r="A389" s="127" t="s">
        <v>3647</v>
      </c>
      <c r="B389" s="127" t="s">
        <v>3648</v>
      </c>
      <c r="C389" s="145" t="s">
        <v>7814</v>
      </c>
      <c r="D389" s="145" t="s">
        <v>7814</v>
      </c>
      <c r="E389" s="145" t="s">
        <v>7814</v>
      </c>
      <c r="F389" s="145" t="s">
        <v>7814</v>
      </c>
      <c r="G389" s="145" t="s">
        <v>7814</v>
      </c>
      <c r="H389" s="145" t="s">
        <v>7814</v>
      </c>
      <c r="I389" s="145" t="s">
        <v>7814</v>
      </c>
      <c r="J389" s="145" t="s">
        <v>7814</v>
      </c>
      <c r="K389" s="145" t="s">
        <v>7814</v>
      </c>
      <c r="L389" s="145" t="s">
        <v>7814</v>
      </c>
      <c r="M389" s="145" t="s">
        <v>7814</v>
      </c>
      <c r="N389" s="145">
        <v>-0.67981102586076969</v>
      </c>
      <c r="O389" s="145">
        <v>-0.41402244689617168</v>
      </c>
      <c r="P389" s="145">
        <v>5.967864817932643</v>
      </c>
      <c r="Q389" s="145">
        <v>0.56587469973208171</v>
      </c>
      <c r="R389" s="145">
        <v>-1.8403472393531433</v>
      </c>
      <c r="S389" s="145">
        <v>-1.6396944227801564</v>
      </c>
      <c r="T389" s="145">
        <v>-2.3549464906322495</v>
      </c>
      <c r="U389" s="6"/>
    </row>
    <row r="390" spans="1:21" ht="63.75">
      <c r="A390" s="127" t="s">
        <v>7650</v>
      </c>
      <c r="B390" s="127" t="s">
        <v>7651</v>
      </c>
      <c r="C390" s="145" t="s">
        <v>7814</v>
      </c>
      <c r="D390" s="145" t="s">
        <v>7814</v>
      </c>
      <c r="E390" s="145" t="s">
        <v>7814</v>
      </c>
      <c r="F390" s="145" t="s">
        <v>7814</v>
      </c>
      <c r="G390" s="145" t="s">
        <v>7814</v>
      </c>
      <c r="H390" s="145" t="s">
        <v>7814</v>
      </c>
      <c r="I390" s="145" t="s">
        <v>7814</v>
      </c>
      <c r="J390" s="145" t="s">
        <v>7814</v>
      </c>
      <c r="K390" s="145" t="s">
        <v>7814</v>
      </c>
      <c r="L390" s="145" t="s">
        <v>7814</v>
      </c>
      <c r="M390" s="145" t="s">
        <v>7814</v>
      </c>
      <c r="N390" s="145" t="s">
        <v>7814</v>
      </c>
      <c r="O390" s="145" t="s">
        <v>7814</v>
      </c>
      <c r="P390" s="145">
        <v>-0.86651142488275235</v>
      </c>
      <c r="Q390" s="145">
        <v>-1.5030492672080786</v>
      </c>
      <c r="R390" s="145">
        <v>-0.11150835934009612</v>
      </c>
      <c r="S390" s="145">
        <v>-16.870628751473109</v>
      </c>
      <c r="T390" s="145">
        <v>0.1956240403707393</v>
      </c>
      <c r="U390" s="6"/>
    </row>
    <row r="391" spans="1:21" ht="25.5">
      <c r="A391" s="127" t="s">
        <v>7817</v>
      </c>
      <c r="B391" s="89" t="s">
        <v>7661</v>
      </c>
      <c r="C391" s="145" t="s">
        <v>7814</v>
      </c>
      <c r="D391" s="145" t="s">
        <v>7814</v>
      </c>
      <c r="E391" s="145" t="s">
        <v>7814</v>
      </c>
      <c r="F391" s="145" t="s">
        <v>7814</v>
      </c>
      <c r="G391" s="145" t="s">
        <v>7814</v>
      </c>
      <c r="H391" s="145" t="s">
        <v>7814</v>
      </c>
      <c r="I391" s="145" t="s">
        <v>7814</v>
      </c>
      <c r="J391" s="145" t="s">
        <v>7814</v>
      </c>
      <c r="K391" s="145" t="s">
        <v>7814</v>
      </c>
      <c r="L391" s="145" t="s">
        <v>7814</v>
      </c>
      <c r="M391" s="145" t="s">
        <v>7814</v>
      </c>
      <c r="N391" s="145" t="s">
        <v>7814</v>
      </c>
      <c r="O391" s="145" t="s">
        <v>7814</v>
      </c>
      <c r="P391" s="145" t="s">
        <v>7814</v>
      </c>
      <c r="Q391" s="145" t="s">
        <v>7814</v>
      </c>
      <c r="R391" s="145" t="s">
        <v>7814</v>
      </c>
      <c r="S391" s="145" t="s">
        <v>7814</v>
      </c>
      <c r="T391" s="145">
        <v>-1</v>
      </c>
      <c r="U391" s="6"/>
    </row>
    <row r="392" spans="1:21">
      <c r="A392" s="127" t="s">
        <v>450</v>
      </c>
      <c r="B392" s="127" t="s">
        <v>164</v>
      </c>
      <c r="C392" s="145">
        <v>-5.0793452755476416</v>
      </c>
      <c r="D392" s="145">
        <v>0.27972096086332893</v>
      </c>
      <c r="E392" s="145">
        <v>-0.61166798128717026</v>
      </c>
      <c r="F392" s="145">
        <v>-9.9930755543244185</v>
      </c>
      <c r="G392" s="145">
        <v>1.2620868640392424</v>
      </c>
      <c r="H392" s="145">
        <v>-0.84046062467634552</v>
      </c>
      <c r="I392" s="145">
        <v>-4.2608609330275904</v>
      </c>
      <c r="J392" s="145">
        <v>0.43781321295238412</v>
      </c>
      <c r="K392" s="145">
        <v>-0.87369701291857182</v>
      </c>
      <c r="L392" s="145">
        <v>3.8293199453953361E-2</v>
      </c>
      <c r="M392" s="145">
        <v>5.3057388875042495</v>
      </c>
      <c r="N392" s="145">
        <v>-1.6441442844543845</v>
      </c>
      <c r="O392" s="145">
        <v>-4.5337717328690355</v>
      </c>
      <c r="P392" s="145">
        <v>-1.8012284692766212E-2</v>
      </c>
      <c r="Q392" s="145">
        <v>0.17649608291789612</v>
      </c>
      <c r="R392" s="145">
        <v>-1.6306370831247439</v>
      </c>
      <c r="S392" s="145">
        <v>-2.8706553895722657</v>
      </c>
      <c r="T392" s="145">
        <v>-0.76695403825672559</v>
      </c>
      <c r="U392" s="6"/>
    </row>
    <row r="393" spans="1:21">
      <c r="A393" s="127" t="s">
        <v>3651</v>
      </c>
      <c r="B393" s="127" t="s">
        <v>3652</v>
      </c>
      <c r="C393" s="145">
        <v>-1</v>
      </c>
      <c r="D393" s="145" t="s">
        <v>7814</v>
      </c>
      <c r="E393" s="145" t="s">
        <v>7814</v>
      </c>
      <c r="F393" s="145" t="s">
        <v>7814</v>
      </c>
      <c r="G393" s="145">
        <v>1.2620868640392424</v>
      </c>
      <c r="H393" s="145">
        <v>-0.84046062467634552</v>
      </c>
      <c r="I393" s="145">
        <v>-1</v>
      </c>
      <c r="J393" s="145" t="s">
        <v>7814</v>
      </c>
      <c r="K393" s="145" t="s">
        <v>7814</v>
      </c>
      <c r="L393" s="145" t="s">
        <v>7814</v>
      </c>
      <c r="M393" s="145" t="s">
        <v>7814</v>
      </c>
      <c r="N393" s="145">
        <v>5.524179881547119</v>
      </c>
      <c r="O393" s="145">
        <v>-1</v>
      </c>
      <c r="P393" s="145" t="s">
        <v>7814</v>
      </c>
      <c r="Q393" s="145" t="s">
        <v>7814</v>
      </c>
      <c r="R393" s="145" t="s">
        <v>7814</v>
      </c>
      <c r="S393" s="145">
        <v>-1</v>
      </c>
      <c r="T393" s="145" t="s">
        <v>7814</v>
      </c>
      <c r="U393" s="6"/>
    </row>
    <row r="394" spans="1:21">
      <c r="A394" s="127" t="s">
        <v>3657</v>
      </c>
      <c r="B394" s="127" t="s">
        <v>3658</v>
      </c>
      <c r="C394" s="145" t="s">
        <v>7814</v>
      </c>
      <c r="D394" s="145">
        <v>0.27972096086332893</v>
      </c>
      <c r="E394" s="145">
        <v>-0.61166798128717026</v>
      </c>
      <c r="F394" s="145">
        <v>-1</v>
      </c>
      <c r="G394" s="145" t="s">
        <v>7814</v>
      </c>
      <c r="H394" s="145" t="s">
        <v>7814</v>
      </c>
      <c r="I394" s="145" t="s">
        <v>7814</v>
      </c>
      <c r="J394" s="145">
        <v>0.43781321295238412</v>
      </c>
      <c r="K394" s="145">
        <v>-0.87369701291857182</v>
      </c>
      <c r="L394" s="145">
        <v>3.8293199453953361E-2</v>
      </c>
      <c r="M394" s="145">
        <v>5.9283160906767138</v>
      </c>
      <c r="N394" s="145">
        <v>-1</v>
      </c>
      <c r="O394" s="145" t="s">
        <v>7814</v>
      </c>
      <c r="P394" s="145">
        <v>-1.8012284692766212E-2</v>
      </c>
      <c r="Q394" s="145">
        <v>0.17649608291789612</v>
      </c>
      <c r="R394" s="145">
        <v>-1</v>
      </c>
      <c r="S394" s="145" t="s">
        <v>7814</v>
      </c>
      <c r="T394" s="145">
        <v>-0.76695403825672559</v>
      </c>
      <c r="U394" s="6"/>
    </row>
    <row r="395" spans="1:21" ht="25.5">
      <c r="A395" s="127" t="s">
        <v>3663</v>
      </c>
      <c r="B395" s="127" t="s">
        <v>3664</v>
      </c>
      <c r="C395" s="145" t="s">
        <v>7814</v>
      </c>
      <c r="D395" s="145" t="s">
        <v>7814</v>
      </c>
      <c r="E395" s="145" t="s">
        <v>7814</v>
      </c>
      <c r="F395" s="145" t="s">
        <v>7814</v>
      </c>
      <c r="G395" s="145" t="s">
        <v>7814</v>
      </c>
      <c r="H395" s="145" t="s">
        <v>7814</v>
      </c>
      <c r="I395" s="145" t="s">
        <v>7814</v>
      </c>
      <c r="J395" s="145" t="s">
        <v>7814</v>
      </c>
      <c r="K395" s="145" t="s">
        <v>7814</v>
      </c>
      <c r="L395" s="145" t="s">
        <v>7814</v>
      </c>
      <c r="M395" s="145" t="s">
        <v>7814</v>
      </c>
      <c r="N395" s="145">
        <v>2.8879450951294034E-2</v>
      </c>
      <c r="O395" s="145">
        <v>0.86721552241601718</v>
      </c>
      <c r="P395" s="145">
        <v>-1.8556657783529376</v>
      </c>
      <c r="Q395" s="145">
        <v>-0.3272201825848744</v>
      </c>
      <c r="R395" s="145">
        <v>0.8535871401216184</v>
      </c>
      <c r="S395" s="145">
        <v>2.673714535323336E-2</v>
      </c>
      <c r="T395" s="145">
        <v>0.80536970508739503</v>
      </c>
      <c r="U395" s="6"/>
    </row>
    <row r="396" spans="1:21">
      <c r="A396" s="127" t="s">
        <v>3671</v>
      </c>
      <c r="B396" s="127" t="s">
        <v>3672</v>
      </c>
      <c r="C396" s="145" t="s">
        <v>7814</v>
      </c>
      <c r="D396" s="145" t="s">
        <v>7814</v>
      </c>
      <c r="E396" s="145" t="s">
        <v>7814</v>
      </c>
      <c r="F396" s="145" t="s">
        <v>7814</v>
      </c>
      <c r="G396" s="145" t="s">
        <v>7814</v>
      </c>
      <c r="H396" s="145" t="s">
        <v>7814</v>
      </c>
      <c r="I396" s="145" t="s">
        <v>7814</v>
      </c>
      <c r="J396" s="145" t="s">
        <v>7814</v>
      </c>
      <c r="K396" s="145" t="s">
        <v>7814</v>
      </c>
      <c r="L396" s="145" t="s">
        <v>7814</v>
      </c>
      <c r="M396" s="145" t="s">
        <v>7814</v>
      </c>
      <c r="N396" s="145">
        <v>5.7664977578760566E-2</v>
      </c>
      <c r="O396" s="145">
        <v>7.3310981101920927E-2</v>
      </c>
      <c r="P396" s="145">
        <v>9.2281646022973368E-2</v>
      </c>
      <c r="Q396" s="145">
        <v>0.16843695795032265</v>
      </c>
      <c r="R396" s="145">
        <v>-4.3378598006518235E-2</v>
      </c>
      <c r="S396" s="145">
        <v>9.7950078254321019E-2</v>
      </c>
      <c r="T396" s="145">
        <v>1.3011814596719077E-2</v>
      </c>
      <c r="U396" s="6"/>
    </row>
    <row r="397" spans="1:21">
      <c r="A397" s="125">
        <v>4</v>
      </c>
      <c r="B397" s="126" t="s">
        <v>7676</v>
      </c>
      <c r="C397" s="146">
        <v>9.6708812286299212E-2</v>
      </c>
      <c r="D397" s="146">
        <v>0.10007207025579672</v>
      </c>
      <c r="E397" s="146">
        <v>5.0942949136276214E-2</v>
      </c>
      <c r="F397" s="146">
        <v>0.18931825712882855</v>
      </c>
      <c r="G397" s="146">
        <v>0.14829280783166462</v>
      </c>
      <c r="H397" s="146">
        <v>1.1721609335657178E-2</v>
      </c>
      <c r="I397" s="146">
        <v>5.7787879964551141E-2</v>
      </c>
      <c r="J397" s="146">
        <v>6.0823631220422322E-2</v>
      </c>
      <c r="K397" s="146">
        <v>9.0590585753838049E-2</v>
      </c>
      <c r="L397" s="146">
        <v>-4.5973758948312619E-2</v>
      </c>
      <c r="M397" s="146">
        <v>0.25663644438705763</v>
      </c>
      <c r="N397" s="146">
        <v>0.14341074053188815</v>
      </c>
      <c r="O397" s="146">
        <v>-2.9535234259144821E-2</v>
      </c>
      <c r="P397" s="146">
        <v>8.6418396351936849E-2</v>
      </c>
      <c r="Q397" s="146">
        <v>0.31794420735807594</v>
      </c>
      <c r="R397" s="146">
        <v>0.25900132090363071</v>
      </c>
      <c r="S397" s="146">
        <v>-5.5453453568844277E-2</v>
      </c>
      <c r="T397" s="146">
        <v>0.12558956622313108</v>
      </c>
      <c r="U397" s="6"/>
    </row>
    <row r="398" spans="1:21">
      <c r="A398" s="127" t="s">
        <v>3679</v>
      </c>
      <c r="B398" s="127" t="s">
        <v>4680</v>
      </c>
      <c r="C398" s="145">
        <v>-5.1673636933135961E-3</v>
      </c>
      <c r="D398" s="145">
        <v>6.9677691925534815E-2</v>
      </c>
      <c r="E398" s="145">
        <v>4.1169085850581287E-2</v>
      </c>
      <c r="F398" s="145">
        <v>0.31286513631389623</v>
      </c>
      <c r="G398" s="145">
        <v>0.16107595259428503</v>
      </c>
      <c r="H398" s="145">
        <v>1.9132262732574096E-2</v>
      </c>
      <c r="I398" s="145">
        <v>8.9950298232638753E-2</v>
      </c>
      <c r="J398" s="145">
        <v>6.4118687202574673E-2</v>
      </c>
      <c r="K398" s="145">
        <v>4.0724068057949994E-2</v>
      </c>
      <c r="L398" s="145">
        <v>3.4306948778137711E-2</v>
      </c>
      <c r="M398" s="145">
        <v>0.18666678412055535</v>
      </c>
      <c r="N398" s="145">
        <v>0.12716365064687599</v>
      </c>
      <c r="O398" s="145">
        <v>-0.17343882098766991</v>
      </c>
      <c r="P398" s="145">
        <v>0.13701602766416071</v>
      </c>
      <c r="Q398" s="145">
        <v>0.27188306016185015</v>
      </c>
      <c r="R398" s="145">
        <v>0.23130959723027977</v>
      </c>
      <c r="S398" s="145">
        <v>0.10338451997815266</v>
      </c>
      <c r="T398" s="145">
        <v>8.0859539951377013E-2</v>
      </c>
      <c r="U398" s="6"/>
    </row>
    <row r="399" spans="1:21">
      <c r="A399" s="127" t="s">
        <v>7673</v>
      </c>
      <c r="B399" s="127" t="s">
        <v>1334</v>
      </c>
      <c r="C399" s="145">
        <v>-4.0272821734932143E-2</v>
      </c>
      <c r="D399" s="145">
        <v>1.7533255916881044E-2</v>
      </c>
      <c r="E399" s="145">
        <v>3.5967437729458804E-2</v>
      </c>
      <c r="F399" s="145">
        <v>0.34536098307864255</v>
      </c>
      <c r="G399" s="145">
        <v>-4.0975284642764641E-2</v>
      </c>
      <c r="H399" s="145">
        <v>4.0409288511587295E-2</v>
      </c>
      <c r="I399" s="145">
        <v>0.14035494715050315</v>
      </c>
      <c r="J399" s="145">
        <v>0.10033985707619542</v>
      </c>
      <c r="K399" s="145">
        <v>4.4969340128426211E-2</v>
      </c>
      <c r="L399" s="145">
        <v>0.10344082983681094</v>
      </c>
      <c r="M399" s="145">
        <v>6.5662070193927613E-2</v>
      </c>
      <c r="N399" s="145">
        <v>0.11566911095712173</v>
      </c>
      <c r="O399" s="145">
        <v>-7.8120564755177341E-2</v>
      </c>
      <c r="P399" s="145">
        <v>0.11796160176100341</v>
      </c>
      <c r="Q399" s="145">
        <v>0.27761508796106554</v>
      </c>
      <c r="R399" s="145">
        <v>0.25464618335190148</v>
      </c>
      <c r="S399" s="145">
        <v>1.306971378258083E-2</v>
      </c>
      <c r="T399" s="145">
        <v>8.7157601809117413E-2</v>
      </c>
      <c r="U399" s="6"/>
    </row>
    <row r="400" spans="1:21">
      <c r="A400" s="127" t="s">
        <v>3740</v>
      </c>
      <c r="B400" s="127" t="s">
        <v>3741</v>
      </c>
      <c r="C400" s="145">
        <v>0.10442256043728214</v>
      </c>
      <c r="D400" s="145">
        <v>0.21010979998635695</v>
      </c>
      <c r="E400" s="145">
        <v>0.12291717365329119</v>
      </c>
      <c r="F400" s="145">
        <v>0.13603533602503509</v>
      </c>
      <c r="G400" s="145">
        <v>0.43293504334813304</v>
      </c>
      <c r="H400" s="145">
        <v>6.397190324255124E-2</v>
      </c>
      <c r="I400" s="145">
        <v>8.5950946666763783E-2</v>
      </c>
      <c r="J400" s="145">
        <v>0.15577414057049851</v>
      </c>
      <c r="K400" s="145">
        <v>-1.6893095635143452E-2</v>
      </c>
      <c r="L400" s="145">
        <v>-0.16151381210253596</v>
      </c>
      <c r="M400" s="145">
        <v>5.3412243975841864E-2</v>
      </c>
      <c r="N400" s="145">
        <v>0.21997696467823208</v>
      </c>
      <c r="O400" s="145">
        <v>-0.51074370013836867</v>
      </c>
      <c r="P400" s="145">
        <v>0.22751599085039556</v>
      </c>
      <c r="Q400" s="145">
        <v>0.13750567529052365</v>
      </c>
      <c r="R400" s="145">
        <v>0.23297859426231107</v>
      </c>
      <c r="S400" s="145">
        <v>3.0228910847442263E-2</v>
      </c>
      <c r="T400" s="145">
        <v>0.10830328117801344</v>
      </c>
      <c r="U400" s="6"/>
    </row>
    <row r="401" spans="1:21">
      <c r="A401" s="127" t="s">
        <v>3791</v>
      </c>
      <c r="B401" s="127" t="s">
        <v>154</v>
      </c>
      <c r="C401" s="145" t="s">
        <v>7814</v>
      </c>
      <c r="D401" s="145" t="s">
        <v>7814</v>
      </c>
      <c r="E401" s="145" t="s">
        <v>7814</v>
      </c>
      <c r="F401" s="145" t="s">
        <v>7814</v>
      </c>
      <c r="G401" s="145" t="s">
        <v>7814</v>
      </c>
      <c r="H401" s="145">
        <v>-0.23171609762135323</v>
      </c>
      <c r="I401" s="145">
        <v>-0.23493321164169068</v>
      </c>
      <c r="J401" s="145">
        <v>-0.28453464331543282</v>
      </c>
      <c r="K401" s="145">
        <v>-0.21084364460234928</v>
      </c>
      <c r="L401" s="145">
        <v>0.27358055828358774</v>
      </c>
      <c r="M401" s="145">
        <v>0.57228635295923236</v>
      </c>
      <c r="N401" s="145">
        <v>2.4722395564827693E-2</v>
      </c>
      <c r="O401" s="145">
        <v>-0.35092791341864943</v>
      </c>
      <c r="P401" s="145">
        <v>0.41706303146805529</v>
      </c>
      <c r="Q401" s="145">
        <v>1.0126191257394757</v>
      </c>
      <c r="R401" s="145">
        <v>9.0136556567502829E-2</v>
      </c>
      <c r="S401" s="145">
        <v>-0.33465684972521365</v>
      </c>
      <c r="T401" s="145">
        <v>-0.10412931981289539</v>
      </c>
      <c r="U401" s="6"/>
    </row>
    <row r="402" spans="1:21">
      <c r="A402" s="127" t="s">
        <v>3795</v>
      </c>
      <c r="B402" s="127" t="s">
        <v>133</v>
      </c>
      <c r="C402" s="145">
        <v>8.4009959329024789E-2</v>
      </c>
      <c r="D402" s="145">
        <v>0.13047540006005698</v>
      </c>
      <c r="E402" s="145">
        <v>7.3529620488679767E-2</v>
      </c>
      <c r="F402" s="145">
        <v>0.1084793403960788</v>
      </c>
      <c r="G402" s="145">
        <v>0.16431517612265717</v>
      </c>
      <c r="H402" s="145">
        <v>-0.36427302299475611</v>
      </c>
      <c r="I402" s="145">
        <v>-0.38344935608795871</v>
      </c>
      <c r="J402" s="145">
        <v>6.6159461031177758E-2</v>
      </c>
      <c r="K402" s="145">
        <v>0.13076020533428581</v>
      </c>
      <c r="L402" s="145">
        <v>-6.5339929994520901E-2</v>
      </c>
      <c r="M402" s="145">
        <v>0.47138203968566794</v>
      </c>
      <c r="N402" s="145">
        <v>1.997625892375501E-2</v>
      </c>
      <c r="O402" s="145">
        <v>-4.6702078024111436E-2</v>
      </c>
      <c r="P402" s="145">
        <v>9.1489583293035234E-2</v>
      </c>
      <c r="Q402" s="145">
        <v>0.16914314224831056</v>
      </c>
      <c r="R402" s="145">
        <v>0.12253395404415983</v>
      </c>
      <c r="S402" s="145">
        <v>7.8601465252602185E-2</v>
      </c>
      <c r="T402" s="145">
        <v>0.10030810913333366</v>
      </c>
      <c r="U402" s="6"/>
    </row>
    <row r="403" spans="1:21">
      <c r="A403" s="127" t="s">
        <v>3800</v>
      </c>
      <c r="B403" s="127" t="s">
        <v>166</v>
      </c>
      <c r="C403" s="145">
        <v>-0.34763234794116638</v>
      </c>
      <c r="D403" s="145">
        <v>1.0148377414323329</v>
      </c>
      <c r="E403" s="145">
        <v>-0.66507022936546056</v>
      </c>
      <c r="F403" s="145">
        <v>1.9013524548030645</v>
      </c>
      <c r="G403" s="145">
        <v>-3.373708333728373E-2</v>
      </c>
      <c r="H403" s="145">
        <v>0.44820395005951597</v>
      </c>
      <c r="I403" s="145">
        <v>0.12595044210944287</v>
      </c>
      <c r="J403" s="145">
        <v>-0.9906806067102818</v>
      </c>
      <c r="K403" s="145">
        <v>-2.5414661737714016E-2</v>
      </c>
      <c r="L403" s="145">
        <v>0.21385304434836044</v>
      </c>
      <c r="M403" s="145">
        <v>3.4559987432920756</v>
      </c>
      <c r="N403" s="145">
        <v>0.67665481865075994</v>
      </c>
      <c r="O403" s="145">
        <v>-0.20175633874930851</v>
      </c>
      <c r="P403" s="145">
        <v>0.35090458288607673</v>
      </c>
      <c r="Q403" s="145">
        <v>0.72717394199706764</v>
      </c>
      <c r="R403" s="145">
        <v>0.23603752535809894</v>
      </c>
      <c r="S403" s="145">
        <v>-7.5439849886353879E-4</v>
      </c>
      <c r="T403" s="145">
        <v>0.29128740117507629</v>
      </c>
      <c r="U403" s="6"/>
    </row>
    <row r="404" spans="1:21" ht="25.5">
      <c r="A404" s="127" t="s">
        <v>3808</v>
      </c>
      <c r="B404" s="127" t="s">
        <v>1114</v>
      </c>
      <c r="C404" s="145" t="s">
        <v>7814</v>
      </c>
      <c r="D404" s="145" t="s">
        <v>7814</v>
      </c>
      <c r="E404" s="145" t="s">
        <v>7814</v>
      </c>
      <c r="F404" s="145" t="s">
        <v>7814</v>
      </c>
      <c r="G404" s="145" t="s">
        <v>7814</v>
      </c>
      <c r="H404" s="145" t="s">
        <v>7814</v>
      </c>
      <c r="I404" s="145" t="s">
        <v>7814</v>
      </c>
      <c r="J404" s="145" t="s">
        <v>7814</v>
      </c>
      <c r="K404" s="145" t="s">
        <v>7814</v>
      </c>
      <c r="L404" s="145" t="s">
        <v>7814</v>
      </c>
      <c r="M404" s="145" t="s">
        <v>7814</v>
      </c>
      <c r="N404" s="145">
        <v>7.9179610895373634E-2</v>
      </c>
      <c r="O404" s="145">
        <v>1.428925907100091E-2</v>
      </c>
      <c r="P404" s="145">
        <v>7.5280908673264785E-2</v>
      </c>
      <c r="Q404" s="145">
        <v>0.15346905033669639</v>
      </c>
      <c r="R404" s="145">
        <v>0.12789146265316692</v>
      </c>
      <c r="S404" s="145">
        <v>0.11220240915191951</v>
      </c>
      <c r="T404" s="145">
        <v>9.5563925139464101E-2</v>
      </c>
      <c r="U404" s="6"/>
    </row>
    <row r="405" spans="1:21" ht="38.25">
      <c r="A405" s="127" t="s">
        <v>7818</v>
      </c>
      <c r="B405" s="89" t="s">
        <v>7822</v>
      </c>
      <c r="C405" s="145" t="s">
        <v>7814</v>
      </c>
      <c r="D405" s="145" t="s">
        <v>7814</v>
      </c>
      <c r="E405" s="145" t="s">
        <v>7814</v>
      </c>
      <c r="F405" s="145" t="s">
        <v>7814</v>
      </c>
      <c r="G405" s="145" t="s">
        <v>7814</v>
      </c>
      <c r="H405" s="145" t="s">
        <v>7814</v>
      </c>
      <c r="I405" s="145" t="s">
        <v>7814</v>
      </c>
      <c r="J405" s="145" t="s">
        <v>7814</v>
      </c>
      <c r="K405" s="145" t="s">
        <v>7814</v>
      </c>
      <c r="L405" s="145" t="s">
        <v>7814</v>
      </c>
      <c r="M405" s="145" t="s">
        <v>7814</v>
      </c>
      <c r="N405" s="145" t="s">
        <v>7814</v>
      </c>
      <c r="O405" s="145" t="s">
        <v>7814</v>
      </c>
      <c r="P405" s="145" t="s">
        <v>7814</v>
      </c>
      <c r="Q405" s="145" t="s">
        <v>7814</v>
      </c>
      <c r="R405" s="145" t="s">
        <v>7814</v>
      </c>
      <c r="S405" s="145" t="s">
        <v>7814</v>
      </c>
      <c r="T405" s="145">
        <v>4.1934340303441626E-2</v>
      </c>
      <c r="U405" s="6"/>
    </row>
    <row r="406" spans="1:21">
      <c r="A406" s="127" t="s">
        <v>3818</v>
      </c>
      <c r="B406" s="127" t="s">
        <v>3819</v>
      </c>
      <c r="C406" s="145">
        <v>-0.32043509159932643</v>
      </c>
      <c r="D406" s="145">
        <v>-0.15128231480222737</v>
      </c>
      <c r="E406" s="145">
        <v>0.37063885811875913</v>
      </c>
      <c r="F406" s="145">
        <v>-0.43810502591139455</v>
      </c>
      <c r="G406" s="145">
        <v>0.2739510046877196</v>
      </c>
      <c r="H406" s="145">
        <v>-0.30571298384913365</v>
      </c>
      <c r="I406" s="145">
        <v>0.44733245252886755</v>
      </c>
      <c r="J406" s="145">
        <v>2.1163071795296471</v>
      </c>
      <c r="K406" s="145">
        <v>-0.65616925473845045</v>
      </c>
      <c r="L406" s="145">
        <v>-3.1003538595040642E-2</v>
      </c>
      <c r="M406" s="145">
        <v>-4.0065813758132583E-2</v>
      </c>
      <c r="N406" s="145">
        <v>0.32674422174002671</v>
      </c>
      <c r="O406" s="145">
        <v>7.263007719770187E-2</v>
      </c>
      <c r="P406" s="145">
        <v>-2.1449017468441269E-2</v>
      </c>
      <c r="Q406" s="145">
        <v>0.13565663547457638</v>
      </c>
      <c r="R406" s="145">
        <v>0.16526225551316892</v>
      </c>
      <c r="S406" s="145">
        <v>0.24132496898946529</v>
      </c>
      <c r="T406" s="145">
        <v>0.10631708977808051</v>
      </c>
      <c r="U406" s="6"/>
    </row>
    <row r="407" spans="1:21">
      <c r="A407" s="127" t="s">
        <v>3858</v>
      </c>
      <c r="B407" s="127" t="s">
        <v>132</v>
      </c>
      <c r="C407" s="145">
        <v>0.34465581149445151</v>
      </c>
      <c r="D407" s="145">
        <v>0.10163088953929869</v>
      </c>
      <c r="E407" s="145">
        <v>0.2877349477264341</v>
      </c>
      <c r="F407" s="145">
        <v>0.4837080656670919</v>
      </c>
      <c r="G407" s="145">
        <v>5.9656897679657248E-2</v>
      </c>
      <c r="H407" s="145">
        <v>2.7498204838398498E-2</v>
      </c>
      <c r="I407" s="145">
        <v>-9.8347679742461766E-2</v>
      </c>
      <c r="J407" s="145">
        <v>-0.22940710939924955</v>
      </c>
      <c r="K407" s="145">
        <v>-3.0339205562022808E-2</v>
      </c>
      <c r="L407" s="145">
        <v>0.20792820416866384</v>
      </c>
      <c r="M407" s="145">
        <v>0.29028857609450642</v>
      </c>
      <c r="N407" s="145">
        <v>5.1552253037193067E-2</v>
      </c>
      <c r="O407" s="145">
        <v>-0.2775590158562547</v>
      </c>
      <c r="P407" s="145">
        <v>0.78890911055726942</v>
      </c>
      <c r="Q407" s="145">
        <v>0.67740162722757524</v>
      </c>
      <c r="R407" s="145">
        <v>-7.8913169754327897E-2</v>
      </c>
      <c r="S407" s="145">
        <v>-0.12086010436317261</v>
      </c>
      <c r="T407" s="145">
        <v>-0.10281700498703662</v>
      </c>
      <c r="U407" s="6"/>
    </row>
    <row r="408" spans="1:21" ht="25.5">
      <c r="A408" s="127" t="s">
        <v>3859</v>
      </c>
      <c r="B408" s="127" t="s">
        <v>951</v>
      </c>
      <c r="C408" s="145">
        <v>-0.95710773267395233</v>
      </c>
      <c r="D408" s="145">
        <v>-3.9360539718319612E-2</v>
      </c>
      <c r="E408" s="145">
        <v>-0.12269526238581059</v>
      </c>
      <c r="F408" s="145">
        <v>0.10169282786074565</v>
      </c>
      <c r="G408" s="145">
        <v>0.10481578254429284</v>
      </c>
      <c r="H408" s="145">
        <v>6.3851153577680489E-4</v>
      </c>
      <c r="I408" s="145">
        <v>-2.7709064047093397E-2</v>
      </c>
      <c r="J408" s="145">
        <v>0.48447475859745182</v>
      </c>
      <c r="K408" s="145">
        <v>1.3340984202835839E-2</v>
      </c>
      <c r="L408" s="145">
        <v>0.4942975882883594</v>
      </c>
      <c r="M408" s="145">
        <v>-8.0398031251522298E-2</v>
      </c>
      <c r="N408" s="145">
        <v>-0.56176936908238073</v>
      </c>
      <c r="O408" s="145">
        <v>0.42330022220528518</v>
      </c>
      <c r="P408" s="145">
        <v>-0.37441910848475451</v>
      </c>
      <c r="Q408" s="145">
        <v>-1</v>
      </c>
      <c r="R408" s="145" t="s">
        <v>7814</v>
      </c>
      <c r="S408" s="145" t="s">
        <v>7814</v>
      </c>
      <c r="T408" s="145" t="s">
        <v>7814</v>
      </c>
      <c r="U408" s="6"/>
    </row>
    <row r="409" spans="1:21">
      <c r="A409" s="127" t="s">
        <v>3873</v>
      </c>
      <c r="B409" s="127" t="s">
        <v>953</v>
      </c>
      <c r="C409" s="145">
        <v>0.87200659192037144</v>
      </c>
      <c r="D409" s="145">
        <v>1.1275578990437966E-2</v>
      </c>
      <c r="E409" s="145">
        <v>0.38311611263127809</v>
      </c>
      <c r="F409" s="145">
        <v>0.69029373730226185</v>
      </c>
      <c r="G409" s="145">
        <v>7.8387852852255246E-2</v>
      </c>
      <c r="H409" s="145">
        <v>4.6171018828426599E-2</v>
      </c>
      <c r="I409" s="145">
        <v>-0.12256556990987152</v>
      </c>
      <c r="J409" s="145">
        <v>-0.29609739729464235</v>
      </c>
      <c r="K409" s="145">
        <v>-0.13685158979825041</v>
      </c>
      <c r="L409" s="145">
        <v>0.26902038754046464</v>
      </c>
      <c r="M409" s="145">
        <v>0.34768261972008158</v>
      </c>
      <c r="N409" s="145">
        <v>-9.0463549807508485E-4</v>
      </c>
      <c r="O409" s="145">
        <v>-0.31615440313233167</v>
      </c>
      <c r="P409" s="145">
        <v>0.67110142930965422</v>
      </c>
      <c r="Q409" s="145">
        <v>-1</v>
      </c>
      <c r="R409" s="145" t="s">
        <v>7814</v>
      </c>
      <c r="S409" s="145" t="s">
        <v>7814</v>
      </c>
      <c r="T409" s="145" t="s">
        <v>7814</v>
      </c>
      <c r="U409" s="6"/>
    </row>
    <row r="410" spans="1:21">
      <c r="A410" s="127" t="s">
        <v>3878</v>
      </c>
      <c r="B410" s="127" t="s">
        <v>955</v>
      </c>
      <c r="C410" s="145">
        <v>-0.14548402080794737</v>
      </c>
      <c r="D410" s="145">
        <v>0.22643110709645164</v>
      </c>
      <c r="E410" s="145">
        <v>9.8390783157909986E-2</v>
      </c>
      <c r="F410" s="145">
        <v>-2.9370382789304383E-2</v>
      </c>
      <c r="G410" s="145">
        <v>0.23006190736658971</v>
      </c>
      <c r="H410" s="145">
        <v>6.9743199034479585E-4</v>
      </c>
      <c r="I410" s="145">
        <v>3.9730566656643925E-3</v>
      </c>
      <c r="J410" s="145">
        <v>-0.16557242706027603</v>
      </c>
      <c r="K410" s="145">
        <v>0.44185770120005391</v>
      </c>
      <c r="L410" s="145">
        <v>-0.18402154870988269</v>
      </c>
      <c r="M410" s="145">
        <v>0.34325996562279143</v>
      </c>
      <c r="N410" s="145">
        <v>-9.0845536203060892E-2</v>
      </c>
      <c r="O410" s="145">
        <v>-0.37550673366779785</v>
      </c>
      <c r="P410" s="145">
        <v>0.71590695418505679</v>
      </c>
      <c r="Q410" s="145">
        <v>-1</v>
      </c>
      <c r="R410" s="145" t="s">
        <v>7814</v>
      </c>
      <c r="S410" s="145" t="s">
        <v>7814</v>
      </c>
      <c r="T410" s="145" t="s">
        <v>7814</v>
      </c>
      <c r="U410" s="6"/>
    </row>
    <row r="411" spans="1:21">
      <c r="A411" s="127" t="s">
        <v>3881</v>
      </c>
      <c r="B411" s="127" t="s">
        <v>115</v>
      </c>
      <c r="C411" s="145">
        <v>0.17068817223905103</v>
      </c>
      <c r="D411" s="145">
        <v>0.18254152581644034</v>
      </c>
      <c r="E411" s="145">
        <v>0.21110970447262031</v>
      </c>
      <c r="F411" s="145">
        <v>0.30607144558032323</v>
      </c>
      <c r="G411" s="145">
        <v>6.9201636723836054E-3</v>
      </c>
      <c r="H411" s="145">
        <v>1.7890386766465267E-2</v>
      </c>
      <c r="I411" s="145">
        <v>-7.2154209320984569E-2</v>
      </c>
      <c r="J411" s="145">
        <v>-0.16619901606071585</v>
      </c>
      <c r="K411" s="145">
        <v>6.6574269683066595E-2</v>
      </c>
      <c r="L411" s="145">
        <v>0.20010660136584352</v>
      </c>
      <c r="M411" s="145">
        <v>0.24242073724281774</v>
      </c>
      <c r="N411" s="145">
        <v>3.8242927668463739E-2</v>
      </c>
      <c r="O411" s="145">
        <v>-0.26618725417410205</v>
      </c>
      <c r="P411" s="145">
        <v>0.8061197966942214</v>
      </c>
      <c r="Q411" s="145">
        <v>2.0498841755748995</v>
      </c>
      <c r="R411" s="145">
        <v>-4.8121271867830759E-2</v>
      </c>
      <c r="S411" s="145">
        <v>-9.5746421920298128E-2</v>
      </c>
      <c r="T411" s="145">
        <v>-9.8062288798343014E-2</v>
      </c>
      <c r="U411" s="6"/>
    </row>
    <row r="412" spans="1:21">
      <c r="A412" s="127" t="s">
        <v>3896</v>
      </c>
      <c r="B412" s="127" t="s">
        <v>959</v>
      </c>
      <c r="C412" s="145">
        <v>6.8350296476443001E-2</v>
      </c>
      <c r="D412" s="145">
        <v>0.41664748161070486</v>
      </c>
      <c r="E412" s="145">
        <v>-0.53398198118841123</v>
      </c>
      <c r="F412" s="145">
        <v>-0.81975202578761874</v>
      </c>
      <c r="G412" s="145">
        <v>0.24598008204133287</v>
      </c>
      <c r="H412" s="145">
        <v>-0.73086414506616026</v>
      </c>
      <c r="I412" s="145">
        <v>3.1488359005637685</v>
      </c>
      <c r="J412" s="145">
        <v>-0.69216372244200441</v>
      </c>
      <c r="K412" s="145">
        <v>0.57199288959115147</v>
      </c>
      <c r="L412" s="145">
        <v>0.96928952967090876</v>
      </c>
      <c r="M412" s="145">
        <v>-0.58763041398780458</v>
      </c>
      <c r="N412" s="145">
        <v>-0.77867374964529867</v>
      </c>
      <c r="O412" s="145">
        <v>-0.25870500431900406</v>
      </c>
      <c r="P412" s="145">
        <v>5.5941389528400158</v>
      </c>
      <c r="Q412" s="145">
        <v>-1</v>
      </c>
      <c r="R412" s="145" t="s">
        <v>7814</v>
      </c>
      <c r="S412" s="145" t="s">
        <v>7814</v>
      </c>
      <c r="T412" s="145" t="s">
        <v>7814</v>
      </c>
      <c r="U412" s="6"/>
    </row>
    <row r="413" spans="1:21">
      <c r="A413" s="127" t="s">
        <v>3901</v>
      </c>
      <c r="B413" s="127" t="s">
        <v>961</v>
      </c>
      <c r="C413" s="145">
        <v>-0.12224516031713452</v>
      </c>
      <c r="D413" s="145">
        <v>0.18794016857462495</v>
      </c>
      <c r="E413" s="145">
        <v>0.41980896318945948</v>
      </c>
      <c r="F413" s="145">
        <v>0.46843501913727215</v>
      </c>
      <c r="G413" s="145">
        <v>0.34813823412113515</v>
      </c>
      <c r="H413" s="145">
        <v>-0.10219169273222894</v>
      </c>
      <c r="I413" s="145">
        <v>-9.1400269083677196E-2</v>
      </c>
      <c r="J413" s="145">
        <v>1.865551066062281E-2</v>
      </c>
      <c r="K413" s="145">
        <v>4.3466254025563429E-2</v>
      </c>
      <c r="L413" s="145">
        <v>-6.7380908876126439E-2</v>
      </c>
      <c r="M413" s="145">
        <v>0.19250120412214533</v>
      </c>
      <c r="N413" s="145">
        <v>0.93418351017306933</v>
      </c>
      <c r="O413" s="145">
        <v>-9.4881005412664463E-2</v>
      </c>
      <c r="P413" s="145">
        <v>1.3770826341588915</v>
      </c>
      <c r="Q413" s="145">
        <v>1.1139654582299161</v>
      </c>
      <c r="R413" s="145">
        <v>-0.24638548523611861</v>
      </c>
      <c r="S413" s="145">
        <v>-0.2999977801629371</v>
      </c>
      <c r="T413" s="145">
        <v>-0.1392076601584733</v>
      </c>
      <c r="U413" s="6"/>
    </row>
    <row r="414" spans="1:21" ht="25.5">
      <c r="A414" s="127" t="s">
        <v>3933</v>
      </c>
      <c r="B414" s="127" t="s">
        <v>3934</v>
      </c>
      <c r="C414" s="145">
        <v>3.6085201081340279E-2</v>
      </c>
      <c r="D414" s="145">
        <v>0.37543380848270524</v>
      </c>
      <c r="E414" s="145">
        <v>3.3608328367724524E-2</v>
      </c>
      <c r="F414" s="145">
        <v>0.45116320903206586</v>
      </c>
      <c r="G414" s="145">
        <v>0.14821330741546135</v>
      </c>
      <c r="H414" s="145">
        <v>4.6383170061486186E-2</v>
      </c>
      <c r="I414" s="145">
        <v>-0.41034573719840528</v>
      </c>
      <c r="J414" s="145">
        <v>-2.9612386665309274E-2</v>
      </c>
      <c r="K414" s="145">
        <v>0.65836899115565117</v>
      </c>
      <c r="L414" s="145">
        <v>-0.17246520209301178</v>
      </c>
      <c r="M414" s="145">
        <v>0.17579321809701765</v>
      </c>
      <c r="N414" s="145">
        <v>4.5888300746585522E-2</v>
      </c>
      <c r="O414" s="145">
        <v>-0.44559592959588384</v>
      </c>
      <c r="P414" s="145">
        <v>4.1414787774637087</v>
      </c>
      <c r="Q414" s="145">
        <v>-0.72818361534230291</v>
      </c>
      <c r="R414" s="145">
        <v>0.476752049702587</v>
      </c>
      <c r="S414" s="145">
        <v>-0.27234421520701241</v>
      </c>
      <c r="T414" s="145">
        <v>0.3403897615141665</v>
      </c>
      <c r="U414" s="6"/>
    </row>
    <row r="415" spans="1:21">
      <c r="A415" s="127" t="s">
        <v>3940</v>
      </c>
      <c r="B415" s="127" t="s">
        <v>2861</v>
      </c>
      <c r="C415" s="145">
        <v>4.541220110783159E-2</v>
      </c>
      <c r="D415" s="145">
        <v>1.0342695177489982E-2</v>
      </c>
      <c r="E415" s="145">
        <v>9.7370268547764025E-2</v>
      </c>
      <c r="F415" s="145">
        <v>7.7529527951625821E-2</v>
      </c>
      <c r="G415" s="145">
        <v>1.4182617360676058E-2</v>
      </c>
      <c r="H415" s="145">
        <v>0.21061672712375651</v>
      </c>
      <c r="I415" s="145">
        <v>9.7560859920178544E-2</v>
      </c>
      <c r="J415" s="145">
        <v>0.17974462230951935</v>
      </c>
      <c r="K415" s="145">
        <v>-4.445791797387557E-2</v>
      </c>
      <c r="L415" s="145">
        <v>-1.2007973104112439E-2</v>
      </c>
      <c r="M415" s="145">
        <v>0.13647127565418041</v>
      </c>
      <c r="N415" s="145">
        <v>0.14141170706471112</v>
      </c>
      <c r="O415" s="145">
        <v>-8.4419635068753145E-3</v>
      </c>
      <c r="P415" s="145">
        <v>0.11908587746889078</v>
      </c>
      <c r="Q415" s="145">
        <v>0.16654996746442249</v>
      </c>
      <c r="R415" s="145">
        <v>0.18226524198722047</v>
      </c>
      <c r="S415" s="145">
        <v>8.9674588386817494E-2</v>
      </c>
      <c r="T415" s="145">
        <v>3.9607482696129938E-2</v>
      </c>
      <c r="U415" s="6"/>
    </row>
    <row r="416" spans="1:21">
      <c r="A416" s="127" t="s">
        <v>3941</v>
      </c>
      <c r="B416" s="127" t="s">
        <v>964</v>
      </c>
      <c r="C416" s="145">
        <v>0.16029646416516904</v>
      </c>
      <c r="D416" s="145">
        <v>0.17341812897456493</v>
      </c>
      <c r="E416" s="145">
        <v>3.1819574186945782E-2</v>
      </c>
      <c r="F416" s="145">
        <v>4.712436953159585E-2</v>
      </c>
      <c r="G416" s="145">
        <v>6.9042100311391644E-2</v>
      </c>
      <c r="H416" s="145">
        <v>0.10407175150458266</v>
      </c>
      <c r="I416" s="145">
        <v>8.2376632479658027E-2</v>
      </c>
      <c r="J416" s="145">
        <v>5.4824712209248436E-2</v>
      </c>
      <c r="K416" s="145">
        <v>1.8292831511701985E-2</v>
      </c>
      <c r="L416" s="145">
        <v>0.11010885277629447</v>
      </c>
      <c r="M416" s="145">
        <v>0.15648794168161856</v>
      </c>
      <c r="N416" s="145">
        <v>0.1355209409956698</v>
      </c>
      <c r="O416" s="145">
        <v>-9.1369036012496602E-2</v>
      </c>
      <c r="P416" s="145">
        <v>0.19677979514865157</v>
      </c>
      <c r="Q416" s="145">
        <v>0.12980522206688558</v>
      </c>
      <c r="R416" s="145">
        <v>0.15925756066453098</v>
      </c>
      <c r="S416" s="145">
        <v>0.16945589318270129</v>
      </c>
      <c r="T416" s="145">
        <v>0.2321656145513798</v>
      </c>
      <c r="U416" s="6"/>
    </row>
    <row r="417" spans="1:21">
      <c r="A417" s="127" t="s">
        <v>3976</v>
      </c>
      <c r="B417" s="127" t="s">
        <v>176</v>
      </c>
      <c r="C417" s="145">
        <v>-0.11237576072611698</v>
      </c>
      <c r="D417" s="145">
        <v>-0.60098227260958492</v>
      </c>
      <c r="E417" s="145">
        <v>7.9143714042479621E-2</v>
      </c>
      <c r="F417" s="145">
        <v>-9.8409697368977894E-2</v>
      </c>
      <c r="G417" s="145">
        <v>0.15260121922815467</v>
      </c>
      <c r="H417" s="145">
        <v>2.6675926434517421</v>
      </c>
      <c r="I417" s="145">
        <v>5.5463429935342845E-3</v>
      </c>
      <c r="J417" s="145">
        <v>0.33254383867639381</v>
      </c>
      <c r="K417" s="145">
        <v>-0.17458490003418289</v>
      </c>
      <c r="L417" s="145">
        <v>9.2570348949467307E-2</v>
      </c>
      <c r="M417" s="145">
        <v>0.1154415444142793</v>
      </c>
      <c r="N417" s="145">
        <v>1.1729467318887934E-2</v>
      </c>
      <c r="O417" s="145">
        <v>0.11283406282729969</v>
      </c>
      <c r="P417" s="145">
        <v>9.759413063456511E-2</v>
      </c>
      <c r="Q417" s="145">
        <v>2.4156777831930348E-2</v>
      </c>
      <c r="R417" s="145">
        <v>0.1666371708144859</v>
      </c>
      <c r="S417" s="145">
        <v>0.13492250143108994</v>
      </c>
      <c r="T417" s="145">
        <v>2.7174302790062749E-2</v>
      </c>
      <c r="U417" s="6"/>
    </row>
    <row r="418" spans="1:21">
      <c r="A418" s="127" t="s">
        <v>4001</v>
      </c>
      <c r="B418" s="127" t="s">
        <v>129</v>
      </c>
      <c r="C418" s="145">
        <v>4.0183703404010514E-2</v>
      </c>
      <c r="D418" s="145">
        <v>0.11425927663230341</v>
      </c>
      <c r="E418" s="145">
        <v>7.2375407376568071E-2</v>
      </c>
      <c r="F418" s="145">
        <v>2.3855716254838913E-2</v>
      </c>
      <c r="G418" s="145">
        <v>7.8500071769713145E-2</v>
      </c>
      <c r="H418" s="145">
        <v>9.0631277908581109E-2</v>
      </c>
      <c r="I418" s="145">
        <v>3.1790496271335046E-2</v>
      </c>
      <c r="J418" s="145">
        <v>9.9390191312181006E-2</v>
      </c>
      <c r="K418" s="145">
        <v>-2.0031534510276821E-2</v>
      </c>
      <c r="L418" s="145">
        <v>0.12295928991415603</v>
      </c>
      <c r="M418" s="145">
        <v>0.35572552937370555</v>
      </c>
      <c r="N418" s="145">
        <v>0.10200243478030324</v>
      </c>
      <c r="O418" s="145">
        <v>-6.8398689981998204E-2</v>
      </c>
      <c r="P418" s="145">
        <v>0.2670682088438131</v>
      </c>
      <c r="Q418" s="145">
        <v>6.8337092468264568E-2</v>
      </c>
      <c r="R418" s="145">
        <v>0.1830316094935969</v>
      </c>
      <c r="S418" s="145">
        <v>0.17539635327654157</v>
      </c>
      <c r="T418" s="145">
        <v>0.1676825010168331</v>
      </c>
      <c r="U418" s="6"/>
    </row>
    <row r="419" spans="1:21" ht="25.5">
      <c r="A419" s="127" t="s">
        <v>4072</v>
      </c>
      <c r="B419" s="127" t="s">
        <v>1186</v>
      </c>
      <c r="C419" s="145">
        <v>-0.29174796887297172</v>
      </c>
      <c r="D419" s="145">
        <v>2.8437550796313245</v>
      </c>
      <c r="E419" s="145">
        <v>4.9224269141164552</v>
      </c>
      <c r="F419" s="145">
        <v>-2.0807199381717871E-2</v>
      </c>
      <c r="G419" s="145">
        <v>-0.90929221332524379</v>
      </c>
      <c r="H419" s="145">
        <v>0.25072391695988688</v>
      </c>
      <c r="I419" s="145">
        <v>0.17304328276012887</v>
      </c>
      <c r="J419" s="145">
        <v>7.0020191585794131E-2</v>
      </c>
      <c r="K419" s="145">
        <v>1.8148294814564002E-2</v>
      </c>
      <c r="L419" s="145">
        <v>-2.2306808098669268E-2</v>
      </c>
      <c r="M419" s="145">
        <v>0.52268999004080419</v>
      </c>
      <c r="N419" s="145">
        <v>-2.9772033252129612E-2</v>
      </c>
      <c r="O419" s="145">
        <v>-2.0203067061558347E-2</v>
      </c>
      <c r="P419" s="145">
        <v>0.14777581472555892</v>
      </c>
      <c r="Q419" s="145">
        <v>0.16468939489882362</v>
      </c>
      <c r="R419" s="145">
        <v>0.24901454065966122</v>
      </c>
      <c r="S419" s="145">
        <v>0.10442190165315596</v>
      </c>
      <c r="T419" s="145">
        <v>9.3832650210647947E-2</v>
      </c>
      <c r="U419" s="6"/>
    </row>
    <row r="420" spans="1:21">
      <c r="A420" s="127" t="s">
        <v>4079</v>
      </c>
      <c r="B420" s="127" t="s">
        <v>1024</v>
      </c>
      <c r="C420" s="145">
        <v>7.4899939738209673E-2</v>
      </c>
      <c r="D420" s="145">
        <v>0.11340299114428655</v>
      </c>
      <c r="E420" s="145">
        <v>5.1730002531542994E-2</v>
      </c>
      <c r="F420" s="145">
        <v>3.8088485181621799E-2</v>
      </c>
      <c r="G420" s="145">
        <v>-4.2599967267116033E-2</v>
      </c>
      <c r="H420" s="145">
        <v>4.672208188353965E-2</v>
      </c>
      <c r="I420" s="145">
        <v>6.9302168555945523E-2</v>
      </c>
      <c r="J420" s="145">
        <v>0.17366756292752408</v>
      </c>
      <c r="K420" s="145">
        <v>-8.8247776908997669E-2</v>
      </c>
      <c r="L420" s="145">
        <v>-2.4881508775863596E-2</v>
      </c>
      <c r="M420" s="145">
        <v>6.7287006985063708E-2</v>
      </c>
      <c r="N420" s="145">
        <v>7.8976417412956759E-2</v>
      </c>
      <c r="O420" s="145">
        <v>0.13320606282074429</v>
      </c>
      <c r="P420" s="145">
        <v>0.34401617508349208</v>
      </c>
      <c r="Q420" s="145">
        <v>0.24047211831239607</v>
      </c>
      <c r="R420" s="145">
        <v>0.18124821354578069</v>
      </c>
      <c r="S420" s="145">
        <v>0.10264393219613997</v>
      </c>
      <c r="T420" s="145">
        <v>-4.9535018787815785E-2</v>
      </c>
      <c r="U420" s="6"/>
    </row>
    <row r="421" spans="1:21">
      <c r="A421" s="127" t="s">
        <v>4088</v>
      </c>
      <c r="B421" s="127" t="s">
        <v>1026</v>
      </c>
      <c r="C421" s="145">
        <v>6.182186575123353E-2</v>
      </c>
      <c r="D421" s="145">
        <v>4.4078107295590294E-2</v>
      </c>
      <c r="E421" s="145">
        <v>3.0850132779624E-2</v>
      </c>
      <c r="F421" s="145">
        <v>0.21653305363693293</v>
      </c>
      <c r="G421" s="145">
        <v>-2.9786897819947544E-2</v>
      </c>
      <c r="H421" s="145">
        <v>-1.9969148931979153E-2</v>
      </c>
      <c r="I421" s="145">
        <v>5.2021988234099974E-2</v>
      </c>
      <c r="J421" s="145">
        <v>5.8645366464828395E-2</v>
      </c>
      <c r="K421" s="145">
        <v>2.1620260523721523E-2</v>
      </c>
      <c r="L421" s="145">
        <v>7.9616459360885239E-2</v>
      </c>
      <c r="M421" s="145">
        <v>0.1207902677769362</v>
      </c>
      <c r="N421" s="145">
        <v>7.613451104569792E-2</v>
      </c>
      <c r="O421" s="145">
        <v>2.7324955341224973E-2</v>
      </c>
      <c r="P421" s="145">
        <v>6.7510430988352702E-2</v>
      </c>
      <c r="Q421" s="145">
        <v>0.12806010074350468</v>
      </c>
      <c r="R421" s="145">
        <v>0.15267606450327012</v>
      </c>
      <c r="S421" s="145">
        <v>0.22148479313018657</v>
      </c>
      <c r="T421" s="145">
        <v>6.4866083797416485E-2</v>
      </c>
      <c r="U421" s="6"/>
    </row>
    <row r="422" spans="1:21">
      <c r="A422" s="127" t="s">
        <v>4093</v>
      </c>
      <c r="B422" s="127" t="s">
        <v>1028</v>
      </c>
      <c r="C422" s="145">
        <v>0.11250389208287208</v>
      </c>
      <c r="D422" s="145">
        <v>3.9432955444977449E-2</v>
      </c>
      <c r="E422" s="145">
        <v>5.3303696631019004E-3</v>
      </c>
      <c r="F422" s="145">
        <v>0.19390514912572576</v>
      </c>
      <c r="G422" s="145">
        <v>-2.3871486387376111E-2</v>
      </c>
      <c r="H422" s="145">
        <v>-1.1256719062913945E-2</v>
      </c>
      <c r="I422" s="145">
        <v>5.8545815396479364E-2</v>
      </c>
      <c r="J422" s="145">
        <v>4.543429034887532E-2</v>
      </c>
      <c r="K422" s="145">
        <v>8.492675440666976E-2</v>
      </c>
      <c r="L422" s="145">
        <v>0.15283546296403677</v>
      </c>
      <c r="M422" s="145">
        <v>0.1075188418660921</v>
      </c>
      <c r="N422" s="145">
        <v>0.2258733178673851</v>
      </c>
      <c r="O422" s="145">
        <v>4.90859525622378E-3</v>
      </c>
      <c r="P422" s="145">
        <v>8.3714748149549795E-2</v>
      </c>
      <c r="Q422" s="145">
        <v>8.4702583886030573E-3</v>
      </c>
      <c r="R422" s="145">
        <v>0.24072735573838031</v>
      </c>
      <c r="S422" s="145">
        <v>7.2248795478544903E-2</v>
      </c>
      <c r="T422" s="145">
        <v>5.7320704845159082E-2</v>
      </c>
      <c r="U422" s="6"/>
    </row>
    <row r="423" spans="1:21">
      <c r="A423" s="127" t="s">
        <v>4099</v>
      </c>
      <c r="B423" s="127" t="s">
        <v>1030</v>
      </c>
      <c r="C423" s="145">
        <v>0.10182887401467051</v>
      </c>
      <c r="D423" s="145">
        <v>-9.1435278839990169E-2</v>
      </c>
      <c r="E423" s="145">
        <v>0.10366748088803854</v>
      </c>
      <c r="F423" s="145">
        <v>2.3434571986453476</v>
      </c>
      <c r="G423" s="145">
        <v>-0.58160902068286235</v>
      </c>
      <c r="H423" s="145">
        <v>0.11027768986532442</v>
      </c>
      <c r="I423" s="145">
        <v>0.45293806479559051</v>
      </c>
      <c r="J423" s="145">
        <v>-0.12561536378884311</v>
      </c>
      <c r="K423" s="145">
        <v>0.47376261104878387</v>
      </c>
      <c r="L423" s="145">
        <v>6.9221653142170547E-2</v>
      </c>
      <c r="M423" s="145">
        <v>-0.30370942924796196</v>
      </c>
      <c r="N423" s="145">
        <v>6.2357886375447417E-2</v>
      </c>
      <c r="O423" s="145">
        <v>-3.7671344794220338E-2</v>
      </c>
      <c r="P423" s="145">
        <v>8.8186241848776811E-2</v>
      </c>
      <c r="Q423" s="145">
        <v>8.6584045846840874E-2</v>
      </c>
      <c r="R423" s="145">
        <v>0.19053581369004591</v>
      </c>
      <c r="S423" s="145">
        <v>0.41075012083085122</v>
      </c>
      <c r="T423" s="145">
        <v>0.13213094643739987</v>
      </c>
      <c r="U423" s="6"/>
    </row>
    <row r="424" spans="1:21">
      <c r="A424" s="127" t="s">
        <v>4121</v>
      </c>
      <c r="B424" s="127" t="s">
        <v>1032</v>
      </c>
      <c r="C424" s="145">
        <v>0.2902621987084899</v>
      </c>
      <c r="D424" s="145">
        <v>8.9261566388484075E-3</v>
      </c>
      <c r="E424" s="145">
        <v>-2.1502300897326087E-2</v>
      </c>
      <c r="F424" s="145">
        <v>5.4564591220444721E-2</v>
      </c>
      <c r="G424" s="145">
        <v>5.6398680198704497E-2</v>
      </c>
      <c r="H424" s="145">
        <v>0.2111682560664529</v>
      </c>
      <c r="I424" s="145">
        <v>-2.8251630477568949E-2</v>
      </c>
      <c r="J424" s="145">
        <v>0.30096326926070605</v>
      </c>
      <c r="K424" s="145">
        <v>0.26416631988181322</v>
      </c>
      <c r="L424" s="145">
        <v>-9.3339244986172729E-2</v>
      </c>
      <c r="M424" s="145">
        <v>0.27950441470195636</v>
      </c>
      <c r="N424" s="145">
        <v>7.374615890006847E-2</v>
      </c>
      <c r="O424" s="145">
        <v>7.7788258157164961E-2</v>
      </c>
      <c r="P424" s="145">
        <v>-4.5834636310115986E-2</v>
      </c>
      <c r="Q424" s="145">
        <v>0.18964538125682309</v>
      </c>
      <c r="R424" s="145">
        <v>0.23098318419715894</v>
      </c>
      <c r="S424" s="145">
        <v>-1.0978051377139159E-2</v>
      </c>
      <c r="T424" s="145">
        <v>-3.9867832422269614E-2</v>
      </c>
      <c r="U424" s="6"/>
    </row>
    <row r="425" spans="1:21">
      <c r="A425" s="127" t="s">
        <v>4128</v>
      </c>
      <c r="B425" s="127" t="s">
        <v>966</v>
      </c>
      <c r="C425" s="145">
        <v>9.6991933904239484E-3</v>
      </c>
      <c r="D425" s="145">
        <v>0.57342567081419027</v>
      </c>
      <c r="E425" s="145">
        <v>-2.0167942576468145E-2</v>
      </c>
      <c r="F425" s="145">
        <v>0.16462977667377021</v>
      </c>
      <c r="G425" s="145">
        <v>8.9763357829747301E-2</v>
      </c>
      <c r="H425" s="145">
        <v>1.0088815707183232</v>
      </c>
      <c r="I425" s="145">
        <v>0.20880426924972373</v>
      </c>
      <c r="J425" s="145">
        <v>0.3094057805311054</v>
      </c>
      <c r="K425" s="145">
        <v>-2.0325968628264902E-2</v>
      </c>
      <c r="L425" s="145">
        <v>5.5017418279289354E-2</v>
      </c>
      <c r="M425" s="145">
        <v>7.6995833502911865E-2</v>
      </c>
      <c r="N425" s="145">
        <v>0.15490853886698408</v>
      </c>
      <c r="O425" s="145">
        <v>-7.5429153292034173E-2</v>
      </c>
      <c r="P425" s="145">
        <v>0.10706939874291155</v>
      </c>
      <c r="Q425" s="145">
        <v>0.17036888570016046</v>
      </c>
      <c r="R425" s="145">
        <v>0.10889923235360532</v>
      </c>
      <c r="S425" s="145">
        <v>-5.4493552220577259E-3</v>
      </c>
      <c r="T425" s="145">
        <v>4.5900857815109407E-2</v>
      </c>
      <c r="U425" s="6"/>
    </row>
    <row r="426" spans="1:21">
      <c r="A426" s="127" t="s">
        <v>4143</v>
      </c>
      <c r="B426" s="127" t="s">
        <v>980</v>
      </c>
      <c r="C426" s="145">
        <v>0.24655463705729858</v>
      </c>
      <c r="D426" s="145">
        <v>0.20032353937259251</v>
      </c>
      <c r="E426" s="145">
        <v>-4.1993477184005222E-2</v>
      </c>
      <c r="F426" s="145">
        <v>-3.7965839401544833E-2</v>
      </c>
      <c r="G426" s="145">
        <v>0.25134826297364893</v>
      </c>
      <c r="H426" s="145">
        <v>0.14804740486697548</v>
      </c>
      <c r="I426" s="145">
        <v>9.1027491791634135E-2</v>
      </c>
      <c r="J426" s="145">
        <v>0.24040186428520827</v>
      </c>
      <c r="K426" s="145">
        <v>9.6752566373560125E-2</v>
      </c>
      <c r="L426" s="145">
        <v>2.3969449336049446E-2</v>
      </c>
      <c r="M426" s="145">
        <v>2.3555639379935083E-2</v>
      </c>
      <c r="N426" s="145">
        <v>8.9873796780473594E-2</v>
      </c>
      <c r="O426" s="145">
        <v>2.021869389613361E-3</v>
      </c>
      <c r="P426" s="145">
        <v>4.652762543055896E-2</v>
      </c>
      <c r="Q426" s="145">
        <v>-8.3334821677439427E-2</v>
      </c>
      <c r="R426" s="145">
        <v>-8.4094764261407828E-2</v>
      </c>
      <c r="S426" s="145">
        <v>-0.10243232210936265</v>
      </c>
      <c r="T426" s="145">
        <v>-8.6863216278135522E-2</v>
      </c>
      <c r="U426" s="6"/>
    </row>
    <row r="427" spans="1:21">
      <c r="A427" s="127" t="s">
        <v>4158</v>
      </c>
      <c r="B427" s="127" t="s">
        <v>1034</v>
      </c>
      <c r="C427" s="145">
        <v>0.12387451192342908</v>
      </c>
      <c r="D427" s="145">
        <v>-4.695908027533174E-3</v>
      </c>
      <c r="E427" s="145">
        <v>-0.12056965979567658</v>
      </c>
      <c r="F427" s="145">
        <v>-2.9157438548389501E-2</v>
      </c>
      <c r="G427" s="145">
        <v>-1.5312507135107163E-2</v>
      </c>
      <c r="H427" s="145">
        <v>4.6616915949274709E-3</v>
      </c>
      <c r="I427" s="145">
        <v>1.3232415271892324E-2</v>
      </c>
      <c r="J427" s="145">
        <v>0.73196467075941585</v>
      </c>
      <c r="K427" s="145">
        <v>-4.5936439823086241E-2</v>
      </c>
      <c r="L427" s="145">
        <v>-6.6557320669750453E-2</v>
      </c>
      <c r="M427" s="145">
        <v>8.8792212957378006E-2</v>
      </c>
      <c r="N427" s="145">
        <v>-6.5397915005617535E-2</v>
      </c>
      <c r="O427" s="145">
        <v>-3.3980418452032937E-2</v>
      </c>
      <c r="P427" s="145">
        <v>5.3677241367508406E-2</v>
      </c>
      <c r="Q427" s="145">
        <v>6.0875949097753991E-2</v>
      </c>
      <c r="R427" s="145">
        <v>-5.7574910574103175E-2</v>
      </c>
      <c r="S427" s="145">
        <v>3.1663785303514991E-2</v>
      </c>
      <c r="T427" s="145">
        <v>2.6786467175299474E-2</v>
      </c>
      <c r="U427" s="6"/>
    </row>
    <row r="428" spans="1:21">
      <c r="A428" s="127" t="s">
        <v>4174</v>
      </c>
      <c r="B428" s="127" t="s">
        <v>968</v>
      </c>
      <c r="C428" s="145">
        <v>-0.15744328532376062</v>
      </c>
      <c r="D428" s="145">
        <v>-0.10370868642949574</v>
      </c>
      <c r="E428" s="145">
        <v>-9.6181263823720137E-2</v>
      </c>
      <c r="F428" s="145">
        <v>6.9331999116841857E-4</v>
      </c>
      <c r="G428" s="145">
        <v>-0.10366973741583493</v>
      </c>
      <c r="H428" s="145">
        <v>5.8627254280995141E-2</v>
      </c>
      <c r="I428" s="145">
        <v>-5.1577027207520415E-2</v>
      </c>
      <c r="J428" s="145">
        <v>8.7329562671677963E-2</v>
      </c>
      <c r="K428" s="145">
        <v>7.5005481759300011E-2</v>
      </c>
      <c r="L428" s="145">
        <v>6.5029980000811699E-2</v>
      </c>
      <c r="M428" s="145">
        <v>1.7795409452586012E-2</v>
      </c>
      <c r="N428" s="145">
        <v>4.7244973127978693E-2</v>
      </c>
      <c r="O428" s="145">
        <v>-0.25714885769654194</v>
      </c>
      <c r="P428" s="145">
        <v>0.40290728956730798</v>
      </c>
      <c r="Q428" s="145">
        <v>0.16543842878841583</v>
      </c>
      <c r="R428" s="145">
        <v>0.14733592019358668</v>
      </c>
      <c r="S428" s="145">
        <v>4.9763635834982216E-2</v>
      </c>
      <c r="T428" s="145">
        <v>4.7757415399912226E-2</v>
      </c>
      <c r="U428" s="6"/>
    </row>
    <row r="429" spans="1:21">
      <c r="A429" s="127" t="s">
        <v>4191</v>
      </c>
      <c r="B429" s="127" t="s">
        <v>970</v>
      </c>
      <c r="C429" s="145">
        <v>0.21569848703367908</v>
      </c>
      <c r="D429" s="145">
        <v>-1.63826865531174E-3</v>
      </c>
      <c r="E429" s="145">
        <v>3.14917706036726E-2</v>
      </c>
      <c r="F429" s="145">
        <v>9.2271324508494401E-2</v>
      </c>
      <c r="G429" s="145">
        <v>6.8438228717481479E-3</v>
      </c>
      <c r="H429" s="145">
        <v>6.910024140547065E-2</v>
      </c>
      <c r="I429" s="145">
        <v>-3.8291244505249751E-3</v>
      </c>
      <c r="J429" s="145">
        <v>4.5598293517915528E-2</v>
      </c>
      <c r="K429" s="145">
        <v>3.4244721608509936E-2</v>
      </c>
      <c r="L429" s="145">
        <v>-0.12675196738844241</v>
      </c>
      <c r="M429" s="145">
        <v>7.1334448932339381E-2</v>
      </c>
      <c r="N429" s="145">
        <v>2.1659797490935777E-3</v>
      </c>
      <c r="O429" s="145">
        <v>-0.49499791006617405</v>
      </c>
      <c r="P429" s="145">
        <v>0.72793772153742298</v>
      </c>
      <c r="Q429" s="145">
        <v>0.89335924232968544</v>
      </c>
      <c r="R429" s="145">
        <v>0.21646959517170117</v>
      </c>
      <c r="S429" s="145">
        <v>3.9136619396770142E-2</v>
      </c>
      <c r="T429" s="145">
        <v>2.4600709816547533E-2</v>
      </c>
      <c r="U429" s="6"/>
    </row>
    <row r="430" spans="1:21">
      <c r="A430" s="127" t="s">
        <v>7701</v>
      </c>
      <c r="B430" s="127" t="s">
        <v>7749</v>
      </c>
      <c r="C430" s="145">
        <v>0.29449522883081186</v>
      </c>
      <c r="D430" s="145">
        <v>7.3208156222873216E-2</v>
      </c>
      <c r="E430" s="145">
        <v>-9.7395766072861323E-2</v>
      </c>
      <c r="F430" s="145">
        <v>8.1898294690543647E-2</v>
      </c>
      <c r="G430" s="145">
        <v>0.14834933812001133</v>
      </c>
      <c r="H430" s="145">
        <v>2.7977904749564339E-2</v>
      </c>
      <c r="I430" s="145">
        <v>-1.3997442273938806E-2</v>
      </c>
      <c r="J430" s="145">
        <v>8.2530721407889474E-2</v>
      </c>
      <c r="K430" s="145">
        <v>0.21129588794491447</v>
      </c>
      <c r="L430" s="145">
        <v>-0.59674782467141729</v>
      </c>
      <c r="M430" s="145">
        <v>-1</v>
      </c>
      <c r="N430" s="145" t="s">
        <v>7814</v>
      </c>
      <c r="O430" s="145" t="s">
        <v>7814</v>
      </c>
      <c r="P430" s="145" t="s">
        <v>7814</v>
      </c>
      <c r="Q430" s="145" t="s">
        <v>7814</v>
      </c>
      <c r="R430" s="145" t="s">
        <v>7814</v>
      </c>
      <c r="S430" s="145" t="s">
        <v>7814</v>
      </c>
      <c r="T430" s="145" t="s">
        <v>7814</v>
      </c>
      <c r="U430" s="6"/>
    </row>
    <row r="431" spans="1:21">
      <c r="A431" s="127" t="s">
        <v>4202</v>
      </c>
      <c r="B431" s="127" t="s">
        <v>215</v>
      </c>
      <c r="C431" s="145">
        <v>-0.21015105609602311</v>
      </c>
      <c r="D431" s="145">
        <v>-0.46721744181898572</v>
      </c>
      <c r="E431" s="145">
        <v>-0.48575282958389954</v>
      </c>
      <c r="F431" s="145">
        <v>0.2291713098291524</v>
      </c>
      <c r="G431" s="145">
        <v>0.65971781386840078</v>
      </c>
      <c r="H431" s="145">
        <v>-0.18643608870199738</v>
      </c>
      <c r="I431" s="145">
        <v>7.182771684108083E-2</v>
      </c>
      <c r="J431" s="145">
        <v>0.31078576137822178</v>
      </c>
      <c r="K431" s="145">
        <v>0.16128563469160048</v>
      </c>
      <c r="L431" s="145">
        <v>3.3141088133181902E-2</v>
      </c>
      <c r="M431" s="145">
        <v>0.33212757822398192</v>
      </c>
      <c r="N431" s="145">
        <v>1.9172290345052614</v>
      </c>
      <c r="O431" s="145">
        <v>-0.13566273055421446</v>
      </c>
      <c r="P431" s="145">
        <v>-0.5501680573855976</v>
      </c>
      <c r="Q431" s="145">
        <v>0.99349061773069358</v>
      </c>
      <c r="R431" s="145">
        <v>0.59420134567846372</v>
      </c>
      <c r="S431" s="145">
        <v>-1.3433036429166675E-2</v>
      </c>
      <c r="T431" s="145">
        <v>0.27457031525609388</v>
      </c>
      <c r="U431" s="6"/>
    </row>
    <row r="432" spans="1:21">
      <c r="A432" s="127" t="s">
        <v>4213</v>
      </c>
      <c r="B432" s="127" t="s">
        <v>974</v>
      </c>
      <c r="C432" s="145">
        <v>0.19281444881023696</v>
      </c>
      <c r="D432" s="145">
        <v>0.35872304060743571</v>
      </c>
      <c r="E432" s="145">
        <v>-0.24306090534696773</v>
      </c>
      <c r="F432" s="145">
        <v>0.1023658844261624</v>
      </c>
      <c r="G432" s="145">
        <v>3.1726718451913358</v>
      </c>
      <c r="H432" s="145">
        <v>-4.2747469158569053E-3</v>
      </c>
      <c r="I432" s="145">
        <v>0.31402594977460296</v>
      </c>
      <c r="J432" s="145">
        <v>3.536192093591483E-2</v>
      </c>
      <c r="K432" s="145">
        <v>-0.37943705065298261</v>
      </c>
      <c r="L432" s="145">
        <v>1.763400444778529E-2</v>
      </c>
      <c r="M432" s="145">
        <v>6.9107078871954122E-2</v>
      </c>
      <c r="N432" s="145">
        <v>7.4567899609472438E-2</v>
      </c>
      <c r="O432" s="145">
        <v>9.8947507673700238E-2</v>
      </c>
      <c r="P432" s="145">
        <v>0.13587865885818246</v>
      </c>
      <c r="Q432" s="145">
        <v>0.18674567945250278</v>
      </c>
      <c r="R432" s="145">
        <v>0.15031749918320186</v>
      </c>
      <c r="S432" s="145">
        <v>0.17802707541586058</v>
      </c>
      <c r="T432" s="145">
        <v>-0.28975831617837228</v>
      </c>
      <c r="U432" s="6"/>
    </row>
    <row r="433" spans="1:21">
      <c r="A433" s="127" t="s">
        <v>4226</v>
      </c>
      <c r="B433" s="127" t="s">
        <v>976</v>
      </c>
      <c r="C433" s="145">
        <v>0.12710720094663461</v>
      </c>
      <c r="D433" s="145">
        <v>0.10816627011051927</v>
      </c>
      <c r="E433" s="145">
        <v>-0.3645669019876891</v>
      </c>
      <c r="F433" s="145">
        <v>-0.44252631102892892</v>
      </c>
      <c r="G433" s="145">
        <v>0.17235162317420888</v>
      </c>
      <c r="H433" s="145">
        <v>1.4354610153476592</v>
      </c>
      <c r="I433" s="145">
        <v>0.20200715565994171</v>
      </c>
      <c r="J433" s="145">
        <v>0.31343943078267633</v>
      </c>
      <c r="K433" s="145">
        <v>-7.1672843475006812E-2</v>
      </c>
      <c r="L433" s="145">
        <v>-0.13942811575797454</v>
      </c>
      <c r="M433" s="145">
        <v>8.2040306801559215E-2</v>
      </c>
      <c r="N433" s="145">
        <v>1.2334440952903867E-2</v>
      </c>
      <c r="O433" s="145">
        <v>-0.3953385337287057</v>
      </c>
      <c r="P433" s="145">
        <v>0.91171455952340685</v>
      </c>
      <c r="Q433" s="145">
        <v>0.54847624122017469</v>
      </c>
      <c r="R433" s="145">
        <v>8.8400591218420574E-2</v>
      </c>
      <c r="S433" s="145">
        <v>-1</v>
      </c>
      <c r="T433" s="145" t="s">
        <v>7814</v>
      </c>
      <c r="U433" s="6"/>
    </row>
    <row r="434" spans="1:21">
      <c r="A434" s="127" t="s">
        <v>4243</v>
      </c>
      <c r="B434" s="127" t="s">
        <v>978</v>
      </c>
      <c r="C434" s="145">
        <v>1.2308477764401751</v>
      </c>
      <c r="D434" s="145">
        <v>0.30120389200945902</v>
      </c>
      <c r="E434" s="145">
        <v>0.39036334320461313</v>
      </c>
      <c r="F434" s="145">
        <v>-0.10980697754252995</v>
      </c>
      <c r="G434" s="145">
        <v>0.3031316040280625</v>
      </c>
      <c r="H434" s="145">
        <v>8.5638440258444387E-2</v>
      </c>
      <c r="I434" s="145">
        <v>-0.10939314480138923</v>
      </c>
      <c r="J434" s="145">
        <v>0.42187854435003375</v>
      </c>
      <c r="K434" s="145">
        <v>0.16902032437473563</v>
      </c>
      <c r="L434" s="145">
        <v>-0.24027722801274903</v>
      </c>
      <c r="M434" s="145">
        <v>1.0095459879532955</v>
      </c>
      <c r="N434" s="145">
        <v>-0.25282157256343352</v>
      </c>
      <c r="O434" s="145">
        <v>7.4530493355766378E-2</v>
      </c>
      <c r="P434" s="145">
        <v>0.30374841569977229</v>
      </c>
      <c r="Q434" s="145">
        <v>2.1951210371714363E-2</v>
      </c>
      <c r="R434" s="145">
        <v>0.1371041900686886</v>
      </c>
      <c r="S434" s="145">
        <v>0.9707696583523957</v>
      </c>
      <c r="T434" s="145">
        <v>0.65369532375838602</v>
      </c>
      <c r="U434" s="6"/>
    </row>
    <row r="435" spans="1:21">
      <c r="A435" s="127" t="s">
        <v>7829</v>
      </c>
      <c r="B435" s="89" t="s">
        <v>7830</v>
      </c>
      <c r="C435" s="145" t="s">
        <v>7814</v>
      </c>
      <c r="D435" s="145" t="s">
        <v>7814</v>
      </c>
      <c r="E435" s="145" t="s">
        <v>7814</v>
      </c>
      <c r="F435" s="145" t="s">
        <v>7814</v>
      </c>
      <c r="G435" s="145" t="s">
        <v>7814</v>
      </c>
      <c r="H435" s="145" t="s">
        <v>7814</v>
      </c>
      <c r="I435" s="145" t="s">
        <v>7814</v>
      </c>
      <c r="J435" s="145" t="s">
        <v>7814</v>
      </c>
      <c r="K435" s="145" t="s">
        <v>7814</v>
      </c>
      <c r="L435" s="145" t="s">
        <v>7814</v>
      </c>
      <c r="M435" s="145" t="s">
        <v>7814</v>
      </c>
      <c r="N435" s="145" t="s">
        <v>7814</v>
      </c>
      <c r="O435" s="145" t="s">
        <v>7814</v>
      </c>
      <c r="P435" s="145" t="s">
        <v>7814</v>
      </c>
      <c r="Q435" s="145" t="s">
        <v>7814</v>
      </c>
      <c r="R435" s="145" t="s">
        <v>7814</v>
      </c>
      <c r="S435" s="145" t="s">
        <v>7814</v>
      </c>
      <c r="T435" s="145" t="s">
        <v>7814</v>
      </c>
      <c r="U435" s="6"/>
    </row>
    <row r="436" spans="1:21">
      <c r="A436" s="127" t="s">
        <v>4252</v>
      </c>
      <c r="B436" s="127" t="s">
        <v>210</v>
      </c>
      <c r="C436" s="145">
        <v>0.34255877515245842</v>
      </c>
      <c r="D436" s="145">
        <v>0.19800113052175816</v>
      </c>
      <c r="E436" s="145">
        <v>0.19502188236462753</v>
      </c>
      <c r="F436" s="145">
        <v>6.3441000693740396E-2</v>
      </c>
      <c r="G436" s="145">
        <v>6.9742045838025624E-2</v>
      </c>
      <c r="H436" s="145">
        <v>0.13377324728345813</v>
      </c>
      <c r="I436" s="145">
        <v>9.3246687334918643E-2</v>
      </c>
      <c r="J436" s="145">
        <v>8.9056780852718856E-2</v>
      </c>
      <c r="K436" s="145">
        <v>24.248179682179483</v>
      </c>
      <c r="L436" s="145">
        <v>0.1175829228502476</v>
      </c>
      <c r="M436" s="145">
        <v>6.0461477548605577E-2</v>
      </c>
      <c r="N436" s="145">
        <v>3.2960677791461092E-2</v>
      </c>
      <c r="O436" s="145">
        <v>0.2420220198292643</v>
      </c>
      <c r="P436" s="145">
        <v>8.9810630842398015E-2</v>
      </c>
      <c r="Q436" s="145">
        <v>9.1123821844125888E-2</v>
      </c>
      <c r="R436" s="145">
        <v>0.17367231927508708</v>
      </c>
      <c r="S436" s="145">
        <v>5.8502134003517357E-2</v>
      </c>
      <c r="T436" s="145">
        <v>6.9109843929038003E-2</v>
      </c>
      <c r="U436" s="6"/>
    </row>
    <row r="437" spans="1:21">
      <c r="A437" s="127" t="s">
        <v>4255</v>
      </c>
      <c r="B437" s="127" t="s">
        <v>1020</v>
      </c>
      <c r="C437" s="145">
        <v>-1.2333484067685198E-2</v>
      </c>
      <c r="D437" s="145">
        <v>0.16650630666675148</v>
      </c>
      <c r="E437" s="145">
        <v>0.19045477218414877</v>
      </c>
      <c r="F437" s="145">
        <v>0.32595035424771185</v>
      </c>
      <c r="G437" s="145">
        <v>-0.19280743910276485</v>
      </c>
      <c r="H437" s="145">
        <v>0.75499326912121223</v>
      </c>
      <c r="I437" s="145">
        <v>0.22411235787515718</v>
      </c>
      <c r="J437" s="145">
        <v>-6.1799661649095276E-2</v>
      </c>
      <c r="K437" s="145">
        <v>-3.6934025278062485E-2</v>
      </c>
      <c r="L437" s="145">
        <v>-0.10137440806705759</v>
      </c>
      <c r="M437" s="145">
        <v>0.73791139232967751</v>
      </c>
      <c r="N437" s="145">
        <v>2.0119285214251749E-2</v>
      </c>
      <c r="O437" s="145">
        <v>-0.10376567572234896</v>
      </c>
      <c r="P437" s="145">
        <v>0.15471734955250632</v>
      </c>
      <c r="Q437" s="145">
        <v>0.52404726977774474</v>
      </c>
      <c r="R437" s="145">
        <v>-8.0119768670596711E-2</v>
      </c>
      <c r="S437" s="145">
        <v>1.3637471828377431E-2</v>
      </c>
      <c r="T437" s="145">
        <v>5.4009764379728181E-2</v>
      </c>
      <c r="U437" s="6"/>
    </row>
    <row r="438" spans="1:21" ht="25.5">
      <c r="A438" s="127" t="s">
        <v>4277</v>
      </c>
      <c r="B438" s="127" t="s">
        <v>4278</v>
      </c>
      <c r="C438" s="145">
        <v>-0.14352947912163486</v>
      </c>
      <c r="D438" s="145">
        <v>1.8309522362367088</v>
      </c>
      <c r="E438" s="145">
        <v>-0.46295824147351933</v>
      </c>
      <c r="F438" s="145">
        <v>3.0050666760491722E-3</v>
      </c>
      <c r="G438" s="145">
        <v>-0.27760067329432997</v>
      </c>
      <c r="H438" s="145">
        <v>-2.8480901890496953E-2</v>
      </c>
      <c r="I438" s="145">
        <v>0.25906699425176677</v>
      </c>
      <c r="J438" s="145">
        <v>7.417988080837222E-2</v>
      </c>
      <c r="K438" s="145">
        <v>0.4317404657760659</v>
      </c>
      <c r="L438" s="145">
        <v>1.8167696385444517E-2</v>
      </c>
      <c r="M438" s="145">
        <v>0.17182412631357705</v>
      </c>
      <c r="N438" s="145">
        <v>1.9152363873346193E-2</v>
      </c>
      <c r="O438" s="145">
        <v>0.19402800790691244</v>
      </c>
      <c r="P438" s="145">
        <v>0.39025011635426887</v>
      </c>
      <c r="Q438" s="145">
        <v>1.4564305238784885</v>
      </c>
      <c r="R438" s="145">
        <v>-0.48086169614946533</v>
      </c>
      <c r="S438" s="145">
        <v>0.11342190139844081</v>
      </c>
      <c r="T438" s="145">
        <v>2.7908633643181961E-2</v>
      </c>
      <c r="U438" s="6"/>
    </row>
    <row r="439" spans="1:21">
      <c r="A439" s="127" t="s">
        <v>4295</v>
      </c>
      <c r="B439" s="127" t="s">
        <v>4296</v>
      </c>
      <c r="C439" s="145">
        <v>0.30058878423782787</v>
      </c>
      <c r="D439" s="145">
        <v>0.13110921332846093</v>
      </c>
      <c r="E439" s="145">
        <v>0.17915786837463488</v>
      </c>
      <c r="F439" s="145">
        <v>3.1956909013944226E-2</v>
      </c>
      <c r="G439" s="145">
        <v>0.32890669997764443</v>
      </c>
      <c r="H439" s="145">
        <v>7.0680052675011831E-2</v>
      </c>
      <c r="I439" s="145">
        <v>-3.2139638960653007E-2</v>
      </c>
      <c r="J439" s="145">
        <v>-0.82057504536052961</v>
      </c>
      <c r="K439" s="145">
        <v>2.2815071280228341</v>
      </c>
      <c r="L439" s="145">
        <v>-0.56311003439862406</v>
      </c>
      <c r="M439" s="145">
        <v>4.05227382820296</v>
      </c>
      <c r="N439" s="145">
        <v>-1.9695867098097411E-2</v>
      </c>
      <c r="O439" s="145">
        <v>0.38379206442392877</v>
      </c>
      <c r="P439" s="145">
        <v>0.42185351401574162</v>
      </c>
      <c r="Q439" s="145">
        <v>0.1434964805187052</v>
      </c>
      <c r="R439" s="145">
        <v>0.10297585106003562</v>
      </c>
      <c r="S439" s="145">
        <v>0.93945439429171196</v>
      </c>
      <c r="T439" s="145">
        <v>0.23920464718516019</v>
      </c>
      <c r="U439" s="6"/>
    </row>
    <row r="440" spans="1:21">
      <c r="A440" s="127" t="s">
        <v>4297</v>
      </c>
      <c r="B440" s="127" t="s">
        <v>4298</v>
      </c>
      <c r="C440" s="145">
        <v>-0.87210421054861165</v>
      </c>
      <c r="D440" s="145">
        <v>1.4184700488490252</v>
      </c>
      <c r="E440" s="145">
        <v>-0.49347149596299655</v>
      </c>
      <c r="F440" s="145">
        <v>1.9502943983238465E-2</v>
      </c>
      <c r="G440" s="145">
        <v>0.29124190531076821</v>
      </c>
      <c r="H440" s="145">
        <v>-0.1376889965111259</v>
      </c>
      <c r="I440" s="145">
        <v>0.130672944480418</v>
      </c>
      <c r="J440" s="145">
        <v>-9.3807383001660125E-2</v>
      </c>
      <c r="K440" s="145">
        <v>46.461972541167214</v>
      </c>
      <c r="L440" s="145">
        <v>-0.95859711804671932</v>
      </c>
      <c r="M440" s="145">
        <v>0.11952239285672273</v>
      </c>
      <c r="N440" s="145">
        <v>-2.7825163344921043E-2</v>
      </c>
      <c r="O440" s="145">
        <v>0.11452870152807165</v>
      </c>
      <c r="P440" s="145">
        <v>-0.36254998069471922</v>
      </c>
      <c r="Q440" s="145">
        <v>1.3336085647855356</v>
      </c>
      <c r="R440" s="145">
        <v>0.46025039011455859</v>
      </c>
      <c r="S440" s="145">
        <v>0.17843881650605597</v>
      </c>
      <c r="T440" s="145">
        <v>6.8492129923358E-2</v>
      </c>
      <c r="U440" s="6"/>
    </row>
    <row r="441" spans="1:21">
      <c r="A441" s="127" t="s">
        <v>4317</v>
      </c>
      <c r="B441" s="127" t="s">
        <v>550</v>
      </c>
      <c r="C441" s="145" t="s">
        <v>7814</v>
      </c>
      <c r="D441" s="145" t="s">
        <v>7814</v>
      </c>
      <c r="E441" s="145" t="s">
        <v>7814</v>
      </c>
      <c r="F441" s="145" t="s">
        <v>7814</v>
      </c>
      <c r="G441" s="145" t="s">
        <v>7814</v>
      </c>
      <c r="H441" s="145" t="s">
        <v>7814</v>
      </c>
      <c r="I441" s="145" t="s">
        <v>7814</v>
      </c>
      <c r="J441" s="145">
        <v>-1</v>
      </c>
      <c r="K441" s="145" t="s">
        <v>7814</v>
      </c>
      <c r="L441" s="145">
        <v>-1</v>
      </c>
      <c r="M441" s="145" t="s">
        <v>7814</v>
      </c>
      <c r="N441" s="145">
        <v>-1</v>
      </c>
      <c r="O441" s="145" t="s">
        <v>7814</v>
      </c>
      <c r="P441" s="145">
        <v>-0.99565635151236942</v>
      </c>
      <c r="Q441" s="145">
        <v>774.92452989947753</v>
      </c>
      <c r="R441" s="145">
        <v>1.2956948055648903</v>
      </c>
      <c r="S441" s="145">
        <v>-0.99569622937377678</v>
      </c>
      <c r="T441" s="145">
        <v>-0.41580949538525724</v>
      </c>
      <c r="U441" s="6"/>
    </row>
    <row r="442" spans="1:21">
      <c r="A442" s="127" t="s">
        <v>4340</v>
      </c>
      <c r="B442" s="127" t="s">
        <v>1209</v>
      </c>
      <c r="C442" s="145">
        <v>-4.4417307618294231E-2</v>
      </c>
      <c r="D442" s="145">
        <v>-0.46757855261853509</v>
      </c>
      <c r="E442" s="145">
        <v>-1</v>
      </c>
      <c r="F442" s="145" t="s">
        <v>7814</v>
      </c>
      <c r="G442" s="145" t="s">
        <v>7814</v>
      </c>
      <c r="H442" s="145">
        <v>-1</v>
      </c>
      <c r="I442" s="145" t="s">
        <v>7814</v>
      </c>
      <c r="J442" s="145" t="s">
        <v>7814</v>
      </c>
      <c r="K442" s="145" t="s">
        <v>7814</v>
      </c>
      <c r="L442" s="145">
        <v>-1</v>
      </c>
      <c r="M442" s="145" t="s">
        <v>7814</v>
      </c>
      <c r="N442" s="145">
        <v>-0.99424881236087204</v>
      </c>
      <c r="O442" s="145">
        <v>-0.9999999999446072</v>
      </c>
      <c r="P442" s="145">
        <v>32398809.306122448</v>
      </c>
      <c r="Q442" s="145">
        <v>-0.99999999811028595</v>
      </c>
      <c r="R442" s="145">
        <v>-1</v>
      </c>
      <c r="S442" s="145" t="s">
        <v>7814</v>
      </c>
      <c r="T442" s="145">
        <v>-0.18288022002762094</v>
      </c>
      <c r="U442" s="6"/>
    </row>
    <row r="443" spans="1:21">
      <c r="A443" s="127" t="s">
        <v>4343</v>
      </c>
      <c r="B443" s="127" t="s">
        <v>1230</v>
      </c>
      <c r="C443" s="145">
        <v>0.37188351340577019</v>
      </c>
      <c r="D443" s="145">
        <v>0.1289223266410654</v>
      </c>
      <c r="E443" s="145">
        <v>0.19125418707712991</v>
      </c>
      <c r="F443" s="145">
        <v>3.2017691971292721E-2</v>
      </c>
      <c r="G443" s="145">
        <v>0.3286452524139738</v>
      </c>
      <c r="H443" s="145">
        <v>7.2013432053168971E-2</v>
      </c>
      <c r="I443" s="145">
        <v>-3.2795449723267506E-2</v>
      </c>
      <c r="J443" s="145">
        <v>-0.82376945210579788</v>
      </c>
      <c r="K443" s="145">
        <v>0.93161652681145191</v>
      </c>
      <c r="L443" s="145">
        <v>-0.26402696461734304</v>
      </c>
      <c r="M443" s="145">
        <v>3.0590445770557575</v>
      </c>
      <c r="N443" s="145">
        <v>0.15616947549038585</v>
      </c>
      <c r="O443" s="145">
        <v>0.39495824000408658</v>
      </c>
      <c r="P443" s="145">
        <v>0.44744936170799571</v>
      </c>
      <c r="Q443" s="145">
        <v>0.14867621239091383</v>
      </c>
      <c r="R443" s="145">
        <v>8.5106538765939183E-2</v>
      </c>
      <c r="S443" s="145">
        <v>1.0024047043147575</v>
      </c>
      <c r="T443" s="145">
        <v>0.23014830892051766</v>
      </c>
      <c r="U443" s="6"/>
    </row>
    <row r="444" spans="1:21">
      <c r="A444" s="127" t="s">
        <v>4380</v>
      </c>
      <c r="B444" s="127" t="s">
        <v>2473</v>
      </c>
      <c r="C444" s="145" t="s">
        <v>7814</v>
      </c>
      <c r="D444" s="145" t="s">
        <v>7814</v>
      </c>
      <c r="E444" s="145" t="s">
        <v>7814</v>
      </c>
      <c r="F444" s="145" t="s">
        <v>7814</v>
      </c>
      <c r="G444" s="145" t="s">
        <v>7814</v>
      </c>
      <c r="H444" s="145" t="s">
        <v>7814</v>
      </c>
      <c r="I444" s="145" t="s">
        <v>7814</v>
      </c>
      <c r="J444" s="145" t="s">
        <v>7814</v>
      </c>
      <c r="K444" s="145" t="s">
        <v>7814</v>
      </c>
      <c r="L444" s="145" t="s">
        <v>7814</v>
      </c>
      <c r="M444" s="145" t="s">
        <v>7814</v>
      </c>
      <c r="N444" s="145">
        <v>0.23615234867559648</v>
      </c>
      <c r="O444" s="145">
        <v>0.27336976450330142</v>
      </c>
      <c r="P444" s="145">
        <v>0.14834877063430404</v>
      </c>
      <c r="Q444" s="145">
        <v>-2.7271321554972937E-2</v>
      </c>
      <c r="R444" s="145">
        <v>0.39292086206005283</v>
      </c>
      <c r="S444" s="145">
        <v>0.12138118928621804</v>
      </c>
      <c r="T444" s="145">
        <v>0.51566493650645706</v>
      </c>
      <c r="U444" s="6"/>
    </row>
    <row r="445" spans="1:21">
      <c r="A445" s="127" t="s">
        <v>7760</v>
      </c>
      <c r="B445" s="127" t="s">
        <v>7742</v>
      </c>
      <c r="C445" s="145">
        <v>-0.31135232006543212</v>
      </c>
      <c r="D445" s="145">
        <v>1.1071804092583981</v>
      </c>
      <c r="E445" s="145">
        <v>8.6934497507922065E-2</v>
      </c>
      <c r="F445" s="145">
        <v>0.39125602307918028</v>
      </c>
      <c r="G445" s="145">
        <v>0.13013070199230889</v>
      </c>
      <c r="H445" s="145">
        <v>-0.11371000975719332</v>
      </c>
      <c r="I445" s="145">
        <v>2.3616514663629955E-2</v>
      </c>
      <c r="J445" s="145">
        <v>-1</v>
      </c>
      <c r="K445" s="145" t="s">
        <v>7814</v>
      </c>
      <c r="L445" s="145" t="s">
        <v>7814</v>
      </c>
      <c r="M445" s="145" t="s">
        <v>7814</v>
      </c>
      <c r="N445" s="145" t="s">
        <v>7814</v>
      </c>
      <c r="O445" s="145" t="s">
        <v>7814</v>
      </c>
      <c r="P445" s="145" t="s">
        <v>7814</v>
      </c>
      <c r="Q445" s="145" t="s">
        <v>7814</v>
      </c>
      <c r="R445" s="145" t="s">
        <v>7814</v>
      </c>
      <c r="S445" s="145" t="s">
        <v>7814</v>
      </c>
      <c r="T445" s="145" t="s">
        <v>7814</v>
      </c>
      <c r="U445" s="6"/>
    </row>
    <row r="446" spans="1:21">
      <c r="A446" s="127" t="s">
        <v>7761</v>
      </c>
      <c r="B446" s="127" t="s">
        <v>1188</v>
      </c>
      <c r="C446" s="145">
        <v>9.3370253874800552E-2</v>
      </c>
      <c r="D446" s="145">
        <v>0.15753724591553098</v>
      </c>
      <c r="E446" s="145">
        <v>0.11573954810402173</v>
      </c>
      <c r="F446" s="145">
        <v>0.1421119586293158</v>
      </c>
      <c r="G446" s="145">
        <v>3.1157519543137755E-2</v>
      </c>
      <c r="H446" s="145">
        <v>0.13279965582857747</v>
      </c>
      <c r="I446" s="145">
        <v>0.13863087493351975</v>
      </c>
      <c r="J446" s="145">
        <v>-1</v>
      </c>
      <c r="K446" s="145" t="s">
        <v>7814</v>
      </c>
      <c r="L446" s="145" t="s">
        <v>7814</v>
      </c>
      <c r="M446" s="145" t="s">
        <v>7814</v>
      </c>
      <c r="N446" s="145" t="s">
        <v>7814</v>
      </c>
      <c r="O446" s="145" t="s">
        <v>7814</v>
      </c>
      <c r="P446" s="145" t="s">
        <v>7814</v>
      </c>
      <c r="Q446" s="145" t="s">
        <v>7814</v>
      </c>
      <c r="R446" s="145" t="s">
        <v>7814</v>
      </c>
      <c r="S446" s="145" t="s">
        <v>7814</v>
      </c>
      <c r="T446" s="145" t="s">
        <v>7814</v>
      </c>
      <c r="U446" s="6"/>
    </row>
    <row r="447" spans="1:21">
      <c r="A447" s="127" t="s">
        <v>7762</v>
      </c>
      <c r="B447" s="127" t="s">
        <v>4075</v>
      </c>
      <c r="C447" s="145">
        <v>10.509750664654739</v>
      </c>
      <c r="D447" s="145">
        <v>-0.17415464486469073</v>
      </c>
      <c r="E447" s="145">
        <v>-0.51387119769527734</v>
      </c>
      <c r="F447" s="145">
        <v>0.15271313610387591</v>
      </c>
      <c r="G447" s="145">
        <v>0.2875549218177722</v>
      </c>
      <c r="H447" s="145">
        <v>-2.2507438917061313E-2</v>
      </c>
      <c r="I447" s="145">
        <v>-0.31173536214920716</v>
      </c>
      <c r="J447" s="145">
        <v>-1</v>
      </c>
      <c r="K447" s="145" t="s">
        <v>7814</v>
      </c>
      <c r="L447" s="145" t="s">
        <v>7814</v>
      </c>
      <c r="M447" s="145" t="s">
        <v>7814</v>
      </c>
      <c r="N447" s="145" t="s">
        <v>7814</v>
      </c>
      <c r="O447" s="145" t="s">
        <v>7814</v>
      </c>
      <c r="P447" s="145" t="s">
        <v>7814</v>
      </c>
      <c r="Q447" s="145" t="s">
        <v>7814</v>
      </c>
      <c r="R447" s="145" t="s">
        <v>7814</v>
      </c>
      <c r="S447" s="145" t="s">
        <v>7814</v>
      </c>
      <c r="T447" s="145" t="s">
        <v>7814</v>
      </c>
      <c r="U447" s="6"/>
    </row>
    <row r="448" spans="1:21" ht="25.5">
      <c r="A448" s="127" t="s">
        <v>7763</v>
      </c>
      <c r="B448" s="127" t="s">
        <v>7771</v>
      </c>
      <c r="C448" s="145">
        <v>1.2220582741790391</v>
      </c>
      <c r="D448" s="145">
        <v>0.95054805329893521</v>
      </c>
      <c r="E448" s="145">
        <v>0.5182922924178951</v>
      </c>
      <c r="F448" s="145">
        <v>-0.21471083711374808</v>
      </c>
      <c r="G448" s="145">
        <v>0.23146291811093173</v>
      </c>
      <c r="H448" s="145">
        <v>-8.6176706814001733E-2</v>
      </c>
      <c r="I448" s="145">
        <v>0.24267461344752456</v>
      </c>
      <c r="J448" s="145">
        <v>-1</v>
      </c>
      <c r="K448" s="145" t="s">
        <v>7814</v>
      </c>
      <c r="L448" s="145" t="s">
        <v>7814</v>
      </c>
      <c r="M448" s="145" t="s">
        <v>7814</v>
      </c>
      <c r="N448" s="145" t="s">
        <v>7814</v>
      </c>
      <c r="O448" s="145" t="s">
        <v>7814</v>
      </c>
      <c r="P448" s="145" t="s">
        <v>7814</v>
      </c>
      <c r="Q448" s="145" t="s">
        <v>7814</v>
      </c>
      <c r="R448" s="145" t="s">
        <v>7814</v>
      </c>
      <c r="S448" s="145" t="s">
        <v>7814</v>
      </c>
      <c r="T448" s="145" t="s">
        <v>7814</v>
      </c>
      <c r="U448" s="6"/>
    </row>
    <row r="449" spans="1:21">
      <c r="A449" s="127" t="s">
        <v>7764</v>
      </c>
      <c r="B449" s="127" t="s">
        <v>1120</v>
      </c>
      <c r="C449" s="145">
        <v>8.3419014957390463</v>
      </c>
      <c r="D449" s="145">
        <v>-0.92325368366751781</v>
      </c>
      <c r="E449" s="145">
        <v>-0.4335990487414344</v>
      </c>
      <c r="F449" s="145">
        <v>-0.93598075825968097</v>
      </c>
      <c r="G449" s="145">
        <v>-0.21696557711214626</v>
      </c>
      <c r="H449" s="145">
        <v>5.030672527334767</v>
      </c>
      <c r="I449" s="145">
        <v>0.81288499284296989</v>
      </c>
      <c r="J449" s="145">
        <v>-1</v>
      </c>
      <c r="K449" s="145" t="s">
        <v>7814</v>
      </c>
      <c r="L449" s="145" t="s">
        <v>7814</v>
      </c>
      <c r="M449" s="145" t="s">
        <v>7814</v>
      </c>
      <c r="N449" s="145" t="s">
        <v>7814</v>
      </c>
      <c r="O449" s="145" t="s">
        <v>7814</v>
      </c>
      <c r="P449" s="145" t="s">
        <v>7814</v>
      </c>
      <c r="Q449" s="145" t="s">
        <v>7814</v>
      </c>
      <c r="R449" s="145" t="s">
        <v>7814</v>
      </c>
      <c r="S449" s="145" t="s">
        <v>7814</v>
      </c>
      <c r="T449" s="145" t="s">
        <v>7814</v>
      </c>
      <c r="U449" s="6"/>
    </row>
    <row r="450" spans="1:21">
      <c r="A450" s="127" t="s">
        <v>7765</v>
      </c>
      <c r="B450" s="127" t="s">
        <v>1184</v>
      </c>
      <c r="C450" s="145">
        <v>0.12419066641905248</v>
      </c>
      <c r="D450" s="145">
        <v>0.18482063096417603</v>
      </c>
      <c r="E450" s="145">
        <v>0.12964633139232512</v>
      </c>
      <c r="F450" s="145">
        <v>0.45859302187989537</v>
      </c>
      <c r="G450" s="145">
        <v>-0.14346210648032698</v>
      </c>
      <c r="H450" s="145">
        <v>-0.10310207360638902</v>
      </c>
      <c r="I450" s="145">
        <v>-0.45808631396971394</v>
      </c>
      <c r="J450" s="145">
        <v>-1</v>
      </c>
      <c r="K450" s="145" t="s">
        <v>7814</v>
      </c>
      <c r="L450" s="145" t="s">
        <v>7814</v>
      </c>
      <c r="M450" s="145" t="s">
        <v>7814</v>
      </c>
      <c r="N450" s="145" t="s">
        <v>7814</v>
      </c>
      <c r="O450" s="145" t="s">
        <v>7814</v>
      </c>
      <c r="P450" s="145" t="s">
        <v>7814</v>
      </c>
      <c r="Q450" s="145" t="s">
        <v>7814</v>
      </c>
      <c r="R450" s="145" t="s">
        <v>7814</v>
      </c>
      <c r="S450" s="145" t="s">
        <v>7814</v>
      </c>
      <c r="T450" s="145" t="s">
        <v>7814</v>
      </c>
      <c r="U450" s="6"/>
    </row>
    <row r="451" spans="1:21">
      <c r="A451" s="127" t="s">
        <v>7766</v>
      </c>
      <c r="B451" s="127" t="s">
        <v>7772</v>
      </c>
      <c r="C451" s="145" t="s">
        <v>7814</v>
      </c>
      <c r="D451" s="145" t="s">
        <v>7814</v>
      </c>
      <c r="E451" s="145" t="s">
        <v>7814</v>
      </c>
      <c r="F451" s="145" t="s">
        <v>7814</v>
      </c>
      <c r="G451" s="145" t="s">
        <v>7814</v>
      </c>
      <c r="H451" s="145">
        <v>3.1224624389492401</v>
      </c>
      <c r="I451" s="145">
        <v>-9.3602965007029727E-3</v>
      </c>
      <c r="J451" s="145">
        <v>-1</v>
      </c>
      <c r="K451" s="145" t="s">
        <v>7814</v>
      </c>
      <c r="L451" s="145" t="s">
        <v>7814</v>
      </c>
      <c r="M451" s="145" t="s">
        <v>7814</v>
      </c>
      <c r="N451" s="145" t="s">
        <v>7814</v>
      </c>
      <c r="O451" s="145" t="s">
        <v>7814</v>
      </c>
      <c r="P451" s="145" t="s">
        <v>7814</v>
      </c>
      <c r="Q451" s="145" t="s">
        <v>7814</v>
      </c>
      <c r="R451" s="145" t="s">
        <v>7814</v>
      </c>
      <c r="S451" s="145" t="s">
        <v>7814</v>
      </c>
      <c r="T451" s="145" t="s">
        <v>7814</v>
      </c>
      <c r="U451" s="6"/>
    </row>
    <row r="452" spans="1:21">
      <c r="A452" s="127" t="s">
        <v>7767</v>
      </c>
      <c r="B452" s="127" t="s">
        <v>7773</v>
      </c>
      <c r="C452" s="145">
        <v>0.63095224477631529</v>
      </c>
      <c r="D452" s="145">
        <v>-5.1001571731656453E-2</v>
      </c>
      <c r="E452" s="145">
        <v>9.9185518434207669</v>
      </c>
      <c r="F452" s="145">
        <v>-0.30635466910860981</v>
      </c>
      <c r="G452" s="145">
        <v>-0.98581732935468391</v>
      </c>
      <c r="H452" s="145">
        <v>0.27292629617163988</v>
      </c>
      <c r="I452" s="145">
        <v>1.7125669239825463</v>
      </c>
      <c r="J452" s="145">
        <v>-1</v>
      </c>
      <c r="K452" s="145" t="s">
        <v>7814</v>
      </c>
      <c r="L452" s="145" t="s">
        <v>7814</v>
      </c>
      <c r="M452" s="145" t="s">
        <v>7814</v>
      </c>
      <c r="N452" s="145" t="s">
        <v>7814</v>
      </c>
      <c r="O452" s="145" t="s">
        <v>7814</v>
      </c>
      <c r="P452" s="145" t="s">
        <v>7814</v>
      </c>
      <c r="Q452" s="145" t="s">
        <v>7814</v>
      </c>
      <c r="R452" s="145" t="s">
        <v>7814</v>
      </c>
      <c r="S452" s="145" t="s">
        <v>7814</v>
      </c>
      <c r="T452" s="145" t="s">
        <v>7814</v>
      </c>
      <c r="U452" s="6"/>
    </row>
    <row r="453" spans="1:21">
      <c r="A453" s="127" t="s">
        <v>7768</v>
      </c>
      <c r="B453" s="127" t="s">
        <v>1180</v>
      </c>
      <c r="C453" s="145">
        <v>2.7403963608890431</v>
      </c>
      <c r="D453" s="145">
        <v>0.2419260322131222</v>
      </c>
      <c r="E453" s="145">
        <v>-0.6032071347280008</v>
      </c>
      <c r="F453" s="145">
        <v>-0.28832115807106945</v>
      </c>
      <c r="G453" s="145">
        <v>0.90116006540826543</v>
      </c>
      <c r="H453" s="145">
        <v>2.1881394447118026</v>
      </c>
      <c r="I453" s="145">
        <v>-0.86635662694824767</v>
      </c>
      <c r="J453" s="145">
        <v>-1</v>
      </c>
      <c r="K453" s="145" t="s">
        <v>7814</v>
      </c>
      <c r="L453" s="145" t="s">
        <v>7814</v>
      </c>
      <c r="M453" s="145" t="s">
        <v>7814</v>
      </c>
      <c r="N453" s="145" t="s">
        <v>7814</v>
      </c>
      <c r="O453" s="145" t="s">
        <v>7814</v>
      </c>
      <c r="P453" s="145" t="s">
        <v>7814</v>
      </c>
      <c r="Q453" s="145" t="s">
        <v>7814</v>
      </c>
      <c r="R453" s="145" t="s">
        <v>7814</v>
      </c>
      <c r="S453" s="145" t="s">
        <v>7814</v>
      </c>
      <c r="T453" s="145" t="s">
        <v>7814</v>
      </c>
      <c r="U453" s="6"/>
    </row>
    <row r="454" spans="1:21">
      <c r="A454" s="127" t="s">
        <v>7769</v>
      </c>
      <c r="B454" s="127" t="s">
        <v>1178</v>
      </c>
      <c r="C454" s="145">
        <v>0.38128079224722344</v>
      </c>
      <c r="D454" s="145">
        <v>0.10969050364004211</v>
      </c>
      <c r="E454" s="145">
        <v>-0.18714003949763905</v>
      </c>
      <c r="F454" s="145">
        <v>-9.048310897237119E-2</v>
      </c>
      <c r="G454" s="145">
        <v>0.12988709784325089</v>
      </c>
      <c r="H454" s="145">
        <v>-0.25813750098933685</v>
      </c>
      <c r="I454" s="145">
        <v>-0.1088819487939659</v>
      </c>
      <c r="J454" s="145">
        <v>-1</v>
      </c>
      <c r="K454" s="145" t="s">
        <v>7814</v>
      </c>
      <c r="L454" s="145" t="s">
        <v>7814</v>
      </c>
      <c r="M454" s="145" t="s">
        <v>7814</v>
      </c>
      <c r="N454" s="145" t="s">
        <v>7814</v>
      </c>
      <c r="O454" s="145" t="s">
        <v>7814</v>
      </c>
      <c r="P454" s="145" t="s">
        <v>7814</v>
      </c>
      <c r="Q454" s="145" t="s">
        <v>7814</v>
      </c>
      <c r="R454" s="145" t="s">
        <v>7814</v>
      </c>
      <c r="S454" s="145" t="s">
        <v>7814</v>
      </c>
      <c r="T454" s="145" t="s">
        <v>7814</v>
      </c>
      <c r="U454" s="6"/>
    </row>
    <row r="455" spans="1:21">
      <c r="A455" s="127" t="s">
        <v>7770</v>
      </c>
      <c r="B455" s="127" t="s">
        <v>7774</v>
      </c>
      <c r="C455" s="145">
        <v>-1</v>
      </c>
      <c r="D455" s="145" t="s">
        <v>7814</v>
      </c>
      <c r="E455" s="145">
        <v>-9.1095382661331922E-2</v>
      </c>
      <c r="F455" s="145">
        <v>1.3288943754170608</v>
      </c>
      <c r="G455" s="145">
        <v>0.17117534924922354</v>
      </c>
      <c r="H455" s="145">
        <v>-0.26367162719712284</v>
      </c>
      <c r="I455" s="145">
        <v>6.6243263461953699E-3</v>
      </c>
      <c r="J455" s="145">
        <v>-1</v>
      </c>
      <c r="K455" s="145" t="s">
        <v>7814</v>
      </c>
      <c r="L455" s="145" t="s">
        <v>7814</v>
      </c>
      <c r="M455" s="145" t="s">
        <v>7814</v>
      </c>
      <c r="N455" s="145" t="s">
        <v>7814</v>
      </c>
      <c r="O455" s="145" t="s">
        <v>7814</v>
      </c>
      <c r="P455" s="145" t="s">
        <v>7814</v>
      </c>
      <c r="Q455" s="145" t="s">
        <v>7814</v>
      </c>
      <c r="R455" s="145" t="s">
        <v>7814</v>
      </c>
      <c r="S455" s="145" t="s">
        <v>7814</v>
      </c>
      <c r="T455" s="145" t="s">
        <v>7814</v>
      </c>
      <c r="U455" s="6"/>
    </row>
    <row r="456" spans="1:21">
      <c r="A456" s="127" t="s">
        <v>4394</v>
      </c>
      <c r="B456" s="127" t="s">
        <v>4395</v>
      </c>
      <c r="C456" s="145">
        <v>-0.73849211548770455</v>
      </c>
      <c r="D456" s="145">
        <v>22.403873763043393</v>
      </c>
      <c r="E456" s="145">
        <v>-0.33296296217149424</v>
      </c>
      <c r="F456" s="145">
        <v>-0.98880682922089613</v>
      </c>
      <c r="G456" s="145">
        <v>-0.94383476065041971</v>
      </c>
      <c r="H456" s="145">
        <v>526.5427124881553</v>
      </c>
      <c r="I456" s="145">
        <v>0.23249802106766781</v>
      </c>
      <c r="J456" s="145">
        <v>6.1458545052616502</v>
      </c>
      <c r="K456" s="145">
        <v>-1.1461512634166819E-3</v>
      </c>
      <c r="L456" s="145">
        <v>7.4451097354292881E-2</v>
      </c>
      <c r="M456" s="145">
        <v>0.21163698542073156</v>
      </c>
      <c r="N456" s="145">
        <v>5.2905120315152256</v>
      </c>
      <c r="O456" s="145">
        <v>-0.90208338492735618</v>
      </c>
      <c r="P456" s="145">
        <v>4.6468402797951128E-2</v>
      </c>
      <c r="Q456" s="145">
        <v>9.9850513563241303E-2</v>
      </c>
      <c r="R456" s="145">
        <v>8.9500743167277422E-2</v>
      </c>
      <c r="S456" s="145">
        <v>0.10245439340831894</v>
      </c>
      <c r="T456" s="145">
        <v>5.1778842710055263E-2</v>
      </c>
      <c r="U456" s="6"/>
    </row>
    <row r="457" spans="1:21">
      <c r="A457" s="127" t="s">
        <v>4396</v>
      </c>
      <c r="B457" s="127" t="s">
        <v>4397</v>
      </c>
      <c r="C457" s="145">
        <v>-0.65815394514548387</v>
      </c>
      <c r="D457" s="145">
        <v>40.843992715018878</v>
      </c>
      <c r="E457" s="145">
        <v>-1</v>
      </c>
      <c r="F457" s="145" t="s">
        <v>7814</v>
      </c>
      <c r="G457" s="145" t="s">
        <v>7814</v>
      </c>
      <c r="H457" s="145" t="s">
        <v>7814</v>
      </c>
      <c r="I457" s="145">
        <v>0.2922388210768333</v>
      </c>
      <c r="J457" s="145">
        <v>5.7803173081463504</v>
      </c>
      <c r="K457" s="145">
        <v>-0.40102301486208514</v>
      </c>
      <c r="L457" s="145">
        <v>0.38579338583344558</v>
      </c>
      <c r="M457" s="145">
        <v>0.62398285790621977</v>
      </c>
      <c r="N457" s="145">
        <v>5.3680777413664327</v>
      </c>
      <c r="O457" s="145">
        <v>-0.90200252234772071</v>
      </c>
      <c r="P457" s="145">
        <v>5.3060599929980232E-2</v>
      </c>
      <c r="Q457" s="145">
        <v>9.0195415815481766E-2</v>
      </c>
      <c r="R457" s="145">
        <v>8.8177649851872417E-2</v>
      </c>
      <c r="S457" s="145">
        <v>0.1035672021777979</v>
      </c>
      <c r="T457" s="145">
        <v>4.7708254624200468E-2</v>
      </c>
      <c r="U457" s="6"/>
    </row>
    <row r="458" spans="1:21">
      <c r="A458" s="127" t="s">
        <v>4404</v>
      </c>
      <c r="B458" s="127" t="s">
        <v>4702</v>
      </c>
      <c r="C458" s="145">
        <v>0.20171850520409526</v>
      </c>
      <c r="D458" s="145">
        <v>96.416730757375319</v>
      </c>
      <c r="E458" s="145">
        <v>0.49769122395475179</v>
      </c>
      <c r="F458" s="145">
        <v>-0.98880682922089613</v>
      </c>
      <c r="G458" s="145">
        <v>-1</v>
      </c>
      <c r="H458" s="145" t="s">
        <v>7814</v>
      </c>
      <c r="I458" s="145" t="s">
        <v>7814</v>
      </c>
      <c r="J458" s="145" t="s">
        <v>7814</v>
      </c>
      <c r="K458" s="145">
        <v>-0.99649624375182011</v>
      </c>
      <c r="L458" s="145">
        <v>35.133415221550464</v>
      </c>
      <c r="M458" s="145">
        <v>1.3328610189888812</v>
      </c>
      <c r="N458" s="145">
        <v>-0.85178305798300102</v>
      </c>
      <c r="O458" s="145">
        <v>-0.79711227095212966</v>
      </c>
      <c r="P458" s="145">
        <v>-15.265731926281168</v>
      </c>
      <c r="Q458" s="145">
        <v>-1.3079131793687617</v>
      </c>
      <c r="R458" s="145">
        <v>0.38054899521388413</v>
      </c>
      <c r="S458" s="145">
        <v>-0.84938198429605116</v>
      </c>
      <c r="T458" s="145">
        <v>4.5307637044647002</v>
      </c>
      <c r="U458" s="6"/>
    </row>
    <row r="459" spans="1:21">
      <c r="A459" s="127" t="s">
        <v>4410</v>
      </c>
      <c r="B459" s="127" t="s">
        <v>4411</v>
      </c>
      <c r="C459" s="145">
        <v>-0.79387050702782691</v>
      </c>
      <c r="D459" s="145">
        <v>-0.99346356181060058</v>
      </c>
      <c r="E459" s="145">
        <v>-1</v>
      </c>
      <c r="F459" s="145" t="s">
        <v>7814</v>
      </c>
      <c r="G459" s="145" t="s">
        <v>7814</v>
      </c>
      <c r="H459" s="145">
        <v>23.388544260561051</v>
      </c>
      <c r="I459" s="145">
        <v>-1</v>
      </c>
      <c r="J459" s="145" t="s">
        <v>7814</v>
      </c>
      <c r="K459" s="145">
        <v>61.077175314229969</v>
      </c>
      <c r="L459" s="145">
        <v>-0.34933042003840026</v>
      </c>
      <c r="M459" s="145">
        <v>-0.97054961563189224</v>
      </c>
      <c r="N459" s="145">
        <v>2.9879911833370345</v>
      </c>
      <c r="O459" s="145">
        <v>-0.92828835018552425</v>
      </c>
      <c r="P459" s="145">
        <v>0.36531241449305074</v>
      </c>
      <c r="Q459" s="145">
        <v>0.17068603232846352</v>
      </c>
      <c r="R459" s="145">
        <v>0.27793138946394119</v>
      </c>
      <c r="S459" s="145">
        <v>0.34269877864442966</v>
      </c>
      <c r="T459" s="145">
        <v>0.49589961245752923</v>
      </c>
      <c r="U459" s="6"/>
    </row>
    <row r="460" spans="1:21">
      <c r="A460" s="127" t="s">
        <v>4423</v>
      </c>
      <c r="B460" s="127" t="s">
        <v>4705</v>
      </c>
      <c r="C460" s="145">
        <v>0.15390873046028283</v>
      </c>
      <c r="D460" s="145">
        <v>5.6602689026330186E-2</v>
      </c>
      <c r="E460" s="145">
        <v>-0.12243112867965489</v>
      </c>
      <c r="F460" s="145">
        <v>-0.10098976960891499</v>
      </c>
      <c r="G460" s="145">
        <v>0.153504700367946</v>
      </c>
      <c r="H460" s="145">
        <v>-5.608285231395517E-2</v>
      </c>
      <c r="I460" s="145">
        <v>0.17738388409387301</v>
      </c>
      <c r="J460" s="145">
        <v>0.5143716865982253</v>
      </c>
      <c r="K460" s="145">
        <v>0.27681834233466168</v>
      </c>
      <c r="L460" s="145">
        <v>-0.26569950550213145</v>
      </c>
      <c r="M460" s="145">
        <v>0.2184168791223135</v>
      </c>
      <c r="N460" s="145">
        <v>0.19936567273887826</v>
      </c>
      <c r="O460" s="145">
        <v>0.3692514144023194</v>
      </c>
      <c r="P460" s="145">
        <v>-0.20644930346328849</v>
      </c>
      <c r="Q460" s="145">
        <v>0.27464954991384449</v>
      </c>
      <c r="R460" s="145">
        <v>0.64895800171836393</v>
      </c>
      <c r="S460" s="145">
        <v>-0.34318395679999064</v>
      </c>
      <c r="T460" s="145">
        <v>0.39158361440259065</v>
      </c>
      <c r="U460" s="6"/>
    </row>
    <row r="461" spans="1:21">
      <c r="A461" s="127" t="s">
        <v>4425</v>
      </c>
      <c r="B461" s="127" t="s">
        <v>4426</v>
      </c>
      <c r="C461" s="145" t="s">
        <v>7814</v>
      </c>
      <c r="D461" s="145" t="s">
        <v>7814</v>
      </c>
      <c r="E461" s="145" t="s">
        <v>7814</v>
      </c>
      <c r="F461" s="145" t="s">
        <v>7814</v>
      </c>
      <c r="G461" s="145" t="s">
        <v>7814</v>
      </c>
      <c r="H461" s="145" t="s">
        <v>7814</v>
      </c>
      <c r="I461" s="145" t="s">
        <v>7814</v>
      </c>
      <c r="J461" s="145" t="s">
        <v>7814</v>
      </c>
      <c r="K461" s="145" t="s">
        <v>7814</v>
      </c>
      <c r="L461" s="145" t="s">
        <v>7814</v>
      </c>
      <c r="M461" s="145" t="s">
        <v>7814</v>
      </c>
      <c r="N461" s="145">
        <v>0.11456565391603879</v>
      </c>
      <c r="O461" s="145">
        <v>0.85356213024767802</v>
      </c>
      <c r="P461" s="145">
        <v>-0.57068670220436002</v>
      </c>
      <c r="Q461" s="145">
        <v>0.83154462472326596</v>
      </c>
      <c r="R461" s="145">
        <v>0.43792435787064932</v>
      </c>
      <c r="S461" s="145">
        <v>-0.21481955236147168</v>
      </c>
      <c r="T461" s="145">
        <v>0.11460981520230465</v>
      </c>
      <c r="U461" s="6"/>
    </row>
    <row r="462" spans="1:21">
      <c r="A462" s="127" t="s">
        <v>7702</v>
      </c>
      <c r="B462" s="127" t="s">
        <v>4426</v>
      </c>
      <c r="C462" s="145">
        <v>5.3908050424894785E-2</v>
      </c>
      <c r="D462" s="145">
        <v>-0.11427302796044758</v>
      </c>
      <c r="E462" s="145">
        <v>-0.30996032837218024</v>
      </c>
      <c r="F462" s="145">
        <v>0.16346501276917128</v>
      </c>
      <c r="G462" s="145">
        <v>0.27767727856040886</v>
      </c>
      <c r="H462" s="145">
        <v>-0.15657593976478326</v>
      </c>
      <c r="I462" s="145">
        <v>0.28182369563944293</v>
      </c>
      <c r="J462" s="145">
        <v>0.26240534198989313</v>
      </c>
      <c r="K462" s="145">
        <v>0.54181378477441355</v>
      </c>
      <c r="L462" s="145">
        <v>-0.2322042806435054</v>
      </c>
      <c r="M462" s="145">
        <v>-1</v>
      </c>
      <c r="N462" s="145" t="s">
        <v>7814</v>
      </c>
      <c r="O462" s="145" t="s">
        <v>7814</v>
      </c>
      <c r="P462" s="145" t="s">
        <v>7814</v>
      </c>
      <c r="Q462" s="145" t="s">
        <v>7814</v>
      </c>
      <c r="R462" s="145" t="s">
        <v>7814</v>
      </c>
      <c r="S462" s="145" t="s">
        <v>7814</v>
      </c>
      <c r="T462" s="145" t="s">
        <v>7814</v>
      </c>
      <c r="U462" s="6"/>
    </row>
    <row r="463" spans="1:21">
      <c r="A463" s="127" t="s">
        <v>4511</v>
      </c>
      <c r="B463" s="127" t="s">
        <v>4512</v>
      </c>
      <c r="C463" s="145">
        <v>0.32272830958486998</v>
      </c>
      <c r="D463" s="145">
        <v>0.45748633253272869</v>
      </c>
      <c r="E463" s="145">
        <v>-0.49119716030170718</v>
      </c>
      <c r="F463" s="145">
        <v>-0.17802779729266882</v>
      </c>
      <c r="G463" s="145">
        <v>5.5917764810721006E-2</v>
      </c>
      <c r="H463" s="145">
        <v>-0.48047925298815108</v>
      </c>
      <c r="I463" s="145">
        <v>1.5788514646955327</v>
      </c>
      <c r="J463" s="145">
        <v>1.2512441123640159</v>
      </c>
      <c r="K463" s="145">
        <v>0.39813166539045802</v>
      </c>
      <c r="L463" s="145">
        <v>-0.62763969448732793</v>
      </c>
      <c r="M463" s="145">
        <v>0.55710671163104064</v>
      </c>
      <c r="N463" s="145">
        <v>0.41403295166923332</v>
      </c>
      <c r="O463" s="145">
        <v>0.58687051629467091</v>
      </c>
      <c r="P463" s="145">
        <v>-0.31030246308724813</v>
      </c>
      <c r="Q463" s="145">
        <v>0.61206640612556451</v>
      </c>
      <c r="R463" s="145">
        <v>1.0763093691565246</v>
      </c>
      <c r="S463" s="145">
        <v>-0.56656305513409067</v>
      </c>
      <c r="T463" s="145">
        <v>0.84951536630276459</v>
      </c>
      <c r="U463" s="6"/>
    </row>
    <row r="464" spans="1:21">
      <c r="A464" s="127" t="s">
        <v>7703</v>
      </c>
      <c r="B464" s="127" t="s">
        <v>7750</v>
      </c>
      <c r="C464" s="145">
        <v>-0.27825716776383136</v>
      </c>
      <c r="D464" s="145">
        <v>1.5938010436902954</v>
      </c>
      <c r="E464" s="145">
        <v>0.32121636723632552</v>
      </c>
      <c r="F464" s="145">
        <v>1.1595661380306801</v>
      </c>
      <c r="G464" s="145">
        <v>6.7673219688085318E-2</v>
      </c>
      <c r="H464" s="145">
        <v>-6.7905369588728143E-3</v>
      </c>
      <c r="I464" s="145">
        <v>4.6973245113523261E-3</v>
      </c>
      <c r="J464" s="145">
        <v>1.5061405531627328</v>
      </c>
      <c r="K464" s="145">
        <v>-7.6714709175980972E-2</v>
      </c>
      <c r="L464" s="145">
        <v>-0.22768431274740897</v>
      </c>
      <c r="M464" s="145">
        <v>-1</v>
      </c>
      <c r="N464" s="145" t="s">
        <v>7814</v>
      </c>
      <c r="O464" s="145" t="s">
        <v>7814</v>
      </c>
      <c r="P464" s="145" t="s">
        <v>7814</v>
      </c>
      <c r="Q464" s="145" t="s">
        <v>7814</v>
      </c>
      <c r="R464" s="145" t="s">
        <v>7814</v>
      </c>
      <c r="S464" s="145" t="s">
        <v>7814</v>
      </c>
      <c r="T464" s="145" t="s">
        <v>7814</v>
      </c>
      <c r="U464" s="6"/>
    </row>
    <row r="465" spans="1:21">
      <c r="A465" s="127" t="s">
        <v>4538</v>
      </c>
      <c r="B465" s="127" t="s">
        <v>4539</v>
      </c>
      <c r="C465" s="145">
        <v>0.79776698647846367</v>
      </c>
      <c r="D465" s="145">
        <v>-0.51096620601088261</v>
      </c>
      <c r="E465" s="145">
        <v>0.73762718888237488</v>
      </c>
      <c r="F465" s="145">
        <v>-0.23677668851815115</v>
      </c>
      <c r="G465" s="145">
        <v>-0.20094354557296942</v>
      </c>
      <c r="H465" s="145">
        <v>0.35047451581430139</v>
      </c>
      <c r="I465" s="145">
        <v>0.3982786313623069</v>
      </c>
      <c r="J465" s="145">
        <v>-0.18734017527869251</v>
      </c>
      <c r="K465" s="145">
        <v>0.24778803401628027</v>
      </c>
      <c r="L465" s="145">
        <v>0.27073047429111263</v>
      </c>
      <c r="M465" s="145">
        <v>2.7574508301540672</v>
      </c>
      <c r="N465" s="145">
        <v>1.8720193115371514E-2</v>
      </c>
      <c r="O465" s="145">
        <v>-5.7422662123927954E-3</v>
      </c>
      <c r="P465" s="145">
        <v>0.25088098214005305</v>
      </c>
      <c r="Q465" s="145">
        <v>-0.24590645347074477</v>
      </c>
      <c r="R465" s="145">
        <v>-0.36338785433437487</v>
      </c>
      <c r="S465" s="145">
        <v>0.30358287774350018</v>
      </c>
      <c r="T465" s="145">
        <v>9.032401782929679E-2</v>
      </c>
      <c r="U465" s="6"/>
    </row>
    <row r="466" spans="1:21">
      <c r="A466" s="127" t="s">
        <v>4607</v>
      </c>
      <c r="B466" s="127" t="s">
        <v>4608</v>
      </c>
      <c r="C466" s="145" t="s">
        <v>7814</v>
      </c>
      <c r="D466" s="145" t="s">
        <v>7814</v>
      </c>
      <c r="E466" s="145" t="s">
        <v>7814</v>
      </c>
      <c r="F466" s="145" t="s">
        <v>7814</v>
      </c>
      <c r="G466" s="145" t="s">
        <v>7814</v>
      </c>
      <c r="H466" s="145" t="s">
        <v>7814</v>
      </c>
      <c r="I466" s="145" t="s">
        <v>7814</v>
      </c>
      <c r="J466" s="145" t="s">
        <v>7814</v>
      </c>
      <c r="K466" s="145" t="s">
        <v>7814</v>
      </c>
      <c r="L466" s="145" t="s">
        <v>7814</v>
      </c>
      <c r="M466" s="145" t="s">
        <v>7814</v>
      </c>
      <c r="N466" s="145">
        <v>-1</v>
      </c>
      <c r="O466" s="145" t="s">
        <v>7814</v>
      </c>
      <c r="P466" s="145" t="s">
        <v>7814</v>
      </c>
      <c r="Q466" s="145" t="s">
        <v>7814</v>
      </c>
      <c r="R466" s="145" t="s">
        <v>7814</v>
      </c>
      <c r="S466" s="145" t="s">
        <v>7814</v>
      </c>
      <c r="T466" s="145" t="s">
        <v>7814</v>
      </c>
      <c r="U466" s="6"/>
    </row>
    <row r="467" spans="1:21">
      <c r="A467" s="127" t="s">
        <v>7704</v>
      </c>
      <c r="B467" s="127" t="s">
        <v>7751</v>
      </c>
      <c r="C467" s="145">
        <v>-0.2319174527794991</v>
      </c>
      <c r="D467" s="145">
        <v>0.12477553998381155</v>
      </c>
      <c r="E467" s="145">
        <v>-0.28758151580923424</v>
      </c>
      <c r="F467" s="145">
        <v>0.43515816733283413</v>
      </c>
      <c r="G467" s="145">
        <v>0.25130811973923872</v>
      </c>
      <c r="H467" s="145">
        <v>5.6350185543578298E-2</v>
      </c>
      <c r="I467" s="145">
        <v>-0.15398110225331618</v>
      </c>
      <c r="J467" s="145">
        <v>0.68465519885027049</v>
      </c>
      <c r="K467" s="145">
        <v>-0.12585299304788602</v>
      </c>
      <c r="L467" s="145">
        <v>0.81103463929091357</v>
      </c>
      <c r="M467" s="145">
        <v>-1</v>
      </c>
      <c r="N467" s="145" t="s">
        <v>7814</v>
      </c>
      <c r="O467" s="145" t="s">
        <v>7814</v>
      </c>
      <c r="P467" s="145" t="s">
        <v>7814</v>
      </c>
      <c r="Q467" s="145" t="s">
        <v>7814</v>
      </c>
      <c r="R467" s="145" t="s">
        <v>7814</v>
      </c>
      <c r="S467" s="145" t="s">
        <v>7814</v>
      </c>
      <c r="T467" s="145" t="s">
        <v>7814</v>
      </c>
      <c r="U467" s="6"/>
    </row>
    <row r="468" spans="1:21" ht="38.25">
      <c r="A468" s="127" t="s">
        <v>4619</v>
      </c>
      <c r="B468" s="127" t="s">
        <v>4620</v>
      </c>
      <c r="C468" s="145" t="s">
        <v>7814</v>
      </c>
      <c r="D468" s="145" t="s">
        <v>7814</v>
      </c>
      <c r="E468" s="145" t="s">
        <v>7814</v>
      </c>
      <c r="F468" s="145" t="s">
        <v>7814</v>
      </c>
      <c r="G468" s="145" t="s">
        <v>7814</v>
      </c>
      <c r="H468" s="145" t="s">
        <v>7814</v>
      </c>
      <c r="I468" s="145" t="s">
        <v>7814</v>
      </c>
      <c r="J468" s="145" t="s">
        <v>7814</v>
      </c>
      <c r="K468" s="145" t="s">
        <v>7814</v>
      </c>
      <c r="L468" s="145" t="s">
        <v>7814</v>
      </c>
      <c r="M468" s="145" t="s">
        <v>7814</v>
      </c>
      <c r="N468" s="145">
        <v>1.3435172034851353</v>
      </c>
      <c r="O468" s="145">
        <v>6.8866468893127405E-2</v>
      </c>
      <c r="P468" s="145">
        <v>0.20599749406387266</v>
      </c>
      <c r="Q468" s="145">
        <v>0.22221697550186958</v>
      </c>
      <c r="R468" s="145">
        <v>2.4036541313052013E-2</v>
      </c>
      <c r="S468" s="145">
        <v>-3.3442319200554987E-2</v>
      </c>
      <c r="T468" s="145">
        <v>-0.14148969647947626</v>
      </c>
      <c r="U468" s="6"/>
    </row>
    <row r="469" spans="1:21" ht="38.25">
      <c r="A469" s="127" t="s">
        <v>4626</v>
      </c>
      <c r="B469" s="127" t="s">
        <v>4627</v>
      </c>
      <c r="C469" s="145" t="s">
        <v>7814</v>
      </c>
      <c r="D469" s="145" t="s">
        <v>7814</v>
      </c>
      <c r="E469" s="145" t="s">
        <v>7814</v>
      </c>
      <c r="F469" s="145" t="s">
        <v>7814</v>
      </c>
      <c r="G469" s="145" t="s">
        <v>7814</v>
      </c>
      <c r="H469" s="145" t="s">
        <v>7814</v>
      </c>
      <c r="I469" s="145" t="s">
        <v>7814</v>
      </c>
      <c r="J469" s="145" t="s">
        <v>7814</v>
      </c>
      <c r="K469" s="145" t="s">
        <v>7814</v>
      </c>
      <c r="L469" s="145" t="s">
        <v>7814</v>
      </c>
      <c r="M469" s="145" t="s">
        <v>7814</v>
      </c>
      <c r="N469" s="145">
        <v>0.23496085837735359</v>
      </c>
      <c r="O469" s="145">
        <v>-0.95561902652584896</v>
      </c>
      <c r="P469" s="145">
        <v>6.0284266760974257</v>
      </c>
      <c r="Q469" s="145">
        <v>0.45076427247399992</v>
      </c>
      <c r="R469" s="145">
        <v>-6.995867030839012E-2</v>
      </c>
      <c r="S469" s="145">
        <v>2.3631880292291813E-2</v>
      </c>
      <c r="T469" s="145">
        <v>-0.24263035652615086</v>
      </c>
      <c r="U469" s="6"/>
    </row>
    <row r="470" spans="1:21" ht="38.25">
      <c r="A470" s="127" t="s">
        <v>4632</v>
      </c>
      <c r="B470" s="127" t="s">
        <v>4633</v>
      </c>
      <c r="C470" s="145" t="s">
        <v>7814</v>
      </c>
      <c r="D470" s="145" t="s">
        <v>7814</v>
      </c>
      <c r="E470" s="145" t="s">
        <v>7814</v>
      </c>
      <c r="F470" s="145" t="s">
        <v>7814</v>
      </c>
      <c r="G470" s="145" t="s">
        <v>7814</v>
      </c>
      <c r="H470" s="145" t="s">
        <v>7814</v>
      </c>
      <c r="I470" s="145" t="s">
        <v>7814</v>
      </c>
      <c r="J470" s="145" t="s">
        <v>7814</v>
      </c>
      <c r="K470" s="145" t="s">
        <v>7814</v>
      </c>
      <c r="L470" s="145" t="s">
        <v>7814</v>
      </c>
      <c r="M470" s="145" t="s">
        <v>7814</v>
      </c>
      <c r="N470" s="145">
        <v>1.685555952267535</v>
      </c>
      <c r="O470" s="145">
        <v>-0.22360014531074401</v>
      </c>
      <c r="P470" s="145">
        <v>0.45182145267270157</v>
      </c>
      <c r="Q470" s="145">
        <v>0.85587189191203383</v>
      </c>
      <c r="R470" s="145">
        <v>6.3395527192568774E-2</v>
      </c>
      <c r="S470" s="145">
        <v>0.1443671128137928</v>
      </c>
      <c r="T470" s="145">
        <v>-0.27483586219908462</v>
      </c>
      <c r="U470" s="6"/>
    </row>
    <row r="471" spans="1:21">
      <c r="A471" s="127" t="s">
        <v>7705</v>
      </c>
      <c r="B471" s="127" t="s">
        <v>7752</v>
      </c>
      <c r="C471" s="145">
        <v>-7.7555032340216171E-2</v>
      </c>
      <c r="D471" s="145">
        <v>-0.16412017062002476</v>
      </c>
      <c r="E471" s="145">
        <v>2.0394293639499645</v>
      </c>
      <c r="F471" s="145">
        <v>-0.31985908611795388</v>
      </c>
      <c r="G471" s="145">
        <v>0.28688907527742269</v>
      </c>
      <c r="H471" s="145">
        <v>0.26534361054830435</v>
      </c>
      <c r="I471" s="145">
        <v>-0.37721375930903922</v>
      </c>
      <c r="J471" s="145">
        <v>-3.8729058861213791E-2</v>
      </c>
      <c r="K471" s="145">
        <v>-0.10710436511392173</v>
      </c>
      <c r="L471" s="145">
        <v>0.12971783441236243</v>
      </c>
      <c r="M471" s="145">
        <v>-1</v>
      </c>
      <c r="N471" s="145" t="s">
        <v>7814</v>
      </c>
      <c r="O471" s="145" t="s">
        <v>7814</v>
      </c>
      <c r="P471" s="145" t="s">
        <v>7814</v>
      </c>
      <c r="Q471" s="145" t="s">
        <v>7814</v>
      </c>
      <c r="R471" s="145" t="s">
        <v>7814</v>
      </c>
      <c r="S471" s="145" t="s">
        <v>7814</v>
      </c>
      <c r="T471" s="145" t="s">
        <v>7814</v>
      </c>
      <c r="U471" s="6"/>
    </row>
    <row r="472" spans="1:21">
      <c r="A472" s="127" t="s">
        <v>4637</v>
      </c>
      <c r="B472" s="127" t="s">
        <v>4638</v>
      </c>
      <c r="C472" s="145" t="s">
        <v>7814</v>
      </c>
      <c r="D472" s="145" t="s">
        <v>7814</v>
      </c>
      <c r="E472" s="145" t="s">
        <v>7814</v>
      </c>
      <c r="F472" s="145" t="s">
        <v>7814</v>
      </c>
      <c r="G472" s="145" t="s">
        <v>7814</v>
      </c>
      <c r="H472" s="145" t="s">
        <v>7814</v>
      </c>
      <c r="I472" s="145" t="s">
        <v>7814</v>
      </c>
      <c r="J472" s="145" t="s">
        <v>7814</v>
      </c>
      <c r="K472" s="145" t="s">
        <v>7814</v>
      </c>
      <c r="L472" s="145" t="s">
        <v>7814</v>
      </c>
      <c r="M472" s="145" t="s">
        <v>7814</v>
      </c>
      <c r="N472" s="145">
        <v>-0.75982870706901762</v>
      </c>
      <c r="O472" s="145">
        <v>-0.90720707893227626</v>
      </c>
      <c r="P472" s="145">
        <v>28.111127980843165</v>
      </c>
      <c r="Q472" s="145">
        <v>1.1302171365716351</v>
      </c>
      <c r="R472" s="145">
        <v>-0.56255105626945479</v>
      </c>
      <c r="S472" s="145">
        <v>-0.69535594741724338</v>
      </c>
      <c r="T472" s="145">
        <v>3.1370921829758549</v>
      </c>
      <c r="U472" s="6"/>
    </row>
    <row r="473" spans="1:21" ht="25.5">
      <c r="A473" s="127" t="s">
        <v>7674</v>
      </c>
      <c r="B473" s="127" t="s">
        <v>7675</v>
      </c>
      <c r="C473" s="145" t="s">
        <v>7814</v>
      </c>
      <c r="D473" s="145" t="s">
        <v>7814</v>
      </c>
      <c r="E473" s="145" t="s">
        <v>7814</v>
      </c>
      <c r="F473" s="145" t="s">
        <v>7814</v>
      </c>
      <c r="G473" s="145" t="s">
        <v>7814</v>
      </c>
      <c r="H473" s="145" t="s">
        <v>7814</v>
      </c>
      <c r="I473" s="145" t="s">
        <v>7814</v>
      </c>
      <c r="J473" s="145" t="s">
        <v>7814</v>
      </c>
      <c r="K473" s="145" t="s">
        <v>7814</v>
      </c>
      <c r="L473" s="145" t="s">
        <v>7814</v>
      </c>
      <c r="M473" s="145" t="s">
        <v>7814</v>
      </c>
      <c r="N473" s="145" t="s">
        <v>7814</v>
      </c>
      <c r="O473" s="145">
        <v>-1</v>
      </c>
      <c r="P473" s="145" t="s">
        <v>7814</v>
      </c>
      <c r="Q473" s="145">
        <v>-0.76055807173693291</v>
      </c>
      <c r="R473" s="145">
        <v>-0.25982795739016895</v>
      </c>
      <c r="S473" s="145">
        <v>-0.97275458158622585</v>
      </c>
      <c r="T473" s="145">
        <v>-0.98371330278814817</v>
      </c>
      <c r="U473" s="6"/>
    </row>
    <row r="474" spans="1:21" ht="25.5">
      <c r="A474" s="127" t="s">
        <v>4641</v>
      </c>
      <c r="B474" s="127" t="s">
        <v>4642</v>
      </c>
      <c r="C474" s="145" t="s">
        <v>7814</v>
      </c>
      <c r="D474" s="145" t="s">
        <v>7814</v>
      </c>
      <c r="E474" s="145" t="s">
        <v>7814</v>
      </c>
      <c r="F474" s="145" t="s">
        <v>7814</v>
      </c>
      <c r="G474" s="145" t="s">
        <v>7814</v>
      </c>
      <c r="H474" s="145" t="s">
        <v>7814</v>
      </c>
      <c r="I474" s="145" t="s">
        <v>7814</v>
      </c>
      <c r="J474" s="145" t="s">
        <v>7814</v>
      </c>
      <c r="K474" s="145" t="s">
        <v>7814</v>
      </c>
      <c r="L474" s="145" t="s">
        <v>7814</v>
      </c>
      <c r="M474" s="145" t="s">
        <v>7814</v>
      </c>
      <c r="N474" s="145">
        <v>5.7040004186989304</v>
      </c>
      <c r="O474" s="145">
        <v>-0.88913605439600951</v>
      </c>
      <c r="P474" s="145">
        <v>2.6229263411075485</v>
      </c>
      <c r="Q474" s="145">
        <v>-0.16521828318897741</v>
      </c>
      <c r="R474" s="145">
        <v>-0.41679119410697324</v>
      </c>
      <c r="S474" s="145">
        <v>-0.91302746945323854</v>
      </c>
      <c r="T474" s="145">
        <v>12.918296651637185</v>
      </c>
      <c r="U474" s="6"/>
    </row>
    <row r="475" spans="1:21">
      <c r="A475" s="127" t="s">
        <v>4645</v>
      </c>
      <c r="B475" s="127" t="s">
        <v>4646</v>
      </c>
      <c r="C475" s="145" t="s">
        <v>7814</v>
      </c>
      <c r="D475" s="145" t="s">
        <v>7814</v>
      </c>
      <c r="E475" s="145" t="s">
        <v>7814</v>
      </c>
      <c r="F475" s="145" t="s">
        <v>7814</v>
      </c>
      <c r="G475" s="145" t="s">
        <v>7814</v>
      </c>
      <c r="H475" s="145" t="s">
        <v>7814</v>
      </c>
      <c r="I475" s="145" t="s">
        <v>7814</v>
      </c>
      <c r="J475" s="145" t="s">
        <v>7814</v>
      </c>
      <c r="K475" s="145" t="s">
        <v>7814</v>
      </c>
      <c r="L475" s="145" t="s">
        <v>7814</v>
      </c>
      <c r="M475" s="145" t="s">
        <v>7814</v>
      </c>
      <c r="N475" s="145">
        <v>0.4769975994886087</v>
      </c>
      <c r="O475" s="145">
        <v>-0.64304974157715777</v>
      </c>
      <c r="P475" s="145">
        <v>1.0842766341572085</v>
      </c>
      <c r="Q475" s="145">
        <v>1.1764772864225188</v>
      </c>
      <c r="R475" s="145">
        <v>1.188011605120489</v>
      </c>
      <c r="S475" s="145">
        <v>-0.94092961491871907</v>
      </c>
      <c r="T475" s="145">
        <v>6.8867765533694989</v>
      </c>
      <c r="U475" s="6"/>
    </row>
    <row r="476" spans="1:21">
      <c r="A476" s="127" t="s">
        <v>4649</v>
      </c>
      <c r="B476" s="127" t="s">
        <v>4650</v>
      </c>
      <c r="C476" s="145" t="s">
        <v>7814</v>
      </c>
      <c r="D476" s="145" t="s">
        <v>7814</v>
      </c>
      <c r="E476" s="145" t="s">
        <v>7814</v>
      </c>
      <c r="F476" s="145" t="s">
        <v>7814</v>
      </c>
      <c r="G476" s="145" t="s">
        <v>7814</v>
      </c>
      <c r="H476" s="145" t="s">
        <v>7814</v>
      </c>
      <c r="I476" s="145" t="s">
        <v>7814</v>
      </c>
      <c r="J476" s="145" t="s">
        <v>7814</v>
      </c>
      <c r="K476" s="145" t="s">
        <v>7814</v>
      </c>
      <c r="L476" s="145" t="s">
        <v>7814</v>
      </c>
      <c r="M476" s="145" t="s">
        <v>7814</v>
      </c>
      <c r="N476" s="145">
        <v>0.19145079514944358</v>
      </c>
      <c r="O476" s="145">
        <v>-0.23163489394733203</v>
      </c>
      <c r="P476" s="145">
        <v>0.64420679835626671</v>
      </c>
      <c r="Q476" s="145">
        <v>0.27464086796153803</v>
      </c>
      <c r="R476" s="145">
        <v>0.60952257320624936</v>
      </c>
      <c r="S476" s="145">
        <v>-0.34865023850760901</v>
      </c>
      <c r="T476" s="145">
        <v>0.20028079695620715</v>
      </c>
      <c r="U476" s="6"/>
    </row>
    <row r="477" spans="1:21">
      <c r="A477" s="127" t="s">
        <v>7686</v>
      </c>
      <c r="B477" s="127" t="s">
        <v>7694</v>
      </c>
      <c r="C477" s="145" t="s">
        <v>7814</v>
      </c>
      <c r="D477" s="145" t="s">
        <v>7814</v>
      </c>
      <c r="E477" s="145" t="s">
        <v>7814</v>
      </c>
      <c r="F477" s="145" t="s">
        <v>7814</v>
      </c>
      <c r="G477" s="145" t="s">
        <v>7814</v>
      </c>
      <c r="H477" s="145" t="s">
        <v>7814</v>
      </c>
      <c r="I477" s="145" t="s">
        <v>7814</v>
      </c>
      <c r="J477" s="145" t="s">
        <v>7814</v>
      </c>
      <c r="K477" s="145" t="s">
        <v>7814</v>
      </c>
      <c r="L477" s="145" t="s">
        <v>7814</v>
      </c>
      <c r="M477" s="145" t="s">
        <v>7814</v>
      </c>
      <c r="N477" s="145" t="s">
        <v>7814</v>
      </c>
      <c r="O477" s="145" t="s">
        <v>7814</v>
      </c>
      <c r="P477" s="145" t="s">
        <v>7814</v>
      </c>
      <c r="Q477" s="145">
        <v>4.597211702502662</v>
      </c>
      <c r="R477" s="145">
        <v>6.1307383613111908</v>
      </c>
      <c r="S477" s="145">
        <v>-0.66422893465238331</v>
      </c>
      <c r="T477" s="145">
        <v>0.86235347700688936</v>
      </c>
      <c r="U477" s="6"/>
    </row>
    <row r="478" spans="1:21">
      <c r="A478" s="127" t="s">
        <v>7687</v>
      </c>
      <c r="B478" s="127" t="s">
        <v>7695</v>
      </c>
      <c r="C478" s="145" t="s">
        <v>7814</v>
      </c>
      <c r="D478" s="145" t="s">
        <v>7814</v>
      </c>
      <c r="E478" s="145" t="s">
        <v>7814</v>
      </c>
      <c r="F478" s="145" t="s">
        <v>7814</v>
      </c>
      <c r="G478" s="145" t="s">
        <v>7814</v>
      </c>
      <c r="H478" s="145" t="s">
        <v>7814</v>
      </c>
      <c r="I478" s="145" t="s">
        <v>7814</v>
      </c>
      <c r="J478" s="145" t="s">
        <v>7814</v>
      </c>
      <c r="K478" s="145" t="s">
        <v>7814</v>
      </c>
      <c r="L478" s="145" t="s">
        <v>7814</v>
      </c>
      <c r="M478" s="145" t="s">
        <v>7814</v>
      </c>
      <c r="N478" s="145" t="s">
        <v>7814</v>
      </c>
      <c r="O478" s="145" t="s">
        <v>7814</v>
      </c>
      <c r="P478" s="145" t="s">
        <v>7814</v>
      </c>
      <c r="Q478" s="145">
        <v>1.4480113615469437</v>
      </c>
      <c r="R478" s="145">
        <v>2.232050561333534</v>
      </c>
      <c r="S478" s="145">
        <v>-0.37583905820220226</v>
      </c>
      <c r="T478" s="145">
        <v>-0.59972649419218615</v>
      </c>
      <c r="U478" s="6"/>
    </row>
    <row r="479" spans="1:21">
      <c r="A479" s="127" t="s">
        <v>7688</v>
      </c>
      <c r="B479" s="127" t="s">
        <v>7696</v>
      </c>
      <c r="C479" s="145" t="s">
        <v>7814</v>
      </c>
      <c r="D479" s="145" t="s">
        <v>7814</v>
      </c>
      <c r="E479" s="145" t="s">
        <v>7814</v>
      </c>
      <c r="F479" s="145" t="s">
        <v>7814</v>
      </c>
      <c r="G479" s="145" t="s">
        <v>7814</v>
      </c>
      <c r="H479" s="145" t="s">
        <v>7814</v>
      </c>
      <c r="I479" s="145" t="s">
        <v>7814</v>
      </c>
      <c r="J479" s="145" t="s">
        <v>7814</v>
      </c>
      <c r="K479" s="145" t="s">
        <v>7814</v>
      </c>
      <c r="L479" s="145" t="s">
        <v>7814</v>
      </c>
      <c r="M479" s="145" t="s">
        <v>7814</v>
      </c>
      <c r="N479" s="145" t="s">
        <v>7814</v>
      </c>
      <c r="O479" s="145" t="s">
        <v>7814</v>
      </c>
      <c r="P479" s="145" t="s">
        <v>7814</v>
      </c>
      <c r="Q479" s="145">
        <v>-0.27615695210659852</v>
      </c>
      <c r="R479" s="145">
        <v>-0.92635737653541239</v>
      </c>
      <c r="S479" s="145">
        <v>181.89649209070177</v>
      </c>
      <c r="T479" s="145">
        <v>0.5622933252580693</v>
      </c>
      <c r="U479" s="6"/>
    </row>
    <row r="480" spans="1:21">
      <c r="A480" s="127" t="s">
        <v>7689</v>
      </c>
      <c r="B480" s="127" t="s">
        <v>7697</v>
      </c>
      <c r="C480" s="145" t="s">
        <v>7814</v>
      </c>
      <c r="D480" s="145" t="s">
        <v>7814</v>
      </c>
      <c r="E480" s="145" t="s">
        <v>7814</v>
      </c>
      <c r="F480" s="145" t="s">
        <v>7814</v>
      </c>
      <c r="G480" s="145" t="s">
        <v>7814</v>
      </c>
      <c r="H480" s="145" t="s">
        <v>7814</v>
      </c>
      <c r="I480" s="145" t="s">
        <v>7814</v>
      </c>
      <c r="J480" s="145" t="s">
        <v>7814</v>
      </c>
      <c r="K480" s="145" t="s">
        <v>7814</v>
      </c>
      <c r="L480" s="145" t="s">
        <v>7814</v>
      </c>
      <c r="M480" s="145" t="s">
        <v>7814</v>
      </c>
      <c r="N480" s="145" t="s">
        <v>7814</v>
      </c>
      <c r="O480" s="145" t="s">
        <v>7814</v>
      </c>
      <c r="P480" s="145" t="s">
        <v>7814</v>
      </c>
      <c r="Q480" s="145">
        <v>-0.86483652498034924</v>
      </c>
      <c r="R480" s="145">
        <v>-0.99856046035975243</v>
      </c>
      <c r="S480" s="145">
        <v>-1</v>
      </c>
      <c r="T480" s="145" t="s">
        <v>7814</v>
      </c>
      <c r="U480" s="6"/>
    </row>
    <row r="481" spans="1:21">
      <c r="A481" s="127" t="s">
        <v>4666</v>
      </c>
      <c r="B481" s="127" t="s">
        <v>7787</v>
      </c>
      <c r="C481" s="145" t="s">
        <v>7814</v>
      </c>
      <c r="D481" s="145" t="s">
        <v>7814</v>
      </c>
      <c r="E481" s="145" t="s">
        <v>7814</v>
      </c>
      <c r="F481" s="145" t="s">
        <v>7814</v>
      </c>
      <c r="G481" s="145" t="s">
        <v>7814</v>
      </c>
      <c r="H481" s="145" t="s">
        <v>7814</v>
      </c>
      <c r="I481" s="145" t="s">
        <v>7814</v>
      </c>
      <c r="J481" s="145" t="s">
        <v>7814</v>
      </c>
      <c r="K481" s="145" t="s">
        <v>7814</v>
      </c>
      <c r="L481" s="145" t="s">
        <v>7814</v>
      </c>
      <c r="M481" s="145" t="s">
        <v>7814</v>
      </c>
      <c r="N481" s="145">
        <v>0.58060336414332936</v>
      </c>
      <c r="O481" s="145">
        <v>0.12510544690270989</v>
      </c>
      <c r="P481" s="145">
        <v>-0.13344196736342961</v>
      </c>
      <c r="Q481" s="145">
        <v>0.11278296954686029</v>
      </c>
      <c r="R481" s="145">
        <v>0.41432125489459731</v>
      </c>
      <c r="S481" s="145">
        <v>0.42668403999243021</v>
      </c>
      <c r="T481" s="145">
        <v>0.1165456076150537</v>
      </c>
      <c r="U481" s="6"/>
    </row>
    <row r="482" spans="1:21">
      <c r="A482" s="127" t="s">
        <v>7788</v>
      </c>
      <c r="B482" s="127" t="s">
        <v>7789</v>
      </c>
      <c r="C482" s="145" t="s">
        <v>7814</v>
      </c>
      <c r="D482" s="145" t="s">
        <v>7814</v>
      </c>
      <c r="E482" s="145" t="s">
        <v>7814</v>
      </c>
      <c r="F482" s="145" t="s">
        <v>7814</v>
      </c>
      <c r="G482" s="145" t="s">
        <v>7814</v>
      </c>
      <c r="H482" s="145" t="s">
        <v>7814</v>
      </c>
      <c r="I482" s="145" t="s">
        <v>7814</v>
      </c>
      <c r="J482" s="145" t="s">
        <v>7814</v>
      </c>
      <c r="K482" s="145" t="s">
        <v>7814</v>
      </c>
      <c r="L482" s="145" t="s">
        <v>7814</v>
      </c>
      <c r="M482" s="145" t="s">
        <v>7814</v>
      </c>
      <c r="N482" s="145" t="s">
        <v>7814</v>
      </c>
      <c r="O482" s="145" t="s">
        <v>7814</v>
      </c>
      <c r="P482" s="145" t="s">
        <v>7814</v>
      </c>
      <c r="Q482" s="145" t="s">
        <v>7814</v>
      </c>
      <c r="R482" s="145" t="s">
        <v>7814</v>
      </c>
      <c r="S482" s="145">
        <v>0.17816406910373334</v>
      </c>
      <c r="T482" s="145">
        <v>0.10703397090989089</v>
      </c>
      <c r="U482" s="6"/>
    </row>
    <row r="483" spans="1:21">
      <c r="A483" s="127" t="s">
        <v>7706</v>
      </c>
      <c r="B483" s="127" t="s">
        <v>7753</v>
      </c>
      <c r="C483" s="145">
        <v>-0.40489626516746652</v>
      </c>
      <c r="D483" s="145">
        <v>-0.34130512960568266</v>
      </c>
      <c r="E483" s="145">
        <v>1.6664118930215376E-2</v>
      </c>
      <c r="F483" s="145">
        <v>1.7768832391858683E-2</v>
      </c>
      <c r="G483" s="145">
        <v>3.2104737160900969</v>
      </c>
      <c r="H483" s="145">
        <v>-0.99923612832842934</v>
      </c>
      <c r="I483" s="145">
        <v>-4.1694790015315579</v>
      </c>
      <c r="J483" s="145">
        <v>0.71353908366077901</v>
      </c>
      <c r="K483" s="145">
        <v>-1.481438604042518</v>
      </c>
      <c r="L483" s="145">
        <v>-0.89296592900119709</v>
      </c>
      <c r="M483" s="145">
        <v>-1</v>
      </c>
      <c r="N483" s="145" t="s">
        <v>7814</v>
      </c>
      <c r="O483" s="145" t="s">
        <v>7814</v>
      </c>
      <c r="P483" s="145" t="s">
        <v>7814</v>
      </c>
      <c r="Q483" s="145" t="s">
        <v>7814</v>
      </c>
      <c r="R483" s="145" t="s">
        <v>7814</v>
      </c>
      <c r="S483" s="145" t="s">
        <v>7814</v>
      </c>
      <c r="T483" s="145" t="s">
        <v>7814</v>
      </c>
      <c r="U483" s="6"/>
    </row>
    <row r="484" spans="1:21">
      <c r="A484" s="127" t="s">
        <v>7707</v>
      </c>
      <c r="B484" s="127" t="s">
        <v>7754</v>
      </c>
      <c r="C484" s="145">
        <v>-0.40489626516746652</v>
      </c>
      <c r="D484" s="145">
        <v>-0.34130512960568266</v>
      </c>
      <c r="E484" s="145">
        <v>1.6664118930215376E-2</v>
      </c>
      <c r="F484" s="145">
        <v>1.7768832391858683E-2</v>
      </c>
      <c r="G484" s="145">
        <v>3.2104737160900969</v>
      </c>
      <c r="H484" s="145">
        <v>-0.99923612832842934</v>
      </c>
      <c r="I484" s="145">
        <v>-4.1694790015315579</v>
      </c>
      <c r="J484" s="145">
        <v>0.71353908366077901</v>
      </c>
      <c r="K484" s="145">
        <v>-1.481438604042518</v>
      </c>
      <c r="L484" s="145">
        <v>-0.89296592900119709</v>
      </c>
      <c r="M484" s="145">
        <v>-1</v>
      </c>
      <c r="N484" s="145" t="s">
        <v>7814</v>
      </c>
      <c r="O484" s="145" t="s">
        <v>7814</v>
      </c>
      <c r="P484" s="145" t="s">
        <v>7814</v>
      </c>
      <c r="Q484" s="145" t="s">
        <v>7814</v>
      </c>
      <c r="R484" s="145" t="s">
        <v>7814</v>
      </c>
      <c r="S484" s="145" t="s">
        <v>7814</v>
      </c>
      <c r="T484" s="145" t="s">
        <v>7814</v>
      </c>
      <c r="U484" s="6"/>
    </row>
    <row r="485" spans="1:21" ht="25.5">
      <c r="A485" s="127" t="s">
        <v>4677</v>
      </c>
      <c r="B485" s="127" t="s">
        <v>4678</v>
      </c>
      <c r="C485" s="145">
        <v>-0.20099400753505461</v>
      </c>
      <c r="D485" s="145">
        <v>-1.2730300799064637E-2</v>
      </c>
      <c r="E485" s="145">
        <v>-9.514900925121085E-2</v>
      </c>
      <c r="F485" s="145">
        <v>0.57266705901925252</v>
      </c>
      <c r="G485" s="145">
        <v>-0.27446166869421096</v>
      </c>
      <c r="H485" s="145">
        <v>0.29455514171218744</v>
      </c>
      <c r="I485" s="145">
        <v>0.15201949109417473</v>
      </c>
      <c r="J485" s="145">
        <v>-0.2922279320115882</v>
      </c>
      <c r="K485" s="145">
        <v>-3.5972943349094684E-2</v>
      </c>
      <c r="L485" s="145">
        <v>-0.17764237683685846</v>
      </c>
      <c r="M485" s="145">
        <v>0.2560340739309534</v>
      </c>
      <c r="N485" s="145">
        <v>3.9391824595232383E-2</v>
      </c>
      <c r="O485" s="145">
        <v>-0.49881937253905534</v>
      </c>
      <c r="P485" s="145">
        <v>0.12073022082154038</v>
      </c>
      <c r="Q485" s="145">
        <v>4.4323501471767314E-2</v>
      </c>
      <c r="R485" s="145">
        <v>0.13559863912640202</v>
      </c>
      <c r="S485" s="145">
        <v>-0.22592244883613047</v>
      </c>
      <c r="T485" s="145">
        <v>0.29312542538187342</v>
      </c>
      <c r="U485" s="6"/>
    </row>
    <row r="486" spans="1:21">
      <c r="A486" s="125">
        <v>5</v>
      </c>
      <c r="B486" s="126" t="s">
        <v>7685</v>
      </c>
      <c r="C486" s="146">
        <v>0.13218986561791102</v>
      </c>
      <c r="D486" s="146">
        <v>9.9121562213123252E-2</v>
      </c>
      <c r="E486" s="146">
        <v>-1.2204386801689018E-2</v>
      </c>
      <c r="F486" s="146">
        <v>1.0368827469951337E-2</v>
      </c>
      <c r="G486" s="146">
        <v>5.4455511203418537E-2</v>
      </c>
      <c r="H486" s="146">
        <v>0.19751362792277244</v>
      </c>
      <c r="I486" s="146">
        <v>0.22522310462870757</v>
      </c>
      <c r="J486" s="146">
        <v>0.20302271034161393</v>
      </c>
      <c r="K486" s="146">
        <v>2.8293849128533964E-2</v>
      </c>
      <c r="L486" s="146">
        <v>-7.9172849133450962E-2</v>
      </c>
      <c r="M486" s="146">
        <v>0.39937883580733363</v>
      </c>
      <c r="N486" s="146">
        <v>4.2973077135874657E-2</v>
      </c>
      <c r="O486" s="146">
        <v>0.17476117877095199</v>
      </c>
      <c r="P486" s="146">
        <v>2.3499597141900412E-2</v>
      </c>
      <c r="Q486" s="146">
        <v>0.28554647797651905</v>
      </c>
      <c r="R486" s="146">
        <v>9.2967858952023155E-2</v>
      </c>
      <c r="S486" s="146">
        <v>0.11998807060621131</v>
      </c>
      <c r="T486" s="146">
        <v>6.0426328365095559E-2</v>
      </c>
      <c r="U486" s="6"/>
    </row>
    <row r="487" spans="1:21">
      <c r="A487" s="127" t="s">
        <v>4711</v>
      </c>
      <c r="B487" s="127" t="s">
        <v>4712</v>
      </c>
      <c r="C487" s="145">
        <v>-0.11940322924899863</v>
      </c>
      <c r="D487" s="145">
        <v>0.14125735693730385</v>
      </c>
      <c r="E487" s="145">
        <v>-1.9922804938464326E-2</v>
      </c>
      <c r="F487" s="145">
        <v>5.1565940797838508E-2</v>
      </c>
      <c r="G487" s="145">
        <v>9.8639469513247563E-2</v>
      </c>
      <c r="H487" s="145">
        <v>0.10602196369169364</v>
      </c>
      <c r="I487" s="145">
        <v>6.7045693882467311E-2</v>
      </c>
      <c r="J487" s="145">
        <v>9.2309914114755476E-2</v>
      </c>
      <c r="K487" s="145">
        <v>4.3449709838887851E-2</v>
      </c>
      <c r="L487" s="145">
        <v>0.10389387891504349</v>
      </c>
      <c r="M487" s="145">
        <v>0.80896721936376781</v>
      </c>
      <c r="N487" s="145">
        <v>1.9220656128474563E-2</v>
      </c>
      <c r="O487" s="145">
        <v>0.10340692087297249</v>
      </c>
      <c r="P487" s="145">
        <v>9.3711765300547561E-2</v>
      </c>
      <c r="Q487" s="145">
        <v>0.15961962537602092</v>
      </c>
      <c r="R487" s="145">
        <v>0.20873512107083803</v>
      </c>
      <c r="S487" s="145">
        <v>0.42789165596477907</v>
      </c>
      <c r="T487" s="145">
        <v>7.545372494355658E-2</v>
      </c>
      <c r="U487" s="6"/>
    </row>
    <row r="488" spans="1:21">
      <c r="A488" s="127" t="s">
        <v>4713</v>
      </c>
      <c r="B488" s="127" t="s">
        <v>2212</v>
      </c>
      <c r="C488" s="145">
        <v>4.154609580774582E-2</v>
      </c>
      <c r="D488" s="145">
        <v>0.15858746433447057</v>
      </c>
      <c r="E488" s="145">
        <v>6.1073459845552437E-2</v>
      </c>
      <c r="F488" s="145">
        <v>3.8800259076403394E-2</v>
      </c>
      <c r="G488" s="145">
        <v>0.10937866064754558</v>
      </c>
      <c r="H488" s="145">
        <v>9.6547556024489223E-2</v>
      </c>
      <c r="I488" s="145">
        <v>0.11501183938945919</v>
      </c>
      <c r="J488" s="145">
        <v>6.4280837327222395E-2</v>
      </c>
      <c r="K488" s="145">
        <v>8.3483172756304458E-2</v>
      </c>
      <c r="L488" s="145">
        <v>6.3506242515029718E-2</v>
      </c>
      <c r="M488" s="145">
        <v>0.1872489469585141</v>
      </c>
      <c r="N488" s="145">
        <v>4.3759228382069894E-2</v>
      </c>
      <c r="O488" s="145">
        <v>6.371522506997758E-2</v>
      </c>
      <c r="P488" s="145">
        <v>4.126390920806005E-2</v>
      </c>
      <c r="Q488" s="145">
        <v>9.8253196605909199E-2</v>
      </c>
      <c r="R488" s="145">
        <v>0.17771106066440798</v>
      </c>
      <c r="S488" s="145">
        <v>0.14706571658726625</v>
      </c>
      <c r="T488" s="145">
        <v>0.11940035300873654</v>
      </c>
      <c r="U488" s="6"/>
    </row>
    <row r="489" spans="1:21">
      <c r="A489" s="127" t="s">
        <v>4743</v>
      </c>
      <c r="B489" s="127" t="s">
        <v>4744</v>
      </c>
      <c r="C489" s="145">
        <v>-0.31514130718070404</v>
      </c>
      <c r="D489" s="145">
        <v>8.9121360338811961E-2</v>
      </c>
      <c r="E489" s="145">
        <v>-0.19513719440740079</v>
      </c>
      <c r="F489" s="145">
        <v>-4.9625180904653801E-2</v>
      </c>
      <c r="G489" s="145">
        <v>0.16886668907767768</v>
      </c>
      <c r="H489" s="145">
        <v>-1.4481112681007512E-2</v>
      </c>
      <c r="I489" s="145">
        <v>9.4184262448887557E-3</v>
      </c>
      <c r="J489" s="145">
        <v>0.84597508507895403</v>
      </c>
      <c r="K489" s="145">
        <v>1.4781244811354229E-2</v>
      </c>
      <c r="L489" s="145">
        <v>0.20588048280032178</v>
      </c>
      <c r="M489" s="145">
        <v>-0.91610410845189683</v>
      </c>
      <c r="N489" s="145">
        <v>0.16588477825460629</v>
      </c>
      <c r="O489" s="145">
        <v>-0.21562955681358889</v>
      </c>
      <c r="P489" s="145">
        <v>-4.124139036750249E-2</v>
      </c>
      <c r="Q489" s="145">
        <v>-9.2247031620220354E-3</v>
      </c>
      <c r="R489" s="145">
        <v>0.10988195385100005</v>
      </c>
      <c r="S489" s="145">
        <v>6.9868861055815509E-2</v>
      </c>
      <c r="T489" s="145">
        <v>0.13139967143554543</v>
      </c>
      <c r="U489" s="6"/>
    </row>
    <row r="490" spans="1:21">
      <c r="A490" s="127" t="s">
        <v>4758</v>
      </c>
      <c r="B490" s="127" t="s">
        <v>2214</v>
      </c>
      <c r="C490" s="145">
        <v>0.26989559885571535</v>
      </c>
      <c r="D490" s="145">
        <v>0.21713958099427674</v>
      </c>
      <c r="E490" s="145">
        <v>-3.66023195103308E-2</v>
      </c>
      <c r="F490" s="145">
        <v>3.5609485488141072E-2</v>
      </c>
      <c r="G490" s="145">
        <v>3.7206487468590468E-2</v>
      </c>
      <c r="H490" s="145">
        <v>0.15814740285025483</v>
      </c>
      <c r="I490" s="145">
        <v>9.8103541117032424E-3</v>
      </c>
      <c r="J490" s="145">
        <v>6.3096529929580689E-2</v>
      </c>
      <c r="K490" s="145">
        <v>0.12146579982735072</v>
      </c>
      <c r="L490" s="145">
        <v>7.1746240441092748E-2</v>
      </c>
      <c r="M490" s="145">
        <v>0.78923785774673316</v>
      </c>
      <c r="N490" s="145">
        <v>6.054701727861788E-2</v>
      </c>
      <c r="O490" s="145">
        <v>8.3283324657179841E-3</v>
      </c>
      <c r="P490" s="145">
        <v>7.3878756314355906E-2</v>
      </c>
      <c r="Q490" s="145">
        <v>0.1076438197986499</v>
      </c>
      <c r="R490" s="145">
        <v>0.15944581899512611</v>
      </c>
      <c r="S490" s="145">
        <v>0.14373712605174538</v>
      </c>
      <c r="T490" s="145">
        <v>0.10315969051648055</v>
      </c>
      <c r="U490" s="6"/>
    </row>
    <row r="491" spans="1:21">
      <c r="A491" s="127" t="s">
        <v>4775</v>
      </c>
      <c r="B491" s="127" t="s">
        <v>133</v>
      </c>
      <c r="C491" s="145">
        <v>-0.15295377279350081</v>
      </c>
      <c r="D491" s="145">
        <v>-2.4224970354057258E-2</v>
      </c>
      <c r="E491" s="145">
        <v>-1</v>
      </c>
      <c r="F491" s="145" t="s">
        <v>7814</v>
      </c>
      <c r="G491" s="145" t="s">
        <v>7814</v>
      </c>
      <c r="H491" s="145">
        <v>-0.919819311123659</v>
      </c>
      <c r="I491" s="145">
        <v>0.3211267605633803</v>
      </c>
      <c r="J491" s="145">
        <v>215.10927505330491</v>
      </c>
      <c r="K491" s="145">
        <v>60.022016619760691</v>
      </c>
      <c r="L491" s="145">
        <v>-0.96922435522116412</v>
      </c>
      <c r="M491" s="145">
        <v>11.599719859438897</v>
      </c>
      <c r="N491" s="145">
        <v>-0.11786774543001824</v>
      </c>
      <c r="O491" s="145">
        <v>0.19457007435776269</v>
      </c>
      <c r="P491" s="145">
        <v>2.1556389944809882E-2</v>
      </c>
      <c r="Q491" s="145">
        <v>-0.15697059419251139</v>
      </c>
      <c r="R491" s="145">
        <v>8.5983470453352459E-2</v>
      </c>
      <c r="S491" s="145">
        <v>4.149135933555901E-2</v>
      </c>
      <c r="T491" s="145">
        <v>0.25976993375967988</v>
      </c>
      <c r="U491" s="6"/>
    </row>
    <row r="492" spans="1:21">
      <c r="A492" s="127" t="s">
        <v>4784</v>
      </c>
      <c r="B492" s="127" t="s">
        <v>4785</v>
      </c>
      <c r="C492" s="145" t="s">
        <v>7814</v>
      </c>
      <c r="D492" s="145" t="s">
        <v>7814</v>
      </c>
      <c r="E492" s="145" t="s">
        <v>7814</v>
      </c>
      <c r="F492" s="145" t="s">
        <v>7814</v>
      </c>
      <c r="G492" s="145" t="s">
        <v>7814</v>
      </c>
      <c r="H492" s="145" t="s">
        <v>7814</v>
      </c>
      <c r="I492" s="145" t="s">
        <v>7814</v>
      </c>
      <c r="J492" s="145" t="s">
        <v>7814</v>
      </c>
      <c r="K492" s="145" t="s">
        <v>7814</v>
      </c>
      <c r="L492" s="145" t="s">
        <v>7814</v>
      </c>
      <c r="M492" s="145" t="s">
        <v>7814</v>
      </c>
      <c r="N492" s="145">
        <v>-1.1505859055196244E-2</v>
      </c>
      <c r="O492" s="145">
        <v>4.0197281754944802E-2</v>
      </c>
      <c r="P492" s="145">
        <v>8.1273512482335358E-2</v>
      </c>
      <c r="Q492" s="145">
        <v>0.16438895571685133</v>
      </c>
      <c r="R492" s="145">
        <v>0.13078374949491048</v>
      </c>
      <c r="S492" s="145">
        <v>0.13927061355654408</v>
      </c>
      <c r="T492" s="145">
        <v>8.9157110567392561E-2</v>
      </c>
      <c r="U492" s="6"/>
    </row>
    <row r="493" spans="1:21">
      <c r="A493" s="127" t="s">
        <v>4801</v>
      </c>
      <c r="B493" s="127" t="s">
        <v>4802</v>
      </c>
      <c r="C493" s="145" t="s">
        <v>7814</v>
      </c>
      <c r="D493" s="145" t="s">
        <v>7814</v>
      </c>
      <c r="E493" s="145" t="s">
        <v>7814</v>
      </c>
      <c r="F493" s="145" t="s">
        <v>7814</v>
      </c>
      <c r="G493" s="145" t="s">
        <v>7814</v>
      </c>
      <c r="H493" s="145" t="s">
        <v>7814</v>
      </c>
      <c r="I493" s="145" t="s">
        <v>7814</v>
      </c>
      <c r="J493" s="145" t="s">
        <v>7814</v>
      </c>
      <c r="K493" s="145" t="s">
        <v>7814</v>
      </c>
      <c r="L493" s="145" t="s">
        <v>7814</v>
      </c>
      <c r="M493" s="145" t="s">
        <v>7814</v>
      </c>
      <c r="N493" s="145">
        <v>-0.45962211722179808</v>
      </c>
      <c r="O493" s="145">
        <v>1.9805675661776596</v>
      </c>
      <c r="P493" s="145">
        <v>-0.47451901366103677</v>
      </c>
      <c r="Q493" s="145">
        <v>1.1391154786005924</v>
      </c>
      <c r="R493" s="145">
        <v>0.78696621548054346</v>
      </c>
      <c r="S493" s="145">
        <v>0.35056096969972284</v>
      </c>
      <c r="T493" s="145">
        <v>-0.13546736249061281</v>
      </c>
      <c r="U493" s="6"/>
    </row>
    <row r="494" spans="1:21">
      <c r="A494" s="127" t="s">
        <v>4822</v>
      </c>
      <c r="B494" s="127" t="s">
        <v>4823</v>
      </c>
      <c r="C494" s="145">
        <v>1.8725577580524892E-2</v>
      </c>
      <c r="D494" s="145">
        <v>0.17251865253926391</v>
      </c>
      <c r="E494" s="145">
        <v>9.6195082268187918E-2</v>
      </c>
      <c r="F494" s="145">
        <v>4.9609748588393357E-2</v>
      </c>
      <c r="G494" s="145">
        <v>5.6889803432933331E-2</v>
      </c>
      <c r="H494" s="145">
        <v>0.21997982499482441</v>
      </c>
      <c r="I494" s="145">
        <v>6.5395073142527571E-2</v>
      </c>
      <c r="J494" s="145">
        <v>-0.30528419948030416</v>
      </c>
      <c r="K494" s="145">
        <v>-3.5654523407868234E-3</v>
      </c>
      <c r="L494" s="145">
        <v>6.7102357179110922E-2</v>
      </c>
      <c r="M494" s="145">
        <v>1.5894379121141662</v>
      </c>
      <c r="N494" s="145">
        <v>6.4311968911365994E-2</v>
      </c>
      <c r="O494" s="145">
        <v>-4.122310727121678E-2</v>
      </c>
      <c r="P494" s="145">
        <v>0.21894416317063312</v>
      </c>
      <c r="Q494" s="145">
        <v>0.17451058639388176</v>
      </c>
      <c r="R494" s="145">
        <v>0.12882066557135041</v>
      </c>
      <c r="S494" s="145">
        <v>8.425856009661957E-2</v>
      </c>
      <c r="T494" s="145">
        <v>0.14046950832162863</v>
      </c>
      <c r="U494" s="6"/>
    </row>
    <row r="495" spans="1:21">
      <c r="A495" s="127" t="s">
        <v>4944</v>
      </c>
      <c r="B495" s="127" t="s">
        <v>2822</v>
      </c>
      <c r="C495" s="145">
        <v>-3.6382127605101816E-2</v>
      </c>
      <c r="D495" s="145">
        <v>0.2143398866624171</v>
      </c>
      <c r="E495" s="145">
        <v>0.66915845597511636</v>
      </c>
      <c r="F495" s="145">
        <v>52.382216474904418</v>
      </c>
      <c r="G495" s="145">
        <v>1.0025581200246684E-2</v>
      </c>
      <c r="H495" s="145">
        <v>-0.10139214243592826</v>
      </c>
      <c r="I495" s="145">
        <v>0.17570008573786383</v>
      </c>
      <c r="J495" s="145">
        <v>-0.29974365770929495</v>
      </c>
      <c r="K495" s="145">
        <v>0.3543344599553615</v>
      </c>
      <c r="L495" s="145">
        <v>-0.52931055013173878</v>
      </c>
      <c r="M495" s="145">
        <v>0.10991431013824124</v>
      </c>
      <c r="N495" s="145">
        <v>0.22176229175438078</v>
      </c>
      <c r="O495" s="145">
        <v>8.1158292278686414E-2</v>
      </c>
      <c r="P495" s="145">
        <v>0.65189816149505508</v>
      </c>
      <c r="Q495" s="145">
        <v>-0.23615195588210217</v>
      </c>
      <c r="R495" s="145">
        <v>0.80057872701373778</v>
      </c>
      <c r="S495" s="145">
        <v>-0.14267025534839914</v>
      </c>
      <c r="T495" s="145">
        <v>-0.14092455133621906</v>
      </c>
      <c r="U495" s="6"/>
    </row>
    <row r="496" spans="1:21" ht="25.5">
      <c r="A496" s="127" t="s">
        <v>4973</v>
      </c>
      <c r="B496" s="127" t="s">
        <v>1114</v>
      </c>
      <c r="C496" s="145" t="s">
        <v>7814</v>
      </c>
      <c r="D496" s="145" t="s">
        <v>7814</v>
      </c>
      <c r="E496" s="145" t="s">
        <v>7814</v>
      </c>
      <c r="F496" s="145" t="s">
        <v>7814</v>
      </c>
      <c r="G496" s="145" t="s">
        <v>7814</v>
      </c>
      <c r="H496" s="145" t="s">
        <v>7814</v>
      </c>
      <c r="I496" s="145" t="s">
        <v>7814</v>
      </c>
      <c r="J496" s="145" t="s">
        <v>7814</v>
      </c>
      <c r="K496" s="145" t="s">
        <v>7814</v>
      </c>
      <c r="L496" s="145" t="s">
        <v>7814</v>
      </c>
      <c r="M496" s="145" t="s">
        <v>7814</v>
      </c>
      <c r="N496" s="145">
        <v>9.2306426353961468E-2</v>
      </c>
      <c r="O496" s="145">
        <v>8.3570034796764919E-2</v>
      </c>
      <c r="P496" s="145">
        <v>0.26679495849069484</v>
      </c>
      <c r="Q496" s="145">
        <v>1.7043418848901416E-2</v>
      </c>
      <c r="R496" s="145">
        <v>0.12287669790539152</v>
      </c>
      <c r="S496" s="145">
        <v>0.1337509232989412</v>
      </c>
      <c r="T496" s="145">
        <v>2.6319756652055284E-2</v>
      </c>
      <c r="U496" s="6"/>
    </row>
    <row r="497" spans="1:341" s="89" customFormat="1" ht="38.25">
      <c r="A497" s="89" t="s">
        <v>7819</v>
      </c>
      <c r="B497" s="89" t="s">
        <v>7822</v>
      </c>
      <c r="C497" s="145" t="s">
        <v>7814</v>
      </c>
      <c r="D497" s="145" t="s">
        <v>7814</v>
      </c>
      <c r="E497" s="145" t="s">
        <v>7814</v>
      </c>
      <c r="F497" s="145" t="s">
        <v>7814</v>
      </c>
      <c r="G497" s="145" t="s">
        <v>7814</v>
      </c>
      <c r="H497" s="145" t="s">
        <v>7814</v>
      </c>
      <c r="I497" s="145" t="s">
        <v>7814</v>
      </c>
      <c r="J497" s="145" t="s">
        <v>7814</v>
      </c>
      <c r="K497" s="145" t="s">
        <v>7814</v>
      </c>
      <c r="L497" s="145" t="s">
        <v>7814</v>
      </c>
      <c r="M497" s="145" t="s">
        <v>7814</v>
      </c>
      <c r="N497" s="145" t="s">
        <v>7814</v>
      </c>
      <c r="O497" s="145" t="s">
        <v>7814</v>
      </c>
      <c r="P497" s="145" t="s">
        <v>7814</v>
      </c>
      <c r="Q497" s="145" t="s">
        <v>7814</v>
      </c>
      <c r="R497" s="145" t="s">
        <v>7814</v>
      </c>
      <c r="S497" s="145" t="s">
        <v>7814</v>
      </c>
      <c r="T497" s="145">
        <v>0.15789489697884831</v>
      </c>
      <c r="U497" s="6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</row>
    <row r="498" spans="1:341">
      <c r="A498" s="127" t="s">
        <v>4987</v>
      </c>
      <c r="B498" s="127" t="s">
        <v>4988</v>
      </c>
      <c r="C498" s="145">
        <v>-1.6800644757034831E-2</v>
      </c>
      <c r="D498" s="145">
        <v>5.5097408334146787E-2</v>
      </c>
      <c r="E498" s="145">
        <v>0.13446146457023408</v>
      </c>
      <c r="F498" s="145">
        <v>0.10816303239411471</v>
      </c>
      <c r="G498" s="145">
        <v>6.3508071074148895E-2</v>
      </c>
      <c r="H498" s="145">
        <v>0.67137398570669737</v>
      </c>
      <c r="I498" s="145">
        <v>0.1522089289816167</v>
      </c>
      <c r="J498" s="145">
        <v>5.8885182327174261E-2</v>
      </c>
      <c r="K498" s="145">
        <v>2.9933684358737247E-2</v>
      </c>
      <c r="L498" s="145">
        <v>-6.9792865768500606E-2</v>
      </c>
      <c r="M498" s="145">
        <v>-0.96232520662579935</v>
      </c>
      <c r="N498" s="145">
        <v>0.17759205387112448</v>
      </c>
      <c r="O498" s="145">
        <v>-0.16302577637621873</v>
      </c>
      <c r="P498" s="145">
        <v>4.9191347173914809E-2</v>
      </c>
      <c r="Q498" s="145">
        <v>0.42430279406824378</v>
      </c>
      <c r="R498" s="145">
        <v>-8.9592158742026695E-2</v>
      </c>
      <c r="S498" s="145">
        <v>0.10114052357787411</v>
      </c>
      <c r="T498" s="145">
        <v>0.16165696331802992</v>
      </c>
      <c r="U498" s="6"/>
    </row>
    <row r="499" spans="1:341">
      <c r="A499" s="127" t="s">
        <v>4989</v>
      </c>
      <c r="B499" s="127" t="s">
        <v>2212</v>
      </c>
      <c r="C499" s="145">
        <v>0.14173493342270829</v>
      </c>
      <c r="D499" s="145">
        <v>7.9856578792110944E-2</v>
      </c>
      <c r="E499" s="145">
        <v>5.7283411590529444E-2</v>
      </c>
      <c r="F499" s="145">
        <v>7.0091169889707886E-2</v>
      </c>
      <c r="G499" s="145">
        <v>0.10587038244371388</v>
      </c>
      <c r="H499" s="145">
        <v>9.2273598754816707E-2</v>
      </c>
      <c r="I499" s="145">
        <v>8.9405922830935416E-2</v>
      </c>
      <c r="J499" s="145">
        <v>8.9573276566355123E-2</v>
      </c>
      <c r="K499" s="145">
        <v>7.6633933538301585E-2</v>
      </c>
      <c r="L499" s="145">
        <v>0.10180030677284931</v>
      </c>
      <c r="M499" s="145">
        <v>-0.98328026741080676</v>
      </c>
      <c r="N499" s="145">
        <v>0.16941326366077894</v>
      </c>
      <c r="O499" s="145">
        <v>-0.27136485061252053</v>
      </c>
      <c r="P499" s="145">
        <v>-3.6317288520727263E-2</v>
      </c>
      <c r="Q499" s="145">
        <v>0.1200317138891811</v>
      </c>
      <c r="R499" s="145">
        <v>0.11498866221862478</v>
      </c>
      <c r="S499" s="145">
        <v>0.11630545595632115</v>
      </c>
      <c r="T499" s="145">
        <v>-7.4613221189921752E-2</v>
      </c>
      <c r="U499" s="6"/>
    </row>
    <row r="500" spans="1:341">
      <c r="A500" s="127" t="s">
        <v>5004</v>
      </c>
      <c r="B500" s="127" t="s">
        <v>4744</v>
      </c>
      <c r="C500" s="145">
        <v>-0.70549872521829837</v>
      </c>
      <c r="D500" s="145">
        <v>0.15497394126050551</v>
      </c>
      <c r="E500" s="145">
        <v>-0.23594097957019586</v>
      </c>
      <c r="F500" s="145">
        <v>0.30323271592722978</v>
      </c>
      <c r="G500" s="145">
        <v>-3.6866886449360141E-2</v>
      </c>
      <c r="H500" s="145">
        <v>-0.51531534490127595</v>
      </c>
      <c r="I500" s="145">
        <v>7.6728815024319413E-2</v>
      </c>
      <c r="J500" s="145">
        <v>0.33768447002092988</v>
      </c>
      <c r="K500" s="145">
        <v>0.14358046213284442</v>
      </c>
      <c r="L500" s="145">
        <v>-4.5099739012457896E-2</v>
      </c>
      <c r="M500" s="145">
        <v>-0.97665478163733854</v>
      </c>
      <c r="N500" s="145">
        <v>3.760644791801819E-2</v>
      </c>
      <c r="O500" s="145">
        <v>-0.11166180988777866</v>
      </c>
      <c r="P500" s="145">
        <v>-5.8786788726676968E-2</v>
      </c>
      <c r="Q500" s="145">
        <v>0.15077604050464785</v>
      </c>
      <c r="R500" s="145">
        <v>0.27308213896248784</v>
      </c>
      <c r="S500" s="145">
        <v>0.20514657804046943</v>
      </c>
      <c r="T500" s="145">
        <v>-0.44724489618222973</v>
      </c>
      <c r="U500" s="6"/>
    </row>
    <row r="501" spans="1:341">
      <c r="A501" s="127" t="s">
        <v>5013</v>
      </c>
      <c r="B501" s="127" t="s">
        <v>2214</v>
      </c>
      <c r="C501" s="145">
        <v>0.31195618099755973</v>
      </c>
      <c r="D501" s="145">
        <v>4.8953183859613308E-2</v>
      </c>
      <c r="E501" s="145">
        <v>6.9448814904175524E-2</v>
      </c>
      <c r="F501" s="145">
        <v>9.5150343823374686E-2</v>
      </c>
      <c r="G501" s="145">
        <v>0.11017652969825498</v>
      </c>
      <c r="H501" s="145">
        <v>0.23984489163060924</v>
      </c>
      <c r="I501" s="145">
        <v>0.11224988940023649</v>
      </c>
      <c r="J501" s="145">
        <v>3.4061605586539583E-2</v>
      </c>
      <c r="K501" s="145">
        <v>0.15914477347779066</v>
      </c>
      <c r="L501" s="145">
        <v>9.6788281969936427E-2</v>
      </c>
      <c r="M501" s="145">
        <v>-0.95646992341732173</v>
      </c>
      <c r="N501" s="145">
        <v>-0.30738891192183554</v>
      </c>
      <c r="O501" s="145">
        <v>-0.21814471782376721</v>
      </c>
      <c r="P501" s="145">
        <v>0.21908139063425552</v>
      </c>
      <c r="Q501" s="145">
        <v>-6.4394796510121796E-2</v>
      </c>
      <c r="R501" s="145">
        <v>0.14818900495333887</v>
      </c>
      <c r="S501" s="145">
        <v>0.15100549541045061</v>
      </c>
      <c r="T501" s="145">
        <v>1.7878061990764207E-2</v>
      </c>
      <c r="U501" s="6"/>
    </row>
    <row r="502" spans="1:341">
      <c r="A502" s="127" t="s">
        <v>7708</v>
      </c>
      <c r="B502" s="127" t="s">
        <v>218</v>
      </c>
      <c r="C502" s="145" t="s">
        <v>7814</v>
      </c>
      <c r="D502" s="145" t="s">
        <v>7814</v>
      </c>
      <c r="E502" s="145" t="s">
        <v>7814</v>
      </c>
      <c r="F502" s="145" t="s">
        <v>7814</v>
      </c>
      <c r="G502" s="145" t="s">
        <v>7814</v>
      </c>
      <c r="H502" s="145" t="s">
        <v>7814</v>
      </c>
      <c r="I502" s="145">
        <v>0.11339796538839338</v>
      </c>
      <c r="J502" s="145">
        <v>7.198841332494188E-2</v>
      </c>
      <c r="K502" s="145">
        <v>0.10919894474876658</v>
      </c>
      <c r="L502" s="145">
        <v>-0.52737529840996067</v>
      </c>
      <c r="M502" s="145">
        <v>-1</v>
      </c>
      <c r="N502" s="145" t="s">
        <v>7814</v>
      </c>
      <c r="O502" s="145" t="s">
        <v>7814</v>
      </c>
      <c r="P502" s="145" t="s">
        <v>7814</v>
      </c>
      <c r="Q502" s="145" t="s">
        <v>7814</v>
      </c>
      <c r="R502" s="145" t="s">
        <v>7814</v>
      </c>
      <c r="S502" s="145" t="s">
        <v>7814</v>
      </c>
      <c r="T502" s="145" t="s">
        <v>7814</v>
      </c>
      <c r="U502" s="6"/>
    </row>
    <row r="503" spans="1:341">
      <c r="A503" s="127" t="s">
        <v>5023</v>
      </c>
      <c r="B503" s="127" t="s">
        <v>133</v>
      </c>
      <c r="C503" s="145">
        <v>30.919003115264797</v>
      </c>
      <c r="D503" s="145">
        <v>-0.85887175483115363</v>
      </c>
      <c r="E503" s="145">
        <v>-1</v>
      </c>
      <c r="F503" s="145" t="s">
        <v>7814</v>
      </c>
      <c r="G503" s="145" t="s">
        <v>7814</v>
      </c>
      <c r="H503" s="145" t="s">
        <v>7814</v>
      </c>
      <c r="I503" s="145" t="s">
        <v>7814</v>
      </c>
      <c r="J503" s="145" t="s">
        <v>7814</v>
      </c>
      <c r="K503" s="145">
        <v>22.144069961383</v>
      </c>
      <c r="L503" s="145">
        <v>-1</v>
      </c>
      <c r="M503" s="145" t="s">
        <v>7814</v>
      </c>
      <c r="N503" s="145">
        <v>-0.97593433883222591</v>
      </c>
      <c r="O503" s="145">
        <v>-0.61376106172339129</v>
      </c>
      <c r="P503" s="145">
        <v>1.6425273348019476</v>
      </c>
      <c r="Q503" s="145">
        <v>-0.34637375844987234</v>
      </c>
      <c r="R503" s="145">
        <v>1.2913244353182751</v>
      </c>
      <c r="S503" s="145">
        <v>-0.78175758933572304</v>
      </c>
      <c r="T503" s="145">
        <v>0.4871551392275118</v>
      </c>
      <c r="U503" s="6"/>
    </row>
    <row r="504" spans="1:341">
      <c r="A504" s="127" t="s">
        <v>5028</v>
      </c>
      <c r="B504" s="127" t="s">
        <v>4785</v>
      </c>
      <c r="C504" s="145" t="s">
        <v>7814</v>
      </c>
      <c r="D504" s="145" t="s">
        <v>7814</v>
      </c>
      <c r="E504" s="145" t="s">
        <v>7814</v>
      </c>
      <c r="F504" s="145" t="s">
        <v>7814</v>
      </c>
      <c r="G504" s="145" t="s">
        <v>7814</v>
      </c>
      <c r="H504" s="145" t="s">
        <v>7814</v>
      </c>
      <c r="I504" s="145" t="s">
        <v>7814</v>
      </c>
      <c r="J504" s="145" t="s">
        <v>7814</v>
      </c>
      <c r="K504" s="145" t="s">
        <v>7814</v>
      </c>
      <c r="L504" s="145" t="s">
        <v>7814</v>
      </c>
      <c r="M504" s="145" t="s">
        <v>7814</v>
      </c>
      <c r="N504" s="145">
        <v>9.1646222416527673E-2</v>
      </c>
      <c r="O504" s="145">
        <v>-0.2000806221536236</v>
      </c>
      <c r="P504" s="145">
        <v>3.9759343230751287E-3</v>
      </c>
      <c r="Q504" s="145">
        <v>0.17104329488782888</v>
      </c>
      <c r="R504" s="145">
        <v>0.21499533153666581</v>
      </c>
      <c r="S504" s="145">
        <v>6.3455934810090722E-2</v>
      </c>
      <c r="T504" s="145">
        <v>-3.8480899475850851E-2</v>
      </c>
      <c r="U504" s="6"/>
    </row>
    <row r="505" spans="1:341">
      <c r="A505" s="127" t="s">
        <v>5038</v>
      </c>
      <c r="B505" s="127" t="s">
        <v>4823</v>
      </c>
      <c r="C505" s="145">
        <v>0.15073361501877278</v>
      </c>
      <c r="D505" s="145">
        <v>1.866972809191907E-2</v>
      </c>
      <c r="E505" s="145">
        <v>0.27294718326952316</v>
      </c>
      <c r="F505" s="145">
        <v>0.12286162688822844</v>
      </c>
      <c r="G505" s="145">
        <v>3.5285554474943026E-2</v>
      </c>
      <c r="H505" s="145">
        <v>0.19620918678970461</v>
      </c>
      <c r="I505" s="145">
        <v>0.25652510545988044</v>
      </c>
      <c r="J505" s="145">
        <v>1.9412762485420888E-2</v>
      </c>
      <c r="K505" s="145">
        <v>-8.8144908300106212E-2</v>
      </c>
      <c r="L505" s="145">
        <v>0.24821938575431932</v>
      </c>
      <c r="M505" s="145">
        <v>-0.94826671389233186</v>
      </c>
      <c r="N505" s="145">
        <v>0.16153976382688109</v>
      </c>
      <c r="O505" s="145">
        <v>-2.7183352192102873E-2</v>
      </c>
      <c r="P505" s="145">
        <v>6.2548719740985262E-2</v>
      </c>
      <c r="Q505" s="145">
        <v>0.54327715309661517</v>
      </c>
      <c r="R505" s="145">
        <v>-0.16940373246336099</v>
      </c>
      <c r="S505" s="145">
        <v>-9.9833170962472587E-2</v>
      </c>
      <c r="T505" s="145">
        <v>7.7917807200188399E-2</v>
      </c>
      <c r="U505" s="6"/>
    </row>
    <row r="506" spans="1:341">
      <c r="A506" s="127" t="s">
        <v>5065</v>
      </c>
      <c r="B506" s="127" t="s">
        <v>4802</v>
      </c>
      <c r="C506" s="145" t="s">
        <v>7814</v>
      </c>
      <c r="D506" s="145" t="s">
        <v>7814</v>
      </c>
      <c r="E506" s="145" t="s">
        <v>7814</v>
      </c>
      <c r="F506" s="145" t="s">
        <v>7814</v>
      </c>
      <c r="G506" s="145" t="s">
        <v>7814</v>
      </c>
      <c r="H506" s="145" t="s">
        <v>7814</v>
      </c>
      <c r="I506" s="145" t="s">
        <v>7814</v>
      </c>
      <c r="J506" s="145" t="s">
        <v>7814</v>
      </c>
      <c r="K506" s="145" t="s">
        <v>7814</v>
      </c>
      <c r="L506" s="145" t="s">
        <v>7814</v>
      </c>
      <c r="M506" s="145" t="s">
        <v>7814</v>
      </c>
      <c r="N506" s="145">
        <v>0.30459445734414026</v>
      </c>
      <c r="O506" s="145">
        <v>-0.57727481844696782</v>
      </c>
      <c r="P506" s="145">
        <v>4.7597537419625933E-2</v>
      </c>
      <c r="Q506" s="145">
        <v>0.21924283661903793</v>
      </c>
      <c r="R506" s="145">
        <v>7.8687195013789443E-2</v>
      </c>
      <c r="S506" s="145">
        <v>-1.6023757441894493E-2</v>
      </c>
      <c r="T506" s="145">
        <v>3.0835643980312813E-4</v>
      </c>
      <c r="U506" s="6"/>
    </row>
    <row r="507" spans="1:341">
      <c r="A507" s="127" t="s">
        <v>5078</v>
      </c>
      <c r="B507" s="127" t="s">
        <v>2822</v>
      </c>
      <c r="C507" s="145">
        <v>-0.95908423745667948</v>
      </c>
      <c r="D507" s="145">
        <v>1.7297310794819181</v>
      </c>
      <c r="E507" s="145">
        <v>1.5345364646140043</v>
      </c>
      <c r="F507" s="145">
        <v>2.1268413044733623</v>
      </c>
      <c r="G507" s="145">
        <v>0.2032248126812472</v>
      </c>
      <c r="H507" s="145">
        <v>4.793843536506075</v>
      </c>
      <c r="I507" s="145">
        <v>-0.73341564921818991</v>
      </c>
      <c r="J507" s="145">
        <v>0.20307318076044967</v>
      </c>
      <c r="K507" s="145">
        <v>3.6321880531933519E-2</v>
      </c>
      <c r="L507" s="145">
        <v>-0.50646697741361424</v>
      </c>
      <c r="M507" s="145">
        <v>-0.65341561517799407</v>
      </c>
      <c r="N507" s="145">
        <v>3.1150228585997799</v>
      </c>
      <c r="O507" s="145">
        <v>0.19683969516960226</v>
      </c>
      <c r="P507" s="145">
        <v>6.5326023785127973E-2</v>
      </c>
      <c r="Q507" s="145">
        <v>0.27488423699931624</v>
      </c>
      <c r="R507" s="145">
        <v>0.38736866760782923</v>
      </c>
      <c r="S507" s="145">
        <v>3.5046564545528045</v>
      </c>
      <c r="T507" s="145">
        <v>0.75717397296519939</v>
      </c>
      <c r="U507" s="6"/>
    </row>
    <row r="508" spans="1:341" ht="25.5">
      <c r="A508" s="127" t="s">
        <v>5093</v>
      </c>
      <c r="B508" s="127" t="s">
        <v>5094</v>
      </c>
      <c r="C508" s="145">
        <v>0.21733806514112292</v>
      </c>
      <c r="D508" s="145">
        <v>-8.1340993080920743E-2</v>
      </c>
      <c r="E508" s="145">
        <v>4.437999657181823E-2</v>
      </c>
      <c r="F508" s="145">
        <v>0.75651755106361762</v>
      </c>
      <c r="G508" s="145">
        <v>-7.5001889982765552E-2</v>
      </c>
      <c r="H508" s="145">
        <v>3.937910770731045E-2</v>
      </c>
      <c r="I508" s="145">
        <v>0.29133301466083561</v>
      </c>
      <c r="J508" s="145">
        <v>-2.1267422305600397E-2</v>
      </c>
      <c r="K508" s="145">
        <v>4.8540355779126222E-2</v>
      </c>
      <c r="L508" s="145">
        <v>8.3617604430294437E-2</v>
      </c>
      <c r="M508" s="145">
        <v>1.2738172760341173</v>
      </c>
      <c r="N508" s="145">
        <v>-8.5947968505105073E-4</v>
      </c>
      <c r="O508" s="145">
        <v>-1.63264974200795E-3</v>
      </c>
      <c r="P508" s="145">
        <v>-0.27550098004243656</v>
      </c>
      <c r="Q508" s="145">
        <v>8.0371423242731402E-2</v>
      </c>
      <c r="R508" s="145">
        <v>4.4513282438589166E-2</v>
      </c>
      <c r="S508" s="145">
        <v>0.18372511874311517</v>
      </c>
      <c r="T508" s="145">
        <v>0.12742660800104899</v>
      </c>
      <c r="U508" s="6"/>
    </row>
    <row r="509" spans="1:341">
      <c r="A509" s="127" t="s">
        <v>7709</v>
      </c>
      <c r="B509" s="127" t="s">
        <v>7729</v>
      </c>
      <c r="C509" s="145">
        <v>6.6523288845403714</v>
      </c>
      <c r="D509" s="145">
        <v>-0.9101963081617539</v>
      </c>
      <c r="E509" s="145">
        <v>2.5080803481858185</v>
      </c>
      <c r="F509" s="145">
        <v>3.8227022765749692E-2</v>
      </c>
      <c r="G509" s="145">
        <v>-0.63537090253907436</v>
      </c>
      <c r="H509" s="145">
        <v>0.20672574531609114</v>
      </c>
      <c r="I509" s="145">
        <v>-4.6839970928715217E-2</v>
      </c>
      <c r="J509" s="145">
        <v>1.1700657103066472</v>
      </c>
      <c r="K509" s="145">
        <v>-4.9104017000852124E-2</v>
      </c>
      <c r="L509" s="145">
        <v>-0.45464123625869263</v>
      </c>
      <c r="M509" s="145">
        <v>-1</v>
      </c>
      <c r="N509" s="145" t="s">
        <v>7814</v>
      </c>
      <c r="O509" s="145" t="s">
        <v>7814</v>
      </c>
      <c r="P509" s="145" t="s">
        <v>7814</v>
      </c>
      <c r="Q509" s="145" t="s">
        <v>7814</v>
      </c>
      <c r="R509" s="145" t="s">
        <v>7814</v>
      </c>
      <c r="S509" s="145" t="s">
        <v>7814</v>
      </c>
      <c r="T509" s="145" t="s">
        <v>7814</v>
      </c>
      <c r="U509" s="6"/>
    </row>
    <row r="510" spans="1:341">
      <c r="A510" s="127" t="s">
        <v>7710</v>
      </c>
      <c r="B510" s="127" t="s">
        <v>7730</v>
      </c>
      <c r="C510" s="145">
        <v>-3.4109068285435487E-2</v>
      </c>
      <c r="D510" s="145">
        <v>0.410935836379341</v>
      </c>
      <c r="E510" s="145">
        <v>0.21734316379654747</v>
      </c>
      <c r="F510" s="145">
        <v>0.11980428955198093</v>
      </c>
      <c r="G510" s="145">
        <v>-8.4646873758842819E-2</v>
      </c>
      <c r="H510" s="145">
        <v>1.7950615000120771E-2</v>
      </c>
      <c r="I510" s="145">
        <v>4.720250749722283E-2</v>
      </c>
      <c r="J510" s="145">
        <v>0.97417784720397105</v>
      </c>
      <c r="K510" s="145">
        <v>-0.44170541187912499</v>
      </c>
      <c r="L510" s="145">
        <v>0.17976261171052582</v>
      </c>
      <c r="M510" s="145">
        <v>-1</v>
      </c>
      <c r="N510" s="145" t="s">
        <v>7814</v>
      </c>
      <c r="O510" s="145" t="s">
        <v>7814</v>
      </c>
      <c r="P510" s="145" t="s">
        <v>7814</v>
      </c>
      <c r="Q510" s="145" t="s">
        <v>7814</v>
      </c>
      <c r="R510" s="145" t="s">
        <v>7814</v>
      </c>
      <c r="S510" s="145" t="s">
        <v>7814</v>
      </c>
      <c r="T510" s="145" t="s">
        <v>7814</v>
      </c>
      <c r="U510" s="6"/>
    </row>
    <row r="511" spans="1:341">
      <c r="A511" s="127" t="s">
        <v>7711</v>
      </c>
      <c r="B511" s="127" t="s">
        <v>7731</v>
      </c>
      <c r="C511" s="145">
        <v>-0.57067361110198755</v>
      </c>
      <c r="D511" s="145">
        <v>3.9447681848048734E-2</v>
      </c>
      <c r="E511" s="145">
        <v>-0.40124776193318412</v>
      </c>
      <c r="F511" s="145">
        <v>-0.35770338455438772</v>
      </c>
      <c r="G511" s="145">
        <v>0.43071323146151425</v>
      </c>
      <c r="H511" s="145">
        <v>-5.8075574480409474E-2</v>
      </c>
      <c r="I511" s="145">
        <v>1.4062674600020586</v>
      </c>
      <c r="J511" s="145">
        <v>4.3553730066769714E-2</v>
      </c>
      <c r="K511" s="145">
        <v>2.0979679210780966</v>
      </c>
      <c r="L511" s="145">
        <v>-0.79612683312814725</v>
      </c>
      <c r="M511" s="145">
        <v>-1</v>
      </c>
      <c r="N511" s="145" t="s">
        <v>7814</v>
      </c>
      <c r="O511" s="145" t="s">
        <v>7814</v>
      </c>
      <c r="P511" s="145" t="s">
        <v>7814</v>
      </c>
      <c r="Q511" s="145" t="s">
        <v>7814</v>
      </c>
      <c r="R511" s="145" t="s">
        <v>7814</v>
      </c>
      <c r="S511" s="145" t="s">
        <v>7814</v>
      </c>
      <c r="T511" s="145" t="s">
        <v>7814</v>
      </c>
      <c r="U511" s="6"/>
    </row>
    <row r="512" spans="1:341" ht="25.5">
      <c r="A512" s="127" t="s">
        <v>7712</v>
      </c>
      <c r="B512" s="127" t="s">
        <v>7732</v>
      </c>
      <c r="C512" s="145">
        <v>-0.45315617258344748</v>
      </c>
      <c r="D512" s="145">
        <v>2.520241219942676</v>
      </c>
      <c r="E512" s="145">
        <v>1.0290044440606376</v>
      </c>
      <c r="F512" s="145">
        <v>-0.72272221660190183</v>
      </c>
      <c r="G512" s="145">
        <v>2.8726234581874412</v>
      </c>
      <c r="H512" s="145">
        <v>-0.42115082094168904</v>
      </c>
      <c r="I512" s="145">
        <v>-0.25366914930705248</v>
      </c>
      <c r="J512" s="145">
        <v>29.5184386889281</v>
      </c>
      <c r="K512" s="145">
        <v>-0.83762687397631952</v>
      </c>
      <c r="L512" s="145">
        <v>-0.276195387518687</v>
      </c>
      <c r="M512" s="145">
        <v>-1</v>
      </c>
      <c r="N512" s="145" t="s">
        <v>7814</v>
      </c>
      <c r="O512" s="145" t="s">
        <v>7814</v>
      </c>
      <c r="P512" s="145" t="s">
        <v>7814</v>
      </c>
      <c r="Q512" s="145" t="s">
        <v>7814</v>
      </c>
      <c r="R512" s="145" t="s">
        <v>7814</v>
      </c>
      <c r="S512" s="145" t="s">
        <v>7814</v>
      </c>
      <c r="T512" s="145" t="s">
        <v>7814</v>
      </c>
      <c r="U512" s="6"/>
    </row>
    <row r="513" spans="1:21">
      <c r="A513" s="127" t="s">
        <v>7713</v>
      </c>
      <c r="B513" s="127" t="s">
        <v>7733</v>
      </c>
      <c r="C513" s="145">
        <v>-6.5033708497731657E-2</v>
      </c>
      <c r="D513" s="145">
        <v>1.2348634813428405</v>
      </c>
      <c r="E513" s="145">
        <v>1.0205842172231827</v>
      </c>
      <c r="F513" s="145">
        <v>-0.47148440811508346</v>
      </c>
      <c r="G513" s="145">
        <v>-0.53894415089605752</v>
      </c>
      <c r="H513" s="145">
        <v>-7.4825299458142355E-2</v>
      </c>
      <c r="I513" s="145">
        <v>1.2330027519921136</v>
      </c>
      <c r="J513" s="145">
        <v>0.21981236532502671</v>
      </c>
      <c r="K513" s="145">
        <v>0.65859032946156826</v>
      </c>
      <c r="L513" s="145">
        <v>-0.19580269608004702</v>
      </c>
      <c r="M513" s="145">
        <v>-1</v>
      </c>
      <c r="N513" s="145" t="s">
        <v>7814</v>
      </c>
      <c r="O513" s="145" t="s">
        <v>7814</v>
      </c>
      <c r="P513" s="145" t="s">
        <v>7814</v>
      </c>
      <c r="Q513" s="145" t="s">
        <v>7814</v>
      </c>
      <c r="R513" s="145" t="s">
        <v>7814</v>
      </c>
      <c r="S513" s="145" t="s">
        <v>7814</v>
      </c>
      <c r="T513" s="145" t="s">
        <v>7814</v>
      </c>
      <c r="U513" s="6"/>
    </row>
    <row r="514" spans="1:21" ht="25.5">
      <c r="A514" s="127" t="s">
        <v>7714</v>
      </c>
      <c r="B514" s="127" t="s">
        <v>7734</v>
      </c>
      <c r="C514" s="145">
        <v>-0.33383553704455265</v>
      </c>
      <c r="D514" s="145">
        <v>-3.305983963141304E-2</v>
      </c>
      <c r="E514" s="145">
        <v>-0.1101136675259983</v>
      </c>
      <c r="F514" s="145">
        <v>-7.1692386377253753E-2</v>
      </c>
      <c r="G514" s="145">
        <v>0.1554116977309862</v>
      </c>
      <c r="H514" s="145">
        <v>-0.33400952357063257</v>
      </c>
      <c r="I514" s="145">
        <v>29.500225308884549</v>
      </c>
      <c r="J514" s="145">
        <v>-0.96572852968752965</v>
      </c>
      <c r="K514" s="145">
        <v>0.66656555707158671</v>
      </c>
      <c r="L514" s="145">
        <v>8.5272756113273174E-2</v>
      </c>
      <c r="M514" s="145">
        <v>-1</v>
      </c>
      <c r="N514" s="145" t="s">
        <v>7814</v>
      </c>
      <c r="O514" s="145" t="s">
        <v>7814</v>
      </c>
      <c r="P514" s="145" t="s">
        <v>7814</v>
      </c>
      <c r="Q514" s="145" t="s">
        <v>7814</v>
      </c>
      <c r="R514" s="145" t="s">
        <v>7814</v>
      </c>
      <c r="S514" s="145" t="s">
        <v>7814</v>
      </c>
      <c r="T514" s="145" t="s">
        <v>7814</v>
      </c>
      <c r="U514" s="6"/>
    </row>
    <row r="515" spans="1:21">
      <c r="A515" s="127" t="s">
        <v>7715</v>
      </c>
      <c r="B515" s="127" t="s">
        <v>33</v>
      </c>
      <c r="C515" s="145">
        <v>0.79390259941460362</v>
      </c>
      <c r="D515" s="145">
        <v>-0.43136084302713756</v>
      </c>
      <c r="E515" s="145">
        <v>0.35345660362415954</v>
      </c>
      <c r="F515" s="145">
        <v>1.1749805501943498</v>
      </c>
      <c r="G515" s="145">
        <v>-7.5962108853972962E-2</v>
      </c>
      <c r="H515" s="145">
        <v>0.15773884294177984</v>
      </c>
      <c r="I515" s="145">
        <v>-0.12439185132600566</v>
      </c>
      <c r="J515" s="145">
        <v>-0.49487012349372494</v>
      </c>
      <c r="K515" s="145">
        <v>0.48109037197167753</v>
      </c>
      <c r="L515" s="145">
        <v>0.30601340408923094</v>
      </c>
      <c r="M515" s="145">
        <v>-1</v>
      </c>
      <c r="N515" s="145" t="s">
        <v>7814</v>
      </c>
      <c r="O515" s="145" t="s">
        <v>7814</v>
      </c>
      <c r="P515" s="145" t="s">
        <v>7814</v>
      </c>
      <c r="Q515" s="145" t="s">
        <v>7814</v>
      </c>
      <c r="R515" s="145" t="s">
        <v>7814</v>
      </c>
      <c r="S515" s="145" t="s">
        <v>7814</v>
      </c>
      <c r="T515" s="145" t="s">
        <v>7814</v>
      </c>
      <c r="U515" s="6"/>
    </row>
    <row r="516" spans="1:21">
      <c r="A516" s="127" t="s">
        <v>7716</v>
      </c>
      <c r="B516" s="127" t="s">
        <v>32</v>
      </c>
      <c r="C516" s="145">
        <v>-0.16925198305255523</v>
      </c>
      <c r="D516" s="145">
        <v>0.52334229411641953</v>
      </c>
      <c r="E516" s="145">
        <v>-0.30220882307422747</v>
      </c>
      <c r="F516" s="145">
        <v>1.1832205686759365</v>
      </c>
      <c r="G516" s="145">
        <v>-0.10209578486184447</v>
      </c>
      <c r="H516" s="145">
        <v>-8.7345482694393295E-2</v>
      </c>
      <c r="I516" s="145">
        <v>0.99477006814640057</v>
      </c>
      <c r="J516" s="145">
        <v>-0.31532017751456803</v>
      </c>
      <c r="K516" s="145">
        <v>0.53705534839164448</v>
      </c>
      <c r="L516" s="145">
        <v>6.4883537662704494E-2</v>
      </c>
      <c r="M516" s="145">
        <v>-1</v>
      </c>
      <c r="N516" s="145" t="s">
        <v>7814</v>
      </c>
      <c r="O516" s="145" t="s">
        <v>7814</v>
      </c>
      <c r="P516" s="145" t="s">
        <v>7814</v>
      </c>
      <c r="Q516" s="145" t="s">
        <v>7814</v>
      </c>
      <c r="R516" s="145" t="s">
        <v>7814</v>
      </c>
      <c r="S516" s="145" t="s">
        <v>7814</v>
      </c>
      <c r="T516" s="145" t="s">
        <v>7814</v>
      </c>
      <c r="U516" s="6"/>
    </row>
    <row r="517" spans="1:21">
      <c r="A517" s="127" t="s">
        <v>7717</v>
      </c>
      <c r="B517" s="127" t="s">
        <v>27</v>
      </c>
      <c r="C517" s="145">
        <v>-0.50973039456571723</v>
      </c>
      <c r="D517" s="145">
        <v>-0.47006209444867725</v>
      </c>
      <c r="E517" s="145">
        <v>1.4311543513849507</v>
      </c>
      <c r="F517" s="145">
        <v>-4.7981324529534644E-2</v>
      </c>
      <c r="G517" s="145">
        <v>-0.33128260459802505</v>
      </c>
      <c r="H517" s="145">
        <v>2.8722661726674992</v>
      </c>
      <c r="I517" s="145">
        <v>-0.13991886662432601</v>
      </c>
      <c r="J517" s="145">
        <v>-0.62003962842200255</v>
      </c>
      <c r="K517" s="145">
        <v>3.2298698245905104</v>
      </c>
      <c r="L517" s="145">
        <v>-8.7498561391374824E-2</v>
      </c>
      <c r="M517" s="145">
        <v>-1</v>
      </c>
      <c r="N517" s="145" t="s">
        <v>7814</v>
      </c>
      <c r="O517" s="145" t="s">
        <v>7814</v>
      </c>
      <c r="P517" s="145" t="s">
        <v>7814</v>
      </c>
      <c r="Q517" s="145" t="s">
        <v>7814</v>
      </c>
      <c r="R517" s="145" t="s">
        <v>7814</v>
      </c>
      <c r="S517" s="145" t="s">
        <v>7814</v>
      </c>
      <c r="T517" s="145" t="s">
        <v>7814</v>
      </c>
      <c r="U517" s="6"/>
    </row>
    <row r="518" spans="1:21">
      <c r="A518" s="127" t="s">
        <v>7718</v>
      </c>
      <c r="B518" s="127" t="s">
        <v>5199</v>
      </c>
      <c r="C518" s="145">
        <v>-0.34333754873151023</v>
      </c>
      <c r="D518" s="145">
        <v>-8.6418360650896021E-3</v>
      </c>
      <c r="E518" s="145">
        <v>-4.7510716907092937E-2</v>
      </c>
      <c r="F518" s="145">
        <v>6.5481079342316811E-2</v>
      </c>
      <c r="G518" s="145">
        <v>8.7481526516243024E-2</v>
      </c>
      <c r="H518" s="145">
        <v>-2.5296563545192715E-2</v>
      </c>
      <c r="I518" s="145">
        <v>7.512616280242812E-2</v>
      </c>
      <c r="J518" s="145">
        <v>0.20432782328484722</v>
      </c>
      <c r="K518" s="145">
        <v>0.8101172696556258</v>
      </c>
      <c r="L518" s="145">
        <v>-0.17562536583604679</v>
      </c>
      <c r="M518" s="145">
        <v>-1</v>
      </c>
      <c r="N518" s="145" t="s">
        <v>7814</v>
      </c>
      <c r="O518" s="145" t="s">
        <v>7814</v>
      </c>
      <c r="P518" s="145" t="s">
        <v>7814</v>
      </c>
      <c r="Q518" s="145" t="s">
        <v>7814</v>
      </c>
      <c r="R518" s="145" t="s">
        <v>7814</v>
      </c>
      <c r="S518" s="145" t="s">
        <v>7814</v>
      </c>
      <c r="T518" s="145" t="s">
        <v>7814</v>
      </c>
      <c r="U518" s="6"/>
    </row>
    <row r="519" spans="1:21" ht="25.5">
      <c r="A519" s="127" t="s">
        <v>7719</v>
      </c>
      <c r="B519" s="127" t="s">
        <v>7735</v>
      </c>
      <c r="C519" s="145">
        <v>-0.69943156527879569</v>
      </c>
      <c r="D519" s="145">
        <v>0.37426059797964051</v>
      </c>
      <c r="E519" s="145">
        <v>1.0190371151331747</v>
      </c>
      <c r="F519" s="145">
        <v>0.55994343818203618</v>
      </c>
      <c r="G519" s="145">
        <v>-0.29629905931396222</v>
      </c>
      <c r="H519" s="145">
        <v>0.11096823721331926</v>
      </c>
      <c r="I519" s="145">
        <v>-6.613911997676919E-2</v>
      </c>
      <c r="J519" s="145">
        <v>4.9653086850950011E-2</v>
      </c>
      <c r="K519" s="145">
        <v>4.4941901352306239E-2</v>
      </c>
      <c r="L519" s="145">
        <v>-0.70978091446669134</v>
      </c>
      <c r="M519" s="145">
        <v>-1</v>
      </c>
      <c r="N519" s="145" t="s">
        <v>7814</v>
      </c>
      <c r="O519" s="145" t="s">
        <v>7814</v>
      </c>
      <c r="P519" s="145" t="s">
        <v>7814</v>
      </c>
      <c r="Q519" s="145" t="s">
        <v>7814</v>
      </c>
      <c r="R519" s="145" t="s">
        <v>7814</v>
      </c>
      <c r="S519" s="145" t="s">
        <v>7814</v>
      </c>
      <c r="T519" s="145" t="s">
        <v>7814</v>
      </c>
      <c r="U519" s="6"/>
    </row>
    <row r="520" spans="1:21">
      <c r="A520" s="127" t="s">
        <v>7720</v>
      </c>
      <c r="B520" s="127" t="s">
        <v>7736</v>
      </c>
      <c r="C520" s="145">
        <v>-0.94127789294729647</v>
      </c>
      <c r="D520" s="145">
        <v>-3.536572975570338E-2</v>
      </c>
      <c r="E520" s="145">
        <v>0.3209982537400014</v>
      </c>
      <c r="F520" s="145">
        <v>0.27236416592282975</v>
      </c>
      <c r="G520" s="145">
        <v>5.2716481856773569</v>
      </c>
      <c r="H520" s="145">
        <v>-0.1824583045860981</v>
      </c>
      <c r="I520" s="145">
        <v>1.4962713905874985E-2</v>
      </c>
      <c r="J520" s="145">
        <v>-1.7923349710026588E-2</v>
      </c>
      <c r="K520" s="145">
        <v>-9.2031188670279471E-2</v>
      </c>
      <c r="L520" s="145">
        <v>-0.29589260928381267</v>
      </c>
      <c r="M520" s="145">
        <v>-1</v>
      </c>
      <c r="N520" s="145" t="s">
        <v>7814</v>
      </c>
      <c r="O520" s="145" t="s">
        <v>7814</v>
      </c>
      <c r="P520" s="145" t="s">
        <v>7814</v>
      </c>
      <c r="Q520" s="145" t="s">
        <v>7814</v>
      </c>
      <c r="R520" s="145" t="s">
        <v>7814</v>
      </c>
      <c r="S520" s="145" t="s">
        <v>7814</v>
      </c>
      <c r="T520" s="145" t="s">
        <v>7814</v>
      </c>
      <c r="U520" s="6"/>
    </row>
    <row r="521" spans="1:21">
      <c r="A521" s="127" t="s">
        <v>7721</v>
      </c>
      <c r="B521" s="127" t="s">
        <v>7737</v>
      </c>
      <c r="C521" s="145">
        <v>2.0937118636721461</v>
      </c>
      <c r="D521" s="145">
        <v>1.0292037865383585</v>
      </c>
      <c r="E521" s="145">
        <v>0.25436375298167552</v>
      </c>
      <c r="F521" s="145">
        <v>0.25231804575235028</v>
      </c>
      <c r="G521" s="145">
        <v>0.18537655732330821</v>
      </c>
      <c r="H521" s="145">
        <v>-4.3202709764087077E-2</v>
      </c>
      <c r="I521" s="145">
        <v>-0.10888808372237441</v>
      </c>
      <c r="J521" s="145">
        <v>-0.56983008048524852</v>
      </c>
      <c r="K521" s="145">
        <v>0.42275322097204238</v>
      </c>
      <c r="L521" s="145">
        <v>-0.10111215639349019</v>
      </c>
      <c r="M521" s="145">
        <v>-1</v>
      </c>
      <c r="N521" s="145" t="s">
        <v>7814</v>
      </c>
      <c r="O521" s="145" t="s">
        <v>7814</v>
      </c>
      <c r="P521" s="145" t="s">
        <v>7814</v>
      </c>
      <c r="Q521" s="145" t="s">
        <v>7814</v>
      </c>
      <c r="R521" s="145" t="s">
        <v>7814</v>
      </c>
      <c r="S521" s="145" t="s">
        <v>7814</v>
      </c>
      <c r="T521" s="145" t="s">
        <v>7814</v>
      </c>
      <c r="U521" s="6"/>
    </row>
    <row r="522" spans="1:21">
      <c r="A522" s="127" t="s">
        <v>5095</v>
      </c>
      <c r="B522" s="127" t="s">
        <v>5096</v>
      </c>
      <c r="C522" s="145" t="s">
        <v>7814</v>
      </c>
      <c r="D522" s="145" t="s">
        <v>7814</v>
      </c>
      <c r="E522" s="145" t="s">
        <v>7814</v>
      </c>
      <c r="F522" s="145" t="s">
        <v>7814</v>
      </c>
      <c r="G522" s="145" t="s">
        <v>7814</v>
      </c>
      <c r="H522" s="145" t="s">
        <v>7814</v>
      </c>
      <c r="I522" s="145" t="s">
        <v>7814</v>
      </c>
      <c r="J522" s="145" t="s">
        <v>7814</v>
      </c>
      <c r="K522" s="145" t="s">
        <v>7814</v>
      </c>
      <c r="L522" s="145" t="s">
        <v>7814</v>
      </c>
      <c r="M522" s="145" t="s">
        <v>7814</v>
      </c>
      <c r="N522" s="145">
        <v>1.2961216715503157</v>
      </c>
      <c r="O522" s="145">
        <v>0.46945019626889234</v>
      </c>
      <c r="P522" s="145">
        <v>-0.6572870250761127</v>
      </c>
      <c r="Q522" s="145">
        <v>3.1353371429989516</v>
      </c>
      <c r="R522" s="145">
        <v>-0.63153064837127992</v>
      </c>
      <c r="S522" s="145">
        <v>-0.23995951230089188</v>
      </c>
      <c r="T522" s="145">
        <v>0.92155902307589721</v>
      </c>
      <c r="U522" s="6"/>
    </row>
    <row r="523" spans="1:21">
      <c r="A523" s="127" t="s">
        <v>5106</v>
      </c>
      <c r="B523" s="127" t="s">
        <v>5107</v>
      </c>
      <c r="C523" s="145" t="s">
        <v>7814</v>
      </c>
      <c r="D523" s="145" t="s">
        <v>7814</v>
      </c>
      <c r="E523" s="145" t="s">
        <v>7814</v>
      </c>
      <c r="F523" s="145" t="s">
        <v>7814</v>
      </c>
      <c r="G523" s="145" t="s">
        <v>7814</v>
      </c>
      <c r="H523" s="145" t="s">
        <v>7814</v>
      </c>
      <c r="I523" s="145" t="s">
        <v>7814</v>
      </c>
      <c r="J523" s="145" t="s">
        <v>7814</v>
      </c>
      <c r="K523" s="145" t="s">
        <v>7814</v>
      </c>
      <c r="L523" s="145" t="s">
        <v>7814</v>
      </c>
      <c r="M523" s="145" t="s">
        <v>7814</v>
      </c>
      <c r="N523" s="145">
        <v>0.18355093899150141</v>
      </c>
      <c r="O523" s="145">
        <v>-0.77977882146489497</v>
      </c>
      <c r="P523" s="145">
        <v>0.25745436461607907</v>
      </c>
      <c r="Q523" s="145">
        <v>-8.2326335074322257E-2</v>
      </c>
      <c r="R523" s="145">
        <v>0.44921111851655338</v>
      </c>
      <c r="S523" s="145">
        <v>0.20111893864504013</v>
      </c>
      <c r="T523" s="145">
        <v>9.0966304518865934E-2</v>
      </c>
      <c r="U523" s="6"/>
    </row>
    <row r="524" spans="1:21" ht="25.5">
      <c r="A524" s="127" t="s">
        <v>5127</v>
      </c>
      <c r="B524" s="127" t="s">
        <v>5128</v>
      </c>
      <c r="C524" s="145" t="s">
        <v>7814</v>
      </c>
      <c r="D524" s="145" t="s">
        <v>7814</v>
      </c>
      <c r="E524" s="145" t="s">
        <v>7814</v>
      </c>
      <c r="F524" s="145" t="s">
        <v>7814</v>
      </c>
      <c r="G524" s="145" t="s">
        <v>7814</v>
      </c>
      <c r="H524" s="145" t="s">
        <v>7814</v>
      </c>
      <c r="I524" s="145" t="s">
        <v>7814</v>
      </c>
      <c r="J524" s="145" t="s">
        <v>7814</v>
      </c>
      <c r="K524" s="145" t="s">
        <v>7814</v>
      </c>
      <c r="L524" s="145" t="s">
        <v>7814</v>
      </c>
      <c r="M524" s="145" t="s">
        <v>7814</v>
      </c>
      <c r="N524" s="145">
        <v>2.5160985193849577</v>
      </c>
      <c r="O524" s="145">
        <v>0.27146257214465214</v>
      </c>
      <c r="P524" s="145">
        <v>0.38543888653687791</v>
      </c>
      <c r="Q524" s="145">
        <v>0.93943148124705655</v>
      </c>
      <c r="R524" s="145">
        <v>0.23142824415497867</v>
      </c>
      <c r="S524" s="145">
        <v>0.10933215894549733</v>
      </c>
      <c r="T524" s="145">
        <v>0.11610131868459363</v>
      </c>
      <c r="U524" s="6"/>
    </row>
    <row r="525" spans="1:21">
      <c r="A525" s="127" t="s">
        <v>5139</v>
      </c>
      <c r="B525" s="127" t="s">
        <v>5140</v>
      </c>
      <c r="C525" s="145" t="s">
        <v>7814</v>
      </c>
      <c r="D525" s="145" t="s">
        <v>7814</v>
      </c>
      <c r="E525" s="145" t="s">
        <v>7814</v>
      </c>
      <c r="F525" s="145" t="s">
        <v>7814</v>
      </c>
      <c r="G525" s="145" t="s">
        <v>7814</v>
      </c>
      <c r="H525" s="145" t="s">
        <v>7814</v>
      </c>
      <c r="I525" s="145" t="s">
        <v>7814</v>
      </c>
      <c r="J525" s="145" t="s">
        <v>7814</v>
      </c>
      <c r="K525" s="145" t="s">
        <v>7814</v>
      </c>
      <c r="L525" s="145" t="s">
        <v>7814</v>
      </c>
      <c r="M525" s="145" t="s">
        <v>7814</v>
      </c>
      <c r="N525" s="145">
        <v>8.9415346440672894E-2</v>
      </c>
      <c r="O525" s="145">
        <v>3.1933385943657786</v>
      </c>
      <c r="P525" s="145">
        <v>-0.37219465714985506</v>
      </c>
      <c r="Q525" s="145">
        <v>-0.51892217301782362</v>
      </c>
      <c r="R525" s="145">
        <v>0.16574994513691305</v>
      </c>
      <c r="S525" s="145">
        <v>0.17895895484329627</v>
      </c>
      <c r="T525" s="145">
        <v>0.13385583360206654</v>
      </c>
      <c r="U525" s="6"/>
    </row>
    <row r="526" spans="1:21">
      <c r="A526" s="127" t="s">
        <v>5143</v>
      </c>
      <c r="B526" s="127" t="s">
        <v>5144</v>
      </c>
      <c r="C526" s="145" t="s">
        <v>7814</v>
      </c>
      <c r="D526" s="145" t="s">
        <v>7814</v>
      </c>
      <c r="E526" s="145" t="s">
        <v>7814</v>
      </c>
      <c r="F526" s="145" t="s">
        <v>7814</v>
      </c>
      <c r="G526" s="145" t="s">
        <v>7814</v>
      </c>
      <c r="H526" s="145" t="s">
        <v>7814</v>
      </c>
      <c r="I526" s="145" t="s">
        <v>7814</v>
      </c>
      <c r="J526" s="145" t="s">
        <v>7814</v>
      </c>
      <c r="K526" s="145" t="s">
        <v>7814</v>
      </c>
      <c r="L526" s="145" t="s">
        <v>7814</v>
      </c>
      <c r="M526" s="145" t="s">
        <v>7814</v>
      </c>
      <c r="N526" s="145">
        <v>0.20315831542389517</v>
      </c>
      <c r="O526" s="145">
        <v>-0.32703538552525435</v>
      </c>
      <c r="P526" s="145">
        <v>0.59599892356726847</v>
      </c>
      <c r="Q526" s="145">
        <v>5.9484656563267548E-2</v>
      </c>
      <c r="R526" s="145">
        <v>0.25570064532772596</v>
      </c>
      <c r="S526" s="145">
        <v>0.89565485650839172</v>
      </c>
      <c r="T526" s="145">
        <v>-0.72827223201442093</v>
      </c>
      <c r="U526" s="6"/>
    </row>
    <row r="527" spans="1:21">
      <c r="A527" s="127" t="s">
        <v>5155</v>
      </c>
      <c r="B527" s="127" t="s">
        <v>5156</v>
      </c>
      <c r="C527" s="145" t="s">
        <v>7814</v>
      </c>
      <c r="D527" s="145" t="s">
        <v>7814</v>
      </c>
      <c r="E527" s="145" t="s">
        <v>7814</v>
      </c>
      <c r="F527" s="145" t="s">
        <v>7814</v>
      </c>
      <c r="G527" s="145" t="s">
        <v>7814</v>
      </c>
      <c r="H527" s="145" t="s">
        <v>7814</v>
      </c>
      <c r="I527" s="145" t="s">
        <v>7814</v>
      </c>
      <c r="J527" s="145" t="s">
        <v>7814</v>
      </c>
      <c r="K527" s="145" t="s">
        <v>7814</v>
      </c>
      <c r="L527" s="145" t="s">
        <v>7814</v>
      </c>
      <c r="M527" s="145" t="s">
        <v>7814</v>
      </c>
      <c r="N527" s="145">
        <v>-0.18001804023755022</v>
      </c>
      <c r="O527" s="145">
        <v>0.10916688847096058</v>
      </c>
      <c r="P527" s="145">
        <v>-0.4963661987504655</v>
      </c>
      <c r="Q527" s="145">
        <v>0.38242640777859094</v>
      </c>
      <c r="R527" s="145">
        <v>0.6112463009149175</v>
      </c>
      <c r="S527" s="145">
        <v>-0.40781779744043528</v>
      </c>
      <c r="T527" s="145">
        <v>-0.33358232745736516</v>
      </c>
      <c r="U527" s="6"/>
    </row>
    <row r="528" spans="1:21" ht="25.5">
      <c r="A528" s="127" t="s">
        <v>5177</v>
      </c>
      <c r="B528" s="127" t="s">
        <v>5178</v>
      </c>
      <c r="C528" s="145" t="s">
        <v>7814</v>
      </c>
      <c r="D528" s="145" t="s">
        <v>7814</v>
      </c>
      <c r="E528" s="145" t="s">
        <v>7814</v>
      </c>
      <c r="F528" s="145" t="s">
        <v>7814</v>
      </c>
      <c r="G528" s="145" t="s">
        <v>7814</v>
      </c>
      <c r="H528" s="145" t="s">
        <v>7814</v>
      </c>
      <c r="I528" s="145" t="s">
        <v>7814</v>
      </c>
      <c r="J528" s="145" t="s">
        <v>7814</v>
      </c>
      <c r="K528" s="145" t="s">
        <v>7814</v>
      </c>
      <c r="L528" s="145" t="s">
        <v>7814</v>
      </c>
      <c r="M528" s="145" t="s">
        <v>7814</v>
      </c>
      <c r="N528" s="145">
        <v>-0.55352949605845048</v>
      </c>
      <c r="O528" s="145">
        <v>0.49298761063868307</v>
      </c>
      <c r="P528" s="145">
        <v>0.97657423109365671</v>
      </c>
      <c r="Q528" s="145">
        <v>0.23251491923243806</v>
      </c>
      <c r="R528" s="145">
        <v>-0.51471793507995156</v>
      </c>
      <c r="S528" s="145">
        <v>1.4979243157315809</v>
      </c>
      <c r="T528" s="145">
        <v>-0.75755275536153233</v>
      </c>
      <c r="U528" s="6"/>
    </row>
    <row r="529" spans="1:21" ht="25.5">
      <c r="A529" s="127" t="s">
        <v>7690</v>
      </c>
      <c r="B529" s="127" t="s">
        <v>7755</v>
      </c>
      <c r="C529" s="145" t="s">
        <v>7814</v>
      </c>
      <c r="D529" s="145" t="s">
        <v>7814</v>
      </c>
      <c r="E529" s="145" t="s">
        <v>7814</v>
      </c>
      <c r="F529" s="145" t="s">
        <v>7814</v>
      </c>
      <c r="G529" s="145" t="s">
        <v>7814</v>
      </c>
      <c r="H529" s="145" t="s">
        <v>7814</v>
      </c>
      <c r="I529" s="145" t="s">
        <v>7814</v>
      </c>
      <c r="J529" s="145" t="s">
        <v>7814</v>
      </c>
      <c r="K529" s="145" t="s">
        <v>7814</v>
      </c>
      <c r="L529" s="145" t="s">
        <v>7814</v>
      </c>
      <c r="M529" s="145" t="s">
        <v>7814</v>
      </c>
      <c r="N529" s="145" t="s">
        <v>7814</v>
      </c>
      <c r="O529" s="145" t="s">
        <v>7814</v>
      </c>
      <c r="P529" s="145" t="s">
        <v>7814</v>
      </c>
      <c r="Q529" s="145" t="s">
        <v>7814</v>
      </c>
      <c r="R529" s="145">
        <v>-1</v>
      </c>
      <c r="S529" s="145" t="s">
        <v>7814</v>
      </c>
      <c r="T529" s="145" t="s">
        <v>7814</v>
      </c>
      <c r="U529" s="6"/>
    </row>
    <row r="530" spans="1:21">
      <c r="A530" s="127" t="s">
        <v>5182</v>
      </c>
      <c r="B530" s="127" t="s">
        <v>5183</v>
      </c>
      <c r="C530" s="145" t="s">
        <v>7814</v>
      </c>
      <c r="D530" s="145" t="s">
        <v>7814</v>
      </c>
      <c r="E530" s="145" t="s">
        <v>7814</v>
      </c>
      <c r="F530" s="145" t="s">
        <v>7814</v>
      </c>
      <c r="G530" s="145" t="s">
        <v>7814</v>
      </c>
      <c r="H530" s="145" t="s">
        <v>7814</v>
      </c>
      <c r="I530" s="145" t="s">
        <v>7814</v>
      </c>
      <c r="J530" s="145" t="s">
        <v>7814</v>
      </c>
      <c r="K530" s="145" t="s">
        <v>7814</v>
      </c>
      <c r="L530" s="145" t="s">
        <v>7814</v>
      </c>
      <c r="M530" s="145" t="s">
        <v>7814</v>
      </c>
      <c r="N530" s="145">
        <v>2.3495705918615091</v>
      </c>
      <c r="O530" s="145">
        <v>-0.26786064058715903</v>
      </c>
      <c r="P530" s="145">
        <v>0.11969017502208087</v>
      </c>
      <c r="Q530" s="145">
        <v>7.4482985974851053</v>
      </c>
      <c r="R530" s="145">
        <v>-0.68736097763164072</v>
      </c>
      <c r="S530" s="145">
        <v>0.6811067043580421</v>
      </c>
      <c r="T530" s="145">
        <v>-0.73715488864238621</v>
      </c>
      <c r="U530" s="6"/>
    </row>
    <row r="531" spans="1:21">
      <c r="A531" s="127" t="s">
        <v>5186</v>
      </c>
      <c r="B531" s="127" t="s">
        <v>5187</v>
      </c>
      <c r="C531" s="145" t="s">
        <v>7814</v>
      </c>
      <c r="D531" s="145" t="s">
        <v>7814</v>
      </c>
      <c r="E531" s="145" t="s">
        <v>7814</v>
      </c>
      <c r="F531" s="145" t="s">
        <v>7814</v>
      </c>
      <c r="G531" s="145" t="s">
        <v>7814</v>
      </c>
      <c r="H531" s="145" t="s">
        <v>7814</v>
      </c>
      <c r="I531" s="145" t="s">
        <v>7814</v>
      </c>
      <c r="J531" s="145" t="s">
        <v>7814</v>
      </c>
      <c r="K531" s="145" t="s">
        <v>7814</v>
      </c>
      <c r="L531" s="145" t="s">
        <v>7814</v>
      </c>
      <c r="M531" s="145" t="s">
        <v>7814</v>
      </c>
      <c r="N531" s="145">
        <v>2.016638763351378</v>
      </c>
      <c r="O531" s="145">
        <v>-0.11836244718548834</v>
      </c>
      <c r="P531" s="145">
        <v>-0.85051204304619477</v>
      </c>
      <c r="Q531" s="145">
        <v>3.7226900112262049</v>
      </c>
      <c r="R531" s="145">
        <v>2.3843680780669221</v>
      </c>
      <c r="S531" s="145">
        <v>-0.69283794412576016</v>
      </c>
      <c r="T531" s="145">
        <v>-0.34774620102757875</v>
      </c>
      <c r="U531" s="6"/>
    </row>
    <row r="532" spans="1:21">
      <c r="A532" s="127" t="s">
        <v>5195</v>
      </c>
      <c r="B532" s="127" t="s">
        <v>5196</v>
      </c>
      <c r="C532" s="145" t="s">
        <v>7814</v>
      </c>
      <c r="D532" s="145" t="s">
        <v>7814</v>
      </c>
      <c r="E532" s="145" t="s">
        <v>7814</v>
      </c>
      <c r="F532" s="145" t="s">
        <v>7814</v>
      </c>
      <c r="G532" s="145" t="s">
        <v>7814</v>
      </c>
      <c r="H532" s="145" t="s">
        <v>7814</v>
      </c>
      <c r="I532" s="145" t="s">
        <v>7814</v>
      </c>
      <c r="J532" s="145" t="s">
        <v>7814</v>
      </c>
      <c r="K532" s="145" t="s">
        <v>7814</v>
      </c>
      <c r="L532" s="145" t="s">
        <v>7814</v>
      </c>
      <c r="M532" s="145" t="s">
        <v>7814</v>
      </c>
      <c r="N532" s="145">
        <v>-1</v>
      </c>
      <c r="O532" s="145" t="s">
        <v>7814</v>
      </c>
      <c r="P532" s="145" t="s">
        <v>7814</v>
      </c>
      <c r="Q532" s="145" t="s">
        <v>7814</v>
      </c>
      <c r="R532" s="145" t="s">
        <v>7814</v>
      </c>
      <c r="S532" s="145" t="s">
        <v>7814</v>
      </c>
      <c r="T532" s="145" t="s">
        <v>7814</v>
      </c>
      <c r="U532" s="6"/>
    </row>
    <row r="533" spans="1:21">
      <c r="A533" s="127" t="s">
        <v>5198</v>
      </c>
      <c r="B533" s="127" t="s">
        <v>5199</v>
      </c>
      <c r="C533" s="145" t="s">
        <v>7814</v>
      </c>
      <c r="D533" s="145" t="s">
        <v>7814</v>
      </c>
      <c r="E533" s="145" t="s">
        <v>7814</v>
      </c>
      <c r="F533" s="145" t="s">
        <v>7814</v>
      </c>
      <c r="G533" s="145" t="s">
        <v>7814</v>
      </c>
      <c r="H533" s="145" t="s">
        <v>7814</v>
      </c>
      <c r="I533" s="145" t="s">
        <v>7814</v>
      </c>
      <c r="J533" s="145" t="s">
        <v>7814</v>
      </c>
      <c r="K533" s="145" t="s">
        <v>7814</v>
      </c>
      <c r="L533" s="145" t="s">
        <v>7814</v>
      </c>
      <c r="M533" s="145" t="s">
        <v>7814</v>
      </c>
      <c r="N533" s="145">
        <v>9.9848362079036163E-2</v>
      </c>
      <c r="O533" s="145">
        <v>3.0090431496653431E-2</v>
      </c>
      <c r="P533" s="145">
        <v>3.4341063672905563E-2</v>
      </c>
      <c r="Q533" s="145">
        <v>4.2524788956221485E-2</v>
      </c>
      <c r="R533" s="145">
        <v>1.794986518490364E-2</v>
      </c>
      <c r="S533" s="145">
        <v>6.275070484008545E-2</v>
      </c>
      <c r="T533" s="145">
        <v>5.2215251781185655E-2</v>
      </c>
      <c r="U533" s="6"/>
    </row>
    <row r="534" spans="1:21" ht="25.5">
      <c r="A534" s="127" t="s">
        <v>5216</v>
      </c>
      <c r="B534" s="127" t="s">
        <v>5217</v>
      </c>
      <c r="C534" s="145" t="s">
        <v>7814</v>
      </c>
      <c r="D534" s="145" t="s">
        <v>7814</v>
      </c>
      <c r="E534" s="145" t="s">
        <v>7814</v>
      </c>
      <c r="F534" s="145" t="s">
        <v>7814</v>
      </c>
      <c r="G534" s="145" t="s">
        <v>7814</v>
      </c>
      <c r="H534" s="145" t="s">
        <v>7814</v>
      </c>
      <c r="I534" s="145" t="s">
        <v>7814</v>
      </c>
      <c r="J534" s="145" t="s">
        <v>7814</v>
      </c>
      <c r="K534" s="145" t="s">
        <v>7814</v>
      </c>
      <c r="L534" s="145" t="s">
        <v>7814</v>
      </c>
      <c r="M534" s="145" t="s">
        <v>7814</v>
      </c>
      <c r="N534" s="145">
        <v>0.40635244790452357</v>
      </c>
      <c r="O534" s="145">
        <v>-0.41924115122869848</v>
      </c>
      <c r="P534" s="145">
        <v>1.4905020549283879E-2</v>
      </c>
      <c r="Q534" s="145">
        <v>-3.5404971786975901E-2</v>
      </c>
      <c r="R534" s="145">
        <v>4.8433344656830411E-3</v>
      </c>
      <c r="S534" s="145">
        <v>1.8880395114116461E-2</v>
      </c>
      <c r="T534" s="145">
        <v>-8.809674707259009E-2</v>
      </c>
      <c r="U534" s="6"/>
    </row>
    <row r="535" spans="1:21">
      <c r="A535" s="127" t="s">
        <v>5223</v>
      </c>
      <c r="B535" s="127" t="s">
        <v>5224</v>
      </c>
      <c r="C535" s="145" t="s">
        <v>7814</v>
      </c>
      <c r="D535" s="145" t="s">
        <v>7814</v>
      </c>
      <c r="E535" s="145" t="s">
        <v>7814</v>
      </c>
      <c r="F535" s="145" t="s">
        <v>7814</v>
      </c>
      <c r="G535" s="145" t="s">
        <v>7814</v>
      </c>
      <c r="H535" s="145" t="s">
        <v>7814</v>
      </c>
      <c r="I535" s="145" t="s">
        <v>7814</v>
      </c>
      <c r="J535" s="145" t="s">
        <v>7814</v>
      </c>
      <c r="K535" s="145" t="s">
        <v>7814</v>
      </c>
      <c r="L535" s="145" t="s">
        <v>7814</v>
      </c>
      <c r="M535" s="145" t="s">
        <v>7814</v>
      </c>
      <c r="N535" s="145">
        <v>1.3135645638344553</v>
      </c>
      <c r="O535" s="145">
        <v>4.0645094982350853E-2</v>
      </c>
      <c r="P535" s="145">
        <v>8.9793055189823584E-2</v>
      </c>
      <c r="Q535" s="145">
        <v>-0.1313206401511621</v>
      </c>
      <c r="R535" s="145">
        <v>4.247811130550048E-3</v>
      </c>
      <c r="S535" s="145">
        <v>-5.9643853387014806E-2</v>
      </c>
      <c r="T535" s="145">
        <v>9.9895803654258153E-2</v>
      </c>
      <c r="U535" s="6"/>
    </row>
    <row r="536" spans="1:21">
      <c r="A536" s="127" t="s">
        <v>7677</v>
      </c>
      <c r="B536" s="127" t="s">
        <v>7678</v>
      </c>
      <c r="C536" s="145" t="s">
        <v>7814</v>
      </c>
      <c r="D536" s="145" t="s">
        <v>7814</v>
      </c>
      <c r="E536" s="145" t="s">
        <v>7814</v>
      </c>
      <c r="F536" s="145" t="s">
        <v>7814</v>
      </c>
      <c r="G536" s="145" t="s">
        <v>7814</v>
      </c>
      <c r="H536" s="145" t="s">
        <v>7814</v>
      </c>
      <c r="I536" s="145" t="s">
        <v>7814</v>
      </c>
      <c r="J536" s="145" t="s">
        <v>7814</v>
      </c>
      <c r="K536" s="145" t="s">
        <v>7814</v>
      </c>
      <c r="L536" s="145" t="s">
        <v>7814</v>
      </c>
      <c r="M536" s="145" t="s">
        <v>7814</v>
      </c>
      <c r="N536" s="145" t="s">
        <v>7814</v>
      </c>
      <c r="O536" s="145">
        <v>-1</v>
      </c>
      <c r="P536" s="145" t="s">
        <v>7814</v>
      </c>
      <c r="Q536" s="145" t="s">
        <v>7814</v>
      </c>
      <c r="R536" s="145" t="s">
        <v>7814</v>
      </c>
      <c r="S536" s="145" t="s">
        <v>7814</v>
      </c>
      <c r="T536" s="145" t="s">
        <v>7814</v>
      </c>
      <c r="U536" s="6"/>
    </row>
    <row r="537" spans="1:21">
      <c r="A537" s="127" t="s">
        <v>5227</v>
      </c>
      <c r="B537" s="127" t="s">
        <v>5228</v>
      </c>
      <c r="C537" s="145" t="s">
        <v>7814</v>
      </c>
      <c r="D537" s="145" t="s">
        <v>7814</v>
      </c>
      <c r="E537" s="145" t="s">
        <v>7814</v>
      </c>
      <c r="F537" s="145" t="s">
        <v>7814</v>
      </c>
      <c r="G537" s="145" t="s">
        <v>7814</v>
      </c>
      <c r="H537" s="145" t="s">
        <v>7814</v>
      </c>
      <c r="I537" s="145" t="s">
        <v>7814</v>
      </c>
      <c r="J537" s="145" t="s">
        <v>7814</v>
      </c>
      <c r="K537" s="145" t="s">
        <v>7814</v>
      </c>
      <c r="L537" s="145" t="s">
        <v>7814</v>
      </c>
      <c r="M537" s="145" t="s">
        <v>7814</v>
      </c>
      <c r="N537" s="145">
        <v>-1.9627828160922896E-2</v>
      </c>
      <c r="O537" s="145">
        <v>0.30035543759182948</v>
      </c>
      <c r="P537" s="145">
        <v>3.1780006788102257E-3</v>
      </c>
      <c r="Q537" s="145">
        <v>-2.5981356154819314E-2</v>
      </c>
      <c r="R537" s="145">
        <v>-4.9052909569641277E-2</v>
      </c>
      <c r="S537" s="145">
        <v>-0.19811400518813174</v>
      </c>
      <c r="T537" s="145">
        <v>3.0427920375914432E-2</v>
      </c>
      <c r="U537" s="6"/>
    </row>
    <row r="538" spans="1:21" ht="25.5">
      <c r="A538" s="127" t="s">
        <v>5241</v>
      </c>
      <c r="B538" s="127" t="s">
        <v>5242</v>
      </c>
      <c r="C538" s="145" t="s">
        <v>7814</v>
      </c>
      <c r="D538" s="145" t="s">
        <v>7814</v>
      </c>
      <c r="E538" s="145" t="s">
        <v>7814</v>
      </c>
      <c r="F538" s="145" t="s">
        <v>7814</v>
      </c>
      <c r="G538" s="145" t="s">
        <v>7814</v>
      </c>
      <c r="H538" s="145" t="s">
        <v>7814</v>
      </c>
      <c r="I538" s="145" t="s">
        <v>7814</v>
      </c>
      <c r="J538" s="145" t="s">
        <v>7814</v>
      </c>
      <c r="K538" s="145" t="s">
        <v>7814</v>
      </c>
      <c r="L538" s="145" t="s">
        <v>7814</v>
      </c>
      <c r="M538" s="145" t="s">
        <v>7814</v>
      </c>
      <c r="N538" s="145">
        <v>-0.61713687912795256</v>
      </c>
      <c r="O538" s="145">
        <v>0.3937092514704193</v>
      </c>
      <c r="P538" s="145">
        <v>-7.7803756416449463E-3</v>
      </c>
      <c r="Q538" s="145">
        <v>-0.10877161160355683</v>
      </c>
      <c r="R538" s="145">
        <v>1.68843599556565</v>
      </c>
      <c r="S538" s="145">
        <v>-4.4777746599123279E-2</v>
      </c>
      <c r="T538" s="145">
        <v>-0.11803680342856075</v>
      </c>
      <c r="U538" s="6"/>
    </row>
    <row r="539" spans="1:21">
      <c r="A539" s="127" t="s">
        <v>5248</v>
      </c>
      <c r="B539" s="127" t="s">
        <v>5249</v>
      </c>
      <c r="C539" s="145" t="s">
        <v>7814</v>
      </c>
      <c r="D539" s="145" t="s">
        <v>7814</v>
      </c>
      <c r="E539" s="145" t="s">
        <v>7814</v>
      </c>
      <c r="F539" s="145" t="s">
        <v>7814</v>
      </c>
      <c r="G539" s="145" t="s">
        <v>7814</v>
      </c>
      <c r="H539" s="145" t="s">
        <v>7814</v>
      </c>
      <c r="I539" s="145" t="s">
        <v>7814</v>
      </c>
      <c r="J539" s="145" t="s">
        <v>7814</v>
      </c>
      <c r="K539" s="145" t="s">
        <v>7814</v>
      </c>
      <c r="L539" s="145" t="s">
        <v>7814</v>
      </c>
      <c r="M539" s="145" t="s">
        <v>7814</v>
      </c>
      <c r="N539" s="145">
        <v>0.16754213308946617</v>
      </c>
      <c r="O539" s="145">
        <v>0.18870278650680655</v>
      </c>
      <c r="P539" s="145">
        <v>0.17233843543460914</v>
      </c>
      <c r="Q539" s="145">
        <v>0.12708421810503318</v>
      </c>
      <c r="R539" s="145">
        <v>0.20819849354161407</v>
      </c>
      <c r="S539" s="145">
        <v>-2.74206505990435E-2</v>
      </c>
      <c r="T539" s="145">
        <v>0.13766883550124412</v>
      </c>
      <c r="U539" s="6"/>
    </row>
    <row r="540" spans="1:21">
      <c r="A540" s="127" t="s">
        <v>5259</v>
      </c>
      <c r="B540" s="127" t="s">
        <v>5260</v>
      </c>
      <c r="C540" s="145" t="s">
        <v>7814</v>
      </c>
      <c r="D540" s="145" t="s">
        <v>7814</v>
      </c>
      <c r="E540" s="145" t="s">
        <v>7814</v>
      </c>
      <c r="F540" s="145" t="s">
        <v>7814</v>
      </c>
      <c r="G540" s="145" t="s">
        <v>7814</v>
      </c>
      <c r="H540" s="145" t="s">
        <v>7814</v>
      </c>
      <c r="I540" s="145" t="s">
        <v>7814</v>
      </c>
      <c r="J540" s="145" t="s">
        <v>7814</v>
      </c>
      <c r="K540" s="145" t="s">
        <v>7814</v>
      </c>
      <c r="L540" s="145" t="s">
        <v>7814</v>
      </c>
      <c r="M540" s="145" t="s">
        <v>7814</v>
      </c>
      <c r="N540" s="145">
        <v>-0.24442064980764408</v>
      </c>
      <c r="O540" s="145">
        <v>-0.23261554673809393</v>
      </c>
      <c r="P540" s="145">
        <v>8.4013115679034672E-3</v>
      </c>
      <c r="Q540" s="145">
        <v>0.32492024465103869</v>
      </c>
      <c r="R540" s="145">
        <v>-0.11927151522321844</v>
      </c>
      <c r="S540" s="145">
        <v>-2.1630783048627145E-2</v>
      </c>
      <c r="T540" s="145">
        <v>1.1617987661137837E-2</v>
      </c>
      <c r="U540" s="6"/>
    </row>
    <row r="541" spans="1:21">
      <c r="A541" s="127" t="s">
        <v>5269</v>
      </c>
      <c r="B541" s="127" t="s">
        <v>5270</v>
      </c>
      <c r="C541" s="145" t="s">
        <v>7814</v>
      </c>
      <c r="D541" s="145" t="s">
        <v>7814</v>
      </c>
      <c r="E541" s="145" t="s">
        <v>7814</v>
      </c>
      <c r="F541" s="145" t="s">
        <v>7814</v>
      </c>
      <c r="G541" s="145" t="s">
        <v>7814</v>
      </c>
      <c r="H541" s="145" t="s">
        <v>7814</v>
      </c>
      <c r="I541" s="145" t="s">
        <v>7814</v>
      </c>
      <c r="J541" s="145" t="s">
        <v>7814</v>
      </c>
      <c r="K541" s="145" t="s">
        <v>7814</v>
      </c>
      <c r="L541" s="145" t="s">
        <v>7814</v>
      </c>
      <c r="M541" s="145" t="s">
        <v>7814</v>
      </c>
      <c r="N541" s="145">
        <v>0.16953230260117036</v>
      </c>
      <c r="O541" s="145">
        <v>0.55132984988900346</v>
      </c>
      <c r="P541" s="145">
        <v>1.2451039165552955</v>
      </c>
      <c r="Q541" s="145">
        <v>1.3113053158187771</v>
      </c>
      <c r="R541" s="145">
        <v>-0.79535938686002994</v>
      </c>
      <c r="S541" s="145">
        <v>108.22012480231494</v>
      </c>
      <c r="T541" s="145">
        <v>-0.74078057258686492</v>
      </c>
      <c r="U541" s="6"/>
    </row>
    <row r="542" spans="1:21">
      <c r="A542" s="127" t="s">
        <v>5273</v>
      </c>
      <c r="B542" s="127" t="s">
        <v>5274</v>
      </c>
      <c r="C542" s="145" t="s">
        <v>7814</v>
      </c>
      <c r="D542" s="145" t="s">
        <v>7814</v>
      </c>
      <c r="E542" s="145" t="s">
        <v>7814</v>
      </c>
      <c r="F542" s="145" t="s">
        <v>7814</v>
      </c>
      <c r="G542" s="145" t="s">
        <v>7814</v>
      </c>
      <c r="H542" s="145" t="s">
        <v>7814</v>
      </c>
      <c r="I542" s="145" t="s">
        <v>7814</v>
      </c>
      <c r="J542" s="145" t="s">
        <v>7814</v>
      </c>
      <c r="K542" s="145" t="s">
        <v>7814</v>
      </c>
      <c r="L542" s="145" t="s">
        <v>7814</v>
      </c>
      <c r="M542" s="145" t="s">
        <v>7814</v>
      </c>
      <c r="N542" s="145">
        <v>-1</v>
      </c>
      <c r="O542" s="145" t="s">
        <v>7814</v>
      </c>
      <c r="P542" s="145">
        <v>-1</v>
      </c>
      <c r="Q542" s="145" t="s">
        <v>7814</v>
      </c>
      <c r="R542" s="145">
        <v>0.14111518292959613</v>
      </c>
      <c r="S542" s="145">
        <v>95.729256000000007</v>
      </c>
      <c r="T542" s="145">
        <v>-0.21822734581975908</v>
      </c>
      <c r="U542" s="6"/>
    </row>
    <row r="543" spans="1:21">
      <c r="A543" s="127" t="s">
        <v>5277</v>
      </c>
      <c r="B543" s="127" t="s">
        <v>220</v>
      </c>
      <c r="C543" s="145" t="s">
        <v>7814</v>
      </c>
      <c r="D543" s="145" t="s">
        <v>7814</v>
      </c>
      <c r="E543" s="145" t="s">
        <v>7814</v>
      </c>
      <c r="F543" s="145" t="s">
        <v>7814</v>
      </c>
      <c r="G543" s="145" t="s">
        <v>7814</v>
      </c>
      <c r="H543" s="145" t="s">
        <v>7814</v>
      </c>
      <c r="I543" s="145" t="s">
        <v>7814</v>
      </c>
      <c r="J543" s="145" t="s">
        <v>7814</v>
      </c>
      <c r="K543" s="145" t="s">
        <v>7814</v>
      </c>
      <c r="L543" s="145" t="s">
        <v>7814</v>
      </c>
      <c r="M543" s="145" t="s">
        <v>7814</v>
      </c>
      <c r="N543" s="145">
        <v>-0.53535961520197017</v>
      </c>
      <c r="O543" s="145">
        <v>3.5527280854491345</v>
      </c>
      <c r="P543" s="145">
        <v>-0.24117357274743415</v>
      </c>
      <c r="Q543" s="145">
        <v>-5.6867571747415378E-2</v>
      </c>
      <c r="R543" s="145">
        <v>0.49149248516069055</v>
      </c>
      <c r="S543" s="145">
        <v>0.8775493867940426</v>
      </c>
      <c r="T543" s="145">
        <v>-0.31295530884228151</v>
      </c>
      <c r="U543" s="6"/>
    </row>
    <row r="544" spans="1:21">
      <c r="A544" s="127" t="s">
        <v>7679</v>
      </c>
      <c r="B544" s="127" t="s">
        <v>7649</v>
      </c>
      <c r="C544" s="145" t="s">
        <v>7814</v>
      </c>
      <c r="D544" s="145" t="s">
        <v>7814</v>
      </c>
      <c r="E544" s="145" t="s">
        <v>7814</v>
      </c>
      <c r="F544" s="145" t="s">
        <v>7814</v>
      </c>
      <c r="G544" s="145" t="s">
        <v>7814</v>
      </c>
      <c r="H544" s="145" t="s">
        <v>7814</v>
      </c>
      <c r="I544" s="145" t="s">
        <v>7814</v>
      </c>
      <c r="J544" s="145" t="s">
        <v>7814</v>
      </c>
      <c r="K544" s="145" t="s">
        <v>7814</v>
      </c>
      <c r="L544" s="145" t="s">
        <v>7814</v>
      </c>
      <c r="M544" s="145" t="s">
        <v>7814</v>
      </c>
      <c r="N544" s="145" t="s">
        <v>7814</v>
      </c>
      <c r="O544" s="145">
        <v>3.2765809987330927</v>
      </c>
      <c r="P544" s="145">
        <v>-0.42313904209948139</v>
      </c>
      <c r="Q544" s="145">
        <v>-7.2345306732986572E-2</v>
      </c>
      <c r="R544" s="145">
        <v>-0.11900150135890737</v>
      </c>
      <c r="S544" s="145">
        <v>-4.7162195512581974E-2</v>
      </c>
      <c r="T544" s="145">
        <v>2.7904466384358191</v>
      </c>
      <c r="U544" s="6"/>
    </row>
    <row r="545" spans="1:21">
      <c r="A545" s="127" t="s">
        <v>5281</v>
      </c>
      <c r="B545" s="127" t="s">
        <v>27</v>
      </c>
      <c r="C545" s="145" t="s">
        <v>7814</v>
      </c>
      <c r="D545" s="145" t="s">
        <v>7814</v>
      </c>
      <c r="E545" s="145" t="s">
        <v>7814</v>
      </c>
      <c r="F545" s="145" t="s">
        <v>7814</v>
      </c>
      <c r="G545" s="145" t="s">
        <v>7814</v>
      </c>
      <c r="H545" s="145" t="s">
        <v>7814</v>
      </c>
      <c r="I545" s="145" t="s">
        <v>7814</v>
      </c>
      <c r="J545" s="145" t="s">
        <v>7814</v>
      </c>
      <c r="K545" s="145" t="s">
        <v>7814</v>
      </c>
      <c r="L545" s="145" t="s">
        <v>7814</v>
      </c>
      <c r="M545" s="145" t="s">
        <v>7814</v>
      </c>
      <c r="N545" s="145">
        <v>-0.11498904606176784</v>
      </c>
      <c r="O545" s="145">
        <v>13.66059724985902</v>
      </c>
      <c r="P545" s="145">
        <v>-0.83531931537717385</v>
      </c>
      <c r="Q545" s="145">
        <v>-0.35290177622508839</v>
      </c>
      <c r="R545" s="145">
        <v>-0.10306368665584306</v>
      </c>
      <c r="S545" s="145">
        <v>3.9606946518425756</v>
      </c>
      <c r="T545" s="145">
        <v>0.26366987981395112</v>
      </c>
      <c r="U545" s="6"/>
    </row>
    <row r="546" spans="1:21">
      <c r="A546" s="127" t="s">
        <v>5291</v>
      </c>
      <c r="B546" s="127" t="s">
        <v>5292</v>
      </c>
      <c r="C546" s="145" t="s">
        <v>7814</v>
      </c>
      <c r="D546" s="145" t="s">
        <v>7814</v>
      </c>
      <c r="E546" s="145" t="s">
        <v>7814</v>
      </c>
      <c r="F546" s="145" t="s">
        <v>7814</v>
      </c>
      <c r="G546" s="145" t="s">
        <v>7814</v>
      </c>
      <c r="H546" s="145" t="s">
        <v>7814</v>
      </c>
      <c r="I546" s="145" t="s">
        <v>7814</v>
      </c>
      <c r="J546" s="145" t="s">
        <v>7814</v>
      </c>
      <c r="K546" s="145" t="s">
        <v>7814</v>
      </c>
      <c r="L546" s="145" t="s">
        <v>7814</v>
      </c>
      <c r="M546" s="145" t="s">
        <v>7814</v>
      </c>
      <c r="N546" s="145">
        <v>9.1554294033464156</v>
      </c>
      <c r="O546" s="145">
        <v>-0.39584932666198303</v>
      </c>
      <c r="P546" s="145">
        <v>1.9894422273553247</v>
      </c>
      <c r="Q546" s="145">
        <v>0.71982397939091147</v>
      </c>
      <c r="R546" s="145">
        <v>-0.79833259874680884</v>
      </c>
      <c r="S546" s="145">
        <v>0.92986405451669019</v>
      </c>
      <c r="T546" s="145">
        <v>-0.4006163055211156</v>
      </c>
      <c r="U546" s="6"/>
    </row>
    <row r="547" spans="1:21" ht="25.5">
      <c r="A547" s="127" t="s">
        <v>5300</v>
      </c>
      <c r="B547" s="127" t="s">
        <v>5301</v>
      </c>
      <c r="C547" s="145" t="s">
        <v>7814</v>
      </c>
      <c r="D547" s="145" t="s">
        <v>7814</v>
      </c>
      <c r="E547" s="145" t="s">
        <v>7814</v>
      </c>
      <c r="F547" s="145" t="s">
        <v>7814</v>
      </c>
      <c r="G547" s="145" t="s">
        <v>7814</v>
      </c>
      <c r="H547" s="145" t="s">
        <v>7814</v>
      </c>
      <c r="I547" s="145" t="s">
        <v>7814</v>
      </c>
      <c r="J547" s="145" t="s">
        <v>7814</v>
      </c>
      <c r="K547" s="145" t="s">
        <v>7814</v>
      </c>
      <c r="L547" s="145" t="s">
        <v>7814</v>
      </c>
      <c r="M547" s="145" t="s">
        <v>7814</v>
      </c>
      <c r="N547" s="145">
        <v>-0.2303108336785023</v>
      </c>
      <c r="O547" s="145">
        <v>0.13373612571918134</v>
      </c>
      <c r="P547" s="145">
        <v>1.7439313503616494</v>
      </c>
      <c r="Q547" s="145">
        <v>-0.49685072970046013</v>
      </c>
      <c r="R547" s="145">
        <v>6.0948897240303786E-2</v>
      </c>
      <c r="S547" s="145">
        <v>0.74582317260967279</v>
      </c>
      <c r="T547" s="145">
        <v>-4.9433955733514418E-2</v>
      </c>
      <c r="U547" s="6"/>
    </row>
    <row r="548" spans="1:21">
      <c r="A548" s="127" t="s">
        <v>7680</v>
      </c>
      <c r="B548" s="127" t="s">
        <v>7681</v>
      </c>
      <c r="C548" s="145" t="s">
        <v>7814</v>
      </c>
      <c r="D548" s="145" t="s">
        <v>7814</v>
      </c>
      <c r="E548" s="145" t="s">
        <v>7814</v>
      </c>
      <c r="F548" s="145" t="s">
        <v>7814</v>
      </c>
      <c r="G548" s="145" t="s">
        <v>7814</v>
      </c>
      <c r="H548" s="145" t="s">
        <v>7814</v>
      </c>
      <c r="I548" s="145" t="s">
        <v>7814</v>
      </c>
      <c r="J548" s="145" t="s">
        <v>7814</v>
      </c>
      <c r="K548" s="145" t="s">
        <v>7814</v>
      </c>
      <c r="L548" s="145" t="s">
        <v>7814</v>
      </c>
      <c r="M548" s="145" t="s">
        <v>7814</v>
      </c>
      <c r="N548" s="145" t="s">
        <v>7814</v>
      </c>
      <c r="O548" s="145">
        <v>-1</v>
      </c>
      <c r="P548" s="145" t="s">
        <v>7814</v>
      </c>
      <c r="Q548" s="145" t="s">
        <v>7814</v>
      </c>
      <c r="R548" s="145" t="s">
        <v>7814</v>
      </c>
      <c r="S548" s="145" t="s">
        <v>7814</v>
      </c>
      <c r="T548" s="145">
        <v>7.5180690078997188</v>
      </c>
      <c r="U548" s="6"/>
    </row>
    <row r="549" spans="1:21">
      <c r="A549" s="127" t="s">
        <v>7831</v>
      </c>
      <c r="B549" s="89" t="s">
        <v>7832</v>
      </c>
      <c r="C549" s="145" t="s">
        <v>7814</v>
      </c>
      <c r="D549" s="145" t="s">
        <v>7814</v>
      </c>
      <c r="E549" s="145" t="s">
        <v>7814</v>
      </c>
      <c r="F549" s="145" t="s">
        <v>7814</v>
      </c>
      <c r="G549" s="145" t="s">
        <v>7814</v>
      </c>
      <c r="H549" s="145" t="s">
        <v>7814</v>
      </c>
      <c r="I549" s="145" t="s">
        <v>7814</v>
      </c>
      <c r="J549" s="145" t="s">
        <v>7814</v>
      </c>
      <c r="K549" s="145" t="s">
        <v>7814</v>
      </c>
      <c r="L549" s="145" t="s">
        <v>7814</v>
      </c>
      <c r="M549" s="145" t="s">
        <v>7814</v>
      </c>
      <c r="N549" s="145" t="s">
        <v>7814</v>
      </c>
      <c r="O549" s="145" t="s">
        <v>7814</v>
      </c>
      <c r="P549" s="145" t="s">
        <v>7814</v>
      </c>
      <c r="Q549" s="145" t="s">
        <v>7814</v>
      </c>
      <c r="R549" s="145" t="s">
        <v>7814</v>
      </c>
      <c r="S549" s="145" t="s">
        <v>7814</v>
      </c>
      <c r="T549" s="145" t="s">
        <v>7814</v>
      </c>
      <c r="U549" s="6"/>
    </row>
    <row r="550" spans="1:21">
      <c r="A550" s="127" t="s">
        <v>5305</v>
      </c>
      <c r="B550" s="127" t="s">
        <v>4296</v>
      </c>
      <c r="C550" s="145">
        <v>0.78861075559442073</v>
      </c>
      <c r="D550" s="145">
        <v>0.76418484418071408</v>
      </c>
      <c r="E550" s="145">
        <v>-0.40632673986902862</v>
      </c>
      <c r="F550" s="145">
        <v>0.87844602973262575</v>
      </c>
      <c r="G550" s="145">
        <v>0.43481217142544987</v>
      </c>
      <c r="H550" s="145">
        <v>-4.5047564313058161E-2</v>
      </c>
      <c r="I550" s="145">
        <v>-5.7356554335962491E-2</v>
      </c>
      <c r="J550" s="145">
        <v>-0.36535090750773402</v>
      </c>
      <c r="K550" s="145">
        <v>0.20719005049527781</v>
      </c>
      <c r="L550" s="145">
        <v>0.44790961173963445</v>
      </c>
      <c r="M550" s="145">
        <v>-0.23186457700542604</v>
      </c>
      <c r="N550" s="145">
        <v>0.11945935119387606</v>
      </c>
      <c r="O550" s="145">
        <v>0.83599411226280063</v>
      </c>
      <c r="P550" s="145">
        <v>0.31661878948272876</v>
      </c>
      <c r="Q550" s="145">
        <v>9.3776448988472358E-2</v>
      </c>
      <c r="R550" s="145">
        <v>0.26444206293598804</v>
      </c>
      <c r="S550" s="145">
        <v>2.7828940315257397E-3</v>
      </c>
      <c r="T550" s="145">
        <v>-1.1008950199891988E-2</v>
      </c>
      <c r="U550" s="6"/>
    </row>
    <row r="551" spans="1:21">
      <c r="A551" s="127" t="s">
        <v>7722</v>
      </c>
      <c r="B551" s="127" t="s">
        <v>7738</v>
      </c>
      <c r="C551" s="145">
        <v>0.16850795079681377</v>
      </c>
      <c r="D551" s="145">
        <v>11.078654094489268</v>
      </c>
      <c r="E551" s="145">
        <v>-4.4704985691003264E-2</v>
      </c>
      <c r="F551" s="145">
        <v>0.17455094196782764</v>
      </c>
      <c r="G551" s="145">
        <v>-0.12236574035014032</v>
      </c>
      <c r="H551" s="145">
        <v>-0.87861073662186762</v>
      </c>
      <c r="I551" s="145">
        <v>-0.27739131449481175</v>
      </c>
      <c r="J551" s="145">
        <v>-0.26421569787981092</v>
      </c>
      <c r="K551" s="145">
        <v>-0.23101548406803249</v>
      </c>
      <c r="L551" s="145">
        <v>0.26274775641464254</v>
      </c>
      <c r="M551" s="145">
        <v>-1</v>
      </c>
      <c r="N551" s="145" t="s">
        <v>7814</v>
      </c>
      <c r="O551" s="145" t="s">
        <v>7814</v>
      </c>
      <c r="P551" s="145" t="s">
        <v>7814</v>
      </c>
      <c r="Q551" s="145" t="s">
        <v>7814</v>
      </c>
      <c r="R551" s="145" t="s">
        <v>7814</v>
      </c>
      <c r="S551" s="145" t="s">
        <v>7814</v>
      </c>
      <c r="T551" s="145" t="s">
        <v>7814</v>
      </c>
      <c r="U551" s="6"/>
    </row>
    <row r="552" spans="1:21">
      <c r="A552" s="127" t="s">
        <v>5306</v>
      </c>
      <c r="B552" s="127" t="s">
        <v>4298</v>
      </c>
      <c r="C552" s="145">
        <v>9.4254983656400726E-2</v>
      </c>
      <c r="D552" s="145">
        <v>0.11455288516278493</v>
      </c>
      <c r="E552" s="145">
        <v>5.2168605000426728E-2</v>
      </c>
      <c r="F552" s="145">
        <v>6.1700005432999638E-2</v>
      </c>
      <c r="G552" s="145">
        <v>6.7299991109891433E-2</v>
      </c>
      <c r="H552" s="145">
        <v>5.4399996826560132E-2</v>
      </c>
      <c r="I552" s="145">
        <v>4.940000725596029E-2</v>
      </c>
      <c r="J552" s="145">
        <v>6.6599998027552385E-2</v>
      </c>
      <c r="K552" s="145">
        <v>9.7700008583702147E-2</v>
      </c>
      <c r="L552" s="145">
        <v>5.0699817424222957E-2</v>
      </c>
      <c r="M552" s="145">
        <v>8.3751237372439169E-2</v>
      </c>
      <c r="N552" s="145">
        <v>8.6084423578383057E-2</v>
      </c>
      <c r="O552" s="145">
        <v>8.7005578824037949E-2</v>
      </c>
      <c r="P552" s="145">
        <v>5.7309544487658549E-2</v>
      </c>
      <c r="Q552" s="145">
        <v>6.968346871657248E-2</v>
      </c>
      <c r="R552" s="145">
        <v>0.13958215278930386</v>
      </c>
      <c r="S552" s="145">
        <v>0.16085504878295398</v>
      </c>
      <c r="T552" s="145">
        <v>0.17818887243642184</v>
      </c>
      <c r="U552" s="6"/>
    </row>
    <row r="553" spans="1:21">
      <c r="A553" s="127" t="s">
        <v>5316</v>
      </c>
      <c r="B553" s="127" t="s">
        <v>550</v>
      </c>
      <c r="C553" s="145" t="s">
        <v>7814</v>
      </c>
      <c r="D553" s="145" t="s">
        <v>7814</v>
      </c>
      <c r="E553" s="145" t="s">
        <v>7814</v>
      </c>
      <c r="F553" s="145" t="s">
        <v>7814</v>
      </c>
      <c r="G553" s="145" t="s">
        <v>7814</v>
      </c>
      <c r="H553" s="145" t="s">
        <v>7814</v>
      </c>
      <c r="I553" s="145" t="s">
        <v>7814</v>
      </c>
      <c r="J553" s="145" t="s">
        <v>7814</v>
      </c>
      <c r="K553" s="145" t="s">
        <v>7814</v>
      </c>
      <c r="L553" s="145" t="s">
        <v>7814</v>
      </c>
      <c r="M553" s="145" t="s">
        <v>7814</v>
      </c>
      <c r="N553" s="145" t="s">
        <v>7814</v>
      </c>
      <c r="O553" s="145" t="s">
        <v>7814</v>
      </c>
      <c r="P553" s="145" t="s">
        <v>7814</v>
      </c>
      <c r="Q553" s="145">
        <v>24.883315102542564</v>
      </c>
      <c r="R553" s="145">
        <v>1.2921162662091692</v>
      </c>
      <c r="S553" s="145">
        <v>-0.99797696872794317</v>
      </c>
      <c r="T553" s="145">
        <v>2.3744097679285714</v>
      </c>
      <c r="U553" s="6"/>
    </row>
    <row r="554" spans="1:21">
      <c r="A554" s="127" t="s">
        <v>5328</v>
      </c>
      <c r="B554" s="127" t="s">
        <v>1209</v>
      </c>
      <c r="C554" s="145">
        <v>-0.91970747064868053</v>
      </c>
      <c r="D554" s="145">
        <v>-1</v>
      </c>
      <c r="E554" s="145" t="s">
        <v>7814</v>
      </c>
      <c r="F554" s="145" t="s">
        <v>7814</v>
      </c>
      <c r="G554" s="145" t="s">
        <v>7814</v>
      </c>
      <c r="H554" s="145" t="s">
        <v>7814</v>
      </c>
      <c r="I554" s="145" t="s">
        <v>7814</v>
      </c>
      <c r="J554" s="145" t="s">
        <v>7814</v>
      </c>
      <c r="K554" s="145" t="s">
        <v>7814</v>
      </c>
      <c r="L554" s="145" t="s">
        <v>7814</v>
      </c>
      <c r="M554" s="145" t="s">
        <v>7814</v>
      </c>
      <c r="N554" s="145">
        <v>2.0640709387468918</v>
      </c>
      <c r="O554" s="145">
        <v>-0.16545818881294064</v>
      </c>
      <c r="P554" s="145">
        <v>-0.50618780962604881</v>
      </c>
      <c r="Q554" s="145">
        <v>-0.18088897474226603</v>
      </c>
      <c r="R554" s="145">
        <v>3.087835650864847</v>
      </c>
      <c r="S554" s="145">
        <v>-0.50833190709105269</v>
      </c>
      <c r="T554" s="145">
        <v>5.0033114494573594</v>
      </c>
      <c r="U554" s="6"/>
    </row>
    <row r="555" spans="1:21">
      <c r="A555" s="127" t="s">
        <v>5330</v>
      </c>
      <c r="B555" s="127" t="s">
        <v>1230</v>
      </c>
      <c r="C555" s="145">
        <v>0.8631200440115796</v>
      </c>
      <c r="D555" s="145">
        <v>0.15045013416958744</v>
      </c>
      <c r="E555" s="145">
        <v>-0.64078883254578589</v>
      </c>
      <c r="F555" s="145">
        <v>2.0923817940985763</v>
      </c>
      <c r="G555" s="145">
        <v>0.79554687195304497</v>
      </c>
      <c r="H555" s="145">
        <v>0.21474102326181513</v>
      </c>
      <c r="I555" s="145">
        <v>-5.1156076488996512E-2</v>
      </c>
      <c r="J555" s="145">
        <v>-0.37076057062646445</v>
      </c>
      <c r="K555" s="145">
        <v>0.22066799346895485</v>
      </c>
      <c r="L555" s="145">
        <v>0.45536478428917954</v>
      </c>
      <c r="M555" s="145">
        <v>-0.26317319856201132</v>
      </c>
      <c r="N555" s="145">
        <v>0.10496472713431659</v>
      </c>
      <c r="O555" s="145">
        <v>0.27217140674455131</v>
      </c>
      <c r="P555" s="145">
        <v>0.40599207101728424</v>
      </c>
      <c r="Q555" s="145">
        <v>-0.25027015888659798</v>
      </c>
      <c r="R555" s="145">
        <v>0.53143507575546922</v>
      </c>
      <c r="S555" s="145">
        <v>8.4608412831692792E-2</v>
      </c>
      <c r="T555" s="145">
        <v>0.23256490546984962</v>
      </c>
      <c r="U555" s="6"/>
    </row>
    <row r="556" spans="1:21">
      <c r="A556" s="127" t="s">
        <v>5349</v>
      </c>
      <c r="B556" s="127" t="s">
        <v>2473</v>
      </c>
      <c r="C556" s="145" t="s">
        <v>7814</v>
      </c>
      <c r="D556" s="145" t="s">
        <v>7814</v>
      </c>
      <c r="E556" s="145" t="s">
        <v>7814</v>
      </c>
      <c r="F556" s="145" t="s">
        <v>7814</v>
      </c>
      <c r="G556" s="145" t="s">
        <v>7814</v>
      </c>
      <c r="H556" s="145" t="s">
        <v>7814</v>
      </c>
      <c r="I556" s="145" t="s">
        <v>7814</v>
      </c>
      <c r="J556" s="145" t="s">
        <v>7814</v>
      </c>
      <c r="K556" s="145" t="s">
        <v>7814</v>
      </c>
      <c r="L556" s="145" t="s">
        <v>7814</v>
      </c>
      <c r="M556" s="145" t="s">
        <v>7814</v>
      </c>
      <c r="N556" s="145">
        <v>0.31858999689886791</v>
      </c>
      <c r="O556" s="145">
        <v>10.010722651358513</v>
      </c>
      <c r="P556" s="145">
        <v>0.16334836573519121</v>
      </c>
      <c r="Q556" s="145">
        <v>0.85532633918208612</v>
      </c>
      <c r="R556" s="145">
        <v>2.1551343879958051E-2</v>
      </c>
      <c r="S556" s="145">
        <v>-0.10342750223441086</v>
      </c>
      <c r="T556" s="145">
        <v>-0.4243157848623087</v>
      </c>
      <c r="U556" s="6"/>
    </row>
    <row r="557" spans="1:21">
      <c r="A557" s="127" t="s">
        <v>5374</v>
      </c>
      <c r="B557" s="127" t="s">
        <v>5375</v>
      </c>
      <c r="C557" s="145">
        <v>0.17910388892238213</v>
      </c>
      <c r="D557" s="145">
        <v>9.0213958938044736E-2</v>
      </c>
      <c r="E557" s="145">
        <v>0.24523136928677527</v>
      </c>
      <c r="F557" s="145">
        <v>-3.1822716459181416E-2</v>
      </c>
      <c r="G557" s="145">
        <v>4.2040857805052574E-2</v>
      </c>
      <c r="H557" s="145">
        <v>0.14792243982801595</v>
      </c>
      <c r="I557" s="145">
        <v>0.18595464490428909</v>
      </c>
      <c r="J557" s="145">
        <v>8.5072145449876485E-2</v>
      </c>
      <c r="K557" s="145">
        <v>-2.7667059833988133E-2</v>
      </c>
      <c r="L557" s="145">
        <v>5.5429791126091921E-2</v>
      </c>
      <c r="M557" s="145">
        <v>9.8546980808390916E-2</v>
      </c>
      <c r="N557" s="145">
        <v>8.5458012475081765E-2</v>
      </c>
      <c r="O557" s="145">
        <v>2.5609592149542629E-2</v>
      </c>
      <c r="P557" s="145">
        <v>6.3775091742815967E-2</v>
      </c>
      <c r="Q557" s="145">
        <v>0.1343972365038483</v>
      </c>
      <c r="R557" s="145">
        <v>0.17489057012581954</v>
      </c>
      <c r="S557" s="145">
        <v>6.0688436458905412E-2</v>
      </c>
      <c r="T557" s="145">
        <v>0.13909963181349475</v>
      </c>
      <c r="U557" s="6"/>
    </row>
    <row r="558" spans="1:21">
      <c r="A558" s="127" t="s">
        <v>5376</v>
      </c>
      <c r="B558" s="127" t="s">
        <v>2761</v>
      </c>
      <c r="C558" s="145">
        <v>0.10557641580063765</v>
      </c>
      <c r="D558" s="145">
        <v>0.11736073597720507</v>
      </c>
      <c r="E558" s="145">
        <v>0.11347396364040749</v>
      </c>
      <c r="F558" s="145">
        <v>0.12837651003289607</v>
      </c>
      <c r="G558" s="145">
        <v>-3.7474232353669944E-2</v>
      </c>
      <c r="H558" s="145">
        <v>0.16769073473268212</v>
      </c>
      <c r="I558" s="145">
        <v>7.774300699456245E-2</v>
      </c>
      <c r="J558" s="145">
        <v>0.11002366852842541</v>
      </c>
      <c r="K558" s="145">
        <v>9.4299801003804321E-2</v>
      </c>
      <c r="L558" s="145">
        <v>8.1804017684733707E-2</v>
      </c>
      <c r="M558" s="145">
        <v>0.18618690517607434</v>
      </c>
      <c r="N558" s="145">
        <v>7.2906450550399515E-2</v>
      </c>
      <c r="O558" s="145">
        <v>2.0484278324317207E-2</v>
      </c>
      <c r="P558" s="145">
        <v>0.10207789476415041</v>
      </c>
      <c r="Q558" s="145">
        <v>0.11551082285690524</v>
      </c>
      <c r="R558" s="145">
        <v>0.13204802362710891</v>
      </c>
      <c r="S558" s="145">
        <v>0.1776931806291687</v>
      </c>
      <c r="T558" s="145">
        <v>0.15581037937791237</v>
      </c>
      <c r="U558" s="6"/>
    </row>
    <row r="559" spans="1:21">
      <c r="A559" s="127" t="s">
        <v>5385</v>
      </c>
      <c r="B559" s="127" t="s">
        <v>2765</v>
      </c>
      <c r="C559" s="145">
        <v>0.1006773040539707</v>
      </c>
      <c r="D559" s="145">
        <v>0.19797366230725319</v>
      </c>
      <c r="E559" s="145">
        <v>0.16339830817287135</v>
      </c>
      <c r="F559" s="145">
        <v>-0.19330575978839279</v>
      </c>
      <c r="G559" s="145">
        <v>0.10816296423205107</v>
      </c>
      <c r="H559" s="145">
        <v>9.3372251450794377E-2</v>
      </c>
      <c r="I559" s="145">
        <v>0.3206050595180478</v>
      </c>
      <c r="J559" s="145">
        <v>4.873676896206775E-3</v>
      </c>
      <c r="K559" s="145">
        <v>8.0353716264152775E-2</v>
      </c>
      <c r="L559" s="145">
        <v>-5.9833210917109067E-2</v>
      </c>
      <c r="M559" s="145">
        <v>4.9175420605589368E-2</v>
      </c>
      <c r="N559" s="145">
        <v>0.10537214599793927</v>
      </c>
      <c r="O559" s="145">
        <v>4.8347687122294154E-2</v>
      </c>
      <c r="P559" s="145">
        <v>0.1406019481860869</v>
      </c>
      <c r="Q559" s="145">
        <v>8.3535409330689259E-2</v>
      </c>
      <c r="R559" s="145">
        <v>0.15884656582471293</v>
      </c>
      <c r="S559" s="145">
        <v>0.12285027044431658</v>
      </c>
      <c r="T559" s="145">
        <v>9.6629266746936213E-2</v>
      </c>
      <c r="U559" s="6"/>
    </row>
    <row r="560" spans="1:21">
      <c r="A560" s="127" t="s">
        <v>5403</v>
      </c>
      <c r="B560" s="127" t="s">
        <v>5404</v>
      </c>
      <c r="C560" s="145">
        <v>-0.20048849907391667</v>
      </c>
      <c r="D560" s="145">
        <v>0.44211574363471534</v>
      </c>
      <c r="E560" s="145">
        <v>-4.6515918293055375E-2</v>
      </c>
      <c r="F560" s="145">
        <v>0.14727729330594172</v>
      </c>
      <c r="G560" s="145">
        <v>-0.23110208450946312</v>
      </c>
      <c r="H560" s="145">
        <v>0.46404758714179883</v>
      </c>
      <c r="I560" s="145">
        <v>-0.23144195422026032</v>
      </c>
      <c r="J560" s="145">
        <v>0.19845588978115664</v>
      </c>
      <c r="K560" s="145">
        <v>-0.21367921440577553</v>
      </c>
      <c r="L560" s="145">
        <v>1.6394009380494678E-2</v>
      </c>
      <c r="M560" s="145">
        <v>-3.7264821265815783E-3</v>
      </c>
      <c r="N560" s="145">
        <v>0.2126135114053978</v>
      </c>
      <c r="O560" s="145">
        <v>-0.27080309083933846</v>
      </c>
      <c r="P560" s="145">
        <v>1.3449825809510431E-2</v>
      </c>
      <c r="Q560" s="145">
        <v>-6.2431342623743585E-2</v>
      </c>
      <c r="R560" s="145">
        <v>0.41297040844782296</v>
      </c>
      <c r="S560" s="145">
        <v>-0.15596225004863845</v>
      </c>
      <c r="T560" s="145">
        <v>0.37841484074183795</v>
      </c>
      <c r="U560" s="6"/>
    </row>
    <row r="561" spans="1:21">
      <c r="A561" s="127" t="s">
        <v>5412</v>
      </c>
      <c r="B561" s="127" t="s">
        <v>2759</v>
      </c>
      <c r="C561" s="145">
        <v>-0.20093620559365125</v>
      </c>
      <c r="D561" s="145">
        <v>0.40743965157515599</v>
      </c>
      <c r="E561" s="145">
        <v>0.22478800063972548</v>
      </c>
      <c r="F561" s="145">
        <v>0.16814767746271084</v>
      </c>
      <c r="G561" s="145">
        <v>-0.13927971368797284</v>
      </c>
      <c r="H561" s="145">
        <v>0.43593189928842674</v>
      </c>
      <c r="I561" s="145">
        <v>0.11069861034922612</v>
      </c>
      <c r="J561" s="145">
        <v>0.51622586621566446</v>
      </c>
      <c r="K561" s="145">
        <v>-0.30612159395835153</v>
      </c>
      <c r="L561" s="145">
        <v>0.15575145187780881</v>
      </c>
      <c r="M561" s="145">
        <v>5.3012112968522984E-2</v>
      </c>
      <c r="N561" s="145">
        <v>-0.22599217599141991</v>
      </c>
      <c r="O561" s="145">
        <v>-0.40069423754291361</v>
      </c>
      <c r="P561" s="145">
        <v>0.41414044554515012</v>
      </c>
      <c r="Q561" s="145">
        <v>0.26816295254267553</v>
      </c>
      <c r="R561" s="145">
        <v>0.51402239147519746</v>
      </c>
      <c r="S561" s="145">
        <v>-0.33978539534029545</v>
      </c>
      <c r="T561" s="145">
        <v>9.0685054244101379E-2</v>
      </c>
      <c r="U561" s="6"/>
    </row>
    <row r="562" spans="1:21">
      <c r="A562" s="127" t="s">
        <v>5421</v>
      </c>
      <c r="B562" s="127" t="s">
        <v>5422</v>
      </c>
      <c r="C562" s="145">
        <v>4.1291673168403487E-2</v>
      </c>
      <c r="D562" s="145">
        <v>0.15350258786215779</v>
      </c>
      <c r="E562" s="145">
        <v>0.12527500032093494</v>
      </c>
      <c r="F562" s="145">
        <v>0.11068586627756409</v>
      </c>
      <c r="G562" s="145">
        <v>6.7188977930682389E-2</v>
      </c>
      <c r="H562" s="145">
        <v>0.27967408952821265</v>
      </c>
      <c r="I562" s="145">
        <v>0.13206030587391954</v>
      </c>
      <c r="J562" s="145">
        <v>0.37816485164404057</v>
      </c>
      <c r="K562" s="145">
        <v>-0.2968160893536439</v>
      </c>
      <c r="L562" s="145">
        <v>0.17997015838891989</v>
      </c>
      <c r="M562" s="145">
        <v>0.1994870551411328</v>
      </c>
      <c r="N562" s="145">
        <v>0.19684970099216909</v>
      </c>
      <c r="O562" s="145">
        <v>-0.43406180146317735</v>
      </c>
      <c r="P562" s="145">
        <v>0.4919207963480296</v>
      </c>
      <c r="Q562" s="145">
        <v>0.26552004609835977</v>
      </c>
      <c r="R562" s="145">
        <v>0.28818721448712881</v>
      </c>
      <c r="S562" s="145">
        <v>-0.10197964345466452</v>
      </c>
      <c r="T562" s="145">
        <v>0.23519136747469738</v>
      </c>
      <c r="U562" s="6"/>
    </row>
    <row r="563" spans="1:21">
      <c r="A563" s="127" t="s">
        <v>5431</v>
      </c>
      <c r="B563" s="127" t="s">
        <v>5432</v>
      </c>
      <c r="C563" s="145">
        <v>-0.23368593979592137</v>
      </c>
      <c r="D563" s="145">
        <v>0.18657661446917403</v>
      </c>
      <c r="E563" s="145">
        <v>0.12700779868135612</v>
      </c>
      <c r="F563" s="145">
        <v>2.0183224317748379E-2</v>
      </c>
      <c r="G563" s="145">
        <v>-8.7362665040561973E-3</v>
      </c>
      <c r="H563" s="145">
        <v>0.68864395861724914</v>
      </c>
      <c r="I563" s="145">
        <v>4.2422642142745527E-2</v>
      </c>
      <c r="J563" s="145">
        <v>0.16680244828867064</v>
      </c>
      <c r="K563" s="145">
        <v>-7.9687598750995084E-2</v>
      </c>
      <c r="L563" s="145">
        <v>0.15069537295331159</v>
      </c>
      <c r="M563" s="145">
        <v>0.11992283142401816</v>
      </c>
      <c r="N563" s="145">
        <v>0.15263262574111866</v>
      </c>
      <c r="O563" s="145">
        <v>-0.37663438684899303</v>
      </c>
      <c r="P563" s="145">
        <v>0.27821548605432994</v>
      </c>
      <c r="Q563" s="145">
        <v>0.36802669588142212</v>
      </c>
      <c r="R563" s="145">
        <v>0.33818391528969161</v>
      </c>
      <c r="S563" s="145">
        <v>-6.6390728790064288E-2</v>
      </c>
      <c r="T563" s="145">
        <v>0.31300396001830372</v>
      </c>
      <c r="U563" s="6"/>
    </row>
    <row r="564" spans="1:21">
      <c r="A564" s="127" t="s">
        <v>5441</v>
      </c>
      <c r="B564" s="127" t="s">
        <v>5442</v>
      </c>
      <c r="C564" s="145">
        <v>0.19546168412396286</v>
      </c>
      <c r="D564" s="145">
        <v>0.42650618808071228</v>
      </c>
      <c r="E564" s="145">
        <v>7.0534330842343118E-2</v>
      </c>
      <c r="F564" s="145">
        <v>0.70870120354687582</v>
      </c>
      <c r="G564" s="145">
        <v>0.28889577011419165</v>
      </c>
      <c r="H564" s="145">
        <v>6.4961521651107648E-2</v>
      </c>
      <c r="I564" s="145">
        <v>0.19321314607778703</v>
      </c>
      <c r="J564" s="145">
        <v>0.13913478930645981</v>
      </c>
      <c r="K564" s="145">
        <v>-0.1490319799680056</v>
      </c>
      <c r="L564" s="145">
        <v>2.4063572437899392E-2</v>
      </c>
      <c r="M564" s="145">
        <v>4.2606243102638719E-2</v>
      </c>
      <c r="N564" s="145">
        <v>0.18373003245638428</v>
      </c>
      <c r="O564" s="145">
        <v>-6.4338563384153894E-3</v>
      </c>
      <c r="P564" s="145">
        <v>3.5825717985599477E-2</v>
      </c>
      <c r="Q564" s="145">
        <v>0.22228181852428172</v>
      </c>
      <c r="R564" s="145">
        <v>0.2433146047909803</v>
      </c>
      <c r="S564" s="145">
        <v>-0.21370564868443798</v>
      </c>
      <c r="T564" s="145">
        <v>0.21925625102633703</v>
      </c>
      <c r="U564" s="6"/>
    </row>
    <row r="565" spans="1:21">
      <c r="A565" s="127" t="s">
        <v>5451</v>
      </c>
      <c r="B565" s="127" t="s">
        <v>5452</v>
      </c>
      <c r="C565" s="145">
        <v>0.19515572257490585</v>
      </c>
      <c r="D565" s="145">
        <v>3.6375746115777437E-2</v>
      </c>
      <c r="E565" s="145">
        <v>-7.4097330683004656E-2</v>
      </c>
      <c r="F565" s="145">
        <v>0.41074662124154138</v>
      </c>
      <c r="G565" s="145">
        <v>-0.2823943677802036</v>
      </c>
      <c r="H565" s="145">
        <v>5.9941039747751543E-2</v>
      </c>
      <c r="I565" s="145">
        <v>0.28118727202060356</v>
      </c>
      <c r="J565" s="145">
        <v>0.24743234592067082</v>
      </c>
      <c r="K565" s="145">
        <v>-1.8896762704004783E-2</v>
      </c>
      <c r="L565" s="145">
        <v>8.7605119127233427E-2</v>
      </c>
      <c r="M565" s="145">
        <v>1.1621317569970781E-3</v>
      </c>
      <c r="N565" s="145">
        <v>0.30069151508620806</v>
      </c>
      <c r="O565" s="145">
        <v>-0.40365702291331046</v>
      </c>
      <c r="P565" s="145">
        <v>0.53872621657326925</v>
      </c>
      <c r="Q565" s="145">
        <v>0.32234808329214659</v>
      </c>
      <c r="R565" s="145">
        <v>0.30829146207274311</v>
      </c>
      <c r="S565" s="145">
        <v>-0.22385969802107591</v>
      </c>
      <c r="T565" s="145">
        <v>0.28975867608424544</v>
      </c>
      <c r="U565" s="6"/>
    </row>
    <row r="566" spans="1:21">
      <c r="A566" s="127" t="s">
        <v>5470</v>
      </c>
      <c r="B566" s="127" t="s">
        <v>47</v>
      </c>
      <c r="C566" s="145">
        <v>0.69225140326749413</v>
      </c>
      <c r="D566" s="145">
        <v>-0.34917651190796262</v>
      </c>
      <c r="E566" s="145">
        <v>1.1289409638068668</v>
      </c>
      <c r="F566" s="145">
        <v>-0.46993822346262865</v>
      </c>
      <c r="G566" s="145">
        <v>-0.21231864565580205</v>
      </c>
      <c r="H566" s="145">
        <v>0.32298500877402975</v>
      </c>
      <c r="I566" s="145">
        <v>0.23595380879330724</v>
      </c>
      <c r="J566" s="145">
        <v>-2.8393597328804386E-2</v>
      </c>
      <c r="K566" s="145">
        <v>-0.13859684558556043</v>
      </c>
      <c r="L566" s="145">
        <v>0.4376950767070063</v>
      </c>
      <c r="M566" s="145">
        <v>0.14532014809382687</v>
      </c>
      <c r="N566" s="145">
        <v>-0.1526866850899555</v>
      </c>
      <c r="O566" s="145">
        <v>0.45026943710332223</v>
      </c>
      <c r="P566" s="145">
        <v>-0.24978583280573</v>
      </c>
      <c r="Q566" s="145">
        <v>7.4197376939673682E-2</v>
      </c>
      <c r="R566" s="145">
        <v>3.7768282047439747E-2</v>
      </c>
      <c r="S566" s="145">
        <v>0.55134540362633833</v>
      </c>
      <c r="T566" s="145">
        <v>-6.5253170534231662E-3</v>
      </c>
      <c r="U566" s="6"/>
    </row>
    <row r="567" spans="1:21">
      <c r="A567" s="127" t="s">
        <v>5492</v>
      </c>
      <c r="B567" s="127" t="s">
        <v>7682</v>
      </c>
      <c r="C567" s="145" t="s">
        <v>7814</v>
      </c>
      <c r="D567" s="145" t="s">
        <v>7814</v>
      </c>
      <c r="E567" s="145" t="s">
        <v>7814</v>
      </c>
      <c r="F567" s="145" t="s">
        <v>7814</v>
      </c>
      <c r="G567" s="145" t="s">
        <v>7814</v>
      </c>
      <c r="H567" s="145" t="s">
        <v>7814</v>
      </c>
      <c r="I567" s="145" t="s">
        <v>7814</v>
      </c>
      <c r="J567" s="145" t="s">
        <v>7814</v>
      </c>
      <c r="K567" s="145" t="s">
        <v>7814</v>
      </c>
      <c r="L567" s="145" t="s">
        <v>7814</v>
      </c>
      <c r="M567" s="145" t="s">
        <v>7814</v>
      </c>
      <c r="N567" s="145">
        <v>5.8611762076098604E-2</v>
      </c>
      <c r="O567" s="145">
        <v>-5.9760952201347452E-2</v>
      </c>
      <c r="P567" s="145">
        <v>0.38020294354607809</v>
      </c>
      <c r="Q567" s="145">
        <v>0.34538787652660496</v>
      </c>
      <c r="R567" s="145">
        <v>-9.0331827221618716E-4</v>
      </c>
      <c r="S567" s="145">
        <v>5.4937417405687651E-3</v>
      </c>
      <c r="T567" s="145">
        <v>-0.1141320051598535</v>
      </c>
      <c r="U567" s="6"/>
    </row>
    <row r="568" spans="1:21">
      <c r="A568" s="127" t="s">
        <v>5494</v>
      </c>
      <c r="B568" s="127" t="s">
        <v>176</v>
      </c>
      <c r="C568" s="145" t="s">
        <v>7814</v>
      </c>
      <c r="D568" s="145" t="s">
        <v>7814</v>
      </c>
      <c r="E568" s="145" t="s">
        <v>7814</v>
      </c>
      <c r="F568" s="145" t="s">
        <v>7814</v>
      </c>
      <c r="G568" s="145" t="s">
        <v>7814</v>
      </c>
      <c r="H568" s="145" t="s">
        <v>7814</v>
      </c>
      <c r="I568" s="145" t="s">
        <v>7814</v>
      </c>
      <c r="J568" s="145" t="s">
        <v>7814</v>
      </c>
      <c r="K568" s="145" t="s">
        <v>7814</v>
      </c>
      <c r="L568" s="145" t="s">
        <v>7814</v>
      </c>
      <c r="M568" s="145" t="s">
        <v>7814</v>
      </c>
      <c r="N568" s="145">
        <v>-2.1152788423773959E-2</v>
      </c>
      <c r="O568" s="145">
        <v>-0.1219951756535371</v>
      </c>
      <c r="P568" s="145">
        <v>0.15747106524190108</v>
      </c>
      <c r="Q568" s="145">
        <v>0.11329845493102556</v>
      </c>
      <c r="R568" s="145">
        <v>0.15083542664467212</v>
      </c>
      <c r="S568" s="145">
        <v>0.11487575139117492</v>
      </c>
      <c r="T568" s="145">
        <v>0.1055769801791375</v>
      </c>
      <c r="U568" s="6"/>
    </row>
    <row r="569" spans="1:21" ht="25.5">
      <c r="A569" s="127" t="s">
        <v>5521</v>
      </c>
      <c r="B569" s="127" t="s">
        <v>2962</v>
      </c>
      <c r="C569" s="145" t="s">
        <v>7814</v>
      </c>
      <c r="D569" s="145" t="s">
        <v>7814</v>
      </c>
      <c r="E569" s="145" t="s">
        <v>7814</v>
      </c>
      <c r="F569" s="145" t="s">
        <v>7814</v>
      </c>
      <c r="G569" s="145" t="s">
        <v>7814</v>
      </c>
      <c r="H569" s="145" t="s">
        <v>7814</v>
      </c>
      <c r="I569" s="145" t="s">
        <v>7814</v>
      </c>
      <c r="J569" s="145" t="s">
        <v>7814</v>
      </c>
      <c r="K569" s="145" t="s">
        <v>7814</v>
      </c>
      <c r="L569" s="145" t="s">
        <v>7814</v>
      </c>
      <c r="M569" s="145" t="s">
        <v>7814</v>
      </c>
      <c r="N569" s="145">
        <v>-2.3778976391179991E-2</v>
      </c>
      <c r="O569" s="145">
        <v>-5.5078185357191091E-2</v>
      </c>
      <c r="P569" s="145">
        <v>0.26977149743931317</v>
      </c>
      <c r="Q569" s="145">
        <v>7.0413310226149967E-2</v>
      </c>
      <c r="R569" s="145">
        <v>0.20978860421766599</v>
      </c>
      <c r="S569" s="145">
        <v>0.2358803081388727</v>
      </c>
      <c r="T569" s="145">
        <v>3.3112691575743793E-2</v>
      </c>
      <c r="U569" s="6"/>
    </row>
    <row r="570" spans="1:21">
      <c r="A570" s="127" t="s">
        <v>5537</v>
      </c>
      <c r="B570" s="127" t="s">
        <v>215</v>
      </c>
      <c r="C570" s="145" t="s">
        <v>7814</v>
      </c>
      <c r="D570" s="145" t="s">
        <v>7814</v>
      </c>
      <c r="E570" s="145" t="s">
        <v>7814</v>
      </c>
      <c r="F570" s="145" t="s">
        <v>7814</v>
      </c>
      <c r="G570" s="145" t="s">
        <v>7814</v>
      </c>
      <c r="H570" s="145" t="s">
        <v>7814</v>
      </c>
      <c r="I570" s="145" t="s">
        <v>7814</v>
      </c>
      <c r="J570" s="145" t="s">
        <v>7814</v>
      </c>
      <c r="K570" s="145" t="s">
        <v>7814</v>
      </c>
      <c r="L570" s="145" t="s">
        <v>7814</v>
      </c>
      <c r="M570" s="145" t="s">
        <v>7814</v>
      </c>
      <c r="N570" s="145">
        <v>0.38058025387181554</v>
      </c>
      <c r="O570" s="145">
        <v>-0.26290151046941773</v>
      </c>
      <c r="P570" s="145">
        <v>2.5790028903144524</v>
      </c>
      <c r="Q570" s="145">
        <v>1.0432359301078171</v>
      </c>
      <c r="R570" s="145">
        <v>-0.35226413571899129</v>
      </c>
      <c r="S570" s="145">
        <v>-0.47237382454814464</v>
      </c>
      <c r="T570" s="145">
        <v>-0.21418057538094973</v>
      </c>
      <c r="U570" s="6"/>
    </row>
    <row r="571" spans="1:21">
      <c r="A571" s="127" t="s">
        <v>5544</v>
      </c>
      <c r="B571" s="127" t="s">
        <v>5545</v>
      </c>
      <c r="C571" s="145" t="s">
        <v>7814</v>
      </c>
      <c r="D571" s="145" t="s">
        <v>7814</v>
      </c>
      <c r="E571" s="145" t="s">
        <v>7814</v>
      </c>
      <c r="F571" s="145" t="s">
        <v>7814</v>
      </c>
      <c r="G571" s="145" t="s">
        <v>7814</v>
      </c>
      <c r="H571" s="145" t="s">
        <v>7814</v>
      </c>
      <c r="I571" s="145" t="s">
        <v>7814</v>
      </c>
      <c r="J571" s="145" t="s">
        <v>7814</v>
      </c>
      <c r="K571" s="145" t="s">
        <v>7814</v>
      </c>
      <c r="L571" s="145" t="s">
        <v>7814</v>
      </c>
      <c r="M571" s="145" t="s">
        <v>7814</v>
      </c>
      <c r="N571" s="145">
        <v>0.10249720361068765</v>
      </c>
      <c r="O571" s="145">
        <v>7.2831005041973623E-2</v>
      </c>
      <c r="P571" s="145">
        <v>0.1585517767953222</v>
      </c>
      <c r="Q571" s="145">
        <v>0.15208154080415442</v>
      </c>
      <c r="R571" s="145">
        <v>0.21126394313226796</v>
      </c>
      <c r="S571" s="145">
        <v>0.16270887539087175</v>
      </c>
      <c r="T571" s="145">
        <v>-0.27455496657826972</v>
      </c>
      <c r="U571" s="6"/>
    </row>
    <row r="572" spans="1:21">
      <c r="A572" s="127" t="s">
        <v>5555</v>
      </c>
      <c r="B572" s="127" t="s">
        <v>968</v>
      </c>
      <c r="C572" s="145" t="s">
        <v>7814</v>
      </c>
      <c r="D572" s="145" t="s">
        <v>7814</v>
      </c>
      <c r="E572" s="145" t="s">
        <v>7814</v>
      </c>
      <c r="F572" s="145" t="s">
        <v>7814</v>
      </c>
      <c r="G572" s="145" t="s">
        <v>7814</v>
      </c>
      <c r="H572" s="145" t="s">
        <v>7814</v>
      </c>
      <c r="I572" s="145" t="s">
        <v>7814</v>
      </c>
      <c r="J572" s="145" t="s">
        <v>7814</v>
      </c>
      <c r="K572" s="145" t="s">
        <v>7814</v>
      </c>
      <c r="L572" s="145" t="s">
        <v>7814</v>
      </c>
      <c r="M572" s="145" t="s">
        <v>7814</v>
      </c>
      <c r="N572" s="145">
        <v>-0.12045448705383069</v>
      </c>
      <c r="O572" s="145">
        <v>-0.28945589232179186</v>
      </c>
      <c r="P572" s="145">
        <v>0.39724468678328856</v>
      </c>
      <c r="Q572" s="145">
        <v>0.49115643707113205</v>
      </c>
      <c r="R572" s="145">
        <v>0.17611475953856573</v>
      </c>
      <c r="S572" s="145">
        <v>4.5981947591258177E-2</v>
      </c>
      <c r="T572" s="145">
        <v>4.8510138907180825E-2</v>
      </c>
      <c r="U572" s="6"/>
    </row>
    <row r="573" spans="1:21">
      <c r="A573" s="127" t="s">
        <v>5571</v>
      </c>
      <c r="B573" s="127" t="s">
        <v>4395</v>
      </c>
      <c r="C573" s="145">
        <v>-0.67002550234470826</v>
      </c>
      <c r="D573" s="145">
        <v>1.9743169052335829</v>
      </c>
      <c r="E573" s="145">
        <v>-0.57834460886696648</v>
      </c>
      <c r="F573" s="145">
        <v>5.0861558151870092</v>
      </c>
      <c r="G573" s="145">
        <v>-0.47984408601167738</v>
      </c>
      <c r="H573" s="145">
        <v>-0.75337209157707641</v>
      </c>
      <c r="I573" s="145">
        <v>12.225224841768162</v>
      </c>
      <c r="J573" s="145">
        <v>14.810561989856941</v>
      </c>
      <c r="K573" s="145">
        <v>8.9484060271069629E-2</v>
      </c>
      <c r="L573" s="145">
        <v>1.5206407466666145</v>
      </c>
      <c r="M573" s="145">
        <v>-0.495663827964962</v>
      </c>
      <c r="N573" s="145">
        <v>0.21183822660289151</v>
      </c>
      <c r="O573" s="145">
        <v>-0.90880079701206185</v>
      </c>
      <c r="P573" s="145">
        <v>2.8060593050103107E-2</v>
      </c>
      <c r="Q573" s="145">
        <v>7.6961166396524963E-2</v>
      </c>
      <c r="R573" s="145">
        <v>0.10801700797871219</v>
      </c>
      <c r="S573" s="145">
        <v>0.12213902391157584</v>
      </c>
      <c r="T573" s="145">
        <v>5.9645231802408778E-2</v>
      </c>
      <c r="U573" s="6"/>
    </row>
    <row r="574" spans="1:21">
      <c r="A574" s="127" t="s">
        <v>5572</v>
      </c>
      <c r="B574" s="127" t="s">
        <v>5573</v>
      </c>
      <c r="C574" s="145">
        <v>-0.11428823723017395</v>
      </c>
      <c r="D574" s="145">
        <v>51.176437000380659</v>
      </c>
      <c r="E574" s="145">
        <v>-1</v>
      </c>
      <c r="F574" s="145" t="s">
        <v>7814</v>
      </c>
      <c r="G574" s="145">
        <v>28424.038336582194</v>
      </c>
      <c r="H574" s="145">
        <v>-0.99902390231785965</v>
      </c>
      <c r="I574" s="145">
        <v>-0.51570824697603068</v>
      </c>
      <c r="J574" s="145">
        <v>109078.68123020383</v>
      </c>
      <c r="K574" s="145">
        <v>1.0897842535543396E-2</v>
      </c>
      <c r="L574" s="145">
        <v>1.7193154247743265</v>
      </c>
      <c r="M574" s="145">
        <v>-0.49645155603579971</v>
      </c>
      <c r="N574" s="145">
        <v>0.1057948593502881</v>
      </c>
      <c r="O574" s="145">
        <v>-0.90257244308665063</v>
      </c>
      <c r="P574" s="145">
        <v>5.1600336891874349E-2</v>
      </c>
      <c r="Q574" s="145">
        <v>7.7521832119213152E-2</v>
      </c>
      <c r="R574" s="145">
        <v>0.10477266515281329</v>
      </c>
      <c r="S574" s="145">
        <v>0.12428621240764601</v>
      </c>
      <c r="T574" s="145">
        <v>5.5450702923313125E-2</v>
      </c>
      <c r="U574" s="6"/>
    </row>
    <row r="575" spans="1:21">
      <c r="A575" s="127" t="s">
        <v>5577</v>
      </c>
      <c r="B575" s="127" t="s">
        <v>4702</v>
      </c>
      <c r="C575" s="145">
        <v>-0.76400051332300389</v>
      </c>
      <c r="D575" s="145">
        <v>2.8178706104991749</v>
      </c>
      <c r="E575" s="145">
        <v>-0.50031569569011169</v>
      </c>
      <c r="F575" s="145">
        <v>5.0860446319444552</v>
      </c>
      <c r="G575" s="145">
        <v>-1</v>
      </c>
      <c r="H575" s="145" t="s">
        <v>7814</v>
      </c>
      <c r="I575" s="145" t="s">
        <v>7814</v>
      </c>
      <c r="J575" s="145" t="s">
        <v>7814</v>
      </c>
      <c r="K575" s="145">
        <v>13.454918147046014</v>
      </c>
      <c r="L575" s="145">
        <v>-0.99762092668052604</v>
      </c>
      <c r="M575" s="145">
        <v>35.631698514382258</v>
      </c>
      <c r="N575" s="145">
        <v>-0.50009882635108516</v>
      </c>
      <c r="O575" s="145">
        <v>-0.86807022744488205</v>
      </c>
      <c r="P575" s="145">
        <v>1.9008242635617185</v>
      </c>
      <c r="Q575" s="145">
        <v>-0.18831535701262289</v>
      </c>
      <c r="R575" s="145">
        <v>3.9198180355316978</v>
      </c>
      <c r="S575" s="145">
        <v>-0.9278167876374489</v>
      </c>
      <c r="T575" s="145">
        <v>9.4470831122129937</v>
      </c>
      <c r="U575" s="6"/>
    </row>
    <row r="576" spans="1:21">
      <c r="A576" s="127" t="s">
        <v>5582</v>
      </c>
      <c r="B576" s="127" t="s">
        <v>4411</v>
      </c>
      <c r="C576" s="145">
        <v>0.41076586463085291</v>
      </c>
      <c r="D576" s="145">
        <v>-0.39673865932471625</v>
      </c>
      <c r="E576" s="145">
        <v>-1</v>
      </c>
      <c r="F576" s="145" t="s">
        <v>7814</v>
      </c>
      <c r="G576" s="145" t="s">
        <v>7814</v>
      </c>
      <c r="H576" s="145">
        <v>144.03472063162718</v>
      </c>
      <c r="I576" s="145">
        <v>12.275764861971002</v>
      </c>
      <c r="J576" s="145">
        <v>-0.97911384480417218</v>
      </c>
      <c r="K576" s="145">
        <v>54.580749668907011</v>
      </c>
      <c r="L576" s="145">
        <v>-0.97012935315125159</v>
      </c>
      <c r="M576" s="145">
        <v>0.21574886145754069</v>
      </c>
      <c r="N576" s="145">
        <v>55.334577928337687</v>
      </c>
      <c r="O576" s="145">
        <v>-0.97224638146049691</v>
      </c>
      <c r="P576" s="145">
        <v>-0.83068086997938617</v>
      </c>
      <c r="Q576" s="145">
        <v>-3.5418079584787453E-3</v>
      </c>
      <c r="R576" s="145">
        <v>0.37285971514990124</v>
      </c>
      <c r="S576" s="145">
        <v>0.21439464398369687</v>
      </c>
      <c r="T576" s="145">
        <v>0.53989166627573859</v>
      </c>
      <c r="U576" s="6"/>
    </row>
    <row r="577" spans="1:21">
      <c r="A577" s="127" t="s">
        <v>5590</v>
      </c>
      <c r="B577" s="127" t="s">
        <v>5591</v>
      </c>
      <c r="C577" s="145">
        <v>0.21868118363132</v>
      </c>
      <c r="D577" s="145">
        <v>3.8303663320003997E-2</v>
      </c>
      <c r="E577" s="145">
        <v>-0.14975215238261094</v>
      </c>
      <c r="F577" s="145">
        <v>-0.21942761664931659</v>
      </c>
      <c r="G577" s="145">
        <v>-1.043446007003228E-2</v>
      </c>
      <c r="H577" s="145">
        <v>0.16467338033000561</v>
      </c>
      <c r="I577" s="145">
        <v>0.47896978278733454</v>
      </c>
      <c r="J577" s="145">
        <v>0.63056394077549771</v>
      </c>
      <c r="K577" s="145">
        <v>-4.7890495319792753E-2</v>
      </c>
      <c r="L577" s="145">
        <v>-0.32335368888409649</v>
      </c>
      <c r="M577" s="145">
        <v>0.59830375799779911</v>
      </c>
      <c r="N577" s="145">
        <v>3.8662139117834761E-2</v>
      </c>
      <c r="O577" s="145">
        <v>0.42831143613377126</v>
      </c>
      <c r="P577" s="145">
        <v>-1.5007658949897047E-2</v>
      </c>
      <c r="Q577" s="145">
        <v>0.57004738381961373</v>
      </c>
      <c r="R577" s="145">
        <v>-1.9929821699313458E-2</v>
      </c>
      <c r="S577" s="145">
        <v>-4.7194912486255888E-2</v>
      </c>
      <c r="T577" s="145">
        <v>1.8400655657886948E-2</v>
      </c>
      <c r="U577" s="6"/>
    </row>
    <row r="578" spans="1:21">
      <c r="A578" s="127" t="s">
        <v>7723</v>
      </c>
      <c r="B578" s="127" t="s">
        <v>867</v>
      </c>
      <c r="C578" s="145">
        <v>3.6207783180216897E-2</v>
      </c>
      <c r="D578" s="145">
        <v>6.3092106105864298E-2</v>
      </c>
      <c r="E578" s="145">
        <v>-2.767895341608528E-2</v>
      </c>
      <c r="F578" s="145">
        <v>7.0430943717966488E-2</v>
      </c>
      <c r="G578" s="145">
        <v>3.4454436149709382E-2</v>
      </c>
      <c r="H578" s="145">
        <v>6.7428493676436593E-2</v>
      </c>
      <c r="I578" s="145">
        <v>6.0865340161802235E-2</v>
      </c>
      <c r="J578" s="145">
        <v>0.26434068813052258</v>
      </c>
      <c r="K578" s="145">
        <v>0.19218884481505252</v>
      </c>
      <c r="L578" s="145">
        <v>-2.9421157646814775E-2</v>
      </c>
      <c r="M578" s="145">
        <v>-1</v>
      </c>
      <c r="N578" s="145" t="s">
        <v>7814</v>
      </c>
      <c r="O578" s="145" t="s">
        <v>7814</v>
      </c>
      <c r="P578" s="145" t="s">
        <v>7814</v>
      </c>
      <c r="Q578" s="145" t="s">
        <v>7814</v>
      </c>
      <c r="R578" s="145" t="s">
        <v>7814</v>
      </c>
      <c r="S578" s="145" t="s">
        <v>7814</v>
      </c>
      <c r="T578" s="145" t="s">
        <v>7814</v>
      </c>
      <c r="U578" s="6"/>
    </row>
    <row r="579" spans="1:21">
      <c r="A579" s="127" t="s">
        <v>5592</v>
      </c>
      <c r="B579" s="127" t="s">
        <v>1242</v>
      </c>
      <c r="C579" s="145">
        <v>6.9338330749726701E-2</v>
      </c>
      <c r="D579" s="145">
        <v>0.97391826763586631</v>
      </c>
      <c r="E579" s="145">
        <v>-0.19051823208806473</v>
      </c>
      <c r="F579" s="145">
        <v>-0.20051093369424586</v>
      </c>
      <c r="G579" s="145">
        <v>-8.3984885936239956E-2</v>
      </c>
      <c r="H579" s="145">
        <v>-3.593187769217558E-3</v>
      </c>
      <c r="I579" s="145">
        <v>0.19546270911237063</v>
      </c>
      <c r="J579" s="145">
        <v>4.8795679157408477E-2</v>
      </c>
      <c r="K579" s="145">
        <v>0.75312348555620401</v>
      </c>
      <c r="L579" s="145">
        <v>-0.35044044482086018</v>
      </c>
      <c r="M579" s="145">
        <v>-3.5887753645745625E-2</v>
      </c>
      <c r="N579" s="145">
        <v>-8.2004184550168308E-2</v>
      </c>
      <c r="O579" s="145">
        <v>0.40525673005949464</v>
      </c>
      <c r="P579" s="145">
        <v>3.6688234012248876E-2</v>
      </c>
      <c r="Q579" s="145">
        <v>0.20010674115681085</v>
      </c>
      <c r="R579" s="145">
        <v>1.4968247281651385E-2</v>
      </c>
      <c r="S579" s="145">
        <v>-0.16532541647027291</v>
      </c>
      <c r="T579" s="145">
        <v>0.28929924238892857</v>
      </c>
      <c r="U579" s="6"/>
    </row>
    <row r="580" spans="1:21">
      <c r="A580" s="127" t="s">
        <v>5602</v>
      </c>
      <c r="B580" s="127" t="s">
        <v>4512</v>
      </c>
      <c r="C580" s="145">
        <v>0.92568701478479654</v>
      </c>
      <c r="D580" s="145">
        <v>7.8306317760977982E-3</v>
      </c>
      <c r="E580" s="145">
        <v>-0.37320248771792469</v>
      </c>
      <c r="F580" s="145">
        <v>-5.5022813556944383E-2</v>
      </c>
      <c r="G580" s="145">
        <v>-0.32401694105164969</v>
      </c>
      <c r="H580" s="145">
        <v>0.10710542204232085</v>
      </c>
      <c r="I580" s="145">
        <v>1.8038858158767925</v>
      </c>
      <c r="J580" s="145">
        <v>1.1192256509024125</v>
      </c>
      <c r="K580" s="145">
        <v>-0.18004010069908855</v>
      </c>
      <c r="L580" s="145">
        <v>-0.55531702026448992</v>
      </c>
      <c r="M580" s="145">
        <v>0.76140350031207826</v>
      </c>
      <c r="N580" s="145">
        <v>0.15882337867217175</v>
      </c>
      <c r="O580" s="145">
        <v>0.59028061681386645</v>
      </c>
      <c r="P580" s="145">
        <v>5.5153238563606453E-2</v>
      </c>
      <c r="Q580" s="145">
        <v>0.69533040408544977</v>
      </c>
      <c r="R580" s="145">
        <v>-0.14396316502682294</v>
      </c>
      <c r="S580" s="145">
        <v>-4.5073095065965255E-2</v>
      </c>
      <c r="T580" s="145">
        <v>-7.1424361351100613E-2</v>
      </c>
      <c r="U580" s="6"/>
    </row>
    <row r="581" spans="1:21">
      <c r="A581" s="127" t="s">
        <v>5625</v>
      </c>
      <c r="B581" s="127" t="s">
        <v>4426</v>
      </c>
      <c r="C581" s="145" t="s">
        <v>7814</v>
      </c>
      <c r="D581" s="145" t="s">
        <v>7814</v>
      </c>
      <c r="E581" s="145" t="s">
        <v>7814</v>
      </c>
      <c r="F581" s="145" t="s">
        <v>7814</v>
      </c>
      <c r="G581" s="145" t="s">
        <v>7814</v>
      </c>
      <c r="H581" s="145" t="s">
        <v>7814</v>
      </c>
      <c r="I581" s="145" t="s">
        <v>7814</v>
      </c>
      <c r="J581" s="145" t="s">
        <v>7814</v>
      </c>
      <c r="K581" s="145" t="s">
        <v>7814</v>
      </c>
      <c r="L581" s="145" t="s">
        <v>7814</v>
      </c>
      <c r="M581" s="145" t="s">
        <v>7814</v>
      </c>
      <c r="N581" s="145">
        <v>-1.2227203478005464E-2</v>
      </c>
      <c r="O581" s="145">
        <v>0.59956921129752072</v>
      </c>
      <c r="P581" s="145">
        <v>-0.2274854730542219</v>
      </c>
      <c r="Q581" s="145">
        <v>0.43069992828469933</v>
      </c>
      <c r="R581" s="145">
        <v>0.12199607448531642</v>
      </c>
      <c r="S581" s="145">
        <v>2.6170414162464673E-2</v>
      </c>
      <c r="T581" s="145">
        <v>0.15458571429362233</v>
      </c>
      <c r="U581" s="6"/>
    </row>
    <row r="582" spans="1:21">
      <c r="A582" s="127" t="s">
        <v>7724</v>
      </c>
      <c r="B582" s="127" t="s">
        <v>4426</v>
      </c>
      <c r="C582" s="145">
        <v>-0.40407282496975622</v>
      </c>
      <c r="D582" s="145">
        <v>-8.0809286343050749E-2</v>
      </c>
      <c r="E582" s="145">
        <v>-0.28951535923307986</v>
      </c>
      <c r="F582" s="145">
        <v>0.42905271446353876</v>
      </c>
      <c r="G582" s="145">
        <v>-0.34959392011000601</v>
      </c>
      <c r="H582" s="145">
        <v>8.8975435947336534E-2</v>
      </c>
      <c r="I582" s="145">
        <v>0.26450760676861301</v>
      </c>
      <c r="J582" s="145">
        <v>3.8241679016360469E-2</v>
      </c>
      <c r="K582" s="145">
        <v>1.3624203972941369</v>
      </c>
      <c r="L582" s="145">
        <v>-0.14723697064502372</v>
      </c>
      <c r="M582" s="145">
        <v>-1</v>
      </c>
      <c r="N582" s="145" t="s">
        <v>7814</v>
      </c>
      <c r="O582" s="145" t="s">
        <v>7814</v>
      </c>
      <c r="P582" s="145" t="s">
        <v>7814</v>
      </c>
      <c r="Q582" s="145" t="s">
        <v>7814</v>
      </c>
      <c r="R582" s="145" t="s">
        <v>7814</v>
      </c>
      <c r="S582" s="145" t="s">
        <v>7814</v>
      </c>
      <c r="T582" s="145" t="s">
        <v>7814</v>
      </c>
      <c r="U582" s="6"/>
    </row>
    <row r="583" spans="1:21">
      <c r="A583" s="127" t="s">
        <v>7725</v>
      </c>
      <c r="B583" s="127" t="s">
        <v>7756</v>
      </c>
      <c r="C583" s="145">
        <v>8.3523949136851527</v>
      </c>
      <c r="D583" s="145">
        <v>0.22578211446820437</v>
      </c>
      <c r="E583" s="145">
        <v>1.0023575516981309</v>
      </c>
      <c r="F583" s="145">
        <v>-0.47203575862352587</v>
      </c>
      <c r="G583" s="145">
        <v>0.37536813950559611</v>
      </c>
      <c r="H583" s="145">
        <v>0.23231845951498917</v>
      </c>
      <c r="I583" s="145">
        <v>1.1622478644917889</v>
      </c>
      <c r="J583" s="145">
        <v>1.2780539320649311</v>
      </c>
      <c r="K583" s="145">
        <v>-0.88960221324042543</v>
      </c>
      <c r="L583" s="145">
        <v>-0.32365128588358766</v>
      </c>
      <c r="M583" s="145">
        <v>-1</v>
      </c>
      <c r="N583" s="145" t="s">
        <v>7814</v>
      </c>
      <c r="O583" s="145" t="s">
        <v>7814</v>
      </c>
      <c r="P583" s="145" t="s">
        <v>7814</v>
      </c>
      <c r="Q583" s="145" t="s">
        <v>7814</v>
      </c>
      <c r="R583" s="145" t="s">
        <v>7814</v>
      </c>
      <c r="S583" s="145" t="s">
        <v>7814</v>
      </c>
      <c r="T583" s="145" t="s">
        <v>7814</v>
      </c>
      <c r="U583" s="6"/>
    </row>
    <row r="584" spans="1:21">
      <c r="A584" s="127" t="s">
        <v>7726</v>
      </c>
      <c r="B584" s="127" t="s">
        <v>7757</v>
      </c>
      <c r="C584" s="145">
        <v>0.50358594383802302</v>
      </c>
      <c r="D584" s="145">
        <v>0.17564810330328379</v>
      </c>
      <c r="E584" s="145">
        <v>-6.0098759171429379E-2</v>
      </c>
      <c r="F584" s="145">
        <v>8.4711345039579656E-3</v>
      </c>
      <c r="G584" s="145">
        <v>9.5467385309698671E-2</v>
      </c>
      <c r="H584" s="145">
        <v>-3.1718920821939604E-2</v>
      </c>
      <c r="I584" s="145">
        <v>0.34280211111493436</v>
      </c>
      <c r="J584" s="145">
        <v>0.29793873782502811</v>
      </c>
      <c r="K584" s="145">
        <v>-0.22570193845870365</v>
      </c>
      <c r="L584" s="145">
        <v>-0.12334948758155499</v>
      </c>
      <c r="M584" s="145">
        <v>-1</v>
      </c>
      <c r="N584" s="145" t="s">
        <v>7814</v>
      </c>
      <c r="O584" s="145" t="s">
        <v>7814</v>
      </c>
      <c r="P584" s="145" t="s">
        <v>7814</v>
      </c>
      <c r="Q584" s="145" t="s">
        <v>7814</v>
      </c>
      <c r="R584" s="145" t="s">
        <v>7814</v>
      </c>
      <c r="S584" s="145" t="s">
        <v>7814</v>
      </c>
      <c r="T584" s="145" t="s">
        <v>7814</v>
      </c>
      <c r="U584" s="6"/>
    </row>
    <row r="585" spans="1:21">
      <c r="A585" s="127" t="s">
        <v>7727</v>
      </c>
      <c r="B585" s="127" t="s">
        <v>7751</v>
      </c>
      <c r="C585" s="145">
        <v>-0.65715163916102637</v>
      </c>
      <c r="D585" s="145">
        <v>0.20249899991452897</v>
      </c>
      <c r="E585" s="145">
        <v>-0.11428869354434094</v>
      </c>
      <c r="F585" s="145">
        <v>-0.18973251092546514</v>
      </c>
      <c r="G585" s="145">
        <v>-0.1172843957575256</v>
      </c>
      <c r="H585" s="145">
        <v>0.48355344304652259</v>
      </c>
      <c r="I585" s="145">
        <v>4.7934005407985749</v>
      </c>
      <c r="J585" s="145">
        <v>-0.83047197151177399</v>
      </c>
      <c r="K585" s="145">
        <v>0.58917418488508999</v>
      </c>
      <c r="L585" s="145">
        <v>2.9023311223103807</v>
      </c>
      <c r="M585" s="145">
        <v>-1</v>
      </c>
      <c r="N585" s="145" t="s">
        <v>7814</v>
      </c>
      <c r="O585" s="145" t="s">
        <v>7814</v>
      </c>
      <c r="P585" s="145" t="s">
        <v>7814</v>
      </c>
      <c r="Q585" s="145" t="s">
        <v>7814</v>
      </c>
      <c r="R585" s="145" t="s">
        <v>7814</v>
      </c>
      <c r="S585" s="145" t="s">
        <v>7814</v>
      </c>
      <c r="T585" s="145" t="s">
        <v>7814</v>
      </c>
      <c r="U585" s="6"/>
    </row>
    <row r="586" spans="1:21" ht="38.25">
      <c r="A586" s="127" t="s">
        <v>5707</v>
      </c>
      <c r="B586" s="127" t="s">
        <v>5708</v>
      </c>
      <c r="C586" s="145" t="s">
        <v>7814</v>
      </c>
      <c r="D586" s="145" t="s">
        <v>7814</v>
      </c>
      <c r="E586" s="145" t="s">
        <v>7814</v>
      </c>
      <c r="F586" s="145" t="s">
        <v>7814</v>
      </c>
      <c r="G586" s="145" t="s">
        <v>7814</v>
      </c>
      <c r="H586" s="145" t="s">
        <v>7814</v>
      </c>
      <c r="I586" s="145" t="s">
        <v>7814</v>
      </c>
      <c r="J586" s="145" t="s">
        <v>7814</v>
      </c>
      <c r="K586" s="145" t="s">
        <v>7814</v>
      </c>
      <c r="L586" s="145" t="s">
        <v>7814</v>
      </c>
      <c r="M586" s="145" t="s">
        <v>7814</v>
      </c>
      <c r="N586" s="145">
        <v>-0.81458496858950913</v>
      </c>
      <c r="O586" s="145">
        <v>1.0784986948455839</v>
      </c>
      <c r="P586" s="145">
        <v>0.48901459990047158</v>
      </c>
      <c r="Q586" s="145">
        <v>-0.56341061920748969</v>
      </c>
      <c r="R586" s="145">
        <v>4.987887768582639</v>
      </c>
      <c r="S586" s="145">
        <v>-0.67171350999896096</v>
      </c>
      <c r="T586" s="145">
        <v>0.36468099427345413</v>
      </c>
      <c r="U586" s="6"/>
    </row>
    <row r="587" spans="1:21" ht="38.25">
      <c r="A587" s="127" t="s">
        <v>5714</v>
      </c>
      <c r="B587" s="127" t="s">
        <v>5715</v>
      </c>
      <c r="C587" s="145" t="s">
        <v>7814</v>
      </c>
      <c r="D587" s="145" t="s">
        <v>7814</v>
      </c>
      <c r="E587" s="145" t="s">
        <v>7814</v>
      </c>
      <c r="F587" s="145" t="s">
        <v>7814</v>
      </c>
      <c r="G587" s="145" t="s">
        <v>7814</v>
      </c>
      <c r="H587" s="145" t="s">
        <v>7814</v>
      </c>
      <c r="I587" s="145" t="s">
        <v>7814</v>
      </c>
      <c r="J587" s="145" t="s">
        <v>7814</v>
      </c>
      <c r="K587" s="145" t="s">
        <v>7814</v>
      </c>
      <c r="L587" s="145" t="s">
        <v>7814</v>
      </c>
      <c r="M587" s="145" t="s">
        <v>7814</v>
      </c>
      <c r="N587" s="145">
        <v>-1.2969956167515019E-2</v>
      </c>
      <c r="O587" s="145">
        <v>-0.16483822486501082</v>
      </c>
      <c r="P587" s="145">
        <v>-0.30825854842458017</v>
      </c>
      <c r="Q587" s="145">
        <v>-0.95152847843321975</v>
      </c>
      <c r="R587" s="145">
        <v>35.185216102914964</v>
      </c>
      <c r="S587" s="145">
        <v>0.35664874684257564</v>
      </c>
      <c r="T587" s="145">
        <v>-0.51566716630262288</v>
      </c>
      <c r="U587" s="6"/>
    </row>
    <row r="588" spans="1:21" ht="38.25">
      <c r="A588" s="127" t="s">
        <v>5721</v>
      </c>
      <c r="B588" s="127" t="s">
        <v>5722</v>
      </c>
      <c r="C588" s="145" t="s">
        <v>7814</v>
      </c>
      <c r="D588" s="145" t="s">
        <v>7814</v>
      </c>
      <c r="E588" s="145" t="s">
        <v>7814</v>
      </c>
      <c r="F588" s="145" t="s">
        <v>7814</v>
      </c>
      <c r="G588" s="145" t="s">
        <v>7814</v>
      </c>
      <c r="H588" s="145" t="s">
        <v>7814</v>
      </c>
      <c r="I588" s="145" t="s">
        <v>7814</v>
      </c>
      <c r="J588" s="145" t="s">
        <v>7814</v>
      </c>
      <c r="K588" s="145" t="s">
        <v>7814</v>
      </c>
      <c r="L588" s="145" t="s">
        <v>7814</v>
      </c>
      <c r="M588" s="145" t="s">
        <v>7814</v>
      </c>
      <c r="N588" s="145">
        <v>6.8425296820867034</v>
      </c>
      <c r="O588" s="145">
        <v>29.607929052375489</v>
      </c>
      <c r="P588" s="145">
        <v>-0.89721445667456401</v>
      </c>
      <c r="Q588" s="145">
        <v>-0.86499747609514577</v>
      </c>
      <c r="R588" s="145">
        <v>11.406650181417406</v>
      </c>
      <c r="S588" s="145">
        <v>-0.40519485948915052</v>
      </c>
      <c r="T588" s="145">
        <v>-0.16766987079366441</v>
      </c>
      <c r="U588" s="6"/>
    </row>
    <row r="589" spans="1:21">
      <c r="A589" s="127" t="s">
        <v>7728</v>
      </c>
      <c r="B589" s="127" t="s">
        <v>7752</v>
      </c>
      <c r="C589" s="145">
        <v>5.9488599628525964E-2</v>
      </c>
      <c r="D589" s="145">
        <v>6.4275619263861425E-2</v>
      </c>
      <c r="E589" s="145">
        <v>0.23427341161360526</v>
      </c>
      <c r="F589" s="145">
        <v>-1.0303900784310907</v>
      </c>
      <c r="G589" s="145">
        <v>-14.581187066366256</v>
      </c>
      <c r="H589" s="145">
        <v>0.77182229078015308</v>
      </c>
      <c r="I589" s="145">
        <v>-0.68961552277524651</v>
      </c>
      <c r="J589" s="145">
        <v>0.22008015182670679</v>
      </c>
      <c r="K589" s="145">
        <v>0.50119811210536713</v>
      </c>
      <c r="L589" s="145">
        <v>-0.52220428681000408</v>
      </c>
      <c r="M589" s="145">
        <v>-1</v>
      </c>
      <c r="N589" s="145" t="s">
        <v>7814</v>
      </c>
      <c r="O589" s="145" t="s">
        <v>7814</v>
      </c>
      <c r="P589" s="145" t="s">
        <v>7814</v>
      </c>
      <c r="Q589" s="145" t="s">
        <v>7814</v>
      </c>
      <c r="R589" s="145" t="s">
        <v>7814</v>
      </c>
      <c r="S589" s="145" t="s">
        <v>7814</v>
      </c>
      <c r="T589" s="145" t="s">
        <v>7814</v>
      </c>
      <c r="U589" s="6"/>
    </row>
    <row r="590" spans="1:21">
      <c r="A590" s="127" t="s">
        <v>5725</v>
      </c>
      <c r="B590" s="127" t="s">
        <v>5726</v>
      </c>
      <c r="C590" s="145" t="s">
        <v>7814</v>
      </c>
      <c r="D590" s="145" t="s">
        <v>7814</v>
      </c>
      <c r="E590" s="145" t="s">
        <v>7814</v>
      </c>
      <c r="F590" s="145" t="s">
        <v>7814</v>
      </c>
      <c r="G590" s="145" t="s">
        <v>7814</v>
      </c>
      <c r="H590" s="145" t="s">
        <v>7814</v>
      </c>
      <c r="I590" s="145" t="s">
        <v>7814</v>
      </c>
      <c r="J590" s="145" t="s">
        <v>7814</v>
      </c>
      <c r="K590" s="145" t="s">
        <v>7814</v>
      </c>
      <c r="L590" s="145" t="s">
        <v>7814</v>
      </c>
      <c r="M590" s="145" t="s">
        <v>7814</v>
      </c>
      <c r="N590" s="145">
        <v>0.47440683835438108</v>
      </c>
      <c r="O590" s="145">
        <v>-1</v>
      </c>
      <c r="P590" s="145" t="s">
        <v>7814</v>
      </c>
      <c r="Q590" s="145">
        <v>5.6239827807789284</v>
      </c>
      <c r="R590" s="145">
        <v>-0.33145966626307233</v>
      </c>
      <c r="S590" s="145">
        <v>-0.22734951885667862</v>
      </c>
      <c r="T590" s="145">
        <v>-0.9566590275704322</v>
      </c>
      <c r="U590" s="6"/>
    </row>
    <row r="591" spans="1:21" ht="25.5">
      <c r="A591" s="127" t="s">
        <v>7683</v>
      </c>
      <c r="B591" s="127" t="s">
        <v>7684</v>
      </c>
      <c r="C591" s="145" t="s">
        <v>7814</v>
      </c>
      <c r="D591" s="145" t="s">
        <v>7814</v>
      </c>
      <c r="E591" s="145" t="s">
        <v>7814</v>
      </c>
      <c r="F591" s="145" t="s">
        <v>7814</v>
      </c>
      <c r="G591" s="145" t="s">
        <v>7814</v>
      </c>
      <c r="H591" s="145" t="s">
        <v>7814</v>
      </c>
      <c r="I591" s="145" t="s">
        <v>7814</v>
      </c>
      <c r="J591" s="145" t="s">
        <v>7814</v>
      </c>
      <c r="K591" s="145" t="s">
        <v>7814</v>
      </c>
      <c r="L591" s="145" t="s">
        <v>7814</v>
      </c>
      <c r="M591" s="145" t="s">
        <v>7814</v>
      </c>
      <c r="N591" s="145" t="s">
        <v>7814</v>
      </c>
      <c r="O591" s="145">
        <v>8.652666598688968E-3</v>
      </c>
      <c r="P591" s="145">
        <v>-0.36531765636613095</v>
      </c>
      <c r="Q591" s="145">
        <v>16.242731321761529</v>
      </c>
      <c r="R591" s="145">
        <v>-0.82777821881968894</v>
      </c>
      <c r="S591" s="145">
        <v>362.14600412706056</v>
      </c>
      <c r="T591" s="145">
        <v>-0.27273410554870831</v>
      </c>
      <c r="U591" s="6"/>
    </row>
    <row r="592" spans="1:21" ht="25.5">
      <c r="A592" s="127" t="s">
        <v>5730</v>
      </c>
      <c r="B592" s="127" t="s">
        <v>5731</v>
      </c>
      <c r="C592" s="145" t="s">
        <v>7814</v>
      </c>
      <c r="D592" s="145" t="s">
        <v>7814</v>
      </c>
      <c r="E592" s="145" t="s">
        <v>7814</v>
      </c>
      <c r="F592" s="145" t="s">
        <v>7814</v>
      </c>
      <c r="G592" s="145" t="s">
        <v>7814</v>
      </c>
      <c r="H592" s="145" t="s">
        <v>7814</v>
      </c>
      <c r="I592" s="145" t="s">
        <v>7814</v>
      </c>
      <c r="J592" s="145" t="s">
        <v>7814</v>
      </c>
      <c r="K592" s="145" t="s">
        <v>7814</v>
      </c>
      <c r="L592" s="145" t="s">
        <v>7814</v>
      </c>
      <c r="M592" s="145" t="s">
        <v>7814</v>
      </c>
      <c r="N592" s="145">
        <v>-0.39216981042852744</v>
      </c>
      <c r="O592" s="145">
        <v>77.053009795548832</v>
      </c>
      <c r="P592" s="145">
        <v>-0.35593255752071662</v>
      </c>
      <c r="Q592" s="145">
        <v>-0.98988180030557138</v>
      </c>
      <c r="R592" s="145">
        <v>-0.5445188784048518</v>
      </c>
      <c r="S592" s="145">
        <v>85.944569639046847</v>
      </c>
      <c r="T592" s="145">
        <v>-0.53827959181590623</v>
      </c>
      <c r="U592" s="6"/>
    </row>
    <row r="593" spans="1:21">
      <c r="A593" s="127" t="s">
        <v>5733</v>
      </c>
      <c r="B593" s="127" t="s">
        <v>5734</v>
      </c>
      <c r="C593" s="145" t="s">
        <v>7814</v>
      </c>
      <c r="D593" s="145" t="s">
        <v>7814</v>
      </c>
      <c r="E593" s="145" t="s">
        <v>7814</v>
      </c>
      <c r="F593" s="145" t="s">
        <v>7814</v>
      </c>
      <c r="G593" s="145" t="s">
        <v>7814</v>
      </c>
      <c r="H593" s="145" t="s">
        <v>7814</v>
      </c>
      <c r="I593" s="145" t="s">
        <v>7814</v>
      </c>
      <c r="J593" s="145" t="s">
        <v>7814</v>
      </c>
      <c r="K593" s="145" t="s">
        <v>7814</v>
      </c>
      <c r="L593" s="145" t="s">
        <v>7814</v>
      </c>
      <c r="M593" s="145" t="s">
        <v>7814</v>
      </c>
      <c r="N593" s="145">
        <v>740.78920600050947</v>
      </c>
      <c r="O593" s="145">
        <v>-0.87525629437828534</v>
      </c>
      <c r="P593" s="145">
        <v>4.5972476826986055</v>
      </c>
      <c r="Q593" s="145">
        <v>2.0221812195645672</v>
      </c>
      <c r="R593" s="145">
        <v>-0.12359284549508173</v>
      </c>
      <c r="S593" s="145">
        <v>-0.22839588392003271</v>
      </c>
      <c r="T593" s="145">
        <v>1.6146937587128489</v>
      </c>
      <c r="U593" s="6"/>
    </row>
    <row r="594" spans="1:21">
      <c r="A594" s="127" t="s">
        <v>5736</v>
      </c>
      <c r="B594" s="127" t="s">
        <v>5737</v>
      </c>
      <c r="C594" s="145" t="s">
        <v>7814</v>
      </c>
      <c r="D594" s="145" t="s">
        <v>7814</v>
      </c>
      <c r="E594" s="145" t="s">
        <v>7814</v>
      </c>
      <c r="F594" s="145" t="s">
        <v>7814</v>
      </c>
      <c r="G594" s="145" t="s">
        <v>7814</v>
      </c>
      <c r="H594" s="145" t="s">
        <v>7814</v>
      </c>
      <c r="I594" s="145" t="s">
        <v>7814</v>
      </c>
      <c r="J594" s="145" t="s">
        <v>7814</v>
      </c>
      <c r="K594" s="145" t="s">
        <v>7814</v>
      </c>
      <c r="L594" s="145" t="s">
        <v>7814</v>
      </c>
      <c r="M594" s="145" t="s">
        <v>7814</v>
      </c>
      <c r="N594" s="145">
        <v>-1.9644312670586448E-2</v>
      </c>
      <c r="O594" s="145">
        <v>-0.421832564800806</v>
      </c>
      <c r="P594" s="145">
        <v>0.91024772401033716</v>
      </c>
      <c r="Q594" s="145">
        <v>1.0645009761323423</v>
      </c>
      <c r="R594" s="145">
        <v>-0.17035842116356928</v>
      </c>
      <c r="S594" s="145">
        <v>-0.24398748192265102</v>
      </c>
      <c r="T594" s="145">
        <v>-0.22169624804931989</v>
      </c>
      <c r="U594" s="6"/>
    </row>
    <row r="595" spans="1:21">
      <c r="A595" s="127" t="s">
        <v>5740</v>
      </c>
      <c r="B595" s="127" t="s">
        <v>4650</v>
      </c>
      <c r="C595" s="145" t="s">
        <v>7814</v>
      </c>
      <c r="D595" s="145" t="s">
        <v>7814</v>
      </c>
      <c r="E595" s="145" t="s">
        <v>7814</v>
      </c>
      <c r="F595" s="145" t="s">
        <v>7814</v>
      </c>
      <c r="G595" s="145" t="s">
        <v>7814</v>
      </c>
      <c r="H595" s="145" t="s">
        <v>7814</v>
      </c>
      <c r="I595" s="145" t="s">
        <v>7814</v>
      </c>
      <c r="J595" s="145" t="s">
        <v>7814</v>
      </c>
      <c r="K595" s="145" t="s">
        <v>7814</v>
      </c>
      <c r="L595" s="145" t="s">
        <v>7814</v>
      </c>
      <c r="M595" s="145" t="s">
        <v>7814</v>
      </c>
      <c r="N595" s="145">
        <v>4.798142592364512E-2</v>
      </c>
      <c r="O595" s="145">
        <v>-0.42078214429582378</v>
      </c>
      <c r="P595" s="145">
        <v>1.6427437459417931</v>
      </c>
      <c r="Q595" s="145">
        <v>0.28198020960079034</v>
      </c>
      <c r="R595" s="145">
        <v>0.61879929875955331</v>
      </c>
      <c r="S595" s="145">
        <v>-0.34813395743382136</v>
      </c>
      <c r="T595" s="145">
        <v>0.21113404072471825</v>
      </c>
      <c r="U595" s="6"/>
    </row>
    <row r="596" spans="1:21">
      <c r="A596" s="127" t="s">
        <v>7691</v>
      </c>
      <c r="B596" s="127" t="s">
        <v>7698</v>
      </c>
      <c r="C596" s="145" t="s">
        <v>7814</v>
      </c>
      <c r="D596" s="145" t="s">
        <v>7814</v>
      </c>
      <c r="E596" s="145" t="s">
        <v>7814</v>
      </c>
      <c r="F596" s="145" t="s">
        <v>7814</v>
      </c>
      <c r="G596" s="145" t="s">
        <v>7814</v>
      </c>
      <c r="H596" s="145" t="s">
        <v>7814</v>
      </c>
      <c r="I596" s="145" t="s">
        <v>7814</v>
      </c>
      <c r="J596" s="145" t="s">
        <v>7814</v>
      </c>
      <c r="K596" s="145" t="s">
        <v>7814</v>
      </c>
      <c r="L596" s="145" t="s">
        <v>7814</v>
      </c>
      <c r="M596" s="145" t="s">
        <v>7814</v>
      </c>
      <c r="N596" s="145" t="s">
        <v>7814</v>
      </c>
      <c r="O596" s="145" t="s">
        <v>7814</v>
      </c>
      <c r="P596" s="145" t="s">
        <v>7814</v>
      </c>
      <c r="Q596" s="145">
        <v>-0.69251227679762051</v>
      </c>
      <c r="R596" s="145">
        <v>-0.34159736922007677</v>
      </c>
      <c r="S596" s="145">
        <v>0.84465626225532942</v>
      </c>
      <c r="T596" s="145">
        <v>4.4901531899615001</v>
      </c>
      <c r="U596" s="6"/>
    </row>
    <row r="597" spans="1:21">
      <c r="A597" s="127" t="s">
        <v>7692</v>
      </c>
      <c r="B597" s="127" t="s">
        <v>7699</v>
      </c>
      <c r="C597" s="145" t="s">
        <v>7814</v>
      </c>
      <c r="D597" s="145" t="s">
        <v>7814</v>
      </c>
      <c r="E597" s="145" t="s">
        <v>7814</v>
      </c>
      <c r="F597" s="145" t="s">
        <v>7814</v>
      </c>
      <c r="G597" s="145" t="s">
        <v>7814</v>
      </c>
      <c r="H597" s="145" t="s">
        <v>7814</v>
      </c>
      <c r="I597" s="145" t="s">
        <v>7814</v>
      </c>
      <c r="J597" s="145" t="s">
        <v>7814</v>
      </c>
      <c r="K597" s="145" t="s">
        <v>7814</v>
      </c>
      <c r="L597" s="145" t="s">
        <v>7814</v>
      </c>
      <c r="M597" s="145" t="s">
        <v>7814</v>
      </c>
      <c r="N597" s="145" t="s">
        <v>7814</v>
      </c>
      <c r="O597" s="145" t="s">
        <v>7814</v>
      </c>
      <c r="P597" s="145" t="s">
        <v>7814</v>
      </c>
      <c r="Q597" s="145">
        <v>-0.9991122290030523</v>
      </c>
      <c r="R597" s="145">
        <v>5545.8001416466395</v>
      </c>
      <c r="S597" s="145">
        <v>-0.80090896128934319</v>
      </c>
      <c r="T597" s="145">
        <v>-1</v>
      </c>
      <c r="U597" s="6"/>
    </row>
    <row r="598" spans="1:21">
      <c r="A598" s="127" t="s">
        <v>7693</v>
      </c>
      <c r="B598" s="127" t="s">
        <v>7700</v>
      </c>
      <c r="C598" s="145" t="s">
        <v>7814</v>
      </c>
      <c r="D598" s="145" t="s">
        <v>7814</v>
      </c>
      <c r="E598" s="145" t="s">
        <v>7814</v>
      </c>
      <c r="F598" s="145" t="s">
        <v>7814</v>
      </c>
      <c r="G598" s="145" t="s">
        <v>7814</v>
      </c>
      <c r="H598" s="145" t="s">
        <v>7814</v>
      </c>
      <c r="I598" s="145" t="s">
        <v>7814</v>
      </c>
      <c r="J598" s="145" t="s">
        <v>7814</v>
      </c>
      <c r="K598" s="145" t="s">
        <v>7814</v>
      </c>
      <c r="L598" s="145" t="s">
        <v>7814</v>
      </c>
      <c r="M598" s="145" t="s">
        <v>7814</v>
      </c>
      <c r="N598" s="145" t="s">
        <v>7814</v>
      </c>
      <c r="O598" s="145" t="s">
        <v>7814</v>
      </c>
      <c r="P598" s="145" t="s">
        <v>7814</v>
      </c>
      <c r="Q598" s="145">
        <v>-0.84393130891734291</v>
      </c>
      <c r="R598" s="145">
        <v>0.69914503158153107</v>
      </c>
      <c r="S598" s="145">
        <v>3.3358812054170577</v>
      </c>
      <c r="T598" s="145">
        <v>3.5695051606200798</v>
      </c>
      <c r="U598" s="6"/>
    </row>
    <row r="599" spans="1:21">
      <c r="A599" s="127" t="s">
        <v>7790</v>
      </c>
      <c r="B599" s="127" t="s">
        <v>7791</v>
      </c>
      <c r="C599" s="145" t="s">
        <v>7814</v>
      </c>
      <c r="D599" s="145" t="s">
        <v>7814</v>
      </c>
      <c r="E599" s="145" t="s">
        <v>7814</v>
      </c>
      <c r="F599" s="145" t="s">
        <v>7814</v>
      </c>
      <c r="G599" s="145" t="s">
        <v>7814</v>
      </c>
      <c r="H599" s="145" t="s">
        <v>7814</v>
      </c>
      <c r="I599" s="145" t="s">
        <v>7814</v>
      </c>
      <c r="J599" s="145" t="s">
        <v>7814</v>
      </c>
      <c r="K599" s="145" t="s">
        <v>7814</v>
      </c>
      <c r="L599" s="145" t="s">
        <v>7814</v>
      </c>
      <c r="M599" s="145" t="s">
        <v>7814</v>
      </c>
      <c r="N599" s="145" t="s">
        <v>7814</v>
      </c>
      <c r="O599" s="145" t="s">
        <v>7814</v>
      </c>
      <c r="P599" s="145" t="s">
        <v>7814</v>
      </c>
      <c r="Q599" s="145" t="s">
        <v>7814</v>
      </c>
      <c r="R599" s="145" t="s">
        <v>7814</v>
      </c>
      <c r="S599" s="145">
        <v>-0.26359912434202143</v>
      </c>
      <c r="T599" s="145">
        <v>-0.55385074166557013</v>
      </c>
      <c r="U599" s="6"/>
    </row>
    <row r="600" spans="1:21">
      <c r="A600" s="127" t="s">
        <v>5759</v>
      </c>
      <c r="B600" s="127" t="s">
        <v>5760</v>
      </c>
      <c r="C600" s="145" t="s">
        <v>7814</v>
      </c>
      <c r="D600" s="145" t="s">
        <v>7814</v>
      </c>
      <c r="E600" s="145" t="s">
        <v>7814</v>
      </c>
      <c r="F600" s="145" t="s">
        <v>7814</v>
      </c>
      <c r="G600" s="145" t="s">
        <v>7814</v>
      </c>
      <c r="H600" s="145" t="s">
        <v>7814</v>
      </c>
      <c r="I600" s="145" t="s">
        <v>7814</v>
      </c>
      <c r="J600" s="145" t="s">
        <v>7814</v>
      </c>
      <c r="K600" s="145" t="s">
        <v>7814</v>
      </c>
      <c r="L600" s="145" t="s">
        <v>7814</v>
      </c>
      <c r="M600" s="145" t="s">
        <v>7814</v>
      </c>
      <c r="N600" s="145">
        <v>-0.30015570707523492</v>
      </c>
      <c r="O600" s="145">
        <v>7.9712116102710132E-2</v>
      </c>
      <c r="P600" s="145">
        <v>5.1463254076639722E-2</v>
      </c>
      <c r="Q600" s="145">
        <v>0.23406824608944596</v>
      </c>
      <c r="R600" s="145">
        <v>0.24847943562061114</v>
      </c>
      <c r="S600" s="145">
        <v>-6.099566376797759E-2</v>
      </c>
      <c r="T600" s="145">
        <v>-0.17810110525386058</v>
      </c>
      <c r="U600" s="6"/>
    </row>
    <row r="601" spans="1:21">
      <c r="A601" s="127" t="s">
        <v>5805</v>
      </c>
      <c r="B601" s="127" t="s">
        <v>5806</v>
      </c>
      <c r="C601" s="145" t="s">
        <v>7814</v>
      </c>
      <c r="D601" s="145" t="s">
        <v>7814</v>
      </c>
      <c r="E601" s="145" t="s">
        <v>7814</v>
      </c>
      <c r="F601" s="145" t="s">
        <v>7814</v>
      </c>
      <c r="G601" s="145" t="s">
        <v>7814</v>
      </c>
      <c r="H601" s="145" t="s">
        <v>7814</v>
      </c>
      <c r="I601" s="145" t="s">
        <v>7814</v>
      </c>
      <c r="J601" s="145" t="s">
        <v>7814</v>
      </c>
      <c r="K601" s="145" t="s">
        <v>7814</v>
      </c>
      <c r="L601" s="145" t="s">
        <v>7814</v>
      </c>
      <c r="M601" s="145" t="s">
        <v>7814</v>
      </c>
      <c r="N601" s="145">
        <v>0.50958422860521146</v>
      </c>
      <c r="O601" s="145">
        <v>-0.32564430657561499</v>
      </c>
      <c r="P601" s="145">
        <v>0.18777593590535094</v>
      </c>
      <c r="Q601" s="145">
        <v>0.14306221162609475</v>
      </c>
      <c r="R601" s="145">
        <v>6.895934588149677E-2</v>
      </c>
      <c r="S601" s="145">
        <v>0.18806384986976221</v>
      </c>
      <c r="T601" s="145">
        <v>0.20414075613983254</v>
      </c>
      <c r="U601" s="6"/>
    </row>
    <row r="602" spans="1:21" ht="25.5">
      <c r="A602" s="127" t="s">
        <v>5845</v>
      </c>
      <c r="B602" s="127" t="s">
        <v>5846</v>
      </c>
      <c r="C602" s="145" t="s">
        <v>7814</v>
      </c>
      <c r="D602" s="145" t="s">
        <v>7814</v>
      </c>
      <c r="E602" s="145" t="s">
        <v>7814</v>
      </c>
      <c r="F602" s="145" t="s">
        <v>7814</v>
      </c>
      <c r="G602" s="145" t="s">
        <v>7814</v>
      </c>
      <c r="H602" s="145" t="s">
        <v>7814</v>
      </c>
      <c r="I602" s="145" t="s">
        <v>7814</v>
      </c>
      <c r="J602" s="145" t="s">
        <v>7814</v>
      </c>
      <c r="K602" s="145" t="s">
        <v>7814</v>
      </c>
      <c r="L602" s="145" t="s">
        <v>7814</v>
      </c>
      <c r="M602" s="145" t="s">
        <v>7814</v>
      </c>
      <c r="N602" s="145">
        <v>-0.45129070315063341</v>
      </c>
      <c r="O602" s="145">
        <v>0.32583967210796572</v>
      </c>
      <c r="P602" s="145">
        <v>-0.92782777274938233</v>
      </c>
      <c r="Q602" s="145">
        <v>-0.2499918041601252</v>
      </c>
      <c r="R602" s="145">
        <v>0.20049102213092757</v>
      </c>
      <c r="S602" s="145">
        <v>8.3969941401028709</v>
      </c>
      <c r="T602" s="145">
        <v>1.1105987334720804</v>
      </c>
      <c r="U602" s="6"/>
    </row>
    <row r="603" spans="1:21" ht="25.5">
      <c r="A603" s="127" t="s">
        <v>5850</v>
      </c>
      <c r="B603" s="127" t="s">
        <v>5851</v>
      </c>
      <c r="C603" s="145" t="s">
        <v>7814</v>
      </c>
      <c r="D603" s="145" t="s">
        <v>7814</v>
      </c>
      <c r="E603" s="145" t="s">
        <v>7814</v>
      </c>
      <c r="F603" s="145" t="s">
        <v>7814</v>
      </c>
      <c r="G603" s="145" t="s">
        <v>7814</v>
      </c>
      <c r="H603" s="145" t="s">
        <v>7814</v>
      </c>
      <c r="I603" s="145" t="s">
        <v>7814</v>
      </c>
      <c r="J603" s="145" t="s">
        <v>7814</v>
      </c>
      <c r="K603" s="145" t="s">
        <v>7814</v>
      </c>
      <c r="L603" s="145" t="s">
        <v>7814</v>
      </c>
      <c r="M603" s="145" t="s">
        <v>7814</v>
      </c>
      <c r="N603" s="145">
        <v>0.34856194010011898</v>
      </c>
      <c r="O603" s="145">
        <v>3.98587324902301E-2</v>
      </c>
      <c r="P603" s="145">
        <v>0.19441481653827547</v>
      </c>
      <c r="Q603" s="145">
        <v>0.35822873730467192</v>
      </c>
      <c r="R603" s="145">
        <v>0.1714674272817244</v>
      </c>
      <c r="S603" s="145">
        <v>-0.12987497011266819</v>
      </c>
      <c r="T603" s="145">
        <v>0.72277461692048517</v>
      </c>
      <c r="U603" s="6"/>
    </row>
    <row r="604" spans="1:21">
      <c r="A604" s="127" t="s">
        <v>5865</v>
      </c>
      <c r="B604" s="127" t="s">
        <v>5866</v>
      </c>
      <c r="C604" s="145" t="s">
        <v>7814</v>
      </c>
      <c r="D604" s="145" t="s">
        <v>7814</v>
      </c>
      <c r="E604" s="145" t="s">
        <v>7814</v>
      </c>
      <c r="F604" s="145" t="s">
        <v>7814</v>
      </c>
      <c r="G604" s="145" t="s">
        <v>7814</v>
      </c>
      <c r="H604" s="145" t="s">
        <v>7814</v>
      </c>
      <c r="I604" s="145" t="s">
        <v>7814</v>
      </c>
      <c r="J604" s="145" t="s">
        <v>7814</v>
      </c>
      <c r="K604" s="145" t="s">
        <v>7814</v>
      </c>
      <c r="L604" s="145" t="s">
        <v>7814</v>
      </c>
      <c r="M604" s="145" t="s">
        <v>7814</v>
      </c>
      <c r="N604" s="145">
        <v>0.48939767035818305</v>
      </c>
      <c r="O604" s="145">
        <v>-0.62680396984429609</v>
      </c>
      <c r="P604" s="145">
        <v>-0.82583701042075774</v>
      </c>
      <c r="Q604" s="145">
        <v>1.4527415815404376</v>
      </c>
      <c r="R604" s="145">
        <v>1.6019803506475807</v>
      </c>
      <c r="S604" s="145">
        <v>9.6779203769239981</v>
      </c>
      <c r="T604" s="145">
        <v>3.7059318744493031E-2</v>
      </c>
      <c r="U604" s="6"/>
    </row>
    <row r="605" spans="1:21" ht="25.5">
      <c r="A605" s="127" t="s">
        <v>5878</v>
      </c>
      <c r="B605" s="127" t="s">
        <v>5879</v>
      </c>
      <c r="C605" s="145">
        <v>-3.1269025384527962E-3</v>
      </c>
      <c r="D605" s="145">
        <v>2.7103307954567325E-2</v>
      </c>
      <c r="E605" s="145">
        <v>-9.469039694194227E-2</v>
      </c>
      <c r="F605" s="145">
        <v>0.55318363490408906</v>
      </c>
      <c r="G605" s="145">
        <v>0.14391724330256223</v>
      </c>
      <c r="H605" s="145">
        <v>-3.3046306135239387E-2</v>
      </c>
      <c r="I605" s="145">
        <v>-3.9032058772421677E-2</v>
      </c>
      <c r="J605" s="145">
        <v>-8.6269890920909587E-2</v>
      </c>
      <c r="K605" s="145">
        <v>-0.3776971440399145</v>
      </c>
      <c r="L605" s="145">
        <v>1.1897590358683254</v>
      </c>
      <c r="M605" s="145">
        <v>-0.55636781461385887</v>
      </c>
      <c r="N605" s="145">
        <v>0.19189812011225246</v>
      </c>
      <c r="O605" s="145">
        <v>-0.54704613560666726</v>
      </c>
      <c r="P605" s="145">
        <v>0.20896787742723305</v>
      </c>
      <c r="Q605" s="145">
        <v>-0.15375637403357192</v>
      </c>
      <c r="R605" s="145">
        <v>0.18607091600597661</v>
      </c>
      <c r="S605" s="145">
        <v>0.1847394613710818</v>
      </c>
      <c r="T605" s="145">
        <v>4.9868040806140497E-2</v>
      </c>
      <c r="U605" s="6"/>
    </row>
    <row r="606" spans="1:21" ht="25.5">
      <c r="A606" s="127" t="s">
        <v>7758</v>
      </c>
      <c r="B606" s="127" t="s">
        <v>7759</v>
      </c>
      <c r="C606" s="145">
        <v>0.69674971366036687</v>
      </c>
      <c r="D606" s="145">
        <v>-0.41153522941407661</v>
      </c>
      <c r="E606" s="145">
        <v>0.35714076137607992</v>
      </c>
      <c r="F606" s="145">
        <v>0.84646537938451283</v>
      </c>
      <c r="G606" s="145">
        <v>5.0310260510524792E-2</v>
      </c>
      <c r="H606" s="145">
        <v>-1.0696910397406301E-2</v>
      </c>
      <c r="I606" s="145">
        <v>-0.26699946664365354</v>
      </c>
      <c r="J606" s="145">
        <v>-1.6365986486807742</v>
      </c>
      <c r="K606" s="145">
        <v>-1.1133047862786145</v>
      </c>
      <c r="L606" s="145">
        <v>16.850404730502554</v>
      </c>
      <c r="M606" s="145">
        <v>-1</v>
      </c>
      <c r="N606" s="145" t="s">
        <v>7814</v>
      </c>
      <c r="O606" s="145" t="s">
        <v>7814</v>
      </c>
      <c r="P606" s="145" t="s">
        <v>7814</v>
      </c>
      <c r="Q606" s="145" t="s">
        <v>7814</v>
      </c>
      <c r="R606" s="145" t="s">
        <v>7814</v>
      </c>
      <c r="S606" s="145" t="s">
        <v>7814</v>
      </c>
      <c r="T606" s="145" t="s">
        <v>7814</v>
      </c>
      <c r="U606" s="6"/>
    </row>
    <row r="607" spans="1:21">
      <c r="A607" s="125">
        <v>6</v>
      </c>
      <c r="B607" s="126" t="s">
        <v>5906</v>
      </c>
      <c r="C607" s="146">
        <v>0.11561577022031945</v>
      </c>
      <c r="D607" s="146">
        <v>0.11690185012463707</v>
      </c>
      <c r="E607" s="146">
        <v>0.15702281479772148</v>
      </c>
      <c r="F607" s="146">
        <v>0.28066784144981971</v>
      </c>
      <c r="G607" s="146">
        <v>7.5741828040124012E-2</v>
      </c>
      <c r="H607" s="146">
        <v>7.3163003478902436E-2</v>
      </c>
      <c r="I607" s="146">
        <v>2.2524768095806901E-2</v>
      </c>
      <c r="J607" s="146">
        <v>-0.18934996332468151</v>
      </c>
      <c r="K607" s="146">
        <v>-6.0391721652670059E-2</v>
      </c>
      <c r="L607" s="146">
        <v>8.3783904216672672E-2</v>
      </c>
      <c r="M607" s="146">
        <v>4.219249936854721E-3</v>
      </c>
      <c r="N607" s="146">
        <v>6.7082662144891433E-2</v>
      </c>
      <c r="O607" s="146">
        <v>-8.449992542886009E-2</v>
      </c>
      <c r="P607" s="146">
        <v>0.37014220264557102</v>
      </c>
      <c r="Q607" s="146">
        <v>0.37243368298855145</v>
      </c>
      <c r="R607" s="146">
        <v>8.4473603820614557E-2</v>
      </c>
      <c r="S607" s="146">
        <v>-1.0749082854540555E-2</v>
      </c>
      <c r="T607" s="146">
        <v>-2.4977336336534053E-2</v>
      </c>
      <c r="U607" s="6"/>
    </row>
    <row r="608" spans="1:21">
      <c r="A608" s="127" t="s">
        <v>5907</v>
      </c>
      <c r="B608" s="127" t="s">
        <v>5908</v>
      </c>
      <c r="C608" s="145">
        <v>0.29796376816531889</v>
      </c>
      <c r="D608" s="145">
        <v>0.26023877621678404</v>
      </c>
      <c r="E608" s="145">
        <v>0.24999246901506689</v>
      </c>
      <c r="F608" s="145">
        <v>0.38660357787962579</v>
      </c>
      <c r="G608" s="145">
        <v>5.0833857951692762E-2</v>
      </c>
      <c r="H608" s="145">
        <v>0.17077043160891314</v>
      </c>
      <c r="I608" s="145">
        <v>-3.2863201297694961E-2</v>
      </c>
      <c r="J608" s="145">
        <v>-0.10520910123071453</v>
      </c>
      <c r="K608" s="145">
        <v>-2.2226903080513928E-3</v>
      </c>
      <c r="L608" s="145">
        <v>0.15009214338026328</v>
      </c>
      <c r="M608" s="145">
        <v>0.22671760108895989</v>
      </c>
      <c r="N608" s="145">
        <v>7.2625798216106874E-2</v>
      </c>
      <c r="O608" s="145">
        <v>-0.16786978986599696</v>
      </c>
      <c r="P608" s="145">
        <v>0.45332977090071114</v>
      </c>
      <c r="Q608" s="145">
        <v>0.56337155801635752</v>
      </c>
      <c r="R608" s="145">
        <v>3.3217138174452467E-2</v>
      </c>
      <c r="S608" s="145">
        <v>-8.4114970063472502E-2</v>
      </c>
      <c r="T608" s="145">
        <v>-6.1026035465756238E-2</v>
      </c>
      <c r="U608" s="6"/>
    </row>
    <row r="609" spans="1:21">
      <c r="A609" s="127" t="s">
        <v>5909</v>
      </c>
      <c r="B609" s="127" t="s">
        <v>115</v>
      </c>
      <c r="C609" s="145">
        <v>0.3155542331483947</v>
      </c>
      <c r="D609" s="145">
        <v>0.27495614743752539</v>
      </c>
      <c r="E609" s="145">
        <v>0.2132686666518365</v>
      </c>
      <c r="F609" s="145">
        <v>0.38165654805576527</v>
      </c>
      <c r="G609" s="145">
        <v>6.183040661524155E-2</v>
      </c>
      <c r="H609" s="145">
        <v>0.17948724187209966</v>
      </c>
      <c r="I609" s="145">
        <v>-3.2130578240725453E-2</v>
      </c>
      <c r="J609" s="145">
        <v>-0.10924868950168126</v>
      </c>
      <c r="K609" s="145">
        <v>7.021855304516593E-3</v>
      </c>
      <c r="L609" s="145">
        <v>0.17393714681677627</v>
      </c>
      <c r="M609" s="145">
        <v>0.2417789159569782</v>
      </c>
      <c r="N609" s="145">
        <v>3.9311244738568368E-2</v>
      </c>
      <c r="O609" s="145">
        <v>-0.19225030472931917</v>
      </c>
      <c r="P609" s="145">
        <v>0.42540200257093946</v>
      </c>
      <c r="Q609" s="145">
        <v>0.52639104611064436</v>
      </c>
      <c r="R609" s="145">
        <v>2.7467229271718272E-2</v>
      </c>
      <c r="S609" s="145">
        <v>-6.3822755496425784E-2</v>
      </c>
      <c r="T609" s="145">
        <v>-6.1912299015186814E-2</v>
      </c>
      <c r="U609" s="6"/>
    </row>
    <row r="610" spans="1:21">
      <c r="A610" s="127" t="s">
        <v>5929</v>
      </c>
      <c r="B610" s="127" t="s">
        <v>961</v>
      </c>
      <c r="C610" s="145">
        <v>5.6772834474703202E-2</v>
      </c>
      <c r="D610" s="145">
        <v>9.0264071839062567E-3</v>
      </c>
      <c r="E610" s="145">
        <v>1.04203979347063</v>
      </c>
      <c r="F610" s="145">
        <v>0.44999650408934927</v>
      </c>
      <c r="G610" s="145">
        <v>-8.3438252643163846E-2</v>
      </c>
      <c r="H610" s="145">
        <v>4.7465502568418153E-2</v>
      </c>
      <c r="I610" s="145">
        <v>-4.4532827529047157E-2</v>
      </c>
      <c r="J610" s="145">
        <v>-4.002908488333564E-2</v>
      </c>
      <c r="K610" s="145">
        <v>-0.14063073295753598</v>
      </c>
      <c r="L610" s="145">
        <v>-0.26825058503307297</v>
      </c>
      <c r="M610" s="145">
        <v>-0.19719876567423242</v>
      </c>
      <c r="N610" s="145">
        <v>1.523024970830229</v>
      </c>
      <c r="O610" s="145">
        <v>0.26937082532054812</v>
      </c>
      <c r="P610" s="145">
        <v>0.77204450960875937</v>
      </c>
      <c r="Q610" s="145">
        <v>0.90284169170704176</v>
      </c>
      <c r="R610" s="145">
        <v>7.5557324836652187E-2</v>
      </c>
      <c r="S610" s="145">
        <v>-0.22685824841437896</v>
      </c>
      <c r="T610" s="145">
        <v>-5.3477059153783639E-2</v>
      </c>
      <c r="U610" s="6"/>
    </row>
    <row r="611" spans="1:21">
      <c r="A611" s="127" t="s">
        <v>5958</v>
      </c>
      <c r="B611" s="127" t="s">
        <v>5959</v>
      </c>
      <c r="C611" s="145">
        <v>0.16075673980801997</v>
      </c>
      <c r="D611" s="145">
        <v>0.10975558826240818</v>
      </c>
      <c r="E611" s="145">
        <v>2.5961900415064073E-2</v>
      </c>
      <c r="F611" s="145">
        <v>8.0230663947113173E-2</v>
      </c>
      <c r="G611" s="145">
        <v>4.7451499156253955E-2</v>
      </c>
      <c r="H611" s="145">
        <v>6.6447064470133987E-2</v>
      </c>
      <c r="I611" s="145">
        <v>4.3384960361088631E-2</v>
      </c>
      <c r="J611" s="145">
        <v>0.20481219689966035</v>
      </c>
      <c r="K611" s="145">
        <v>-6.9953396262953285E-2</v>
      </c>
      <c r="L611" s="145">
        <v>2.4570807949999576E-2</v>
      </c>
      <c r="M611" s="145">
        <v>3.0516536750214502E-2</v>
      </c>
      <c r="N611" s="145">
        <v>5.8923686306115268E-2</v>
      </c>
      <c r="O611" s="145">
        <v>3.9800546651298542E-2</v>
      </c>
      <c r="P611" s="145">
        <v>0.27088469642309321</v>
      </c>
      <c r="Q611" s="145">
        <v>0.1119053051834879</v>
      </c>
      <c r="R611" s="145">
        <v>0.18280812584013992</v>
      </c>
      <c r="S611" s="145">
        <v>0.11220100130808808</v>
      </c>
      <c r="T611" s="145">
        <v>2.4771386119430774E-2</v>
      </c>
      <c r="U611" s="6"/>
    </row>
    <row r="612" spans="1:21">
      <c r="A612" s="127" t="s">
        <v>5960</v>
      </c>
      <c r="B612" s="127" t="s">
        <v>964</v>
      </c>
      <c r="C612" s="145">
        <v>0.13323644102458093</v>
      </c>
      <c r="D612" s="145">
        <v>0.13680420762150533</v>
      </c>
      <c r="E612" s="145">
        <v>5.1451473543428279E-2</v>
      </c>
      <c r="F612" s="145">
        <v>6.0441593253892145E-2</v>
      </c>
      <c r="G612" s="145">
        <v>6.4014427953856881E-2</v>
      </c>
      <c r="H612" s="145">
        <v>9.0641261320832681E-2</v>
      </c>
      <c r="I612" s="145">
        <v>3.0624291172823646E-2</v>
      </c>
      <c r="J612" s="145">
        <v>0.11000210495018355</v>
      </c>
      <c r="K612" s="145">
        <v>3.4186882929914141E-2</v>
      </c>
      <c r="L612" s="145">
        <v>0.12504037093200862</v>
      </c>
      <c r="M612" s="145">
        <v>-0.35435071011332225</v>
      </c>
      <c r="N612" s="145">
        <v>0.16046304215026055</v>
      </c>
      <c r="O612" s="145">
        <v>-1.8287841235917559E-2</v>
      </c>
      <c r="P612" s="145">
        <v>7.7980171091096964E-2</v>
      </c>
      <c r="Q612" s="145">
        <v>0.16268601490871695</v>
      </c>
      <c r="R612" s="145">
        <v>0.14559001193026105</v>
      </c>
      <c r="S612" s="145">
        <v>0.10884565715803306</v>
      </c>
      <c r="T612" s="145">
        <v>0.17379288103953408</v>
      </c>
      <c r="U612" s="6"/>
    </row>
    <row r="613" spans="1:21">
      <c r="A613" s="127" t="s">
        <v>5982</v>
      </c>
      <c r="B613" s="127" t="s">
        <v>129</v>
      </c>
      <c r="C613" s="145">
        <v>0.10187599058969439</v>
      </c>
      <c r="D613" s="145">
        <v>0.1374078944172798</v>
      </c>
      <c r="E613" s="145">
        <v>0.12556271223525292</v>
      </c>
      <c r="F613" s="145">
        <v>3.1546719904912805E-2</v>
      </c>
      <c r="G613" s="145">
        <v>4.0076572399124669E-2</v>
      </c>
      <c r="H613" s="145">
        <v>9.1271920639119583E-2</v>
      </c>
      <c r="I613" s="145">
        <v>4.2857290676538408E-2</v>
      </c>
      <c r="J613" s="145">
        <v>0.16625731697713891</v>
      </c>
      <c r="K613" s="145">
        <v>-0.22870152111011924</v>
      </c>
      <c r="L613" s="145">
        <v>0.1491241305159888</v>
      </c>
      <c r="M613" s="145">
        <v>8.8540020021869628E-2</v>
      </c>
      <c r="N613" s="145">
        <v>0.114955026469545</v>
      </c>
      <c r="O613" s="145">
        <v>5.556968137651748E-2</v>
      </c>
      <c r="P613" s="145">
        <v>0.19117278621283354</v>
      </c>
      <c r="Q613" s="145">
        <v>6.0760381842188439E-2</v>
      </c>
      <c r="R613" s="145">
        <v>0.1577200608599062</v>
      </c>
      <c r="S613" s="145">
        <v>0.17128366485174779</v>
      </c>
      <c r="T613" s="145">
        <v>0.1362057380793423</v>
      </c>
      <c r="U613" s="6"/>
    </row>
    <row r="614" spans="1:21">
      <c r="A614" s="127" t="s">
        <v>6021</v>
      </c>
      <c r="B614" s="127" t="s">
        <v>966</v>
      </c>
      <c r="C614" s="145">
        <v>0.59163542626167331</v>
      </c>
      <c r="D614" s="145">
        <v>0.32766722790158714</v>
      </c>
      <c r="E614" s="145">
        <v>-0.33595451799744735</v>
      </c>
      <c r="F614" s="145">
        <v>0.31556566766976352</v>
      </c>
      <c r="G614" s="145">
        <v>0.82823551397780193</v>
      </c>
      <c r="H614" s="145">
        <v>-8.7508808964301493E-2</v>
      </c>
      <c r="I614" s="145">
        <v>6.3967000297680779E-2</v>
      </c>
      <c r="J614" s="145">
        <v>-2.0781446377224087E-2</v>
      </c>
      <c r="K614" s="145">
        <v>-0.15872114662230152</v>
      </c>
      <c r="L614" s="145">
        <v>-1.3523297107085601E-2</v>
      </c>
      <c r="M614" s="145">
        <v>8.1147095053209259E-2</v>
      </c>
      <c r="N614" s="145">
        <v>6.5713973453462901E-2</v>
      </c>
      <c r="O614" s="145">
        <v>-0.11588894590498101</v>
      </c>
      <c r="P614" s="145">
        <v>1.1964946521948212</v>
      </c>
      <c r="Q614" s="145">
        <v>0.21648260594768493</v>
      </c>
      <c r="R614" s="145">
        <v>0.16469054011124756</v>
      </c>
      <c r="S614" s="145">
        <v>-0.10436214136358851</v>
      </c>
      <c r="T614" s="145">
        <v>4.7366570645324978E-2</v>
      </c>
      <c r="U614" s="6"/>
    </row>
    <row r="615" spans="1:21">
      <c r="A615" s="127" t="s">
        <v>6029</v>
      </c>
      <c r="B615" s="127" t="s">
        <v>970</v>
      </c>
      <c r="C615" s="145">
        <v>0.28591068910208239</v>
      </c>
      <c r="D615" s="145">
        <v>-0.12917020131791374</v>
      </c>
      <c r="E615" s="145">
        <v>2.965041227781488E-2</v>
      </c>
      <c r="F615" s="145">
        <v>0.1160400355529539</v>
      </c>
      <c r="G615" s="145">
        <v>1.2734297007650672E-2</v>
      </c>
      <c r="H615" s="145">
        <v>0.36637154091978419</v>
      </c>
      <c r="I615" s="145">
        <v>-0.12587929467679357</v>
      </c>
      <c r="J615" s="145">
        <v>0.23312400794101346</v>
      </c>
      <c r="K615" s="145">
        <v>0.3076847275403457</v>
      </c>
      <c r="L615" s="145">
        <v>-0.20727835939576611</v>
      </c>
      <c r="M615" s="145">
        <v>0.38370497148532812</v>
      </c>
      <c r="N615" s="145">
        <v>0.17086634806291837</v>
      </c>
      <c r="O615" s="145">
        <v>-0.25582786253643219</v>
      </c>
      <c r="P615" s="145">
        <v>0.1263140672443249</v>
      </c>
      <c r="Q615" s="145">
        <v>0.20562245543318472</v>
      </c>
      <c r="R615" s="145">
        <v>0.26802591157549949</v>
      </c>
      <c r="S615" s="145">
        <v>-3.4890078800708178E-2</v>
      </c>
      <c r="T615" s="145">
        <v>0.2797861111431364</v>
      </c>
      <c r="U615" s="6"/>
    </row>
    <row r="616" spans="1:21">
      <c r="A616" s="127" t="s">
        <v>6035</v>
      </c>
      <c r="B616" s="127" t="s">
        <v>130</v>
      </c>
      <c r="C616" s="145">
        <v>0.15102408229743336</v>
      </c>
      <c r="D616" s="145">
        <v>3.1720199404179576E-2</v>
      </c>
      <c r="E616" s="145">
        <v>-1.7841567581456091E-2</v>
      </c>
      <c r="F616" s="145">
        <v>0.14737960854422175</v>
      </c>
      <c r="G616" s="145">
        <v>-0.13787043580745878</v>
      </c>
      <c r="H616" s="145">
        <v>0.13816191082051449</v>
      </c>
      <c r="I616" s="145">
        <v>3.0175835826278887E-2</v>
      </c>
      <c r="J616" s="145">
        <v>0.26902195668515555</v>
      </c>
      <c r="K616" s="145">
        <v>-3.4081549193895506E-2</v>
      </c>
      <c r="L616" s="145">
        <v>-7.3455765892125477E-2</v>
      </c>
      <c r="M616" s="145">
        <v>0.13032718537215393</v>
      </c>
      <c r="N616" s="145">
        <v>-0.13367151767361576</v>
      </c>
      <c r="O616" s="145">
        <v>0.11897266818418557</v>
      </c>
      <c r="P616" s="145">
        <v>0.24798299765307438</v>
      </c>
      <c r="Q616" s="145">
        <v>0.11065793607576459</v>
      </c>
      <c r="R616" s="145">
        <v>0.26458376255045357</v>
      </c>
      <c r="S616" s="145">
        <v>0.18748610809574573</v>
      </c>
      <c r="T616" s="145">
        <v>-9.6980740073858332E-2</v>
      </c>
      <c r="U616" s="6"/>
    </row>
    <row r="617" spans="1:21">
      <c r="A617" s="127" t="s">
        <v>6050</v>
      </c>
      <c r="B617" s="127" t="s">
        <v>1020</v>
      </c>
      <c r="C617" s="145">
        <v>0.10452359949520747</v>
      </c>
      <c r="D617" s="145">
        <v>0.31671493850826404</v>
      </c>
      <c r="E617" s="145">
        <v>0.57877050076328729</v>
      </c>
      <c r="F617" s="145">
        <v>-0.28361261575779062</v>
      </c>
      <c r="G617" s="145">
        <v>0.47392138172245774</v>
      </c>
      <c r="H617" s="145">
        <v>-0.16582188741836232</v>
      </c>
      <c r="I617" s="145">
        <v>0.14320195166186031</v>
      </c>
      <c r="J617" s="145">
        <v>0.67189980869739363</v>
      </c>
      <c r="K617" s="145">
        <v>0.13078730015282045</v>
      </c>
      <c r="L617" s="145">
        <v>4.6912703688743125E-2</v>
      </c>
      <c r="M617" s="145">
        <v>0.19332452627672161</v>
      </c>
      <c r="N617" s="145">
        <v>0.51492471022213704</v>
      </c>
      <c r="O617" s="145">
        <v>-1.3631304154015676E-2</v>
      </c>
      <c r="P617" s="145">
        <v>0.16908906946406868</v>
      </c>
      <c r="Q617" s="145">
        <v>7.0682367088872516E-2</v>
      </c>
      <c r="R617" s="145">
        <v>6.1799200855465385E-2</v>
      </c>
      <c r="S617" s="145">
        <v>2.1320360517757469E-2</v>
      </c>
      <c r="T617" s="145">
        <v>6.5852071211475377E-2</v>
      </c>
      <c r="U617" s="6"/>
    </row>
    <row r="618" spans="1:21">
      <c r="A618" s="127" t="s">
        <v>7739</v>
      </c>
      <c r="B618" s="127" t="s">
        <v>7740</v>
      </c>
      <c r="C618" s="145">
        <v>-5.1970108701237153E-2</v>
      </c>
      <c r="D618" s="145">
        <v>-6.7683365632145902E-3</v>
      </c>
      <c r="E618" s="145">
        <v>0.22540894990651636</v>
      </c>
      <c r="F618" s="145">
        <v>0.38109249572791587</v>
      </c>
      <c r="G618" s="145">
        <v>0.13068083418258059</v>
      </c>
      <c r="H618" s="145">
        <v>-3.0145797592234947E-2</v>
      </c>
      <c r="I618" s="145">
        <v>7.8244882618405037E-2</v>
      </c>
      <c r="J618" s="145">
        <v>-0.63508627877084112</v>
      </c>
      <c r="K618" s="145">
        <v>-0.20500757882849804</v>
      </c>
      <c r="L618" s="145">
        <v>3.714771934762965E-2</v>
      </c>
      <c r="M618" s="145">
        <v>-1</v>
      </c>
      <c r="N618" s="145" t="s">
        <v>7814</v>
      </c>
      <c r="O618" s="145" t="s">
        <v>7814</v>
      </c>
      <c r="P618" s="145" t="s">
        <v>7814</v>
      </c>
      <c r="Q618" s="145" t="s">
        <v>7814</v>
      </c>
      <c r="R618" s="145" t="s">
        <v>7814</v>
      </c>
      <c r="S618" s="145" t="s">
        <v>7814</v>
      </c>
      <c r="T618" s="145" t="s">
        <v>7814</v>
      </c>
      <c r="U618" s="6"/>
    </row>
    <row r="619" spans="1:21">
      <c r="A619" s="127" t="s">
        <v>7741</v>
      </c>
      <c r="B619" s="127" t="s">
        <v>7742</v>
      </c>
      <c r="C619" s="145">
        <v>-0.13762638475987859</v>
      </c>
      <c r="D619" s="145">
        <v>4.8957004272508646E-2</v>
      </c>
      <c r="E619" s="145">
        <v>9.4659997275937283E-2</v>
      </c>
      <c r="F619" s="145">
        <v>0.51240475711930167</v>
      </c>
      <c r="G619" s="145">
        <v>0.10489170443128241</v>
      </c>
      <c r="H619" s="145">
        <v>-0.15407115549041006</v>
      </c>
      <c r="I619" s="145">
        <v>7.7727223998706768E-2</v>
      </c>
      <c r="J619" s="145">
        <v>-1</v>
      </c>
      <c r="K619" s="145" t="s">
        <v>7814</v>
      </c>
      <c r="L619" s="145" t="s">
        <v>7814</v>
      </c>
      <c r="M619" s="145" t="s">
        <v>7814</v>
      </c>
      <c r="N619" s="145" t="s">
        <v>7814</v>
      </c>
      <c r="O619" s="145" t="s">
        <v>7814</v>
      </c>
      <c r="P619" s="145" t="s">
        <v>7814</v>
      </c>
      <c r="Q619" s="145" t="s">
        <v>7814</v>
      </c>
      <c r="R619" s="145" t="s">
        <v>7814</v>
      </c>
      <c r="S619" s="145" t="s">
        <v>7814</v>
      </c>
      <c r="T619" s="145" t="s">
        <v>7814</v>
      </c>
      <c r="U619" s="6"/>
    </row>
    <row r="620" spans="1:21">
      <c r="A620" s="127" t="s">
        <v>7743</v>
      </c>
      <c r="B620" s="127" t="s">
        <v>176</v>
      </c>
      <c r="C620" s="145">
        <v>0.52182116571453752</v>
      </c>
      <c r="D620" s="145">
        <v>-0.66850356017805945</v>
      </c>
      <c r="E620" s="145">
        <v>-0.24858721880721521</v>
      </c>
      <c r="F620" s="145">
        <v>0.15045995075893201</v>
      </c>
      <c r="G620" s="145">
        <v>0.78871941083346553</v>
      </c>
      <c r="H620" s="145">
        <v>0.8853134675985499</v>
      </c>
      <c r="I620" s="145">
        <v>0.30658740365110926</v>
      </c>
      <c r="J620" s="145">
        <v>0.52012507358832305</v>
      </c>
      <c r="K620" s="145">
        <v>-3.7946530874379589E-2</v>
      </c>
      <c r="L620" s="145">
        <v>0.10389585025054095</v>
      </c>
      <c r="M620" s="145">
        <v>-1</v>
      </c>
      <c r="N620" s="145" t="s">
        <v>7814</v>
      </c>
      <c r="O620" s="145" t="s">
        <v>7814</v>
      </c>
      <c r="P620" s="145" t="s">
        <v>7814</v>
      </c>
      <c r="Q620" s="145" t="s">
        <v>7814</v>
      </c>
      <c r="R620" s="145" t="s">
        <v>7814</v>
      </c>
      <c r="S620" s="145" t="s">
        <v>7814</v>
      </c>
      <c r="T620" s="145" t="s">
        <v>7814</v>
      </c>
      <c r="U620" s="6"/>
    </row>
    <row r="621" spans="1:21" ht="25.5">
      <c r="A621" s="127" t="s">
        <v>7744</v>
      </c>
      <c r="B621" s="127" t="s">
        <v>177</v>
      </c>
      <c r="C621" s="145">
        <v>0.25625247920714922</v>
      </c>
      <c r="D621" s="145">
        <v>11.370219778358848</v>
      </c>
      <c r="E621" s="145">
        <v>3.4431171470843345</v>
      </c>
      <c r="F621" s="145">
        <v>-1.3192716685339341E-2</v>
      </c>
      <c r="G621" s="145">
        <v>-0.8873841249817378</v>
      </c>
      <c r="H621" s="145">
        <v>0.22352069856391524</v>
      </c>
      <c r="I621" s="145">
        <v>-8.1525556395122573E-2</v>
      </c>
      <c r="J621" s="145">
        <v>-0.12796765378287994</v>
      </c>
      <c r="K621" s="145">
        <v>0.11926115889113166</v>
      </c>
      <c r="L621" s="145">
        <v>-2.1048000546093053E-2</v>
      </c>
      <c r="M621" s="145">
        <v>-1</v>
      </c>
      <c r="N621" s="145" t="s">
        <v>7814</v>
      </c>
      <c r="O621" s="145" t="s">
        <v>7814</v>
      </c>
      <c r="P621" s="145" t="s">
        <v>7814</v>
      </c>
      <c r="Q621" s="145" t="s">
        <v>7814</v>
      </c>
      <c r="R621" s="145" t="s">
        <v>7814</v>
      </c>
      <c r="S621" s="145" t="s">
        <v>7814</v>
      </c>
      <c r="T621" s="145" t="s">
        <v>7814</v>
      </c>
      <c r="U621" s="6"/>
    </row>
    <row r="622" spans="1:21">
      <c r="A622" s="127" t="s">
        <v>7745</v>
      </c>
      <c r="B622" s="127" t="s">
        <v>65</v>
      </c>
      <c r="C622" s="145">
        <v>0.49474149858507654</v>
      </c>
      <c r="D622" s="145">
        <v>-0.10859148445586286</v>
      </c>
      <c r="E622" s="145">
        <v>-0.32358063701766454</v>
      </c>
      <c r="F622" s="145">
        <v>-0.25491476428739285</v>
      </c>
      <c r="G622" s="145">
        <v>0.45484375688661755</v>
      </c>
      <c r="H622" s="145">
        <v>-0.20722135711345013</v>
      </c>
      <c r="I622" s="145">
        <v>-8.7990197875950308E-3</v>
      </c>
      <c r="J622" s="145">
        <v>-0.21039768835495246</v>
      </c>
      <c r="K622" s="145">
        <v>0.47794676903040895</v>
      </c>
      <c r="L622" s="145">
        <v>1.2033661487389382</v>
      </c>
      <c r="M622" s="145">
        <v>-1</v>
      </c>
      <c r="N622" s="145" t="s">
        <v>7814</v>
      </c>
      <c r="O622" s="145" t="s">
        <v>7814</v>
      </c>
      <c r="P622" s="145" t="s">
        <v>7814</v>
      </c>
      <c r="Q622" s="145" t="s">
        <v>7814</v>
      </c>
      <c r="R622" s="145" t="s">
        <v>7814</v>
      </c>
      <c r="S622" s="145" t="s">
        <v>7814</v>
      </c>
      <c r="T622" s="145" t="s">
        <v>7814</v>
      </c>
      <c r="U622" s="6"/>
    </row>
    <row r="623" spans="1:21">
      <c r="A623" s="127" t="s">
        <v>7746</v>
      </c>
      <c r="B623" s="127" t="s">
        <v>215</v>
      </c>
      <c r="C623" s="145">
        <v>0.2144000755735492</v>
      </c>
      <c r="D623" s="145">
        <v>-0.12599875077843806</v>
      </c>
      <c r="E623" s="145">
        <v>-0.42019203615514256</v>
      </c>
      <c r="F623" s="145">
        <v>0.58347146030936425</v>
      </c>
      <c r="G623" s="145">
        <v>0.73573208163620707</v>
      </c>
      <c r="H623" s="145">
        <v>0.58728062946275528</v>
      </c>
      <c r="I623" s="145">
        <v>2.2306074248337839E-2</v>
      </c>
      <c r="J623" s="145">
        <v>-7.361092858557293E-2</v>
      </c>
      <c r="K623" s="145">
        <v>3.434717874141073E-2</v>
      </c>
      <c r="L623" s="145">
        <v>-0.26409974091093597</v>
      </c>
      <c r="M623" s="145">
        <v>-1</v>
      </c>
      <c r="N623" s="145" t="s">
        <v>7814</v>
      </c>
      <c r="O623" s="145" t="s">
        <v>7814</v>
      </c>
      <c r="P623" s="145" t="s">
        <v>7814</v>
      </c>
      <c r="Q623" s="145" t="s">
        <v>7814</v>
      </c>
      <c r="R623" s="145" t="s">
        <v>7814</v>
      </c>
      <c r="S623" s="145" t="s">
        <v>7814</v>
      </c>
      <c r="T623" s="145" t="s">
        <v>7814</v>
      </c>
      <c r="U623" s="6"/>
    </row>
    <row r="624" spans="1:21">
      <c r="A624" s="127" t="s">
        <v>7747</v>
      </c>
      <c r="B624" s="127" t="s">
        <v>5545</v>
      </c>
      <c r="C624" s="145">
        <v>0.37414104499839207</v>
      </c>
      <c r="D624" s="145">
        <v>-0.35532304094128392</v>
      </c>
      <c r="E624" s="145">
        <v>0.13076788636906175</v>
      </c>
      <c r="F624" s="145">
        <v>0.15264501968410604</v>
      </c>
      <c r="G624" s="145">
        <v>5.0764553998958419</v>
      </c>
      <c r="H624" s="145">
        <v>0.27074753591990192</v>
      </c>
      <c r="I624" s="145">
        <v>6.1512889572108716E-2</v>
      </c>
      <c r="J624" s="145">
        <v>3.0189779183129893E-2</v>
      </c>
      <c r="K624" s="145">
        <v>-0.40797021203354411</v>
      </c>
      <c r="L624" s="145">
        <v>7.2637628820641953E-2</v>
      </c>
      <c r="M624" s="145">
        <v>-1</v>
      </c>
      <c r="N624" s="145" t="s">
        <v>7814</v>
      </c>
      <c r="O624" s="145" t="s">
        <v>7814</v>
      </c>
      <c r="P624" s="145" t="s">
        <v>7814</v>
      </c>
      <c r="Q624" s="145" t="s">
        <v>7814</v>
      </c>
      <c r="R624" s="145" t="s">
        <v>7814</v>
      </c>
      <c r="S624" s="145" t="s">
        <v>7814</v>
      </c>
      <c r="T624" s="145" t="s">
        <v>7814</v>
      </c>
      <c r="U624" s="6"/>
    </row>
    <row r="625" spans="1:21">
      <c r="A625" s="127" t="s">
        <v>7748</v>
      </c>
      <c r="B625" s="127" t="s">
        <v>968</v>
      </c>
      <c r="C625" s="145">
        <v>-1.9439483146910685E-2</v>
      </c>
      <c r="D625" s="145">
        <v>2.1451107017661092E-2</v>
      </c>
      <c r="E625" s="145">
        <v>-6.0775925872321404E-2</v>
      </c>
      <c r="F625" s="145">
        <v>5.3380003617171615E-2</v>
      </c>
      <c r="G625" s="145">
        <v>-0.10756275000474175</v>
      </c>
      <c r="H625" s="145">
        <v>9.6884980766982501E-2</v>
      </c>
      <c r="I625" s="145">
        <v>-4.4533970701864461E-2</v>
      </c>
      <c r="J625" s="145">
        <v>3.2111115969655615E-2</v>
      </c>
      <c r="K625" s="145">
        <v>0.11065745030396852</v>
      </c>
      <c r="L625" s="145">
        <v>0.10341098689002001</v>
      </c>
      <c r="M625" s="145">
        <v>-1</v>
      </c>
      <c r="N625" s="145" t="s">
        <v>7814</v>
      </c>
      <c r="O625" s="145" t="s">
        <v>7814</v>
      </c>
      <c r="P625" s="145" t="s">
        <v>7814</v>
      </c>
      <c r="Q625" s="145" t="s">
        <v>7814</v>
      </c>
      <c r="R625" s="145" t="s">
        <v>7814</v>
      </c>
      <c r="S625" s="145" t="s">
        <v>7814</v>
      </c>
      <c r="T625" s="145" t="s">
        <v>7814</v>
      </c>
      <c r="U625" s="6"/>
    </row>
    <row r="626" spans="1:21">
      <c r="L626" s="145"/>
    </row>
    <row r="628" spans="1:21">
      <c r="R628" s="25"/>
    </row>
    <row r="629" spans="1:21">
      <c r="R629" s="107"/>
    </row>
    <row r="630" spans="1:21">
      <c r="R630" s="107"/>
    </row>
    <row r="632" spans="1:21">
      <c r="R632" s="25"/>
    </row>
    <row r="633" spans="1:21">
      <c r="R633" s="25"/>
    </row>
    <row r="634" spans="1:21">
      <c r="R634" s="25"/>
    </row>
    <row r="635" spans="1:21">
      <c r="R635" s="107"/>
    </row>
    <row r="636" spans="1:21">
      <c r="R636" s="107"/>
    </row>
  </sheetData>
  <mergeCells count="1">
    <mergeCell ref="A1:R2"/>
  </mergeCells>
  <printOptions horizontalCentered="1"/>
  <pageMargins left="0.39370078740157483" right="0.39370078740157483" top="0.39370078740157483" bottom="0.39370078740157483" header="0" footer="0"/>
  <pageSetup scale="37" fitToHeight="9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A5FDD-B905-3147-AA99-52699019B507}">
  <sheetPr>
    <pageSetUpPr fitToPage="1"/>
  </sheetPr>
  <dimension ref="A1:BB611"/>
  <sheetViews>
    <sheetView showGridLines="0" zoomScaleNormal="100" zoomScaleSheetLayoutView="100" workbookViewId="0">
      <selection activeCell="A3" sqref="A3"/>
    </sheetView>
  </sheetViews>
  <sheetFormatPr defaultColWidth="9.85546875" defaultRowHeight="15"/>
  <cols>
    <col min="1" max="1" width="13.42578125" style="124" bestFit="1" customWidth="1"/>
    <col min="2" max="2" width="60.7109375" style="67" customWidth="1"/>
    <col min="3" max="3" width="19.28515625" style="67" customWidth="1"/>
    <col min="4" max="5" width="24.140625" style="25" customWidth="1"/>
    <col min="6" max="7" width="25.140625" style="25" customWidth="1"/>
    <col min="8" max="10" width="24.140625" style="25" customWidth="1"/>
    <col min="11" max="13" width="26" style="25" customWidth="1"/>
    <col min="14" max="16" width="26" style="7" customWidth="1"/>
    <col min="17" max="17" width="24.140625" style="7" customWidth="1"/>
    <col min="18" max="18" width="27.42578125" style="25" customWidth="1"/>
    <col min="19" max="20" width="27.42578125" style="7" customWidth="1"/>
    <col min="21" max="21" width="22.7109375" style="7" bestFit="1" customWidth="1"/>
    <col min="22" max="54" width="15.85546875" style="7" customWidth="1"/>
    <col min="55" max="16384" width="9.85546875" style="7"/>
  </cols>
  <sheetData>
    <row r="1" spans="1:54" s="23" customFormat="1" ht="154.5" customHeight="1">
      <c r="A1" s="147" t="s">
        <v>7825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54" s="23" customFormat="1" ht="36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1:54" s="123" customFormat="1" ht="15.75">
      <c r="A3" s="142" t="s">
        <v>224</v>
      </c>
      <c r="B3" s="143" t="s">
        <v>187</v>
      </c>
      <c r="C3" s="143">
        <v>2007</v>
      </c>
      <c r="D3" s="143">
        <v>2008</v>
      </c>
      <c r="E3" s="143">
        <v>2009</v>
      </c>
      <c r="F3" s="143">
        <v>2010</v>
      </c>
      <c r="G3" s="143">
        <v>2011</v>
      </c>
      <c r="H3" s="143">
        <v>2012</v>
      </c>
      <c r="I3" s="143">
        <v>2013</v>
      </c>
      <c r="J3" s="143">
        <v>2014</v>
      </c>
      <c r="K3" s="143">
        <v>2015</v>
      </c>
      <c r="L3" s="143">
        <v>2016</v>
      </c>
      <c r="M3" s="143">
        <v>2017</v>
      </c>
      <c r="N3" s="143">
        <v>2018</v>
      </c>
      <c r="O3" s="143">
        <v>2019</v>
      </c>
      <c r="P3" s="143">
        <v>2020</v>
      </c>
      <c r="Q3" s="143">
        <v>2021</v>
      </c>
      <c r="R3" s="143">
        <v>2022</v>
      </c>
      <c r="S3" s="143">
        <v>2023</v>
      </c>
      <c r="T3" s="143">
        <v>2024</v>
      </c>
      <c r="U3" s="143">
        <v>2025</v>
      </c>
    </row>
    <row r="4" spans="1:54" s="6" customFormat="1">
      <c r="A4" s="87">
        <v>1</v>
      </c>
      <c r="B4" s="88" t="s">
        <v>182</v>
      </c>
      <c r="C4" s="112">
        <v>238669030880.12</v>
      </c>
      <c r="D4" s="112">
        <v>243127181104.81</v>
      </c>
      <c r="E4" s="112">
        <v>281271493688.01001</v>
      </c>
      <c r="F4" s="112">
        <v>325993403897.20001</v>
      </c>
      <c r="G4" s="112">
        <f>374854837292040/1000</f>
        <v>374854837292.03998</v>
      </c>
      <c r="H4" s="112">
        <v>472528711045.59003</v>
      </c>
      <c r="I4" s="112">
        <v>530213962161.73999</v>
      </c>
      <c r="J4" s="112">
        <v>559837252719.98999</v>
      </c>
      <c r="K4" s="112">
        <v>581539140716.12</v>
      </c>
      <c r="L4" s="112">
        <v>623119219858.96997</v>
      </c>
      <c r="M4" s="114">
        <v>657164859335.63098</v>
      </c>
      <c r="N4" s="114">
        <v>623017809146.78125</v>
      </c>
      <c r="O4" s="114">
        <v>646114820192.12805</v>
      </c>
      <c r="P4" s="114">
        <v>696125147435.74097</v>
      </c>
      <c r="Q4" s="114">
        <v>732860198586.11902</v>
      </c>
      <c r="R4" s="114">
        <v>923752955655.81104</v>
      </c>
      <c r="S4" s="113">
        <v>895837639440.84998</v>
      </c>
      <c r="T4" s="113">
        <v>927092160250.29004</v>
      </c>
      <c r="U4" s="113">
        <v>978533593282.45496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</row>
    <row r="5" spans="1:54">
      <c r="A5" s="89" t="s">
        <v>226</v>
      </c>
      <c r="B5" s="89" t="s">
        <v>474</v>
      </c>
      <c r="C5" s="92">
        <v>22375762594</v>
      </c>
      <c r="D5" s="92">
        <v>18678943766</v>
      </c>
      <c r="E5" s="92">
        <v>21761660151</v>
      </c>
      <c r="F5" s="92">
        <v>22328130095</v>
      </c>
      <c r="G5" s="92">
        <v>23996840075</v>
      </c>
      <c r="H5" s="92">
        <v>31187482548</v>
      </c>
      <c r="I5" s="92">
        <v>43127591288</v>
      </c>
      <c r="J5" s="92">
        <v>44004357392</v>
      </c>
      <c r="K5" s="92">
        <v>38357279940</v>
      </c>
      <c r="L5" s="92">
        <v>48224903625</v>
      </c>
      <c r="M5" s="115">
        <v>46589498388.2994</v>
      </c>
      <c r="N5" s="115">
        <v>48515189741.006294</v>
      </c>
      <c r="O5" s="115">
        <v>47174964378.112602</v>
      </c>
      <c r="P5" s="115">
        <v>58709288143.555603</v>
      </c>
      <c r="Q5" s="115">
        <v>61803698910.964592</v>
      </c>
      <c r="R5" s="115">
        <v>59142679172.806099</v>
      </c>
      <c r="S5" s="115">
        <v>59787359052.879997</v>
      </c>
      <c r="T5" s="115">
        <v>56107979529.540001</v>
      </c>
      <c r="U5" s="115">
        <v>64529393738.474998</v>
      </c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</row>
    <row r="6" spans="1:54">
      <c r="A6" s="89" t="s">
        <v>227</v>
      </c>
      <c r="B6" s="89" t="s">
        <v>152</v>
      </c>
      <c r="C6" s="92">
        <v>298437503</v>
      </c>
      <c r="D6" s="92">
        <v>398023414</v>
      </c>
      <c r="E6" s="92">
        <v>337919753</v>
      </c>
      <c r="F6" s="92">
        <v>384614288</v>
      </c>
      <c r="G6" s="92">
        <v>340024312</v>
      </c>
      <c r="H6" s="92">
        <v>385436558</v>
      </c>
      <c r="I6" s="92">
        <v>465751151</v>
      </c>
      <c r="J6" s="92">
        <v>444026612</v>
      </c>
      <c r="K6" s="92">
        <v>508060189</v>
      </c>
      <c r="L6" s="92">
        <v>605698716</v>
      </c>
      <c r="M6" s="115">
        <v>667791583.46610999</v>
      </c>
      <c r="N6" s="115">
        <v>687833293.38102007</v>
      </c>
      <c r="O6" s="115">
        <v>784621852.97898996</v>
      </c>
      <c r="P6" s="115">
        <v>884612066.27972996</v>
      </c>
      <c r="Q6" s="115">
        <v>972304393.01152003</v>
      </c>
      <c r="R6" s="115">
        <v>1195245021.8612399</v>
      </c>
      <c r="S6" s="115">
        <v>1122421672.75</v>
      </c>
      <c r="T6" s="115">
        <v>1140998312.52</v>
      </c>
      <c r="U6" s="115">
        <v>1207511844.95122</v>
      </c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</row>
    <row r="7" spans="1:54">
      <c r="A7" s="89" t="s">
        <v>228</v>
      </c>
      <c r="B7" s="89" t="s">
        <v>204</v>
      </c>
      <c r="C7" s="92">
        <v>381555906</v>
      </c>
      <c r="D7" s="92">
        <v>257559937</v>
      </c>
      <c r="E7" s="92">
        <v>729541783</v>
      </c>
      <c r="F7" s="92">
        <v>483100578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115">
        <v>0</v>
      </c>
      <c r="N7" s="115">
        <v>1263222717.7170901</v>
      </c>
      <c r="O7" s="115">
        <v>412144387.97453004</v>
      </c>
      <c r="P7" s="115">
        <v>6496711671.9556799</v>
      </c>
      <c r="Q7" s="115">
        <v>4392024545.6587095</v>
      </c>
      <c r="R7" s="115">
        <v>8644466887.6461792</v>
      </c>
      <c r="S7" s="115">
        <v>7735399705.75</v>
      </c>
      <c r="T7" s="115">
        <v>8696596057.7999992</v>
      </c>
      <c r="U7" s="115">
        <v>9603482831.2802792</v>
      </c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</row>
    <row r="8" spans="1:54">
      <c r="A8" s="89" t="s">
        <v>230</v>
      </c>
      <c r="B8" s="89" t="s">
        <v>151</v>
      </c>
      <c r="C8" s="92">
        <v>13005747166</v>
      </c>
      <c r="D8" s="92">
        <v>11088486430</v>
      </c>
      <c r="E8" s="92">
        <v>12401457520</v>
      </c>
      <c r="F8" s="92">
        <v>11969653713</v>
      </c>
      <c r="G8" s="92">
        <v>19221485582</v>
      </c>
      <c r="H8" s="92">
        <v>24997785694</v>
      </c>
      <c r="I8" s="92">
        <v>35426069207</v>
      </c>
      <c r="J8" s="92">
        <v>39283590224</v>
      </c>
      <c r="K8" s="92">
        <v>31255307455</v>
      </c>
      <c r="L8" s="92">
        <v>39742648333</v>
      </c>
      <c r="M8" s="115">
        <v>40618528660.750504</v>
      </c>
      <c r="N8" s="115">
        <v>30936236259.285603</v>
      </c>
      <c r="O8" s="115">
        <v>33418487940.873398</v>
      </c>
      <c r="P8" s="115">
        <v>40705167106.468399</v>
      </c>
      <c r="Q8" s="115">
        <v>45255332931.812103</v>
      </c>
      <c r="R8" s="115">
        <v>38164221946.778793</v>
      </c>
      <c r="S8" s="115">
        <v>36773646393.129997</v>
      </c>
      <c r="T8" s="115">
        <v>30910412890.119999</v>
      </c>
      <c r="U8" s="115">
        <v>32783749250.739799</v>
      </c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</row>
    <row r="9" spans="1:54">
      <c r="A9" s="89" t="s">
        <v>231</v>
      </c>
      <c r="B9" s="89" t="s">
        <v>206</v>
      </c>
      <c r="C9" s="92">
        <v>7177926821</v>
      </c>
      <c r="D9" s="92">
        <v>5645668063</v>
      </c>
      <c r="E9" s="92">
        <v>6527558420</v>
      </c>
      <c r="F9" s="92">
        <v>8737680827</v>
      </c>
      <c r="G9" s="92">
        <v>3974915046</v>
      </c>
      <c r="H9" s="92">
        <v>5450605983</v>
      </c>
      <c r="I9" s="92">
        <v>6719999053</v>
      </c>
      <c r="J9" s="92">
        <v>2549770258</v>
      </c>
      <c r="K9" s="92">
        <v>6029385449</v>
      </c>
      <c r="L9" s="92">
        <v>6884480696</v>
      </c>
      <c r="M9" s="115">
        <v>3828887649.5570002</v>
      </c>
      <c r="N9" s="115">
        <v>0</v>
      </c>
      <c r="O9" s="115">
        <v>0</v>
      </c>
      <c r="P9" s="115">
        <v>0</v>
      </c>
      <c r="Q9" s="115">
        <v>0</v>
      </c>
      <c r="R9" s="115">
        <v>0</v>
      </c>
      <c r="S9" s="115">
        <v>0</v>
      </c>
      <c r="T9" s="115">
        <v>0</v>
      </c>
      <c r="U9" s="115">
        <v>0</v>
      </c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</row>
    <row r="10" spans="1:54">
      <c r="A10" s="89" t="s">
        <v>232</v>
      </c>
      <c r="B10" s="89" t="s">
        <v>165</v>
      </c>
      <c r="C10" s="92">
        <v>163495295</v>
      </c>
      <c r="D10" s="92">
        <v>91215078</v>
      </c>
      <c r="E10" s="92">
        <v>559974547</v>
      </c>
      <c r="F10" s="92">
        <v>46352991</v>
      </c>
      <c r="G10" s="92">
        <v>0</v>
      </c>
      <c r="H10" s="92">
        <v>0</v>
      </c>
      <c r="I10" s="92">
        <v>124790826</v>
      </c>
      <c r="J10" s="92">
        <v>212460022</v>
      </c>
      <c r="K10" s="92">
        <v>23404833</v>
      </c>
      <c r="L10" s="92">
        <v>90670922</v>
      </c>
      <c r="M10" s="115">
        <v>2935965.662</v>
      </c>
      <c r="N10" s="115">
        <v>0</v>
      </c>
      <c r="O10" s="115">
        <v>0</v>
      </c>
      <c r="P10" s="94">
        <v>0</v>
      </c>
      <c r="Q10" s="94">
        <v>0</v>
      </c>
      <c r="R10" s="115">
        <v>0</v>
      </c>
      <c r="S10" s="115">
        <v>0</v>
      </c>
      <c r="T10" s="115">
        <v>0</v>
      </c>
      <c r="U10" s="115">
        <v>0</v>
      </c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</row>
    <row r="11" spans="1:54">
      <c r="A11" s="89" t="s">
        <v>233</v>
      </c>
      <c r="B11" s="89" t="s">
        <v>150</v>
      </c>
      <c r="C11" s="92">
        <v>1348599903</v>
      </c>
      <c r="D11" s="92">
        <v>1197990844</v>
      </c>
      <c r="E11" s="92">
        <v>1205208128</v>
      </c>
      <c r="F11" s="92">
        <v>706727698</v>
      </c>
      <c r="G11" s="92">
        <v>460415135</v>
      </c>
      <c r="H11" s="92">
        <v>353654313</v>
      </c>
      <c r="I11" s="92">
        <v>390981051</v>
      </c>
      <c r="J11" s="92">
        <v>1514510276</v>
      </c>
      <c r="K11" s="92">
        <v>541122014</v>
      </c>
      <c r="L11" s="92">
        <v>901404958</v>
      </c>
      <c r="M11" s="115">
        <v>1471354528.86377</v>
      </c>
      <c r="N11" s="115">
        <v>4326715426.8168297</v>
      </c>
      <c r="O11" s="115">
        <v>1227490576.7488301</v>
      </c>
      <c r="P11" s="94">
        <v>1090987056.47755</v>
      </c>
      <c r="Q11" s="94">
        <v>1806031021.53881</v>
      </c>
      <c r="R11" s="115">
        <v>1610807256.7096498</v>
      </c>
      <c r="S11" s="115">
        <v>1775871565.28</v>
      </c>
      <c r="T11" s="115">
        <v>883645538.10000002</v>
      </c>
      <c r="U11" s="115">
        <v>1130420073.46261</v>
      </c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</row>
    <row r="12" spans="1:54">
      <c r="A12" s="89" t="s">
        <v>527</v>
      </c>
      <c r="B12" s="89" t="s">
        <v>528</v>
      </c>
      <c r="C12" s="92">
        <v>0</v>
      </c>
      <c r="D12" s="92">
        <v>0</v>
      </c>
      <c r="E12" s="92">
        <v>0</v>
      </c>
      <c r="F12" s="92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115">
        <v>0</v>
      </c>
      <c r="N12" s="115">
        <v>875892950.59648001</v>
      </c>
      <c r="O12" s="115">
        <v>236634943.83067998</v>
      </c>
      <c r="P12" s="115">
        <v>213612251.94549999</v>
      </c>
      <c r="Q12" s="115">
        <v>178026227.56507999</v>
      </c>
      <c r="R12" s="115">
        <v>119843074.40439999</v>
      </c>
      <c r="S12" s="115">
        <v>124295766.41</v>
      </c>
      <c r="T12" s="115">
        <v>145877988.69999999</v>
      </c>
      <c r="U12" s="115">
        <v>170887267.87068999</v>
      </c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</row>
    <row r="13" spans="1:54">
      <c r="A13" s="89" t="s">
        <v>532</v>
      </c>
      <c r="B13" s="89" t="s">
        <v>533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  <c r="M13" s="115">
        <v>0</v>
      </c>
      <c r="N13" s="115">
        <v>10425289093.209301</v>
      </c>
      <c r="O13" s="115">
        <v>11095584675.7062</v>
      </c>
      <c r="P13" s="115">
        <v>9318197990.4287491</v>
      </c>
      <c r="Q13" s="115">
        <v>9199979791.3783684</v>
      </c>
      <c r="R13" s="115">
        <v>9408094985.4057503</v>
      </c>
      <c r="S13" s="115">
        <v>12255723949.549999</v>
      </c>
      <c r="T13" s="115">
        <v>14330448742.309999</v>
      </c>
      <c r="U13" s="115">
        <v>19633342470.1703</v>
      </c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</row>
    <row r="14" spans="1:54">
      <c r="A14" s="89" t="s">
        <v>235</v>
      </c>
      <c r="B14" s="89" t="s">
        <v>149</v>
      </c>
      <c r="C14" s="92">
        <v>22236901238</v>
      </c>
      <c r="D14" s="92">
        <v>28684913834</v>
      </c>
      <c r="E14" s="92">
        <v>34615002800</v>
      </c>
      <c r="F14" s="92">
        <v>32372341135</v>
      </c>
      <c r="G14" s="92">
        <v>38408448573</v>
      </c>
      <c r="H14" s="92">
        <v>72435854926</v>
      </c>
      <c r="I14" s="92">
        <v>75450280103</v>
      </c>
      <c r="J14" s="92">
        <v>77804178111</v>
      </c>
      <c r="K14" s="92">
        <v>87186317355</v>
      </c>
      <c r="L14" s="92">
        <v>93596042175</v>
      </c>
      <c r="M14" s="115">
        <v>97760976420.912598</v>
      </c>
      <c r="N14" s="115">
        <v>78150878354.643402</v>
      </c>
      <c r="O14" s="115">
        <v>84265689510.171204</v>
      </c>
      <c r="P14" s="115">
        <v>96327301266.913803</v>
      </c>
      <c r="Q14" s="115">
        <v>95510234772.016296</v>
      </c>
      <c r="R14" s="115">
        <v>116376699497.16299</v>
      </c>
      <c r="S14" s="115">
        <v>128666127683.59</v>
      </c>
      <c r="T14" s="115">
        <v>139814926228.98001</v>
      </c>
      <c r="U14" s="115">
        <v>187683047325.82999</v>
      </c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</row>
    <row r="15" spans="1:54" ht="25.5">
      <c r="A15" s="89" t="s">
        <v>236</v>
      </c>
      <c r="B15" s="89" t="s">
        <v>148</v>
      </c>
      <c r="C15" s="92">
        <v>15510826356</v>
      </c>
      <c r="D15" s="92">
        <v>18477697606</v>
      </c>
      <c r="E15" s="92">
        <v>21422660836</v>
      </c>
      <c r="F15" s="92">
        <v>20115699547</v>
      </c>
      <c r="G15" s="92">
        <v>22448848355</v>
      </c>
      <c r="H15" s="92">
        <v>40819489940</v>
      </c>
      <c r="I15" s="92">
        <v>36450323551</v>
      </c>
      <c r="J15" s="92">
        <v>34914084810</v>
      </c>
      <c r="K15" s="92">
        <v>37853546704</v>
      </c>
      <c r="L15" s="92">
        <v>48083054143</v>
      </c>
      <c r="M15" s="115">
        <v>47584987544.056099</v>
      </c>
      <c r="N15" s="115">
        <v>0</v>
      </c>
      <c r="O15" s="115">
        <v>0</v>
      </c>
      <c r="P15" s="115">
        <v>858239728.18253005</v>
      </c>
      <c r="Q15" s="115">
        <v>0</v>
      </c>
      <c r="R15" s="115">
        <v>0</v>
      </c>
      <c r="S15" s="115">
        <v>0</v>
      </c>
      <c r="T15" s="115">
        <v>0</v>
      </c>
      <c r="U15" s="115">
        <v>0</v>
      </c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</row>
    <row r="16" spans="1:54" ht="25.5">
      <c r="A16" s="89" t="s">
        <v>237</v>
      </c>
      <c r="B16" s="89" t="s">
        <v>147</v>
      </c>
      <c r="C16" s="92">
        <v>926262850</v>
      </c>
      <c r="D16" s="92">
        <v>432367823</v>
      </c>
      <c r="E16" s="92">
        <v>870394801</v>
      </c>
      <c r="F16" s="92">
        <v>739434943</v>
      </c>
      <c r="G16" s="92">
        <v>944462531</v>
      </c>
      <c r="H16" s="92">
        <v>1355245592</v>
      </c>
      <c r="I16" s="92">
        <v>1209330792</v>
      </c>
      <c r="J16" s="92">
        <v>1832339381</v>
      </c>
      <c r="K16" s="92">
        <v>2079404547</v>
      </c>
      <c r="L16" s="92">
        <v>1414599765</v>
      </c>
      <c r="M16" s="115">
        <v>2248585444.8732204</v>
      </c>
      <c r="N16" s="115">
        <v>0</v>
      </c>
      <c r="O16" s="115">
        <v>0</v>
      </c>
      <c r="P16" s="115">
        <v>0</v>
      </c>
      <c r="Q16" s="115">
        <v>0</v>
      </c>
      <c r="R16" s="115">
        <v>0</v>
      </c>
      <c r="S16" s="115">
        <v>0</v>
      </c>
      <c r="T16" s="115">
        <v>0</v>
      </c>
      <c r="U16" s="115">
        <v>0</v>
      </c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</row>
    <row r="17" spans="1:54" ht="25.5">
      <c r="A17" s="89" t="s">
        <v>238</v>
      </c>
      <c r="B17" s="89" t="s">
        <v>146</v>
      </c>
      <c r="C17" s="92">
        <v>446233712</v>
      </c>
      <c r="D17" s="92">
        <v>194303658</v>
      </c>
      <c r="E17" s="92">
        <v>160858910</v>
      </c>
      <c r="F17" s="92">
        <v>168168374</v>
      </c>
      <c r="G17" s="92">
        <v>186349492</v>
      </c>
      <c r="H17" s="92">
        <v>13711357349</v>
      </c>
      <c r="I17" s="92">
        <v>14213741574</v>
      </c>
      <c r="J17" s="92">
        <v>17073691638</v>
      </c>
      <c r="K17" s="92">
        <v>15845390419</v>
      </c>
      <c r="L17" s="92">
        <v>15761320688</v>
      </c>
      <c r="M17" s="115">
        <v>14835669459.6429</v>
      </c>
      <c r="N17" s="115">
        <v>0</v>
      </c>
      <c r="O17" s="115">
        <v>0</v>
      </c>
      <c r="P17" s="94">
        <v>642960543.38468003</v>
      </c>
      <c r="Q17" s="94">
        <v>0</v>
      </c>
      <c r="R17" s="115">
        <v>0</v>
      </c>
      <c r="S17" s="115">
        <v>0</v>
      </c>
      <c r="T17" s="115">
        <v>0</v>
      </c>
      <c r="U17" s="115">
        <v>0</v>
      </c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</row>
    <row r="18" spans="1:54" ht="25.5">
      <c r="A18" s="89" t="s">
        <v>239</v>
      </c>
      <c r="B18" s="89" t="s">
        <v>145</v>
      </c>
      <c r="C18" s="92">
        <v>1932468</v>
      </c>
      <c r="D18" s="92">
        <v>-1657145</v>
      </c>
      <c r="E18" s="92">
        <v>27642255</v>
      </c>
      <c r="F18" s="92">
        <v>100561930</v>
      </c>
      <c r="G18" s="92">
        <v>101527138</v>
      </c>
      <c r="H18" s="92">
        <v>132991022</v>
      </c>
      <c r="I18" s="92">
        <v>17317762</v>
      </c>
      <c r="J18" s="92">
        <v>171365309</v>
      </c>
      <c r="K18" s="92">
        <v>95350328</v>
      </c>
      <c r="L18" s="92">
        <v>134603381</v>
      </c>
      <c r="M18" s="115">
        <v>32288891.089000002</v>
      </c>
      <c r="N18" s="115">
        <v>0</v>
      </c>
      <c r="O18" s="115">
        <v>0</v>
      </c>
      <c r="P18" s="94">
        <v>312872117.08091998</v>
      </c>
      <c r="Q18" s="94">
        <v>0</v>
      </c>
      <c r="R18" s="115">
        <v>0</v>
      </c>
      <c r="S18" s="115">
        <v>0</v>
      </c>
      <c r="T18" s="115">
        <v>0</v>
      </c>
      <c r="U18" s="115">
        <v>0</v>
      </c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</row>
    <row r="19" spans="1:54" ht="25.5">
      <c r="A19" s="89" t="s">
        <v>240</v>
      </c>
      <c r="B19" s="89" t="s">
        <v>144</v>
      </c>
      <c r="C19" s="92">
        <v>4165746710</v>
      </c>
      <c r="D19" s="92">
        <v>3579465712</v>
      </c>
      <c r="E19" s="92">
        <v>5577731528</v>
      </c>
      <c r="F19" s="92">
        <v>3839950281</v>
      </c>
      <c r="G19" s="92">
        <v>4050507550</v>
      </c>
      <c r="H19" s="92">
        <v>4122479318</v>
      </c>
      <c r="I19" s="92">
        <v>4517250295</v>
      </c>
      <c r="J19" s="92">
        <v>5211804635</v>
      </c>
      <c r="K19" s="92">
        <v>6806191296</v>
      </c>
      <c r="L19" s="92">
        <v>7070266556</v>
      </c>
      <c r="M19" s="115">
        <v>11306359307.658501</v>
      </c>
      <c r="N19" s="115">
        <v>0</v>
      </c>
      <c r="O19" s="115">
        <v>0</v>
      </c>
      <c r="P19" s="94">
        <v>0</v>
      </c>
      <c r="Q19" s="94">
        <v>0</v>
      </c>
      <c r="R19" s="115">
        <v>0</v>
      </c>
      <c r="S19" s="115">
        <v>0</v>
      </c>
      <c r="T19" s="115">
        <v>0</v>
      </c>
      <c r="U19" s="115">
        <v>0</v>
      </c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</row>
    <row r="20" spans="1:54">
      <c r="A20" s="89" t="s">
        <v>241</v>
      </c>
      <c r="B20" s="89" t="s">
        <v>143</v>
      </c>
      <c r="C20" s="92">
        <v>2207414866</v>
      </c>
      <c r="D20" s="92">
        <v>6099522462</v>
      </c>
      <c r="E20" s="92">
        <v>6554993028</v>
      </c>
      <c r="F20" s="92">
        <v>8343803461</v>
      </c>
      <c r="G20" s="92">
        <v>11825618717</v>
      </c>
      <c r="H20" s="92">
        <v>13045740764</v>
      </c>
      <c r="I20" s="92">
        <v>19655423558</v>
      </c>
      <c r="J20" s="92">
        <v>19220770952</v>
      </c>
      <c r="K20" s="92">
        <v>25488607206</v>
      </c>
      <c r="L20" s="92">
        <v>24393109596</v>
      </c>
      <c r="M20" s="115">
        <v>24467186417.431602</v>
      </c>
      <c r="N20" s="115">
        <v>0</v>
      </c>
      <c r="O20" s="115">
        <v>0</v>
      </c>
      <c r="P20" s="94">
        <v>0</v>
      </c>
      <c r="Q20" s="94">
        <v>0</v>
      </c>
      <c r="R20" s="115">
        <v>0</v>
      </c>
      <c r="S20" s="115">
        <v>0</v>
      </c>
      <c r="T20" s="115">
        <v>0</v>
      </c>
      <c r="U20" s="115">
        <v>0</v>
      </c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</row>
    <row r="21" spans="1:54" ht="51">
      <c r="A21" s="89" t="s">
        <v>242</v>
      </c>
      <c r="B21" s="89" t="s">
        <v>7662</v>
      </c>
      <c r="C21" s="92">
        <v>77325030</v>
      </c>
      <c r="D21" s="92">
        <v>590813598</v>
      </c>
      <c r="E21" s="92">
        <v>574357546</v>
      </c>
      <c r="F21" s="92">
        <v>131478774</v>
      </c>
      <c r="G21" s="92">
        <v>76738975</v>
      </c>
      <c r="H21" s="92">
        <v>139911004</v>
      </c>
      <c r="I21" s="92">
        <v>396609411</v>
      </c>
      <c r="J21" s="92">
        <v>778453107</v>
      </c>
      <c r="K21" s="92">
        <v>1188387969</v>
      </c>
      <c r="L21" s="92">
        <v>13803</v>
      </c>
      <c r="M21" s="115">
        <v>14523.933999999999</v>
      </c>
      <c r="N21" s="115">
        <v>376932633.68199998</v>
      </c>
      <c r="O21" s="115">
        <v>223898201.47898999</v>
      </c>
      <c r="P21" s="94">
        <v>0</v>
      </c>
      <c r="Q21" s="94">
        <v>3000000</v>
      </c>
      <c r="R21" s="115">
        <v>5000000</v>
      </c>
      <c r="S21" s="115">
        <v>20239239260.099998</v>
      </c>
      <c r="T21" s="115">
        <v>17104729972.75</v>
      </c>
      <c r="U21" s="115">
        <v>8173704584.98909</v>
      </c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</row>
    <row r="22" spans="1:54">
      <c r="A22" s="89" t="s">
        <v>244</v>
      </c>
      <c r="B22" s="89" t="s">
        <v>578</v>
      </c>
      <c r="C22" s="92">
        <v>530459133</v>
      </c>
      <c r="D22" s="92">
        <v>154031158</v>
      </c>
      <c r="E22" s="92">
        <v>48707330</v>
      </c>
      <c r="F22" s="92">
        <v>31200365</v>
      </c>
      <c r="G22" s="92">
        <v>38273060</v>
      </c>
      <c r="H22" s="92">
        <v>37899502</v>
      </c>
      <c r="I22" s="92">
        <v>39123833</v>
      </c>
      <c r="J22" s="92">
        <v>37152727</v>
      </c>
      <c r="K22" s="92">
        <v>58277654</v>
      </c>
      <c r="L22" s="92">
        <v>26230625</v>
      </c>
      <c r="M22" s="115">
        <v>131871429.52397001</v>
      </c>
      <c r="N22" s="115">
        <v>567326024.49099004</v>
      </c>
      <c r="O22" s="115">
        <v>559049916.72615004</v>
      </c>
      <c r="P22" s="94">
        <v>0</v>
      </c>
      <c r="Q22" s="94">
        <v>717808474.10516</v>
      </c>
      <c r="R22" s="115">
        <v>732801830.72218001</v>
      </c>
      <c r="S22" s="115">
        <v>799250798.96000004</v>
      </c>
      <c r="T22" s="115">
        <v>837649122.64999998</v>
      </c>
      <c r="U22" s="115">
        <v>768884968.40146995</v>
      </c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</row>
    <row r="23" spans="1:54" ht="25.5">
      <c r="A23" s="89" t="s">
        <v>245</v>
      </c>
      <c r="B23" s="89" t="s">
        <v>141</v>
      </c>
      <c r="C23" s="92">
        <v>-3491339</v>
      </c>
      <c r="D23" s="92">
        <v>-1248201</v>
      </c>
      <c r="E23" s="92">
        <v>9222</v>
      </c>
      <c r="F23" s="92">
        <v>1096927</v>
      </c>
      <c r="G23" s="92">
        <v>197979</v>
      </c>
      <c r="H23" s="92">
        <v>1435273</v>
      </c>
      <c r="I23" s="92">
        <v>0</v>
      </c>
      <c r="J23" s="92">
        <v>18428365</v>
      </c>
      <c r="K23" s="92">
        <v>29341302</v>
      </c>
      <c r="L23" s="92">
        <v>67405150</v>
      </c>
      <c r="M23" s="115">
        <v>49519466.067000002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</row>
    <row r="24" spans="1:54">
      <c r="A24" s="89" t="s">
        <v>246</v>
      </c>
      <c r="B24" s="89" t="s">
        <v>140</v>
      </c>
      <c r="C24" s="92">
        <v>260000</v>
      </c>
      <c r="D24" s="92">
        <v>32673196</v>
      </c>
      <c r="E24" s="92">
        <v>0</v>
      </c>
      <c r="F24" s="92">
        <v>0</v>
      </c>
      <c r="G24" s="92">
        <v>0</v>
      </c>
      <c r="H24" s="92">
        <v>0</v>
      </c>
      <c r="I24" s="92">
        <v>0</v>
      </c>
      <c r="J24" s="92">
        <v>0</v>
      </c>
      <c r="K24" s="92">
        <v>0</v>
      </c>
      <c r="L24" s="92">
        <v>12269743</v>
      </c>
      <c r="M24" s="115">
        <v>15315625</v>
      </c>
      <c r="N24" s="115">
        <v>340733241.35343999</v>
      </c>
      <c r="O24" s="115">
        <v>850337524.12436998</v>
      </c>
      <c r="P24" s="115">
        <v>0</v>
      </c>
      <c r="Q24" s="115">
        <v>293777805.55599999</v>
      </c>
      <c r="R24" s="115">
        <v>0</v>
      </c>
      <c r="S24" s="115">
        <v>0</v>
      </c>
      <c r="T24" s="115">
        <v>396512713.37</v>
      </c>
      <c r="U24" s="115">
        <v>59382274401.495895</v>
      </c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</row>
    <row r="25" spans="1:54" ht="38.25">
      <c r="A25" s="89" t="s">
        <v>595</v>
      </c>
      <c r="B25" s="89" t="s">
        <v>590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2">
        <v>0</v>
      </c>
      <c r="M25" s="115">
        <v>0</v>
      </c>
      <c r="N25" s="115">
        <v>41792527759.633293</v>
      </c>
      <c r="O25" s="115">
        <v>35824850276.129501</v>
      </c>
      <c r="P25" s="115">
        <v>37198393615.086601</v>
      </c>
      <c r="Q25" s="115">
        <v>39439373436.1791</v>
      </c>
      <c r="R25" s="115">
        <v>45135778367.417099</v>
      </c>
      <c r="S25" s="115">
        <v>46512937177.989998</v>
      </c>
      <c r="T25" s="115">
        <v>52540103468.919998</v>
      </c>
      <c r="U25" s="115">
        <v>52205906590.266396</v>
      </c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</row>
    <row r="26" spans="1:54" ht="38.25">
      <c r="A26" s="89" t="s">
        <v>621</v>
      </c>
      <c r="B26" s="89" t="s">
        <v>592</v>
      </c>
      <c r="C26" s="92">
        <v>0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115">
        <v>0</v>
      </c>
      <c r="N26" s="115">
        <v>1668734067.34338</v>
      </c>
      <c r="O26" s="115">
        <v>2130563818.0662401</v>
      </c>
      <c r="P26" s="94">
        <v>2519360589.3986497</v>
      </c>
      <c r="Q26" s="94">
        <v>2896734411.1226602</v>
      </c>
      <c r="R26" s="115">
        <v>3213249538.0824399</v>
      </c>
      <c r="S26" s="115">
        <v>2953074568.8299999</v>
      </c>
      <c r="T26" s="115">
        <v>3594001620.4699998</v>
      </c>
      <c r="U26" s="115">
        <v>4323091166.7925596</v>
      </c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</row>
    <row r="27" spans="1:54" ht="25.5">
      <c r="A27" s="89" t="s">
        <v>639</v>
      </c>
      <c r="B27" s="89" t="s">
        <v>640</v>
      </c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115">
        <v>0</v>
      </c>
      <c r="N27" s="115">
        <v>1665462843.4572401</v>
      </c>
      <c r="O27" s="115">
        <v>4267852424.6880603</v>
      </c>
      <c r="P27" s="115">
        <v>4692091244.8380194</v>
      </c>
      <c r="Q27" s="115">
        <v>4450155882.6136599</v>
      </c>
      <c r="R27" s="115">
        <v>5690843249.1055403</v>
      </c>
      <c r="S27" s="115">
        <v>7695525884.1499996</v>
      </c>
      <c r="T27" s="115">
        <v>6096096043.4300003</v>
      </c>
      <c r="U27" s="115">
        <v>8188126790.3359404</v>
      </c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</row>
    <row r="28" spans="1:54">
      <c r="A28" s="89" t="s">
        <v>655</v>
      </c>
      <c r="B28" s="89" t="s">
        <v>594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115">
        <v>0</v>
      </c>
      <c r="N28" s="115">
        <v>8761878635.9061909</v>
      </c>
      <c r="O28" s="115">
        <v>9192150433.7438908</v>
      </c>
      <c r="P28" s="115">
        <v>10378681041.099199</v>
      </c>
      <c r="Q28" s="115">
        <v>11602831107.192699</v>
      </c>
      <c r="R28" s="115">
        <v>15889646102.8689</v>
      </c>
      <c r="S28" s="115">
        <v>13821215075.120001</v>
      </c>
      <c r="T28" s="115">
        <v>15993952383.459999</v>
      </c>
      <c r="U28" s="115">
        <v>14665185830.992599</v>
      </c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</row>
    <row r="29" spans="1:54">
      <c r="A29" s="89" t="s">
        <v>676</v>
      </c>
      <c r="B29" s="89" t="s">
        <v>677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92">
        <v>0</v>
      </c>
      <c r="K29" s="92">
        <v>0</v>
      </c>
      <c r="L29" s="92">
        <v>0</v>
      </c>
      <c r="M29" s="115">
        <v>0</v>
      </c>
      <c r="N29" s="115">
        <v>1809172427.1459999</v>
      </c>
      <c r="O29" s="115">
        <v>1977952157.71</v>
      </c>
      <c r="P29" s="115">
        <v>412106398.926</v>
      </c>
      <c r="Q29" s="115">
        <v>449828343.94300002</v>
      </c>
      <c r="R29" s="115">
        <v>535873794.10203004</v>
      </c>
      <c r="S29" s="115">
        <v>383068336.11000001</v>
      </c>
      <c r="T29" s="115">
        <v>415894606.51999998</v>
      </c>
      <c r="U29" s="115">
        <v>366780803.94896001</v>
      </c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</row>
    <row r="30" spans="1:54">
      <c r="A30" s="89" t="s">
        <v>682</v>
      </c>
      <c r="B30" s="89" t="s">
        <v>683</v>
      </c>
      <c r="C30" s="92">
        <v>0</v>
      </c>
      <c r="D30" s="92">
        <v>0</v>
      </c>
      <c r="E30" s="92">
        <v>0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  <c r="M30" s="115">
        <v>0</v>
      </c>
      <c r="N30" s="115">
        <v>0</v>
      </c>
      <c r="O30" s="115">
        <v>0</v>
      </c>
      <c r="P30" s="115">
        <v>0</v>
      </c>
      <c r="Q30" s="115">
        <v>1E-3</v>
      </c>
      <c r="R30" s="115">
        <v>0</v>
      </c>
      <c r="S30" s="115">
        <v>0</v>
      </c>
      <c r="T30" s="115">
        <v>0</v>
      </c>
      <c r="U30" s="115">
        <v>0</v>
      </c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</row>
    <row r="31" spans="1:54" ht="25.5">
      <c r="A31" s="89" t="s">
        <v>685</v>
      </c>
      <c r="B31" s="89" t="s">
        <v>686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0</v>
      </c>
      <c r="L31" s="92">
        <v>0</v>
      </c>
      <c r="M31" s="115">
        <v>0</v>
      </c>
      <c r="N31" s="115">
        <v>19180652002.369999</v>
      </c>
      <c r="O31" s="115">
        <v>27729962058.5994</v>
      </c>
      <c r="P31" s="115">
        <v>38747036433.120399</v>
      </c>
      <c r="Q31" s="115">
        <v>34660924426.875801</v>
      </c>
      <c r="R31" s="115">
        <v>44836091277.578102</v>
      </c>
      <c r="S31" s="115">
        <v>36434138282.900002</v>
      </c>
      <c r="T31" s="115">
        <v>43014829721.300003</v>
      </c>
      <c r="U31" s="115">
        <v>40243960783.023705</v>
      </c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</row>
    <row r="32" spans="1:54">
      <c r="A32" s="89" t="s">
        <v>692</v>
      </c>
      <c r="B32" s="89" t="s">
        <v>693</v>
      </c>
      <c r="C32" s="92">
        <v>0</v>
      </c>
      <c r="D32" s="92">
        <v>0</v>
      </c>
      <c r="E32" s="92">
        <v>0</v>
      </c>
      <c r="F32" s="92">
        <v>0</v>
      </c>
      <c r="G32" s="92">
        <v>0</v>
      </c>
      <c r="H32" s="92">
        <v>0</v>
      </c>
      <c r="I32" s="92">
        <v>0</v>
      </c>
      <c r="J32" s="92">
        <v>0</v>
      </c>
      <c r="K32" s="92">
        <v>0</v>
      </c>
      <c r="L32" s="92">
        <v>0</v>
      </c>
      <c r="M32" s="115">
        <v>0</v>
      </c>
      <c r="N32" s="115">
        <v>279448202.49900001</v>
      </c>
      <c r="O32" s="115">
        <v>306807456.58999997</v>
      </c>
      <c r="P32" s="115">
        <v>107273093.65000001</v>
      </c>
      <c r="Q32" s="115">
        <v>97008697.046000004</v>
      </c>
      <c r="R32" s="115">
        <v>113157005.35617</v>
      </c>
      <c r="S32" s="115">
        <v>136105571.27000001</v>
      </c>
      <c r="T32" s="115">
        <v>98965025.219999999</v>
      </c>
      <c r="U32" s="115">
        <v>96597853.624229997</v>
      </c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</row>
    <row r="33" spans="1:54">
      <c r="A33" s="89" t="s">
        <v>697</v>
      </c>
      <c r="B33" s="89" t="s">
        <v>698</v>
      </c>
      <c r="C33" s="92">
        <v>0</v>
      </c>
      <c r="D33" s="92">
        <v>0</v>
      </c>
      <c r="E33" s="92">
        <v>0</v>
      </c>
      <c r="F33" s="92">
        <v>0</v>
      </c>
      <c r="G33" s="92">
        <v>0</v>
      </c>
      <c r="H33" s="92">
        <v>0</v>
      </c>
      <c r="I33" s="92">
        <v>0</v>
      </c>
      <c r="J33" s="92">
        <v>0</v>
      </c>
      <c r="K33" s="92">
        <v>0</v>
      </c>
      <c r="L33" s="92">
        <v>0</v>
      </c>
      <c r="M33" s="115">
        <v>0</v>
      </c>
      <c r="N33" s="115">
        <v>1531.835</v>
      </c>
      <c r="O33" s="115">
        <v>1531.8340000000001</v>
      </c>
      <c r="P33" s="115">
        <v>1531.8340000000001</v>
      </c>
      <c r="Q33" s="115">
        <v>1531.835</v>
      </c>
      <c r="R33" s="115">
        <v>1531.835</v>
      </c>
      <c r="S33" s="115">
        <v>1531.85</v>
      </c>
      <c r="T33" s="115">
        <v>0</v>
      </c>
      <c r="U33" s="115">
        <v>0</v>
      </c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</row>
    <row r="34" spans="1:54" ht="25.5">
      <c r="A34" s="89" t="s">
        <v>701</v>
      </c>
      <c r="B34" s="89" t="s">
        <v>702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115">
        <v>0</v>
      </c>
      <c r="N34" s="115">
        <v>1714640745.8070199</v>
      </c>
      <c r="O34" s="115">
        <v>1521658887.0019701</v>
      </c>
      <c r="P34" s="115">
        <v>1508492711.53073</v>
      </c>
      <c r="Q34" s="115">
        <v>1606980113.9022901</v>
      </c>
      <c r="R34" s="115">
        <v>1723393917.17588</v>
      </c>
      <c r="S34" s="115">
        <v>1535533578.8499999</v>
      </c>
      <c r="T34" s="115">
        <v>1599387060.01</v>
      </c>
      <c r="U34" s="115">
        <v>1610994266.57707</v>
      </c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</row>
    <row r="35" spans="1:54">
      <c r="A35" s="89" t="s">
        <v>708</v>
      </c>
      <c r="B35" s="89" t="s">
        <v>709</v>
      </c>
      <c r="C35" s="92">
        <v>0</v>
      </c>
      <c r="D35" s="92">
        <v>0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115">
        <v>0</v>
      </c>
      <c r="N35" s="115">
        <v>191350.30197</v>
      </c>
      <c r="O35" s="115">
        <v>803514.77225000004</v>
      </c>
      <c r="P35" s="115">
        <v>243464.39693000002</v>
      </c>
      <c r="Q35" s="115">
        <v>455369.19994000002</v>
      </c>
      <c r="R35" s="115">
        <v>460400.15670999995</v>
      </c>
      <c r="S35" s="115">
        <v>1756079.63</v>
      </c>
      <c r="T35" s="115">
        <v>5346761.92</v>
      </c>
      <c r="U35" s="115">
        <v>5446748.0309300004</v>
      </c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</row>
    <row r="36" spans="1:54" ht="25.5">
      <c r="A36" s="89" t="s">
        <v>712</v>
      </c>
      <c r="B36" s="89" t="s">
        <v>713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115">
        <v>0</v>
      </c>
      <c r="N36" s="115">
        <v>250</v>
      </c>
      <c r="O36" s="115">
        <v>250</v>
      </c>
      <c r="P36" s="115">
        <v>250</v>
      </c>
      <c r="Q36" s="115">
        <v>250</v>
      </c>
      <c r="R36" s="115">
        <v>250</v>
      </c>
      <c r="S36" s="115">
        <v>250</v>
      </c>
      <c r="T36" s="115">
        <v>68873</v>
      </c>
      <c r="U36" s="115">
        <v>68873</v>
      </c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</row>
    <row r="37" spans="1:54" ht="25.5">
      <c r="A37" s="89" t="s">
        <v>715</v>
      </c>
      <c r="B37" s="89" t="s">
        <v>716</v>
      </c>
      <c r="C37" s="92">
        <v>0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0</v>
      </c>
      <c r="J37" s="92">
        <v>0</v>
      </c>
      <c r="K37" s="92">
        <v>0</v>
      </c>
      <c r="L37" s="92">
        <v>0</v>
      </c>
      <c r="M37" s="115">
        <v>0</v>
      </c>
      <c r="N37" s="115">
        <v>2170649192.2189999</v>
      </c>
      <c r="O37" s="115">
        <v>2302473218.2160001</v>
      </c>
      <c r="P37" s="115">
        <v>2312120668.98</v>
      </c>
      <c r="Q37" s="115">
        <v>1933130752.3606</v>
      </c>
      <c r="R37" s="115">
        <v>1265888168.2956002</v>
      </c>
      <c r="S37" s="115">
        <v>1132342156.24</v>
      </c>
      <c r="T37" s="115">
        <v>1283638988.24</v>
      </c>
      <c r="U37" s="115">
        <v>1185069379.704</v>
      </c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</row>
    <row r="38" spans="1:54">
      <c r="A38" s="89" t="s">
        <v>722</v>
      </c>
      <c r="B38" s="89" t="s">
        <v>723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115">
        <v>0</v>
      </c>
      <c r="N38" s="115">
        <v>175775777.64700001</v>
      </c>
      <c r="O38" s="115">
        <v>98543095.180000007</v>
      </c>
      <c r="P38" s="115">
        <v>87784218.847000003</v>
      </c>
      <c r="Q38" s="115">
        <v>246044690.028</v>
      </c>
      <c r="R38" s="115">
        <v>220248661.928</v>
      </c>
      <c r="S38" s="115">
        <v>87934124.5</v>
      </c>
      <c r="T38" s="115">
        <v>233239251.31999999</v>
      </c>
      <c r="U38" s="115">
        <v>86902633.890000001</v>
      </c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</row>
    <row r="39" spans="1:54" ht="25.5">
      <c r="A39" s="89" t="s">
        <v>738</v>
      </c>
      <c r="B39" s="89" t="s">
        <v>739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2">
        <v>0</v>
      </c>
      <c r="M39" s="115">
        <v>0</v>
      </c>
      <c r="N39" s="115">
        <v>0</v>
      </c>
      <c r="O39" s="115">
        <v>0</v>
      </c>
      <c r="P39" s="115">
        <v>0</v>
      </c>
      <c r="Q39" s="115">
        <v>0</v>
      </c>
      <c r="R39" s="115">
        <v>0</v>
      </c>
      <c r="S39" s="115">
        <v>0</v>
      </c>
      <c r="T39" s="115">
        <v>312290.09000000003</v>
      </c>
      <c r="U39" s="115">
        <v>1749135.1004999999</v>
      </c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</row>
    <row r="40" spans="1:54" ht="25.5">
      <c r="A40" s="89" t="s">
        <v>742</v>
      </c>
      <c r="B40" s="89" t="s">
        <v>743</v>
      </c>
      <c r="C40" s="92">
        <v>0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115">
        <v>0</v>
      </c>
      <c r="N40" s="115">
        <v>267331811.80236998</v>
      </c>
      <c r="O40" s="115">
        <v>185916037.13668001</v>
      </c>
      <c r="P40" s="115">
        <v>215079127.7489</v>
      </c>
      <c r="Q40" s="115">
        <v>71490966.665910006</v>
      </c>
      <c r="R40" s="115">
        <v>47809859.508029997</v>
      </c>
      <c r="S40" s="115">
        <v>257223689.49000001</v>
      </c>
      <c r="T40" s="115">
        <v>32308300.960000001</v>
      </c>
      <c r="U40" s="115">
        <v>307977512.99990004</v>
      </c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</row>
    <row r="41" spans="1:54">
      <c r="A41" s="89" t="s">
        <v>247</v>
      </c>
      <c r="B41" s="89" t="s">
        <v>751</v>
      </c>
      <c r="C41" s="92">
        <v>-1626068548</v>
      </c>
      <c r="D41" s="92">
        <v>-873056033</v>
      </c>
      <c r="E41" s="92">
        <v>-622352656</v>
      </c>
      <c r="F41" s="92">
        <v>-1099053467</v>
      </c>
      <c r="G41" s="92">
        <v>-1264075224</v>
      </c>
      <c r="H41" s="92">
        <v>-930694838</v>
      </c>
      <c r="I41" s="92">
        <v>-1048840673</v>
      </c>
      <c r="J41" s="92">
        <v>-1453912813</v>
      </c>
      <c r="K41" s="92">
        <v>-2258180070</v>
      </c>
      <c r="L41" s="92">
        <v>-3366831275</v>
      </c>
      <c r="M41" s="115">
        <v>-2910821688.36376</v>
      </c>
      <c r="N41" s="115">
        <v>-2620580142.85146</v>
      </c>
      <c r="O41" s="115">
        <v>-2907131291.8263001</v>
      </c>
      <c r="P41" s="115">
        <v>-3665435511.1907902</v>
      </c>
      <c r="Q41" s="115">
        <v>-2959311486.6104798</v>
      </c>
      <c r="R41" s="115">
        <v>-3033544456.9683199</v>
      </c>
      <c r="S41" s="115">
        <v>-3323218682.3899999</v>
      </c>
      <c r="T41" s="140">
        <v>-3432109974.6500001</v>
      </c>
      <c r="U41" s="140">
        <v>-3929674997.3436298</v>
      </c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</row>
    <row r="42" spans="1:54">
      <c r="A42" s="89" t="s">
        <v>248</v>
      </c>
      <c r="B42" s="89" t="s">
        <v>760</v>
      </c>
      <c r="C42" s="92">
        <v>9395002375</v>
      </c>
      <c r="D42" s="92">
        <v>4467271291</v>
      </c>
      <c r="E42" s="92">
        <v>5618860471</v>
      </c>
      <c r="F42" s="92">
        <v>6889037550</v>
      </c>
      <c r="G42" s="92">
        <v>18674276550</v>
      </c>
      <c r="H42" s="92">
        <v>13395462693</v>
      </c>
      <c r="I42" s="92">
        <v>9691869081</v>
      </c>
      <c r="J42" s="92">
        <v>8862886442</v>
      </c>
      <c r="K42" s="92">
        <v>11608189211</v>
      </c>
      <c r="L42" s="92">
        <v>14232040576</v>
      </c>
      <c r="M42" s="115">
        <v>15498709798.514</v>
      </c>
      <c r="N42" s="115">
        <v>51373746718.895897</v>
      </c>
      <c r="O42" s="115">
        <v>49944773716.193901</v>
      </c>
      <c r="P42" s="115">
        <v>48211621623.3498</v>
      </c>
      <c r="Q42" s="115">
        <v>65166557541.854103</v>
      </c>
      <c r="R42" s="115">
        <v>86051239713.979996</v>
      </c>
      <c r="S42" s="115">
        <v>94090057854.899994</v>
      </c>
      <c r="T42" s="115">
        <v>87474001450.679993</v>
      </c>
      <c r="U42" s="115">
        <v>89491876591.9496</v>
      </c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</row>
    <row r="43" spans="1:54" ht="25.5">
      <c r="A43" s="89" t="s">
        <v>249</v>
      </c>
      <c r="B43" s="89" t="s">
        <v>761</v>
      </c>
      <c r="C43" s="92">
        <v>5233358939</v>
      </c>
      <c r="D43" s="92">
        <v>3361569992</v>
      </c>
      <c r="E43" s="92">
        <v>3439346913</v>
      </c>
      <c r="F43" s="92">
        <v>2530713216</v>
      </c>
      <c r="G43" s="92">
        <v>14217473347</v>
      </c>
      <c r="H43" s="92">
        <v>2581754355</v>
      </c>
      <c r="I43" s="92">
        <v>2748545088</v>
      </c>
      <c r="J43" s="92">
        <v>3325874447</v>
      </c>
      <c r="K43" s="92">
        <v>5199758408</v>
      </c>
      <c r="L43" s="92">
        <v>4610876576</v>
      </c>
      <c r="M43" s="115">
        <v>5039613567.5389996</v>
      </c>
      <c r="N43" s="115">
        <v>15432002519.386</v>
      </c>
      <c r="O43" s="115">
        <v>17120394088.344999</v>
      </c>
      <c r="P43" s="115">
        <v>17038877415.4638</v>
      </c>
      <c r="Q43" s="115">
        <v>20844006397.834103</v>
      </c>
      <c r="R43" s="115">
        <v>21942792341.347603</v>
      </c>
      <c r="S43" s="115">
        <v>27453096592.709999</v>
      </c>
      <c r="T43" s="115">
        <v>34417270705.610001</v>
      </c>
      <c r="U43" s="115">
        <v>42674596578.362297</v>
      </c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</row>
    <row r="44" spans="1:54">
      <c r="A44" s="89" t="s">
        <v>250</v>
      </c>
      <c r="B44" s="89" t="s">
        <v>136</v>
      </c>
      <c r="C44" s="92">
        <v>4161643436</v>
      </c>
      <c r="D44" s="92">
        <v>1105701299</v>
      </c>
      <c r="E44" s="92">
        <v>2179513558</v>
      </c>
      <c r="F44" s="92">
        <v>4358324334</v>
      </c>
      <c r="G44" s="92">
        <v>4456803203</v>
      </c>
      <c r="H44" s="92">
        <v>10813708338</v>
      </c>
      <c r="I44" s="92">
        <v>6943323993</v>
      </c>
      <c r="J44" s="92">
        <v>5537011995</v>
      </c>
      <c r="K44" s="92">
        <v>6408430803</v>
      </c>
      <c r="L44" s="92">
        <v>9621164000</v>
      </c>
      <c r="M44" s="115">
        <v>10459096230.975</v>
      </c>
      <c r="N44" s="115">
        <v>0</v>
      </c>
      <c r="O44" s="115">
        <v>0</v>
      </c>
      <c r="P44" s="94">
        <v>0</v>
      </c>
      <c r="Q44" s="94">
        <v>0</v>
      </c>
      <c r="R44" s="115">
        <v>0</v>
      </c>
      <c r="S44" s="115">
        <v>0</v>
      </c>
      <c r="T44" s="115">
        <v>0</v>
      </c>
      <c r="U44" s="115">
        <v>0</v>
      </c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</row>
    <row r="45" spans="1:54">
      <c r="A45" s="89" t="s">
        <v>860</v>
      </c>
      <c r="B45" s="89" t="s">
        <v>861</v>
      </c>
      <c r="C45" s="92">
        <v>0</v>
      </c>
      <c r="D45" s="92">
        <v>0</v>
      </c>
      <c r="E45" s="92">
        <v>0</v>
      </c>
      <c r="F45" s="92">
        <v>0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115">
        <v>0</v>
      </c>
      <c r="N45" s="115">
        <v>52679906873.403206</v>
      </c>
      <c r="O45" s="115">
        <v>68784788557.638794</v>
      </c>
      <c r="P45" s="115">
        <v>12925064258.1152</v>
      </c>
      <c r="Q45" s="115">
        <v>15192920202.313301</v>
      </c>
      <c r="R45" s="115">
        <v>13637040250.6243</v>
      </c>
      <c r="S45" s="115">
        <v>19359220734.59</v>
      </c>
      <c r="T45" s="115">
        <v>24750579340.98</v>
      </c>
      <c r="U45" s="115">
        <v>28654322053.652397</v>
      </c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</row>
    <row r="46" spans="1:54">
      <c r="A46" s="89" t="s">
        <v>934</v>
      </c>
      <c r="B46" s="89" t="s">
        <v>133</v>
      </c>
      <c r="C46" s="92">
        <v>0</v>
      </c>
      <c r="D46" s="92">
        <v>0</v>
      </c>
      <c r="E46" s="92">
        <v>0</v>
      </c>
      <c r="F46" s="92">
        <v>0</v>
      </c>
      <c r="G46" s="92">
        <v>0</v>
      </c>
      <c r="H46" s="92">
        <v>0</v>
      </c>
      <c r="I46" s="92">
        <v>0</v>
      </c>
      <c r="J46" s="92">
        <v>0</v>
      </c>
      <c r="K46" s="92">
        <v>0</v>
      </c>
      <c r="L46" s="92">
        <v>0</v>
      </c>
      <c r="M46" s="115">
        <v>0</v>
      </c>
      <c r="N46" s="115">
        <v>155491009.56832001</v>
      </c>
      <c r="O46" s="115">
        <v>157706772.44011998</v>
      </c>
      <c r="P46" s="115">
        <v>140502929.09538001</v>
      </c>
      <c r="Q46" s="115">
        <v>130398313.26689</v>
      </c>
      <c r="R46" s="115">
        <v>154754681.81519002</v>
      </c>
      <c r="S46" s="115">
        <v>170338408.03</v>
      </c>
      <c r="T46" s="115">
        <v>151824379.80000001</v>
      </c>
      <c r="U46" s="115">
        <v>172760112.58519</v>
      </c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</row>
    <row r="47" spans="1:54">
      <c r="A47" s="89" t="s">
        <v>943</v>
      </c>
      <c r="B47" s="89" t="s">
        <v>166</v>
      </c>
      <c r="C47" s="92">
        <v>0</v>
      </c>
      <c r="D47" s="92">
        <v>0</v>
      </c>
      <c r="E47" s="92">
        <v>0</v>
      </c>
      <c r="F47" s="92">
        <v>0</v>
      </c>
      <c r="G47" s="92">
        <v>0</v>
      </c>
      <c r="H47" s="92">
        <v>0</v>
      </c>
      <c r="I47" s="92">
        <v>0</v>
      </c>
      <c r="J47" s="92">
        <v>0</v>
      </c>
      <c r="K47" s="92">
        <v>0</v>
      </c>
      <c r="L47" s="92">
        <v>0</v>
      </c>
      <c r="M47" s="115">
        <v>0</v>
      </c>
      <c r="N47" s="115">
        <v>0</v>
      </c>
      <c r="O47" s="115">
        <v>7789421.0109299999</v>
      </c>
      <c r="P47" s="115">
        <v>10018079.122</v>
      </c>
      <c r="Q47" s="115">
        <v>14695257.989</v>
      </c>
      <c r="R47" s="115">
        <v>14045660.312999999</v>
      </c>
      <c r="S47" s="115">
        <v>20421402.010000002</v>
      </c>
      <c r="T47" s="115">
        <v>24472247.949999999</v>
      </c>
      <c r="U47" s="115">
        <v>40024344.342519999</v>
      </c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</row>
    <row r="48" spans="1:54">
      <c r="A48" s="89" t="s">
        <v>949</v>
      </c>
      <c r="B48" s="89" t="s">
        <v>132</v>
      </c>
      <c r="C48" s="92">
        <v>0</v>
      </c>
      <c r="D48" s="92">
        <v>0</v>
      </c>
      <c r="E48" s="92">
        <v>0</v>
      </c>
      <c r="F48" s="92">
        <v>0</v>
      </c>
      <c r="G48" s="92">
        <v>0</v>
      </c>
      <c r="H48" s="92">
        <v>0</v>
      </c>
      <c r="I48" s="92">
        <v>0</v>
      </c>
      <c r="J48" s="92">
        <v>0</v>
      </c>
      <c r="K48" s="92">
        <v>0</v>
      </c>
      <c r="L48" s="92">
        <v>0</v>
      </c>
      <c r="M48" s="115">
        <v>0</v>
      </c>
      <c r="N48" s="115">
        <v>3632280106.1104798</v>
      </c>
      <c r="O48" s="115">
        <v>4000353873.7610402</v>
      </c>
      <c r="P48" s="94">
        <v>3527034212.8674197</v>
      </c>
      <c r="Q48" s="94">
        <v>5357472286.6769695</v>
      </c>
      <c r="R48" s="115">
        <v>6056227913.2848892</v>
      </c>
      <c r="S48" s="115">
        <v>6435550421.6099997</v>
      </c>
      <c r="T48" s="115">
        <v>6373697385.9200001</v>
      </c>
      <c r="U48" s="115">
        <v>4625851143.1546602</v>
      </c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</row>
    <row r="49" spans="1:54">
      <c r="A49" s="89" t="s">
        <v>962</v>
      </c>
      <c r="B49" s="89" t="s">
        <v>131</v>
      </c>
      <c r="C49" s="92">
        <v>0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</v>
      </c>
      <c r="J49" s="92">
        <v>0</v>
      </c>
      <c r="K49" s="92">
        <v>0</v>
      </c>
      <c r="L49" s="92">
        <v>0</v>
      </c>
      <c r="M49" s="115">
        <v>0</v>
      </c>
      <c r="N49" s="115">
        <v>1850594228.7774799</v>
      </c>
      <c r="O49" s="115">
        <v>1883137651.14358</v>
      </c>
      <c r="P49" s="115">
        <v>2188321424.5848203</v>
      </c>
      <c r="Q49" s="115">
        <v>2262806347.1778398</v>
      </c>
      <c r="R49" s="115">
        <v>2498796365.3958702</v>
      </c>
      <c r="S49" s="115">
        <v>2940948643.0799999</v>
      </c>
      <c r="T49" s="115">
        <v>3798739011.23</v>
      </c>
      <c r="U49" s="115">
        <v>3567124762.3115401</v>
      </c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</row>
    <row r="50" spans="1:54">
      <c r="A50" s="89" t="s">
        <v>1021</v>
      </c>
      <c r="B50" s="89" t="s">
        <v>1022</v>
      </c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2">
        <v>0</v>
      </c>
      <c r="M50" s="115">
        <v>0</v>
      </c>
      <c r="N50" s="115">
        <v>864787419.71589005</v>
      </c>
      <c r="O50" s="115">
        <v>863048637.97552001</v>
      </c>
      <c r="P50" s="115">
        <v>819702297.05824995</v>
      </c>
      <c r="Q50" s="115">
        <v>957944393.21756005</v>
      </c>
      <c r="R50" s="115">
        <v>1276456603.27705</v>
      </c>
      <c r="S50" s="115">
        <v>1741334450.3900001</v>
      </c>
      <c r="T50" s="115">
        <v>1841255090.8599999</v>
      </c>
      <c r="U50" s="115">
        <v>2128118730.3794999</v>
      </c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</row>
    <row r="51" spans="1:54">
      <c r="A51" s="89" t="s">
        <v>1047</v>
      </c>
      <c r="B51" s="89" t="s">
        <v>1048</v>
      </c>
      <c r="C51" s="92">
        <v>0</v>
      </c>
      <c r="D51" s="92">
        <v>0</v>
      </c>
      <c r="E51" s="92">
        <v>0</v>
      </c>
      <c r="F51" s="92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115">
        <v>0</v>
      </c>
      <c r="N51" s="115">
        <v>451907665.95469999</v>
      </c>
      <c r="O51" s="115">
        <v>415074471.66736001</v>
      </c>
      <c r="P51" s="115">
        <v>342626525.27418</v>
      </c>
      <c r="Q51" s="115">
        <v>293739016.52032</v>
      </c>
      <c r="R51" s="115">
        <v>337008957.98132002</v>
      </c>
      <c r="S51" s="115">
        <v>402677081.5</v>
      </c>
      <c r="T51" s="115">
        <v>511687054.25</v>
      </c>
      <c r="U51" s="115">
        <v>878745268.15905011</v>
      </c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</row>
    <row r="52" spans="1:54" ht="25.5">
      <c r="A52" s="89" t="s">
        <v>1113</v>
      </c>
      <c r="B52" s="89" t="s">
        <v>1114</v>
      </c>
      <c r="C52" s="92">
        <v>0</v>
      </c>
      <c r="D52" s="92">
        <v>0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  <c r="J52" s="92">
        <v>0</v>
      </c>
      <c r="K52" s="92">
        <v>0</v>
      </c>
      <c r="L52" s="92">
        <v>0</v>
      </c>
      <c r="M52" s="115">
        <v>0</v>
      </c>
      <c r="N52" s="115">
        <v>454245626.10399997</v>
      </c>
      <c r="O52" s="115">
        <v>1269893233.1585701</v>
      </c>
      <c r="P52" s="115">
        <v>181610159.68901002</v>
      </c>
      <c r="Q52" s="115">
        <v>14119697.671969999</v>
      </c>
      <c r="R52" s="115">
        <v>282287.39620999998</v>
      </c>
      <c r="S52" s="115">
        <v>37937.67</v>
      </c>
      <c r="T52" s="115">
        <v>1280389.8</v>
      </c>
      <c r="U52" s="115">
        <v>17449046.276140001</v>
      </c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</row>
    <row r="53" spans="1:54">
      <c r="A53" s="89" t="s">
        <v>1125</v>
      </c>
      <c r="B53" s="89" t="s">
        <v>176</v>
      </c>
      <c r="C53" s="92">
        <v>0</v>
      </c>
      <c r="D53" s="92">
        <v>0</v>
      </c>
      <c r="E53" s="92">
        <v>0</v>
      </c>
      <c r="F53" s="92">
        <v>0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>
        <v>0</v>
      </c>
      <c r="M53" s="115">
        <v>0</v>
      </c>
      <c r="N53" s="115">
        <v>44707932.735820003</v>
      </c>
      <c r="O53" s="115">
        <v>43089793.247199997</v>
      </c>
      <c r="P53" s="115">
        <v>35375428.972499996</v>
      </c>
      <c r="Q53" s="115">
        <v>38573551.943829998</v>
      </c>
      <c r="R53" s="115">
        <v>12518601.024180001</v>
      </c>
      <c r="S53" s="115">
        <v>39548277.359999999</v>
      </c>
      <c r="T53" s="115">
        <v>6131551.9800000004</v>
      </c>
      <c r="U53" s="115">
        <v>67279129.705379993</v>
      </c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</row>
    <row r="54" spans="1:54">
      <c r="A54" s="89" t="s">
        <v>1168</v>
      </c>
      <c r="B54" s="89" t="s">
        <v>1169</v>
      </c>
      <c r="C54" s="92">
        <v>0</v>
      </c>
      <c r="D54" s="92">
        <v>0</v>
      </c>
      <c r="E54" s="92">
        <v>0</v>
      </c>
      <c r="F54" s="92">
        <v>0</v>
      </c>
      <c r="G54" s="92">
        <v>0</v>
      </c>
      <c r="H54" s="92">
        <v>0</v>
      </c>
      <c r="I54" s="92">
        <v>0</v>
      </c>
      <c r="J54" s="92">
        <v>0</v>
      </c>
      <c r="K54" s="92">
        <v>0</v>
      </c>
      <c r="L54" s="92">
        <v>0</v>
      </c>
      <c r="M54" s="115">
        <v>0</v>
      </c>
      <c r="N54" s="115">
        <v>3542108.9780000001</v>
      </c>
      <c r="O54" s="115">
        <v>11164797.69413</v>
      </c>
      <c r="P54" s="115">
        <v>23254522.278409999</v>
      </c>
      <c r="Q54" s="115">
        <v>14253765.206110001</v>
      </c>
      <c r="R54" s="115">
        <v>7809536.9001599997</v>
      </c>
      <c r="S54" s="115">
        <v>6533937.2999999998</v>
      </c>
      <c r="T54" s="115">
        <v>6236894.71</v>
      </c>
      <c r="U54" s="115">
        <v>6222956.1066000005</v>
      </c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</row>
    <row r="55" spans="1:54" ht="25.5">
      <c r="A55" s="89" t="s">
        <v>1176</v>
      </c>
      <c r="B55" s="89" t="s">
        <v>7663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115">
        <v>0</v>
      </c>
      <c r="N55" s="115">
        <v>3610547409.5146003</v>
      </c>
      <c r="O55" s="115">
        <v>2912701821.3415899</v>
      </c>
      <c r="P55" s="115">
        <v>3161903679.7719998</v>
      </c>
      <c r="Q55" s="115">
        <v>6663581264.5179996</v>
      </c>
      <c r="R55" s="115">
        <v>7601341901.0360003</v>
      </c>
      <c r="S55" s="115">
        <v>8723605319.4099998</v>
      </c>
      <c r="T55" s="115">
        <v>10015757019.74</v>
      </c>
      <c r="U55" s="115">
        <v>11266070365.122999</v>
      </c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</row>
    <row r="56" spans="1:54" ht="25.5">
      <c r="A56" s="89" t="s">
        <v>1185</v>
      </c>
      <c r="B56" s="89" t="s">
        <v>1186</v>
      </c>
      <c r="C56" s="92">
        <v>0</v>
      </c>
      <c r="D56" s="92">
        <v>0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115">
        <v>0</v>
      </c>
      <c r="N56" s="115">
        <v>78872135.966000006</v>
      </c>
      <c r="O56" s="115">
        <v>65681596.041000001</v>
      </c>
      <c r="P56" s="115">
        <v>71863822.167999998</v>
      </c>
      <c r="Q56" s="115">
        <v>88253988.840000004</v>
      </c>
      <c r="R56" s="115">
        <v>95014250.642000005</v>
      </c>
      <c r="S56" s="115">
        <v>122415801.56999999</v>
      </c>
      <c r="T56" s="115">
        <v>128789124.59</v>
      </c>
      <c r="U56" s="115">
        <v>234349050.132</v>
      </c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</row>
    <row r="57" spans="1:54">
      <c r="A57" s="89" t="s">
        <v>1194</v>
      </c>
      <c r="B57" s="89" t="s">
        <v>1195</v>
      </c>
      <c r="C57" s="92">
        <v>0</v>
      </c>
      <c r="D57" s="92">
        <v>0</v>
      </c>
      <c r="E57" s="92">
        <v>0</v>
      </c>
      <c r="F57" s="92">
        <v>0</v>
      </c>
      <c r="G57" s="92">
        <v>0</v>
      </c>
      <c r="H57" s="92">
        <v>0</v>
      </c>
      <c r="I57" s="92">
        <v>0</v>
      </c>
      <c r="J57" s="92">
        <v>0</v>
      </c>
      <c r="K57" s="92">
        <v>0</v>
      </c>
      <c r="L57" s="92">
        <v>0</v>
      </c>
      <c r="M57" s="115">
        <v>0</v>
      </c>
      <c r="N57" s="115">
        <v>650</v>
      </c>
      <c r="O57" s="115">
        <v>0</v>
      </c>
      <c r="P57" s="115">
        <v>0</v>
      </c>
      <c r="Q57" s="115">
        <v>0</v>
      </c>
      <c r="R57" s="115">
        <v>0</v>
      </c>
      <c r="S57" s="115">
        <v>0</v>
      </c>
      <c r="T57" s="115">
        <v>0</v>
      </c>
      <c r="U57" s="115">
        <v>0</v>
      </c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</row>
    <row r="58" spans="1:54">
      <c r="A58" s="89" t="s">
        <v>1197</v>
      </c>
      <c r="B58" s="89" t="s">
        <v>210</v>
      </c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115">
        <v>0</v>
      </c>
      <c r="N58" s="115">
        <v>562234255.38151002</v>
      </c>
      <c r="O58" s="115">
        <v>578177296.31646001</v>
      </c>
      <c r="P58" s="115">
        <v>743619293.88402998</v>
      </c>
      <c r="Q58" s="115">
        <v>781368840.80596995</v>
      </c>
      <c r="R58" s="115">
        <v>885579608.89388001</v>
      </c>
      <c r="S58" s="115">
        <v>1037724305.38</v>
      </c>
      <c r="T58" s="115">
        <v>1086621348.5699999</v>
      </c>
      <c r="U58" s="115">
        <v>1179447040.2184401</v>
      </c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</row>
    <row r="59" spans="1:54" ht="25.5">
      <c r="A59" s="89" t="s">
        <v>1202</v>
      </c>
      <c r="B59" s="89" t="s">
        <v>185</v>
      </c>
      <c r="C59" s="92">
        <v>0</v>
      </c>
      <c r="D59" s="92">
        <v>0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115">
        <v>0</v>
      </c>
      <c r="N59" s="115">
        <v>11560.084000000001</v>
      </c>
      <c r="O59" s="115">
        <v>125494965.595</v>
      </c>
      <c r="P59" s="94">
        <v>4178.4539999999997</v>
      </c>
      <c r="Q59" s="94">
        <v>157153799.60299999</v>
      </c>
      <c r="R59" s="115">
        <v>8356.9079999999994</v>
      </c>
      <c r="S59" s="115">
        <v>65804.84</v>
      </c>
      <c r="T59" s="115">
        <v>26633.96</v>
      </c>
      <c r="U59" s="115">
        <v>8556.9079999999994</v>
      </c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</row>
    <row r="60" spans="1:54">
      <c r="A60" s="89" t="s">
        <v>1207</v>
      </c>
      <c r="B60" s="89" t="s">
        <v>126</v>
      </c>
      <c r="C60" s="92">
        <v>0</v>
      </c>
      <c r="D60" s="92">
        <v>0</v>
      </c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115">
        <v>0</v>
      </c>
      <c r="N60" s="115">
        <v>756810989.31005001</v>
      </c>
      <c r="O60" s="115">
        <v>865381044.33920991</v>
      </c>
      <c r="P60" s="115">
        <v>968288842.07934999</v>
      </c>
      <c r="Q60" s="115">
        <v>1490745346.3924899</v>
      </c>
      <c r="R60" s="115">
        <v>1234996628.08833</v>
      </c>
      <c r="S60" s="115">
        <v>1814488098.1199999</v>
      </c>
      <c r="T60" s="115">
        <v>2056890462.46</v>
      </c>
      <c r="U60" s="115">
        <v>2157166239.5783901</v>
      </c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</row>
    <row r="61" spans="1:54" ht="25.5">
      <c r="A61" s="89" t="s">
        <v>7654</v>
      </c>
      <c r="B61" s="89" t="s">
        <v>7655</v>
      </c>
      <c r="C61" s="92">
        <v>0</v>
      </c>
      <c r="D61" s="92">
        <v>0</v>
      </c>
      <c r="E61" s="92">
        <v>0</v>
      </c>
      <c r="F61" s="92">
        <v>0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115">
        <v>0</v>
      </c>
      <c r="N61" s="115">
        <v>0</v>
      </c>
      <c r="O61" s="115">
        <v>0</v>
      </c>
      <c r="P61" s="115">
        <v>0</v>
      </c>
      <c r="Q61" s="115">
        <v>176819751.28482002</v>
      </c>
      <c r="R61" s="115">
        <v>218724451.52124</v>
      </c>
      <c r="S61" s="115">
        <v>161376611.97999999</v>
      </c>
      <c r="T61" s="115">
        <v>276081965.43000001</v>
      </c>
      <c r="U61" s="115">
        <v>871835357.58606005</v>
      </c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</row>
    <row r="62" spans="1:54">
      <c r="A62" s="89" t="s">
        <v>1231</v>
      </c>
      <c r="B62" s="89" t="s">
        <v>1232</v>
      </c>
      <c r="C62" s="92">
        <v>0</v>
      </c>
      <c r="D62" s="92">
        <v>0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115">
        <v>0</v>
      </c>
      <c r="N62" s="115">
        <v>16122506194.6096</v>
      </c>
      <c r="O62" s="115">
        <v>13272111302.122</v>
      </c>
      <c r="P62" s="115">
        <v>12684583979.5527</v>
      </c>
      <c r="Q62" s="115">
        <v>18089849224.921898</v>
      </c>
      <c r="R62" s="115">
        <v>39326154681.424004</v>
      </c>
      <c r="S62" s="115">
        <v>36092450897.889999</v>
      </c>
      <c r="T62" s="115">
        <v>20732870146.029999</v>
      </c>
      <c r="U62" s="115">
        <v>15956990831.2591</v>
      </c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</row>
    <row r="63" spans="1:54">
      <c r="A63" s="89" t="s">
        <v>1320</v>
      </c>
      <c r="B63" s="89" t="s">
        <v>1321</v>
      </c>
      <c r="C63" s="92">
        <v>0</v>
      </c>
      <c r="D63" s="92">
        <v>0</v>
      </c>
      <c r="E63" s="92">
        <v>0</v>
      </c>
      <c r="F63" s="92">
        <v>0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115">
        <v>0</v>
      </c>
      <c r="N63" s="115">
        <v>2174535828.3984299</v>
      </c>
      <c r="O63" s="115">
        <v>1717772978.04075</v>
      </c>
      <c r="P63" s="115">
        <v>2097078627.1324699</v>
      </c>
      <c r="Q63" s="115">
        <v>5157985966.8254099</v>
      </c>
      <c r="R63" s="115">
        <v>5817422905.4503498</v>
      </c>
      <c r="S63" s="115">
        <v>5805971290.8999996</v>
      </c>
      <c r="T63" s="115">
        <v>6162031596.6099997</v>
      </c>
      <c r="U63" s="115">
        <v>6383194792.7708607</v>
      </c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</row>
    <row r="64" spans="1:54">
      <c r="A64" s="89" t="s">
        <v>1340</v>
      </c>
      <c r="B64" s="89" t="s">
        <v>1341</v>
      </c>
      <c r="C64" s="92"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115">
        <v>0</v>
      </c>
      <c r="N64" s="115">
        <v>-47499703204.777199</v>
      </c>
      <c r="O64" s="115">
        <v>-64137868628.758301</v>
      </c>
      <c r="P64" s="115">
        <v>-8738150372.1856594</v>
      </c>
      <c r="Q64" s="115">
        <v>-12547426403.4055</v>
      </c>
      <c r="R64" s="115">
        <v>-15045931983.1395</v>
      </c>
      <c r="S64" s="115">
        <v>-18215304145.349998</v>
      </c>
      <c r="T64" s="140">
        <v>-24849206150.380001</v>
      </c>
      <c r="U64" s="140">
        <v>-31579987447.3176</v>
      </c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</row>
    <row r="65" spans="1:54">
      <c r="A65" s="89" t="s">
        <v>1359</v>
      </c>
      <c r="B65" s="89" t="s">
        <v>1360</v>
      </c>
      <c r="C65" s="92">
        <v>0</v>
      </c>
      <c r="D65" s="92">
        <v>0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115">
        <v>0</v>
      </c>
      <c r="N65" s="115">
        <v>7443743.909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0</v>
      </c>
      <c r="U65" s="115">
        <v>190307680.65599999</v>
      </c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</row>
    <row r="66" spans="1:54" ht="25.5">
      <c r="A66" s="89" t="s">
        <v>1372</v>
      </c>
      <c r="B66" s="89" t="s">
        <v>1373</v>
      </c>
      <c r="C66" s="92">
        <v>0</v>
      </c>
      <c r="D66" s="92">
        <v>0</v>
      </c>
      <c r="E66" s="92">
        <v>0</v>
      </c>
      <c r="F66" s="92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115">
        <v>0</v>
      </c>
      <c r="N66" s="115">
        <v>-8978334.2339999992</v>
      </c>
      <c r="O66" s="115">
        <v>-11119956.926000001</v>
      </c>
      <c r="P66" s="115">
        <v>-9957680.0280000009</v>
      </c>
      <c r="Q66" s="115">
        <v>-12703467.75</v>
      </c>
      <c r="R66" s="115">
        <v>-19804286.204</v>
      </c>
      <c r="S66" s="115">
        <v>-22444016.100000001</v>
      </c>
      <c r="T66" s="140">
        <v>-19034749.43</v>
      </c>
      <c r="U66" s="140">
        <v>0</v>
      </c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</row>
    <row r="67" spans="1:54">
      <c r="A67" s="89" t="s">
        <v>251</v>
      </c>
      <c r="B67" s="89" t="s">
        <v>1383</v>
      </c>
      <c r="C67" s="92">
        <v>61361497230</v>
      </c>
      <c r="D67" s="92">
        <v>58758466401</v>
      </c>
      <c r="E67" s="92">
        <v>65997670781</v>
      </c>
      <c r="F67" s="92">
        <v>89628395582</v>
      </c>
      <c r="G67" s="92">
        <v>76633771101</v>
      </c>
      <c r="H67" s="92">
        <v>103390194966</v>
      </c>
      <c r="I67" s="92">
        <v>110296602910</v>
      </c>
      <c r="J67" s="92">
        <v>115614258571</v>
      </c>
      <c r="K67" s="92">
        <v>133853582553</v>
      </c>
      <c r="L67" s="92">
        <v>140517161494</v>
      </c>
      <c r="M67" s="115">
        <v>151099083001.96301</v>
      </c>
      <c r="N67" s="115">
        <v>60227834396.235901</v>
      </c>
      <c r="O67" s="115">
        <v>58693368210.485497</v>
      </c>
      <c r="P67" s="115">
        <v>64050755436.111298</v>
      </c>
      <c r="Q67" s="115">
        <v>61238984689.013397</v>
      </c>
      <c r="R67" s="115">
        <v>71885977834.476303</v>
      </c>
      <c r="S67" s="115">
        <v>79511345567.619995</v>
      </c>
      <c r="T67" s="115">
        <v>82712360822.759995</v>
      </c>
      <c r="U67" s="115">
        <v>89119629698.501007</v>
      </c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</row>
    <row r="68" spans="1:54">
      <c r="A68" s="89" t="s">
        <v>252</v>
      </c>
      <c r="B68" s="89" t="s">
        <v>134</v>
      </c>
      <c r="C68" s="92">
        <v>6772706248</v>
      </c>
      <c r="D68" s="92">
        <v>7580600867</v>
      </c>
      <c r="E68" s="92">
        <v>9240285992</v>
      </c>
      <c r="F68" s="92">
        <v>9397358425</v>
      </c>
      <c r="G68" s="92">
        <v>10207674179</v>
      </c>
      <c r="H68" s="92">
        <v>30408003452</v>
      </c>
      <c r="I68" s="92">
        <v>31506915465</v>
      </c>
      <c r="J68" s="92">
        <v>36982539426</v>
      </c>
      <c r="K68" s="92">
        <v>40801032371</v>
      </c>
      <c r="L68" s="92">
        <v>45607111683</v>
      </c>
      <c r="M68" s="115">
        <v>51726882831.794098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0</v>
      </c>
      <c r="U68" s="115">
        <v>0</v>
      </c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</row>
    <row r="69" spans="1:54">
      <c r="A69" s="89" t="s">
        <v>253</v>
      </c>
      <c r="B69" s="89" t="s">
        <v>133</v>
      </c>
      <c r="C69" s="92">
        <v>238536886</v>
      </c>
      <c r="D69" s="92">
        <v>229411587</v>
      </c>
      <c r="E69" s="92">
        <v>223000592</v>
      </c>
      <c r="F69" s="92">
        <v>156825450</v>
      </c>
      <c r="G69" s="92">
        <v>160552940</v>
      </c>
      <c r="H69" s="92">
        <v>165800690</v>
      </c>
      <c r="I69" s="92">
        <v>142093723</v>
      </c>
      <c r="J69" s="92">
        <v>127815029</v>
      </c>
      <c r="K69" s="92">
        <v>107739114</v>
      </c>
      <c r="L69" s="92">
        <v>277185922</v>
      </c>
      <c r="M69" s="115">
        <v>198734278.30495998</v>
      </c>
      <c r="N69" s="115">
        <v>0</v>
      </c>
      <c r="O69" s="115">
        <v>0</v>
      </c>
      <c r="P69" s="115">
        <v>0</v>
      </c>
      <c r="Q69" s="115">
        <v>0</v>
      </c>
      <c r="R69" s="115">
        <v>0</v>
      </c>
      <c r="S69" s="115">
        <v>0</v>
      </c>
      <c r="T69" s="115">
        <v>0</v>
      </c>
      <c r="U69" s="115">
        <v>0</v>
      </c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8"/>
      <c r="AY69" s="138"/>
      <c r="AZ69" s="138"/>
      <c r="BA69" s="138"/>
      <c r="BB69" s="138"/>
    </row>
    <row r="70" spans="1:54">
      <c r="A70" s="89" t="s">
        <v>254</v>
      </c>
      <c r="B70" s="89" t="s">
        <v>166</v>
      </c>
      <c r="C70" s="92">
        <v>1521955</v>
      </c>
      <c r="D70" s="92">
        <v>39866</v>
      </c>
      <c r="E70" s="92">
        <v>20</v>
      </c>
      <c r="F70" s="92">
        <v>0</v>
      </c>
      <c r="G70" s="92">
        <v>20004</v>
      </c>
      <c r="H70" s="92">
        <v>20004</v>
      </c>
      <c r="I70" s="92">
        <v>0</v>
      </c>
      <c r="J70" s="92">
        <v>53096</v>
      </c>
      <c r="K70" s="92">
        <v>53096</v>
      </c>
      <c r="L70" s="92">
        <v>93419</v>
      </c>
      <c r="M70" s="115">
        <v>172252.12</v>
      </c>
      <c r="N70" s="115">
        <v>0</v>
      </c>
      <c r="O70" s="115">
        <v>0</v>
      </c>
      <c r="P70" s="115">
        <v>0</v>
      </c>
      <c r="Q70" s="115">
        <v>0</v>
      </c>
      <c r="R70" s="115">
        <v>0</v>
      </c>
      <c r="S70" s="115">
        <v>0</v>
      </c>
      <c r="T70" s="115">
        <v>0</v>
      </c>
      <c r="U70" s="115">
        <v>0</v>
      </c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  <c r="BA70" s="138"/>
      <c r="BB70" s="138"/>
    </row>
    <row r="71" spans="1:54">
      <c r="A71" s="89" t="s">
        <v>255</v>
      </c>
      <c r="B71" s="89" t="s">
        <v>154</v>
      </c>
      <c r="C71" s="92">
        <v>0</v>
      </c>
      <c r="D71" s="92">
        <v>0</v>
      </c>
      <c r="E71" s="92">
        <v>0</v>
      </c>
      <c r="F71" s="92">
        <v>0</v>
      </c>
      <c r="G71" s="92">
        <v>0</v>
      </c>
      <c r="H71" s="92">
        <v>1224807901</v>
      </c>
      <c r="I71" s="92">
        <v>2999220</v>
      </c>
      <c r="J71" s="92">
        <v>32857533</v>
      </c>
      <c r="K71" s="92">
        <v>2613485</v>
      </c>
      <c r="L71" s="92">
        <v>3230716</v>
      </c>
      <c r="M71" s="115">
        <v>393138.61900000001</v>
      </c>
      <c r="N71" s="115">
        <v>0</v>
      </c>
      <c r="O71" s="115">
        <v>0</v>
      </c>
      <c r="P71" s="115">
        <v>0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8"/>
      <c r="AW71" s="138"/>
      <c r="AX71" s="138"/>
      <c r="AY71" s="138"/>
      <c r="AZ71" s="138"/>
      <c r="BA71" s="138"/>
      <c r="BB71" s="138"/>
    </row>
    <row r="72" spans="1:54">
      <c r="A72" s="89" t="s">
        <v>256</v>
      </c>
      <c r="B72" s="89" t="s">
        <v>132</v>
      </c>
      <c r="C72" s="92">
        <v>1450808267</v>
      </c>
      <c r="D72" s="92">
        <v>1096696358</v>
      </c>
      <c r="E72" s="92">
        <v>1923890428</v>
      </c>
      <c r="F72" s="92">
        <v>2244364044</v>
      </c>
      <c r="G72" s="92">
        <v>3317268630</v>
      </c>
      <c r="H72" s="92">
        <v>3491159365</v>
      </c>
      <c r="I72" s="92">
        <v>4278344973</v>
      </c>
      <c r="J72" s="92">
        <v>2854494347</v>
      </c>
      <c r="K72" s="92">
        <v>2527875542</v>
      </c>
      <c r="L72" s="92">
        <v>2150603597</v>
      </c>
      <c r="M72" s="115">
        <v>3331559468.8526001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  <c r="AT72" s="138"/>
      <c r="AU72" s="138"/>
      <c r="AV72" s="138"/>
      <c r="AW72" s="138"/>
      <c r="AX72" s="138"/>
      <c r="AY72" s="138"/>
      <c r="AZ72" s="138"/>
      <c r="BA72" s="138"/>
      <c r="BB72" s="138"/>
    </row>
    <row r="73" spans="1:54">
      <c r="A73" s="89" t="s">
        <v>257</v>
      </c>
      <c r="B73" s="89" t="s">
        <v>131</v>
      </c>
      <c r="C73" s="92">
        <v>696981631</v>
      </c>
      <c r="D73" s="92">
        <v>728298004</v>
      </c>
      <c r="E73" s="92">
        <v>873314177</v>
      </c>
      <c r="F73" s="92">
        <v>785031986</v>
      </c>
      <c r="G73" s="92">
        <v>946914502</v>
      </c>
      <c r="H73" s="92">
        <v>709346345</v>
      </c>
      <c r="I73" s="92">
        <v>783583364</v>
      </c>
      <c r="J73" s="92">
        <v>938491971</v>
      </c>
      <c r="K73" s="92">
        <v>970080840</v>
      </c>
      <c r="L73" s="92">
        <v>1499112728</v>
      </c>
      <c r="M73" s="115">
        <v>1716607796.0545201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38"/>
      <c r="AT73" s="138"/>
      <c r="AU73" s="138"/>
      <c r="AV73" s="138"/>
      <c r="AW73" s="138"/>
      <c r="AX73" s="138"/>
      <c r="AY73" s="138"/>
      <c r="AZ73" s="138"/>
      <c r="BA73" s="138"/>
      <c r="BB73" s="138"/>
    </row>
    <row r="74" spans="1:54">
      <c r="A74" s="89" t="s">
        <v>258</v>
      </c>
      <c r="B74" s="89" t="s">
        <v>130</v>
      </c>
      <c r="C74" s="92">
        <v>941999938</v>
      </c>
      <c r="D74" s="92">
        <v>1021553745</v>
      </c>
      <c r="E74" s="92">
        <v>1108485145</v>
      </c>
      <c r="F74" s="92">
        <v>1104901417</v>
      </c>
      <c r="G74" s="92">
        <v>1212044056</v>
      </c>
      <c r="H74" s="92">
        <v>906805251</v>
      </c>
      <c r="I74" s="92">
        <v>884647984</v>
      </c>
      <c r="J74" s="92">
        <v>939062770</v>
      </c>
      <c r="K74" s="92">
        <v>1290323559</v>
      </c>
      <c r="L74" s="92">
        <v>795641467</v>
      </c>
      <c r="M74" s="115">
        <v>771119897.85185993</v>
      </c>
      <c r="N74" s="115">
        <v>0</v>
      </c>
      <c r="O74" s="115">
        <v>0</v>
      </c>
      <c r="P74" s="115">
        <v>0</v>
      </c>
      <c r="Q74" s="115">
        <v>0</v>
      </c>
      <c r="R74" s="115">
        <v>0</v>
      </c>
      <c r="S74" s="115">
        <v>0</v>
      </c>
      <c r="T74" s="115">
        <v>0</v>
      </c>
      <c r="U74" s="115">
        <v>0</v>
      </c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8"/>
      <c r="AW74" s="138"/>
      <c r="AX74" s="138"/>
      <c r="AY74" s="138"/>
      <c r="AZ74" s="138"/>
      <c r="BA74" s="138"/>
      <c r="BB74" s="138"/>
    </row>
    <row r="75" spans="1:54">
      <c r="A75" s="89" t="s">
        <v>259</v>
      </c>
      <c r="B75" s="89" t="s">
        <v>129</v>
      </c>
      <c r="C75" s="92">
        <v>144316861</v>
      </c>
      <c r="D75" s="92">
        <v>185907943</v>
      </c>
      <c r="E75" s="92">
        <v>233759601</v>
      </c>
      <c r="F75" s="92">
        <v>308840466</v>
      </c>
      <c r="G75" s="92">
        <v>377666807</v>
      </c>
      <c r="H75" s="92">
        <v>334727371</v>
      </c>
      <c r="I75" s="92">
        <v>295488669</v>
      </c>
      <c r="J75" s="92">
        <v>263916636</v>
      </c>
      <c r="K75" s="92">
        <v>202072669</v>
      </c>
      <c r="L75" s="92">
        <v>269752141</v>
      </c>
      <c r="M75" s="115">
        <v>130633013.03902</v>
      </c>
      <c r="N75" s="115">
        <v>0</v>
      </c>
      <c r="O75" s="115">
        <v>0</v>
      </c>
      <c r="P75" s="94">
        <v>0</v>
      </c>
      <c r="Q75" s="94">
        <v>0</v>
      </c>
      <c r="R75" s="115">
        <v>0</v>
      </c>
      <c r="S75" s="115">
        <v>0</v>
      </c>
      <c r="T75" s="115">
        <v>0</v>
      </c>
      <c r="U75" s="115">
        <v>0</v>
      </c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</row>
    <row r="76" spans="1:54">
      <c r="A76" s="89" t="s">
        <v>260</v>
      </c>
      <c r="B76" s="89" t="s">
        <v>128</v>
      </c>
      <c r="C76" s="92">
        <v>9847629</v>
      </c>
      <c r="D76" s="92">
        <v>9983697</v>
      </c>
      <c r="E76" s="92">
        <v>12051854</v>
      </c>
      <c r="F76" s="92">
        <v>21749</v>
      </c>
      <c r="G76" s="92">
        <v>0</v>
      </c>
      <c r="H76" s="92">
        <v>0</v>
      </c>
      <c r="I76" s="92">
        <v>5446</v>
      </c>
      <c r="J76" s="92">
        <v>0</v>
      </c>
      <c r="K76" s="92">
        <v>0</v>
      </c>
      <c r="L76" s="92">
        <v>0</v>
      </c>
      <c r="M76" s="115">
        <v>0</v>
      </c>
      <c r="N76" s="115">
        <v>0</v>
      </c>
      <c r="O76" s="115">
        <v>0</v>
      </c>
      <c r="P76" s="94">
        <v>0</v>
      </c>
      <c r="Q76" s="94">
        <v>0</v>
      </c>
      <c r="R76" s="115">
        <v>0</v>
      </c>
      <c r="S76" s="115">
        <v>0</v>
      </c>
      <c r="T76" s="115">
        <v>0</v>
      </c>
      <c r="U76" s="115">
        <v>0</v>
      </c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</row>
    <row r="77" spans="1:54" ht="25.5">
      <c r="A77" s="89" t="s">
        <v>261</v>
      </c>
      <c r="B77" s="89" t="s">
        <v>127</v>
      </c>
      <c r="C77" s="92">
        <v>205979645</v>
      </c>
      <c r="D77" s="92">
        <v>197064731</v>
      </c>
      <c r="E77" s="92">
        <v>289671597</v>
      </c>
      <c r="F77" s="92">
        <v>419438809</v>
      </c>
      <c r="G77" s="92">
        <v>339012326</v>
      </c>
      <c r="H77" s="92">
        <v>355293929</v>
      </c>
      <c r="I77" s="92">
        <v>278419802</v>
      </c>
      <c r="J77" s="92">
        <v>275049630</v>
      </c>
      <c r="K77" s="92">
        <v>478935968</v>
      </c>
      <c r="L77" s="92">
        <v>273017374</v>
      </c>
      <c r="M77" s="115">
        <v>58523628.220389999</v>
      </c>
      <c r="N77" s="115">
        <v>0</v>
      </c>
      <c r="O77" s="115">
        <v>0</v>
      </c>
      <c r="P77" s="94">
        <v>0</v>
      </c>
      <c r="Q77" s="94">
        <v>0</v>
      </c>
      <c r="R77" s="115">
        <v>0</v>
      </c>
      <c r="S77" s="115">
        <v>0</v>
      </c>
      <c r="T77" s="115">
        <v>0</v>
      </c>
      <c r="U77" s="115">
        <v>0</v>
      </c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</row>
    <row r="78" spans="1:54">
      <c r="A78" s="89" t="s">
        <v>262</v>
      </c>
      <c r="B78" s="89" t="s">
        <v>126</v>
      </c>
      <c r="C78" s="92">
        <v>43026703</v>
      </c>
      <c r="D78" s="92">
        <v>46140058</v>
      </c>
      <c r="E78" s="92">
        <v>56952085</v>
      </c>
      <c r="F78" s="92">
        <v>60550148</v>
      </c>
      <c r="G78" s="92">
        <v>118081262</v>
      </c>
      <c r="H78" s="92">
        <v>132215460</v>
      </c>
      <c r="I78" s="92">
        <v>159518831</v>
      </c>
      <c r="J78" s="92">
        <v>794987348</v>
      </c>
      <c r="K78" s="92">
        <v>159392070</v>
      </c>
      <c r="L78" s="92">
        <v>50920998</v>
      </c>
      <c r="M78" s="115">
        <v>42591429.855489999</v>
      </c>
      <c r="N78" s="115">
        <v>0</v>
      </c>
      <c r="O78" s="115">
        <v>0</v>
      </c>
      <c r="P78" s="94">
        <v>0</v>
      </c>
      <c r="Q78" s="94">
        <v>0</v>
      </c>
      <c r="R78" s="115">
        <v>0</v>
      </c>
      <c r="S78" s="115">
        <v>0</v>
      </c>
      <c r="T78" s="115">
        <v>0</v>
      </c>
      <c r="U78" s="115">
        <v>0</v>
      </c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  <c r="AW78" s="138"/>
      <c r="AX78" s="138"/>
      <c r="AY78" s="138"/>
      <c r="AZ78" s="138"/>
      <c r="BA78" s="138"/>
      <c r="BB78" s="138"/>
    </row>
    <row r="79" spans="1:54">
      <c r="A79" s="89" t="s">
        <v>263</v>
      </c>
      <c r="B79" s="89" t="s">
        <v>125</v>
      </c>
      <c r="C79" s="92">
        <v>15181523882</v>
      </c>
      <c r="D79" s="92">
        <v>18566791910</v>
      </c>
      <c r="E79" s="92">
        <v>19653870084</v>
      </c>
      <c r="F79" s="92">
        <v>20092164699</v>
      </c>
      <c r="G79" s="92">
        <v>24956264024</v>
      </c>
      <c r="H79" s="92">
        <v>26334315881</v>
      </c>
      <c r="I79" s="92">
        <v>29096173765</v>
      </c>
      <c r="J79" s="92">
        <v>30563531379</v>
      </c>
      <c r="K79" s="92">
        <v>33498956716</v>
      </c>
      <c r="L79" s="92">
        <v>37732820936</v>
      </c>
      <c r="M79" s="115">
        <v>39418892426.593498</v>
      </c>
      <c r="N79" s="115">
        <v>56041206467.729401</v>
      </c>
      <c r="O79" s="115">
        <v>53171566039.852798</v>
      </c>
      <c r="P79" s="94">
        <v>60902846241.604202</v>
      </c>
      <c r="Q79" s="94">
        <v>60486702824.319206</v>
      </c>
      <c r="R79" s="115">
        <v>68658850733.449898</v>
      </c>
      <c r="S79" s="115">
        <v>77289605559.820007</v>
      </c>
      <c r="T79" s="115">
        <v>81380071462.699997</v>
      </c>
      <c r="U79" s="115">
        <v>88488691766.042496</v>
      </c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</row>
    <row r="80" spans="1:54">
      <c r="A80" s="89" t="s">
        <v>264</v>
      </c>
      <c r="B80" s="89" t="s">
        <v>124</v>
      </c>
      <c r="C80" s="92">
        <v>6901177402</v>
      </c>
      <c r="D80" s="92">
        <v>7144591946</v>
      </c>
      <c r="E80" s="92">
        <v>7381870914</v>
      </c>
      <c r="F80" s="92">
        <v>5594040812</v>
      </c>
      <c r="G80" s="92">
        <v>5603538083</v>
      </c>
      <c r="H80" s="92">
        <v>5653301753</v>
      </c>
      <c r="I80" s="92">
        <v>5665015042</v>
      </c>
      <c r="J80" s="92">
        <v>5651582514</v>
      </c>
      <c r="K80" s="92">
        <v>6494776933</v>
      </c>
      <c r="L80" s="92">
        <v>6598107444</v>
      </c>
      <c r="M80" s="115">
        <v>6777090237.6540003</v>
      </c>
      <c r="N80" s="115">
        <v>7043337034.9469004</v>
      </c>
      <c r="O80" s="115">
        <v>8603761886.374691</v>
      </c>
      <c r="P80" s="94">
        <v>7011516465.6142998</v>
      </c>
      <c r="Q80" s="94">
        <v>7132650133.7729597</v>
      </c>
      <c r="R80" s="115">
        <v>7239224991.9292202</v>
      </c>
      <c r="S80" s="115">
        <v>7229776487.9700003</v>
      </c>
      <c r="T80" s="115">
        <v>7078548010.7799997</v>
      </c>
      <c r="U80" s="115">
        <v>7002761469.3358202</v>
      </c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</row>
    <row r="81" spans="1:54">
      <c r="A81" s="89" t="s">
        <v>265</v>
      </c>
      <c r="B81" s="89" t="s">
        <v>184</v>
      </c>
      <c r="C81" s="92">
        <v>412881638</v>
      </c>
      <c r="D81" s="92">
        <v>1256810213</v>
      </c>
      <c r="E81" s="92">
        <v>1566489351</v>
      </c>
      <c r="F81" s="92">
        <v>1841012318</v>
      </c>
      <c r="G81" s="92">
        <v>1985173465</v>
      </c>
      <c r="H81" s="92">
        <v>2404065276</v>
      </c>
      <c r="I81" s="92">
        <v>1395436700</v>
      </c>
      <c r="J81" s="92">
        <v>1231473122</v>
      </c>
      <c r="K81" s="92">
        <v>1160626262</v>
      </c>
      <c r="L81" s="92">
        <v>1161682549</v>
      </c>
      <c r="M81" s="115">
        <v>1303745947.3281202</v>
      </c>
      <c r="N81" s="115">
        <v>0</v>
      </c>
      <c r="O81" s="115">
        <v>0</v>
      </c>
      <c r="P81" s="94">
        <v>0</v>
      </c>
      <c r="Q81" s="94">
        <v>0</v>
      </c>
      <c r="R81" s="115">
        <v>0</v>
      </c>
      <c r="S81" s="115">
        <v>0</v>
      </c>
      <c r="T81" s="115">
        <v>0</v>
      </c>
      <c r="U81" s="115">
        <v>0</v>
      </c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</row>
    <row r="82" spans="1:54" ht="25.5">
      <c r="A82" s="89" t="s">
        <v>266</v>
      </c>
      <c r="B82" s="89" t="s">
        <v>123</v>
      </c>
      <c r="C82" s="92">
        <v>23092381</v>
      </c>
      <c r="D82" s="92">
        <v>13802289</v>
      </c>
      <c r="E82" s="92">
        <v>3225431</v>
      </c>
      <c r="F82" s="92">
        <v>67715803</v>
      </c>
      <c r="G82" s="92">
        <v>60873089</v>
      </c>
      <c r="H82" s="92">
        <v>53703126</v>
      </c>
      <c r="I82" s="92">
        <v>57366908</v>
      </c>
      <c r="J82" s="92">
        <v>110146812</v>
      </c>
      <c r="K82" s="92">
        <v>76483765</v>
      </c>
      <c r="L82" s="92">
        <v>72136120</v>
      </c>
      <c r="M82" s="115">
        <v>65040204.020000003</v>
      </c>
      <c r="N82" s="115">
        <v>0</v>
      </c>
      <c r="O82" s="115">
        <v>0</v>
      </c>
      <c r="P82" s="94">
        <v>0</v>
      </c>
      <c r="Q82" s="94">
        <v>0</v>
      </c>
      <c r="R82" s="115">
        <v>0</v>
      </c>
      <c r="S82" s="115">
        <v>0</v>
      </c>
      <c r="T82" s="115">
        <v>0</v>
      </c>
      <c r="U82" s="115">
        <v>0</v>
      </c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</row>
    <row r="83" spans="1:54">
      <c r="A83" s="89" t="s">
        <v>267</v>
      </c>
      <c r="B83" s="89" t="s">
        <v>122</v>
      </c>
      <c r="C83" s="92">
        <v>3712614438</v>
      </c>
      <c r="D83" s="92">
        <v>3957478445</v>
      </c>
      <c r="E83" s="92">
        <v>4379593033</v>
      </c>
      <c r="F83" s="92">
        <v>5220460337</v>
      </c>
      <c r="G83" s="92">
        <v>4347696538</v>
      </c>
      <c r="H83" s="92">
        <v>4153701530</v>
      </c>
      <c r="I83" s="92">
        <v>5906491839</v>
      </c>
      <c r="J83" s="92">
        <v>6955136538</v>
      </c>
      <c r="K83" s="92">
        <v>3773435332</v>
      </c>
      <c r="L83" s="92">
        <v>3482655699</v>
      </c>
      <c r="M83" s="115">
        <v>3619431182.6092</v>
      </c>
      <c r="N83" s="115">
        <v>0</v>
      </c>
      <c r="O83" s="115">
        <v>0</v>
      </c>
      <c r="P83" s="94">
        <v>0</v>
      </c>
      <c r="Q83" s="94">
        <v>0</v>
      </c>
      <c r="R83" s="115">
        <v>0</v>
      </c>
      <c r="S83" s="115">
        <v>0</v>
      </c>
      <c r="T83" s="115">
        <v>0</v>
      </c>
      <c r="U83" s="115">
        <v>0</v>
      </c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</row>
    <row r="84" spans="1:54" ht="25.5">
      <c r="A84" s="89" t="s">
        <v>268</v>
      </c>
      <c r="B84" s="89" t="s">
        <v>121</v>
      </c>
      <c r="C84" s="92">
        <v>1350106268</v>
      </c>
      <c r="D84" s="92">
        <v>1612767311</v>
      </c>
      <c r="E84" s="92">
        <v>2336013761</v>
      </c>
      <c r="F84" s="92">
        <v>317232023</v>
      </c>
      <c r="G84" s="92">
        <v>1055694735</v>
      </c>
      <c r="H84" s="92">
        <v>1272821220</v>
      </c>
      <c r="I84" s="92">
        <v>3173285051</v>
      </c>
      <c r="J84" s="92">
        <v>1785911336</v>
      </c>
      <c r="K84" s="92">
        <v>2275074204</v>
      </c>
      <c r="L84" s="92">
        <v>1046009866</v>
      </c>
      <c r="M84" s="115">
        <v>1037680690.10027</v>
      </c>
      <c r="N84" s="115">
        <v>0</v>
      </c>
      <c r="O84" s="115">
        <v>0</v>
      </c>
      <c r="P84" s="94">
        <v>0</v>
      </c>
      <c r="Q84" s="94">
        <v>0</v>
      </c>
      <c r="R84" s="115">
        <v>0</v>
      </c>
      <c r="S84" s="115">
        <v>0</v>
      </c>
      <c r="T84" s="115">
        <v>0</v>
      </c>
      <c r="U84" s="115">
        <v>0</v>
      </c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</row>
    <row r="85" spans="1:54">
      <c r="A85" s="89" t="s">
        <v>269</v>
      </c>
      <c r="B85" s="89" t="s">
        <v>120</v>
      </c>
      <c r="C85" s="92">
        <v>17956119800</v>
      </c>
      <c r="D85" s="92">
        <v>8146235186</v>
      </c>
      <c r="E85" s="92">
        <v>6920936753</v>
      </c>
      <c r="F85" s="92">
        <v>28553033867</v>
      </c>
      <c r="G85" s="92">
        <v>11683618675</v>
      </c>
      <c r="H85" s="92">
        <v>14846566813</v>
      </c>
      <c r="I85" s="92">
        <v>14153762740</v>
      </c>
      <c r="J85" s="92">
        <v>12252288012</v>
      </c>
      <c r="K85" s="92">
        <v>29291907911</v>
      </c>
      <c r="L85" s="92">
        <v>26617030174</v>
      </c>
      <c r="M85" s="115">
        <v>27368250551.4524</v>
      </c>
      <c r="N85" s="115">
        <v>0</v>
      </c>
      <c r="O85" s="115">
        <v>0</v>
      </c>
      <c r="P85" s="94">
        <v>0</v>
      </c>
      <c r="Q85" s="94">
        <v>0</v>
      </c>
      <c r="R85" s="115">
        <v>0</v>
      </c>
      <c r="S85" s="115">
        <v>0</v>
      </c>
      <c r="T85" s="115">
        <v>0</v>
      </c>
      <c r="U85" s="115">
        <v>0</v>
      </c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</row>
    <row r="86" spans="1:54">
      <c r="A86" s="89" t="s">
        <v>270</v>
      </c>
      <c r="B86" s="89" t="s">
        <v>119</v>
      </c>
      <c r="C86" s="92">
        <v>847253780</v>
      </c>
      <c r="D86" s="92">
        <v>869549743</v>
      </c>
      <c r="E86" s="92">
        <v>811077297</v>
      </c>
      <c r="F86" s="92">
        <v>929425990</v>
      </c>
      <c r="G86" s="92">
        <v>1311962057</v>
      </c>
      <c r="H86" s="92">
        <v>1523493902</v>
      </c>
      <c r="I86" s="92">
        <v>1685764485</v>
      </c>
      <c r="J86" s="92">
        <v>2164246131</v>
      </c>
      <c r="K86" s="92">
        <v>2535584141</v>
      </c>
      <c r="L86" s="92">
        <v>2522524816</v>
      </c>
      <c r="M86" s="115">
        <v>3037847327.9679904</v>
      </c>
      <c r="N86" s="115">
        <v>0</v>
      </c>
      <c r="O86" s="115">
        <v>0</v>
      </c>
      <c r="P86" s="115">
        <v>0</v>
      </c>
      <c r="Q86" s="115">
        <v>0</v>
      </c>
      <c r="R86" s="115">
        <v>0</v>
      </c>
      <c r="S86" s="115">
        <v>0</v>
      </c>
      <c r="T86" s="115">
        <v>0</v>
      </c>
      <c r="U86" s="115">
        <v>0</v>
      </c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</row>
    <row r="87" spans="1:54">
      <c r="A87" s="89" t="s">
        <v>272</v>
      </c>
      <c r="B87" s="89" t="s">
        <v>210</v>
      </c>
      <c r="C87" s="92">
        <v>8069003</v>
      </c>
      <c r="D87" s="92">
        <v>9342441</v>
      </c>
      <c r="E87" s="92">
        <v>14458714</v>
      </c>
      <c r="F87" s="92">
        <v>144596727</v>
      </c>
      <c r="G87" s="92">
        <v>146974239</v>
      </c>
      <c r="H87" s="92">
        <v>172925915</v>
      </c>
      <c r="I87" s="92">
        <v>205960533</v>
      </c>
      <c r="J87" s="92">
        <v>395350398</v>
      </c>
      <c r="K87" s="92">
        <v>452539495</v>
      </c>
      <c r="L87" s="92">
        <v>471248290</v>
      </c>
      <c r="M87" s="115">
        <v>531956302.18471003</v>
      </c>
      <c r="N87" s="115">
        <v>0</v>
      </c>
      <c r="O87" s="115">
        <v>0</v>
      </c>
      <c r="P87" s="115">
        <v>0</v>
      </c>
      <c r="Q87" s="115">
        <v>0</v>
      </c>
      <c r="R87" s="115">
        <v>0</v>
      </c>
      <c r="S87" s="115">
        <v>0</v>
      </c>
      <c r="T87" s="115">
        <v>0</v>
      </c>
      <c r="U87" s="115">
        <v>0</v>
      </c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</row>
    <row r="88" spans="1:54">
      <c r="A88" s="89" t="s">
        <v>274</v>
      </c>
      <c r="B88" s="89" t="s">
        <v>118</v>
      </c>
      <c r="C88" s="92">
        <v>7530118197</v>
      </c>
      <c r="D88" s="92">
        <v>8704682151</v>
      </c>
      <c r="E88" s="92">
        <v>11212483845</v>
      </c>
      <c r="F88" s="92">
        <v>15254135274</v>
      </c>
      <c r="G88" s="92">
        <v>12673401693</v>
      </c>
      <c r="H88" s="92">
        <v>13031969512</v>
      </c>
      <c r="I88" s="92">
        <v>13343813440</v>
      </c>
      <c r="J88" s="92">
        <v>15050794158</v>
      </c>
      <c r="K88" s="92">
        <v>14763905342</v>
      </c>
      <c r="L88" s="92">
        <v>17412290403</v>
      </c>
      <c r="M88" s="115">
        <v>16407639118.68</v>
      </c>
      <c r="N88" s="115">
        <v>0</v>
      </c>
      <c r="O88" s="115">
        <v>0</v>
      </c>
      <c r="P88" s="94">
        <v>0</v>
      </c>
      <c r="Q88" s="94">
        <v>0</v>
      </c>
      <c r="R88" s="115">
        <v>0</v>
      </c>
      <c r="S88" s="115">
        <v>0</v>
      </c>
      <c r="T88" s="115">
        <v>0</v>
      </c>
      <c r="U88" s="115">
        <v>0</v>
      </c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</row>
    <row r="89" spans="1:54">
      <c r="A89" s="89" t="s">
        <v>275</v>
      </c>
      <c r="B89" s="89" t="s">
        <v>155</v>
      </c>
      <c r="C89" s="92">
        <v>516353423</v>
      </c>
      <c r="D89" s="92">
        <v>535483603</v>
      </c>
      <c r="E89" s="92">
        <v>653559765</v>
      </c>
      <c r="F89" s="92">
        <v>843982935</v>
      </c>
      <c r="G89" s="92">
        <v>893904336</v>
      </c>
      <c r="H89" s="92">
        <v>994908195</v>
      </c>
      <c r="I89" s="92">
        <v>1119538300</v>
      </c>
      <c r="J89" s="92">
        <v>1362022001</v>
      </c>
      <c r="K89" s="92">
        <v>1296068039</v>
      </c>
      <c r="L89" s="92">
        <v>955434770</v>
      </c>
      <c r="M89" s="115">
        <v>1505151245.2065201</v>
      </c>
      <c r="N89" s="115">
        <v>0</v>
      </c>
      <c r="O89" s="115">
        <v>0</v>
      </c>
      <c r="P89" s="94">
        <v>0</v>
      </c>
      <c r="Q89" s="94">
        <v>0</v>
      </c>
      <c r="R89" s="115">
        <v>0</v>
      </c>
      <c r="S89" s="115">
        <v>0</v>
      </c>
      <c r="T89" s="115">
        <v>0</v>
      </c>
      <c r="U89" s="115">
        <v>0</v>
      </c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</row>
    <row r="90" spans="1:54">
      <c r="A90" s="89" t="s">
        <v>276</v>
      </c>
      <c r="B90" s="89" t="s">
        <v>167</v>
      </c>
      <c r="C90" s="92">
        <v>533039909</v>
      </c>
      <c r="D90" s="92">
        <v>869378707</v>
      </c>
      <c r="E90" s="92">
        <v>1521837401</v>
      </c>
      <c r="F90" s="92">
        <v>1664498035</v>
      </c>
      <c r="G90" s="92">
        <v>1736100360</v>
      </c>
      <c r="H90" s="92">
        <v>2030844760</v>
      </c>
      <c r="I90" s="92">
        <v>3029594950</v>
      </c>
      <c r="J90" s="92">
        <v>2968494023</v>
      </c>
      <c r="K90" s="92">
        <v>69407740</v>
      </c>
      <c r="L90" s="92">
        <v>63001516</v>
      </c>
      <c r="M90" s="115">
        <v>57463754.745999999</v>
      </c>
      <c r="N90" s="115">
        <v>0</v>
      </c>
      <c r="O90" s="115">
        <v>0</v>
      </c>
      <c r="P90" s="94">
        <v>0</v>
      </c>
      <c r="Q90" s="94">
        <v>0</v>
      </c>
      <c r="R90" s="115">
        <v>0</v>
      </c>
      <c r="S90" s="115">
        <v>0</v>
      </c>
      <c r="T90" s="115">
        <v>0</v>
      </c>
      <c r="U90" s="115">
        <v>0</v>
      </c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</row>
    <row r="91" spans="1:54">
      <c r="A91" s="89" t="s">
        <v>1427</v>
      </c>
      <c r="B91" s="89" t="s">
        <v>1428</v>
      </c>
      <c r="C91" s="92">
        <v>0</v>
      </c>
      <c r="D91" s="92">
        <v>0</v>
      </c>
      <c r="E91" s="92">
        <v>0</v>
      </c>
      <c r="F91" s="92">
        <v>0</v>
      </c>
      <c r="G91" s="92">
        <v>0</v>
      </c>
      <c r="H91" s="92">
        <v>0</v>
      </c>
      <c r="I91" s="92">
        <v>0</v>
      </c>
      <c r="J91" s="92">
        <v>0</v>
      </c>
      <c r="K91" s="92">
        <v>0</v>
      </c>
      <c r="L91" s="92">
        <v>0</v>
      </c>
      <c r="M91" s="115">
        <v>0</v>
      </c>
      <c r="N91" s="115">
        <v>361955954.42809999</v>
      </c>
      <c r="O91" s="115">
        <v>507068087.30043</v>
      </c>
      <c r="P91" s="94">
        <v>5267316207.5888901</v>
      </c>
      <c r="Q91" s="94">
        <v>5401616506.7470894</v>
      </c>
      <c r="R91" s="115">
        <v>5429450946.11619</v>
      </c>
      <c r="S91" s="115">
        <v>5484032763.0799999</v>
      </c>
      <c r="T91" s="115">
        <v>5517443301.6700001</v>
      </c>
      <c r="U91" s="115">
        <v>5757286402.9677601</v>
      </c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</row>
    <row r="92" spans="1:54">
      <c r="A92" s="89" t="s">
        <v>277</v>
      </c>
      <c r="B92" s="89" t="s">
        <v>1431</v>
      </c>
      <c r="C92" s="92">
        <v>-4116578654</v>
      </c>
      <c r="D92" s="92">
        <v>-4024144400</v>
      </c>
      <c r="E92" s="92">
        <v>-4419157059</v>
      </c>
      <c r="F92" s="92">
        <v>-5371235732</v>
      </c>
      <c r="G92" s="92">
        <v>-6500664899</v>
      </c>
      <c r="H92" s="92">
        <v>-6810602685</v>
      </c>
      <c r="I92" s="92">
        <v>-6867618320</v>
      </c>
      <c r="J92" s="92">
        <v>-8085985639</v>
      </c>
      <c r="K92" s="92">
        <v>-8375302041</v>
      </c>
      <c r="L92" s="92">
        <v>-8544451134</v>
      </c>
      <c r="M92" s="115">
        <v>-8008323721.2912998</v>
      </c>
      <c r="N92" s="115">
        <v>-3218665060.8684902</v>
      </c>
      <c r="O92" s="115">
        <v>-3589027803.0424199</v>
      </c>
      <c r="P92" s="94">
        <v>-9130923478.6961002</v>
      </c>
      <c r="Q92" s="94">
        <v>-11781984775.825899</v>
      </c>
      <c r="R92" s="115">
        <v>-9441548837.018961</v>
      </c>
      <c r="S92" s="115">
        <v>-10492069243.25</v>
      </c>
      <c r="T92" s="140">
        <v>-11263701952.4</v>
      </c>
      <c r="U92" s="140">
        <v>-12129109939.8451</v>
      </c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</row>
    <row r="93" spans="1:54">
      <c r="A93" s="89" t="s">
        <v>278</v>
      </c>
      <c r="B93" s="89" t="s">
        <v>116</v>
      </c>
      <c r="C93" s="92">
        <v>3933067038</v>
      </c>
      <c r="D93" s="92">
        <v>3490897544</v>
      </c>
      <c r="E93" s="92">
        <v>3655870039</v>
      </c>
      <c r="F93" s="92">
        <v>4804605161</v>
      </c>
      <c r="G93" s="92">
        <v>5612599736</v>
      </c>
      <c r="H93" s="92">
        <v>6161243126</v>
      </c>
      <c r="I93" s="92">
        <v>6732820481</v>
      </c>
      <c r="J93" s="92">
        <v>7069726093</v>
      </c>
      <c r="K93" s="92">
        <v>7191888341</v>
      </c>
      <c r="L93" s="92">
        <v>7253632503</v>
      </c>
      <c r="M93" s="115">
        <v>8241188158.31569</v>
      </c>
      <c r="N93" s="115">
        <v>11393890370.077</v>
      </c>
      <c r="O93" s="115">
        <v>13165374791.0168</v>
      </c>
      <c r="P93" s="115">
        <v>13225336555.317101</v>
      </c>
      <c r="Q93" s="94">
        <v>17054674920.8463</v>
      </c>
      <c r="R93" s="115">
        <v>20112812518.9916</v>
      </c>
      <c r="S93" s="115">
        <v>18347793358.029999</v>
      </c>
      <c r="T93" s="115">
        <v>19412422145.650002</v>
      </c>
      <c r="U93" s="115">
        <v>19477988301.623398</v>
      </c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</row>
    <row r="94" spans="1:54">
      <c r="A94" s="89" t="s">
        <v>279</v>
      </c>
      <c r="B94" s="89" t="s">
        <v>115</v>
      </c>
      <c r="C94" s="92">
        <v>1025318149</v>
      </c>
      <c r="D94" s="92">
        <v>1140093793</v>
      </c>
      <c r="E94" s="92">
        <v>1444238990</v>
      </c>
      <c r="F94" s="92">
        <v>2337955860</v>
      </c>
      <c r="G94" s="92">
        <v>2887427955</v>
      </c>
      <c r="H94" s="92">
        <v>2892371849</v>
      </c>
      <c r="I94" s="92">
        <v>3071436774</v>
      </c>
      <c r="J94" s="92">
        <v>2894643757</v>
      </c>
      <c r="K94" s="92">
        <v>2818726124</v>
      </c>
      <c r="L94" s="92">
        <v>1036758451</v>
      </c>
      <c r="M94" s="115">
        <v>1183923717.6882601</v>
      </c>
      <c r="N94" s="115">
        <v>1059878727.94686</v>
      </c>
      <c r="O94" s="115">
        <v>1748856876.2428799</v>
      </c>
      <c r="P94" s="94">
        <v>843373389.67337</v>
      </c>
      <c r="Q94" s="94">
        <v>1775769818.55282</v>
      </c>
      <c r="R94" s="115">
        <v>2101223298.8382399</v>
      </c>
      <c r="S94" s="115">
        <v>1912063552.3800001</v>
      </c>
      <c r="T94" s="115">
        <v>1970350261.2</v>
      </c>
      <c r="U94" s="115">
        <v>1580190134.5922701</v>
      </c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</row>
    <row r="95" spans="1:54">
      <c r="A95" s="89" t="s">
        <v>280</v>
      </c>
      <c r="B95" s="89" t="s">
        <v>114</v>
      </c>
      <c r="C95" s="92">
        <v>1593946450</v>
      </c>
      <c r="D95" s="92">
        <v>1539058705</v>
      </c>
      <c r="E95" s="92">
        <v>1096916830</v>
      </c>
      <c r="F95" s="92">
        <v>1195730107</v>
      </c>
      <c r="G95" s="92">
        <v>1201193954</v>
      </c>
      <c r="H95" s="92">
        <v>1745418456</v>
      </c>
      <c r="I95" s="92">
        <v>2150741567</v>
      </c>
      <c r="J95" s="92">
        <v>2377364056</v>
      </c>
      <c r="K95" s="92">
        <v>2229557027</v>
      </c>
      <c r="L95" s="92">
        <v>2572634657</v>
      </c>
      <c r="M95" s="115">
        <v>2656848489.22963</v>
      </c>
      <c r="N95" s="115">
        <v>1938120200.01665</v>
      </c>
      <c r="O95" s="115">
        <v>1959053783.79054</v>
      </c>
      <c r="P95" s="115">
        <v>2083801044.9683602</v>
      </c>
      <c r="Q95" s="115">
        <v>2511073041.8322001</v>
      </c>
      <c r="R95" s="115">
        <v>2392585404.9933801</v>
      </c>
      <c r="S95" s="115">
        <v>2423193980.25</v>
      </c>
      <c r="T95" s="115">
        <v>3144568998.3800001</v>
      </c>
      <c r="U95" s="115">
        <v>4004692025.6854801</v>
      </c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</row>
    <row r="96" spans="1:54">
      <c r="A96" s="89" t="s">
        <v>1517</v>
      </c>
      <c r="B96" s="89" t="s">
        <v>1518</v>
      </c>
      <c r="C96" s="92">
        <v>0</v>
      </c>
      <c r="D96" s="92">
        <v>0</v>
      </c>
      <c r="E96" s="92">
        <v>0</v>
      </c>
      <c r="F96" s="92">
        <v>0</v>
      </c>
      <c r="G96" s="92">
        <v>0</v>
      </c>
      <c r="H96" s="92">
        <v>0</v>
      </c>
      <c r="I96" s="92">
        <v>0</v>
      </c>
      <c r="J96" s="92">
        <v>0</v>
      </c>
      <c r="K96" s="92">
        <v>0</v>
      </c>
      <c r="L96" s="92">
        <v>0</v>
      </c>
      <c r="M96" s="115">
        <v>0</v>
      </c>
      <c r="N96" s="115">
        <v>128464214.85135999</v>
      </c>
      <c r="O96" s="115">
        <v>63691351.973999999</v>
      </c>
      <c r="P96" s="94">
        <v>335711.17300000001</v>
      </c>
      <c r="Q96" s="94">
        <v>87764083.354880005</v>
      </c>
      <c r="R96" s="115">
        <v>513287098.43963003</v>
      </c>
      <c r="S96" s="115">
        <v>576570604.57000005</v>
      </c>
      <c r="T96" s="115">
        <v>794298644.02999997</v>
      </c>
      <c r="U96" s="115">
        <v>629905629.58203006</v>
      </c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</row>
    <row r="97" spans="1:54">
      <c r="A97" s="89" t="s">
        <v>281</v>
      </c>
      <c r="B97" s="89" t="s">
        <v>113</v>
      </c>
      <c r="C97" s="92">
        <v>234782226</v>
      </c>
      <c r="D97" s="92">
        <v>230536959</v>
      </c>
      <c r="E97" s="92">
        <v>342290083</v>
      </c>
      <c r="F97" s="92">
        <v>369658978</v>
      </c>
      <c r="G97" s="92">
        <v>429022039</v>
      </c>
      <c r="H97" s="92">
        <v>390859036</v>
      </c>
      <c r="I97" s="92">
        <v>486298640</v>
      </c>
      <c r="J97" s="92">
        <v>461532360</v>
      </c>
      <c r="K97" s="92">
        <v>525233209</v>
      </c>
      <c r="L97" s="92">
        <v>600154549</v>
      </c>
      <c r="M97" s="115">
        <v>745969350.57336998</v>
      </c>
      <c r="N97" s="115">
        <v>701612499.03144991</v>
      </c>
      <c r="O97" s="115">
        <v>713792215.55322993</v>
      </c>
      <c r="P97" s="94">
        <v>742589986.26028001</v>
      </c>
      <c r="Q97" s="94">
        <v>994003921.16135001</v>
      </c>
      <c r="R97" s="115">
        <v>1635554133.00175</v>
      </c>
      <c r="S97" s="115">
        <v>1147600612.97</v>
      </c>
      <c r="T97" s="115">
        <v>1161781078.0999999</v>
      </c>
      <c r="U97" s="115">
        <v>1159390967.5887899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</row>
    <row r="98" spans="1:54">
      <c r="A98" s="89" t="s">
        <v>1526</v>
      </c>
      <c r="B98" s="89" t="s">
        <v>1527</v>
      </c>
      <c r="C98" s="92">
        <v>0</v>
      </c>
      <c r="D98" s="92">
        <v>0</v>
      </c>
      <c r="E98" s="92">
        <v>0</v>
      </c>
      <c r="F98" s="92">
        <v>0</v>
      </c>
      <c r="G98" s="92">
        <v>0</v>
      </c>
      <c r="H98" s="92">
        <v>0</v>
      </c>
      <c r="I98" s="92">
        <v>0</v>
      </c>
      <c r="J98" s="92">
        <v>0</v>
      </c>
      <c r="K98" s="92">
        <v>0</v>
      </c>
      <c r="L98" s="92">
        <v>0</v>
      </c>
      <c r="M98" s="115">
        <v>0</v>
      </c>
      <c r="N98" s="115">
        <v>5064674159.9216299</v>
      </c>
      <c r="O98" s="115">
        <v>5592696790.40765</v>
      </c>
      <c r="P98" s="94">
        <v>6265595788.0559702</v>
      </c>
      <c r="Q98" s="94">
        <v>6533106386.8532896</v>
      </c>
      <c r="R98" s="115">
        <v>6994291497.7506199</v>
      </c>
      <c r="S98" s="115">
        <v>7090703217.1700001</v>
      </c>
      <c r="T98" s="115">
        <v>6865231650.6599998</v>
      </c>
      <c r="U98" s="115">
        <v>6965598942.6026106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/>
      <c r="BB98" s="138"/>
    </row>
    <row r="99" spans="1:54">
      <c r="A99" s="89" t="s">
        <v>282</v>
      </c>
      <c r="B99" s="89" t="s">
        <v>112</v>
      </c>
      <c r="C99" s="92">
        <v>8717118</v>
      </c>
      <c r="D99" s="92">
        <v>2960508</v>
      </c>
      <c r="E99" s="92">
        <v>4145571</v>
      </c>
      <c r="F99" s="92">
        <v>4512032</v>
      </c>
      <c r="G99" s="92">
        <v>4706004</v>
      </c>
      <c r="H99" s="92">
        <v>5457496</v>
      </c>
      <c r="I99" s="92">
        <v>5248138</v>
      </c>
      <c r="J99" s="92">
        <v>5709718</v>
      </c>
      <c r="K99" s="92">
        <v>5420986</v>
      </c>
      <c r="L99" s="92">
        <v>6229908</v>
      </c>
      <c r="M99" s="115">
        <v>3961859.2437700001</v>
      </c>
      <c r="N99" s="115">
        <v>0</v>
      </c>
      <c r="O99" s="115">
        <v>0</v>
      </c>
      <c r="P99" s="94">
        <v>0</v>
      </c>
      <c r="Q99" s="94">
        <v>0</v>
      </c>
      <c r="R99" s="115">
        <v>0</v>
      </c>
      <c r="S99" s="115">
        <v>0</v>
      </c>
      <c r="T99" s="115">
        <v>0</v>
      </c>
      <c r="U99" s="115">
        <v>0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</row>
    <row r="100" spans="1:54">
      <c r="A100" s="89" t="s">
        <v>283</v>
      </c>
      <c r="B100" s="89" t="s">
        <v>111</v>
      </c>
      <c r="C100" s="92">
        <v>46116324</v>
      </c>
      <c r="D100" s="92">
        <v>65005688</v>
      </c>
      <c r="E100" s="92">
        <v>53135514</v>
      </c>
      <c r="F100" s="92">
        <v>55477869</v>
      </c>
      <c r="G100" s="92">
        <v>68735004</v>
      </c>
      <c r="H100" s="92">
        <v>72902057</v>
      </c>
      <c r="I100" s="92">
        <v>85600508</v>
      </c>
      <c r="J100" s="92">
        <v>471237467</v>
      </c>
      <c r="K100" s="92">
        <v>495208378</v>
      </c>
      <c r="L100" s="92">
        <v>191017391</v>
      </c>
      <c r="M100" s="115">
        <v>301547418.62141997</v>
      </c>
      <c r="N100" s="115">
        <v>0</v>
      </c>
      <c r="O100" s="115">
        <v>0</v>
      </c>
      <c r="P100" s="94">
        <v>0</v>
      </c>
      <c r="Q100" s="94">
        <v>0</v>
      </c>
      <c r="R100" s="115">
        <v>0</v>
      </c>
      <c r="S100" s="115">
        <v>0</v>
      </c>
      <c r="T100" s="115">
        <v>0</v>
      </c>
      <c r="U100" s="115">
        <v>0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</row>
    <row r="101" spans="1:54">
      <c r="A101" s="89" t="s">
        <v>284</v>
      </c>
      <c r="B101" s="89" t="s">
        <v>110</v>
      </c>
      <c r="C101" s="92">
        <v>334650220</v>
      </c>
      <c r="D101" s="92">
        <v>296600215</v>
      </c>
      <c r="E101" s="92">
        <v>284566532</v>
      </c>
      <c r="F101" s="92">
        <v>288199518</v>
      </c>
      <c r="G101" s="92">
        <v>347129824</v>
      </c>
      <c r="H101" s="92">
        <v>349118248</v>
      </c>
      <c r="I101" s="92">
        <v>357556807</v>
      </c>
      <c r="J101" s="92">
        <v>431902628</v>
      </c>
      <c r="K101" s="92">
        <v>541083384</v>
      </c>
      <c r="L101" s="92">
        <v>1441495370</v>
      </c>
      <c r="M101" s="115">
        <v>1077219769.5383</v>
      </c>
      <c r="N101" s="115">
        <v>0</v>
      </c>
      <c r="O101" s="115">
        <v>0</v>
      </c>
      <c r="P101" s="115">
        <v>0</v>
      </c>
      <c r="Q101" s="115">
        <v>0</v>
      </c>
      <c r="R101" s="115">
        <v>0</v>
      </c>
      <c r="S101" s="115">
        <v>0</v>
      </c>
      <c r="T101" s="115">
        <v>0</v>
      </c>
      <c r="U101" s="115">
        <v>0</v>
      </c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</row>
    <row r="102" spans="1:54">
      <c r="A102" s="89" t="s">
        <v>286</v>
      </c>
      <c r="B102" s="89" t="s">
        <v>109</v>
      </c>
      <c r="C102" s="92">
        <v>205462595</v>
      </c>
      <c r="D102" s="92">
        <v>252692383</v>
      </c>
      <c r="E102" s="92">
        <v>372875569</v>
      </c>
      <c r="F102" s="92">
        <v>495943007</v>
      </c>
      <c r="G102" s="92">
        <v>602631943</v>
      </c>
      <c r="H102" s="92">
        <v>646306436</v>
      </c>
      <c r="I102" s="92">
        <v>508395208</v>
      </c>
      <c r="J102" s="92">
        <v>439306548</v>
      </c>
      <c r="K102" s="92">
        <v>568045017</v>
      </c>
      <c r="L102" s="92">
        <v>432585402</v>
      </c>
      <c r="M102" s="115">
        <v>584760245.39128006</v>
      </c>
      <c r="N102" s="115">
        <v>814333603.66306996</v>
      </c>
      <c r="O102" s="115">
        <v>1272730321.9145</v>
      </c>
      <c r="P102" s="115">
        <v>1873823646.3322799</v>
      </c>
      <c r="Q102" s="115">
        <v>2737704966.08886</v>
      </c>
      <c r="R102" s="115">
        <v>3147337713.4360499</v>
      </c>
      <c r="S102" s="115">
        <v>2481407924.4299998</v>
      </c>
      <c r="T102" s="115">
        <v>2589779644.73</v>
      </c>
      <c r="U102" s="115">
        <v>2695039189.18748</v>
      </c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</row>
    <row r="103" spans="1:54">
      <c r="A103" s="89" t="s">
        <v>287</v>
      </c>
      <c r="B103" s="89" t="s">
        <v>156</v>
      </c>
      <c r="C103" s="92">
        <v>36557648</v>
      </c>
      <c r="D103" s="92">
        <v>34079643</v>
      </c>
      <c r="E103" s="92">
        <v>55610553</v>
      </c>
      <c r="F103" s="92">
        <v>48990451</v>
      </c>
      <c r="G103" s="92">
        <v>58590285</v>
      </c>
      <c r="H103" s="92">
        <v>52967742</v>
      </c>
      <c r="I103" s="92">
        <v>59452650</v>
      </c>
      <c r="J103" s="92">
        <v>56337453</v>
      </c>
      <c r="K103" s="92">
        <v>48989701</v>
      </c>
      <c r="L103" s="92">
        <v>146403756</v>
      </c>
      <c r="M103" s="115">
        <v>587800846.78650999</v>
      </c>
      <c r="N103" s="115">
        <v>90156055.31397</v>
      </c>
      <c r="O103" s="115">
        <v>126098780.43144</v>
      </c>
      <c r="P103" s="115">
        <v>110267780.14421999</v>
      </c>
      <c r="Q103" s="115">
        <v>263355216.57701001</v>
      </c>
      <c r="R103" s="115">
        <v>220036510.69732001</v>
      </c>
      <c r="S103" s="115">
        <v>139903063.41999999</v>
      </c>
      <c r="T103" s="115">
        <v>414750991.98000002</v>
      </c>
      <c r="U103" s="115">
        <v>184085867.25910002</v>
      </c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</row>
    <row r="104" spans="1:54">
      <c r="A104" s="89" t="s">
        <v>288</v>
      </c>
      <c r="B104" s="89" t="s">
        <v>108</v>
      </c>
      <c r="C104" s="92">
        <v>607657667</v>
      </c>
      <c r="D104" s="92">
        <v>102281850</v>
      </c>
      <c r="E104" s="92">
        <v>70138606</v>
      </c>
      <c r="F104" s="92">
        <v>47875217</v>
      </c>
      <c r="G104" s="92">
        <v>48746439</v>
      </c>
      <c r="H104" s="92">
        <v>60428574</v>
      </c>
      <c r="I104" s="92">
        <v>65979753</v>
      </c>
      <c r="J104" s="92">
        <v>102362934</v>
      </c>
      <c r="K104" s="92">
        <v>158537146</v>
      </c>
      <c r="L104" s="92">
        <v>1096324492</v>
      </c>
      <c r="M104" s="115">
        <v>1316810064.6516001</v>
      </c>
      <c r="N104" s="115">
        <v>1706936454.98581</v>
      </c>
      <c r="O104" s="115">
        <v>1851938532.35691</v>
      </c>
      <c r="P104" s="115">
        <v>1557654152.3319299</v>
      </c>
      <c r="Q104" s="115">
        <v>2766601196.0251803</v>
      </c>
      <c r="R104" s="115">
        <v>3814800910.3415999</v>
      </c>
      <c r="S104" s="115">
        <v>3066588385.5100002</v>
      </c>
      <c r="T104" s="115">
        <v>3099824037.27</v>
      </c>
      <c r="U104" s="115">
        <v>2592819617.53021</v>
      </c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</row>
    <row r="105" spans="1:54">
      <c r="A105" s="89" t="s">
        <v>289</v>
      </c>
      <c r="B105" s="89" t="s">
        <v>1624</v>
      </c>
      <c r="C105" s="92">
        <v>-160141359</v>
      </c>
      <c r="D105" s="92">
        <v>-172412200</v>
      </c>
      <c r="E105" s="92">
        <v>-68048209</v>
      </c>
      <c r="F105" s="92">
        <v>-39737878</v>
      </c>
      <c r="G105" s="92">
        <v>-35583711</v>
      </c>
      <c r="H105" s="92">
        <v>-54586768</v>
      </c>
      <c r="I105" s="92">
        <v>-57889564</v>
      </c>
      <c r="J105" s="92">
        <v>-170670828</v>
      </c>
      <c r="K105" s="92">
        <v>-198912631</v>
      </c>
      <c r="L105" s="92">
        <v>-269971473</v>
      </c>
      <c r="M105" s="115">
        <v>-217653603.40845001</v>
      </c>
      <c r="N105" s="115">
        <v>-110285545.65378</v>
      </c>
      <c r="O105" s="115">
        <v>-163483861.65432999</v>
      </c>
      <c r="P105" s="115">
        <v>-252104943.62233999</v>
      </c>
      <c r="Q105" s="115">
        <v>-614703709.59930003</v>
      </c>
      <c r="R105" s="115">
        <v>-706304048.50700998</v>
      </c>
      <c r="S105" s="115">
        <v>-490237982.66000003</v>
      </c>
      <c r="T105" s="140">
        <v>-628163160.69000006</v>
      </c>
      <c r="U105" s="140">
        <v>-333734072.40456998</v>
      </c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8"/>
      <c r="AR105" s="138"/>
      <c r="AS105" s="138"/>
      <c r="AT105" s="138"/>
      <c r="AU105" s="138"/>
      <c r="AV105" s="138"/>
      <c r="AW105" s="138"/>
      <c r="AX105" s="138"/>
      <c r="AY105" s="138"/>
      <c r="AZ105" s="138"/>
      <c r="BA105" s="138"/>
      <c r="BB105" s="138"/>
    </row>
    <row r="106" spans="1:54">
      <c r="A106" s="89" t="s">
        <v>290</v>
      </c>
      <c r="B106" s="89" t="s">
        <v>193</v>
      </c>
      <c r="C106" s="92">
        <v>30703333056</v>
      </c>
      <c r="D106" s="92">
        <v>31741193715</v>
      </c>
      <c r="E106" s="92">
        <v>42406116891</v>
      </c>
      <c r="F106" s="92">
        <v>48288658295</v>
      </c>
      <c r="G106" s="92">
        <v>58138599700</v>
      </c>
      <c r="H106" s="92">
        <v>66770145235</v>
      </c>
      <c r="I106" s="92">
        <v>77823768009</v>
      </c>
      <c r="J106" s="92">
        <v>85395380317</v>
      </c>
      <c r="K106" s="92">
        <v>101345964131</v>
      </c>
      <c r="L106" s="92">
        <v>97900765571</v>
      </c>
      <c r="M106" s="115">
        <v>100308937667.69099</v>
      </c>
      <c r="N106" s="115">
        <v>160920803235.43399</v>
      </c>
      <c r="O106" s="115">
        <v>162359536661.065</v>
      </c>
      <c r="P106" s="115">
        <v>167902544077.806</v>
      </c>
      <c r="Q106" s="115">
        <v>176720702910.98901</v>
      </c>
      <c r="R106" s="115">
        <v>190328088016.37799</v>
      </c>
      <c r="S106" s="115">
        <v>187943661871.25</v>
      </c>
      <c r="T106" s="115">
        <v>200067283414.19</v>
      </c>
      <c r="U106" s="115">
        <v>204686079813.72198</v>
      </c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</row>
    <row r="107" spans="1:54">
      <c r="A107" s="89" t="s">
        <v>291</v>
      </c>
      <c r="B107" s="89" t="s">
        <v>106</v>
      </c>
      <c r="C107" s="92">
        <v>2546074254</v>
      </c>
      <c r="D107" s="92">
        <v>2473863888</v>
      </c>
      <c r="E107" s="92">
        <v>2704077138</v>
      </c>
      <c r="F107" s="92">
        <v>2966883484</v>
      </c>
      <c r="G107" s="92">
        <v>3342126652</v>
      </c>
      <c r="H107" s="92">
        <v>3622543402</v>
      </c>
      <c r="I107" s="92">
        <v>3999691098</v>
      </c>
      <c r="J107" s="92">
        <v>4375117162</v>
      </c>
      <c r="K107" s="92">
        <v>7237495780</v>
      </c>
      <c r="L107" s="92">
        <v>7919331706</v>
      </c>
      <c r="M107" s="115">
        <v>8487800463.5176601</v>
      </c>
      <c r="N107" s="115">
        <v>41877940427.836105</v>
      </c>
      <c r="O107" s="115">
        <v>40761617819.098801</v>
      </c>
      <c r="P107" s="115">
        <v>40553763607.864899</v>
      </c>
      <c r="Q107" s="115">
        <v>40326858104.001701</v>
      </c>
      <c r="R107" s="115">
        <v>41235191106.876801</v>
      </c>
      <c r="S107" s="115">
        <v>40946415100.519997</v>
      </c>
      <c r="T107" s="115">
        <v>41277275117.25</v>
      </c>
      <c r="U107" s="115">
        <v>41750888828.861702</v>
      </c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</row>
    <row r="108" spans="1:54">
      <c r="A108" s="89" t="s">
        <v>292</v>
      </c>
      <c r="B108" s="89" t="s">
        <v>1648</v>
      </c>
      <c r="C108" s="92">
        <v>24217286</v>
      </c>
      <c r="D108" s="92">
        <v>33775996</v>
      </c>
      <c r="E108" s="92">
        <v>49214501</v>
      </c>
      <c r="F108" s="92">
        <v>55766315</v>
      </c>
      <c r="G108" s="92">
        <v>57333921</v>
      </c>
      <c r="H108" s="92">
        <v>59069477</v>
      </c>
      <c r="I108" s="92">
        <v>57372719</v>
      </c>
      <c r="J108" s="92">
        <v>61149148</v>
      </c>
      <c r="K108" s="92">
        <v>61135483</v>
      </c>
      <c r="L108" s="92">
        <v>62768600</v>
      </c>
      <c r="M108" s="115">
        <v>61170684.543730006</v>
      </c>
      <c r="N108" s="115">
        <v>90810071.430020005</v>
      </c>
      <c r="O108" s="115">
        <v>94397879.083100006</v>
      </c>
      <c r="P108" s="115">
        <v>94203552.999899998</v>
      </c>
      <c r="Q108" s="115">
        <v>124764495.16719</v>
      </c>
      <c r="R108" s="115">
        <v>121908335.89726</v>
      </c>
      <c r="S108" s="115">
        <v>120421935.56999999</v>
      </c>
      <c r="T108" s="115">
        <v>121589244.42</v>
      </c>
      <c r="U108" s="115">
        <v>134251776.63188002</v>
      </c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</row>
    <row r="109" spans="1:54">
      <c r="A109" s="89" t="s">
        <v>293</v>
      </c>
      <c r="B109" s="89" t="s">
        <v>1661</v>
      </c>
      <c r="C109" s="92">
        <v>6701248</v>
      </c>
      <c r="D109" s="92">
        <v>7276696</v>
      </c>
      <c r="E109" s="92">
        <v>11159466</v>
      </c>
      <c r="F109" s="92">
        <v>20949055</v>
      </c>
      <c r="G109" s="92">
        <v>26750675</v>
      </c>
      <c r="H109" s="92">
        <v>49850091</v>
      </c>
      <c r="I109" s="92">
        <v>69613782</v>
      </c>
      <c r="J109" s="92">
        <v>41375807</v>
      </c>
      <c r="K109" s="92">
        <v>49680578</v>
      </c>
      <c r="L109" s="92">
        <v>68890150</v>
      </c>
      <c r="M109" s="115">
        <v>76628684.995370001</v>
      </c>
      <c r="N109" s="115">
        <v>71566297.746999994</v>
      </c>
      <c r="O109" s="115">
        <v>704729.32811999996</v>
      </c>
      <c r="P109" s="94">
        <v>713346.14569999999</v>
      </c>
      <c r="Q109" s="94">
        <v>694806.13572999998</v>
      </c>
      <c r="R109" s="115">
        <v>729960.11601999996</v>
      </c>
      <c r="S109" s="115">
        <v>170849.06</v>
      </c>
      <c r="T109" s="115">
        <v>170849.06</v>
      </c>
      <c r="U109" s="115">
        <v>0</v>
      </c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</row>
    <row r="110" spans="1:54">
      <c r="A110" s="89" t="s">
        <v>294</v>
      </c>
      <c r="B110" s="89" t="s">
        <v>103</v>
      </c>
      <c r="C110" s="92">
        <v>2135274420</v>
      </c>
      <c r="D110" s="92">
        <v>3777676208</v>
      </c>
      <c r="E110" s="92">
        <v>7783982455</v>
      </c>
      <c r="F110" s="92">
        <v>7813063009</v>
      </c>
      <c r="G110" s="92">
        <v>13794068131</v>
      </c>
      <c r="H110" s="92">
        <v>18216479076</v>
      </c>
      <c r="I110" s="92">
        <v>24925761906</v>
      </c>
      <c r="J110" s="92">
        <v>26147219587</v>
      </c>
      <c r="K110" s="92">
        <v>13066373585</v>
      </c>
      <c r="L110" s="92">
        <v>8789326810</v>
      </c>
      <c r="M110" s="115">
        <v>9131888952.9628201</v>
      </c>
      <c r="N110" s="115">
        <v>10080777781.165901</v>
      </c>
      <c r="O110" s="115">
        <v>10481405909.7911</v>
      </c>
      <c r="P110" s="94">
        <v>12432733405.113501</v>
      </c>
      <c r="Q110" s="94">
        <v>12779326955.1856</v>
      </c>
      <c r="R110" s="115">
        <v>15331989978.1583</v>
      </c>
      <c r="S110" s="115">
        <v>16194869876.950001</v>
      </c>
      <c r="T110" s="115">
        <v>17737267945.27</v>
      </c>
      <c r="U110" s="115">
        <v>16766844020.554001</v>
      </c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8"/>
      <c r="BB110" s="138"/>
    </row>
    <row r="111" spans="1:54">
      <c r="A111" s="89" t="s">
        <v>295</v>
      </c>
      <c r="B111" s="89" t="s">
        <v>102</v>
      </c>
      <c r="C111" s="92">
        <v>201229127</v>
      </c>
      <c r="D111" s="92">
        <v>138163973</v>
      </c>
      <c r="E111" s="92">
        <v>395336792</v>
      </c>
      <c r="F111" s="92">
        <v>1254182362</v>
      </c>
      <c r="G111" s="92">
        <v>1688059377</v>
      </c>
      <c r="H111" s="92">
        <v>1783664257</v>
      </c>
      <c r="I111" s="92">
        <v>1297492123</v>
      </c>
      <c r="J111" s="92">
        <v>1582204595</v>
      </c>
      <c r="K111" s="92">
        <v>1726476130</v>
      </c>
      <c r="L111" s="92">
        <v>2838755153</v>
      </c>
      <c r="M111" s="115">
        <v>2138902430.6907301</v>
      </c>
      <c r="N111" s="115">
        <v>1224637651.7686899</v>
      </c>
      <c r="O111" s="115">
        <v>1601893560.74893</v>
      </c>
      <c r="P111" s="94">
        <v>2018722588.95205</v>
      </c>
      <c r="Q111" s="94">
        <v>3106978639.6848798</v>
      </c>
      <c r="R111" s="115">
        <v>3962383754.83706</v>
      </c>
      <c r="S111" s="115">
        <v>5125143380.8999996</v>
      </c>
      <c r="T111" s="115">
        <v>4861559730.0699997</v>
      </c>
      <c r="U111" s="115">
        <v>5295789943.8201103</v>
      </c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38"/>
      <c r="AZ111" s="138"/>
      <c r="BA111" s="138"/>
      <c r="BB111" s="138"/>
    </row>
    <row r="112" spans="1:54">
      <c r="A112" s="89" t="s">
        <v>296</v>
      </c>
      <c r="B112" s="89" t="s">
        <v>194</v>
      </c>
      <c r="C112" s="92">
        <v>693572031</v>
      </c>
      <c r="D112" s="92">
        <v>463830561</v>
      </c>
      <c r="E112" s="92">
        <v>452682100</v>
      </c>
      <c r="F112" s="92">
        <v>378057941</v>
      </c>
      <c r="G112" s="92">
        <v>257918511</v>
      </c>
      <c r="H112" s="92">
        <v>207057976</v>
      </c>
      <c r="I112" s="92">
        <v>467036391</v>
      </c>
      <c r="J112" s="92">
        <v>684640049</v>
      </c>
      <c r="K112" s="92">
        <v>757239248</v>
      </c>
      <c r="L112" s="92">
        <v>105745083</v>
      </c>
      <c r="M112" s="115">
        <v>104127089.46302</v>
      </c>
      <c r="N112" s="115">
        <v>89328423.859909996</v>
      </c>
      <c r="O112" s="115">
        <v>60526622.684370004</v>
      </c>
      <c r="P112" s="94">
        <v>49471804.448480003</v>
      </c>
      <c r="Q112" s="94">
        <v>198426213.67473</v>
      </c>
      <c r="R112" s="115">
        <v>136413657.73621002</v>
      </c>
      <c r="S112" s="115">
        <v>263838254.56999999</v>
      </c>
      <c r="T112" s="115">
        <v>134685200.34999999</v>
      </c>
      <c r="U112" s="115">
        <v>252517401.94004002</v>
      </c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38"/>
      <c r="AZ112" s="138"/>
      <c r="BA112" s="138"/>
      <c r="BB112" s="138"/>
    </row>
    <row r="113" spans="1:54">
      <c r="A113" s="89" t="s">
        <v>297</v>
      </c>
      <c r="B113" s="89" t="s">
        <v>101</v>
      </c>
      <c r="C113" s="92">
        <v>1367814544</v>
      </c>
      <c r="D113" s="92">
        <v>1524470802</v>
      </c>
      <c r="E113" s="92">
        <v>1811368223</v>
      </c>
      <c r="F113" s="92">
        <v>1877619810</v>
      </c>
      <c r="G113" s="92">
        <v>1846578974</v>
      </c>
      <c r="H113" s="92">
        <v>2204631295</v>
      </c>
      <c r="I113" s="92">
        <v>2808474434</v>
      </c>
      <c r="J113" s="92">
        <v>2632233908</v>
      </c>
      <c r="K113" s="92">
        <v>2212368021</v>
      </c>
      <c r="L113" s="92">
        <v>2052554250</v>
      </c>
      <c r="M113" s="115">
        <v>1799353722.0080099</v>
      </c>
      <c r="N113" s="115">
        <v>784852350.80728006</v>
      </c>
      <c r="O113" s="115">
        <v>776785724.87084997</v>
      </c>
      <c r="P113" s="115">
        <v>841528864.19095993</v>
      </c>
      <c r="Q113" s="115">
        <v>1047896201.67854</v>
      </c>
      <c r="R113" s="115">
        <v>1265739865.6830602</v>
      </c>
      <c r="S113" s="115">
        <v>1301061655.78</v>
      </c>
      <c r="T113" s="115">
        <v>1408269996.05</v>
      </c>
      <c r="U113" s="115">
        <v>1786785938.5504</v>
      </c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</row>
    <row r="114" spans="1:54">
      <c r="A114" s="89" t="s">
        <v>298</v>
      </c>
      <c r="B114" s="89" t="s">
        <v>100</v>
      </c>
      <c r="C114" s="92">
        <v>221606650</v>
      </c>
      <c r="D114" s="92">
        <v>289421529</v>
      </c>
      <c r="E114" s="92">
        <v>693455205</v>
      </c>
      <c r="F114" s="92">
        <v>2069251395</v>
      </c>
      <c r="G114" s="92">
        <v>2824976783</v>
      </c>
      <c r="H114" s="92">
        <v>3155451932</v>
      </c>
      <c r="I114" s="92">
        <v>2588359171</v>
      </c>
      <c r="J114" s="92">
        <v>2401014735</v>
      </c>
      <c r="K114" s="92">
        <v>2440438902</v>
      </c>
      <c r="L114" s="92">
        <v>2169771678</v>
      </c>
      <c r="M114" s="115">
        <v>2728812826.6205297</v>
      </c>
      <c r="N114" s="115">
        <v>1991076213.1584799</v>
      </c>
      <c r="O114" s="115">
        <v>2328454290.2823901</v>
      </c>
      <c r="P114" s="115">
        <v>2846742788.8878198</v>
      </c>
      <c r="Q114" s="115">
        <v>3155386531.6476498</v>
      </c>
      <c r="R114" s="115">
        <v>3104233046.5826402</v>
      </c>
      <c r="S114" s="115">
        <v>3378788381.1599998</v>
      </c>
      <c r="T114" s="115">
        <v>3546501248.0100002</v>
      </c>
      <c r="U114" s="115">
        <v>3715571726.8856697</v>
      </c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</row>
    <row r="115" spans="1:54">
      <c r="A115" s="89" t="s">
        <v>299</v>
      </c>
      <c r="B115" s="89" t="s">
        <v>99</v>
      </c>
      <c r="C115" s="92">
        <v>331141335</v>
      </c>
      <c r="D115" s="92">
        <v>454830501</v>
      </c>
      <c r="E115" s="92">
        <v>509564362</v>
      </c>
      <c r="F115" s="92">
        <v>622756717</v>
      </c>
      <c r="G115" s="92">
        <v>932540769</v>
      </c>
      <c r="H115" s="92">
        <v>1186212781</v>
      </c>
      <c r="I115" s="92">
        <v>1088920303</v>
      </c>
      <c r="J115" s="92">
        <v>1238215803</v>
      </c>
      <c r="K115" s="92">
        <v>1282338168</v>
      </c>
      <c r="L115" s="92">
        <v>1405684323</v>
      </c>
      <c r="M115" s="115">
        <v>1453689587.0227098</v>
      </c>
      <c r="N115" s="115">
        <v>1589467646.1272099</v>
      </c>
      <c r="O115" s="115">
        <v>1479740508.8501699</v>
      </c>
      <c r="P115" s="115">
        <v>1638094207.0886002</v>
      </c>
      <c r="Q115" s="115">
        <v>1948430586.15574</v>
      </c>
      <c r="R115" s="115">
        <v>2731530737.1391201</v>
      </c>
      <c r="S115" s="115">
        <v>3323821465.3800001</v>
      </c>
      <c r="T115" s="115">
        <v>3476901451.6999998</v>
      </c>
      <c r="U115" s="115">
        <v>3072923787.5164504</v>
      </c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</row>
    <row r="116" spans="1:54">
      <c r="A116" s="89" t="s">
        <v>300</v>
      </c>
      <c r="B116" s="89" t="s">
        <v>98</v>
      </c>
      <c r="C116" s="92">
        <v>8147033572</v>
      </c>
      <c r="D116" s="92">
        <v>8531577524</v>
      </c>
      <c r="E116" s="92">
        <v>9149554241</v>
      </c>
      <c r="F116" s="92">
        <v>11047301510</v>
      </c>
      <c r="G116" s="92">
        <v>12677876251</v>
      </c>
      <c r="H116" s="92">
        <v>13948177452</v>
      </c>
      <c r="I116" s="92">
        <v>14893771270</v>
      </c>
      <c r="J116" s="92">
        <v>16530823066</v>
      </c>
      <c r="K116" s="92">
        <v>18027748758</v>
      </c>
      <c r="L116" s="92">
        <v>20444361246</v>
      </c>
      <c r="M116" s="115">
        <v>22804332691.501102</v>
      </c>
      <c r="N116" s="115">
        <v>35885980801.970703</v>
      </c>
      <c r="O116" s="115">
        <v>36751680863.1604</v>
      </c>
      <c r="P116" s="115">
        <v>37590676791.815605</v>
      </c>
      <c r="Q116" s="115">
        <v>39146506008.364998</v>
      </c>
      <c r="R116" s="115">
        <v>46792066705.958099</v>
      </c>
      <c r="S116" s="115">
        <v>48675810811.230003</v>
      </c>
      <c r="T116" s="115">
        <v>52546556169.040001</v>
      </c>
      <c r="U116" s="115">
        <v>54123928471.514297</v>
      </c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</row>
    <row r="117" spans="1:54">
      <c r="A117" s="89" t="s">
        <v>1780</v>
      </c>
      <c r="B117" s="89" t="s">
        <v>1540</v>
      </c>
      <c r="C117" s="92">
        <v>0</v>
      </c>
      <c r="D117" s="92">
        <v>0</v>
      </c>
      <c r="E117" s="92">
        <v>0</v>
      </c>
      <c r="F117" s="92">
        <v>0</v>
      </c>
      <c r="G117" s="92">
        <v>0</v>
      </c>
      <c r="H117" s="92">
        <v>0</v>
      </c>
      <c r="I117" s="92">
        <v>0</v>
      </c>
      <c r="J117" s="92">
        <v>0</v>
      </c>
      <c r="K117" s="92">
        <v>0</v>
      </c>
      <c r="L117" s="92">
        <v>0</v>
      </c>
      <c r="M117" s="115">
        <v>0</v>
      </c>
      <c r="N117" s="115">
        <v>1263889524.2876899</v>
      </c>
      <c r="O117" s="115">
        <v>1304669980.1506898</v>
      </c>
      <c r="P117" s="115">
        <v>1573416998.0658798</v>
      </c>
      <c r="Q117" s="115">
        <v>1546044716.4036698</v>
      </c>
      <c r="R117" s="115">
        <v>1357183233.0341299</v>
      </c>
      <c r="S117" s="115">
        <v>1521692004.01</v>
      </c>
      <c r="T117" s="115">
        <v>1620413915.3399999</v>
      </c>
      <c r="U117" s="115">
        <v>1612278461.9307199</v>
      </c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</row>
    <row r="118" spans="1:54">
      <c r="A118" s="89" t="s">
        <v>301</v>
      </c>
      <c r="B118" s="89" t="s">
        <v>195</v>
      </c>
      <c r="C118" s="92">
        <v>11377317045</v>
      </c>
      <c r="D118" s="92">
        <v>11701526667</v>
      </c>
      <c r="E118" s="92">
        <v>20007464435</v>
      </c>
      <c r="F118" s="92">
        <v>20997682823</v>
      </c>
      <c r="G118" s="92">
        <v>23040161158</v>
      </c>
      <c r="H118" s="92">
        <v>24351916369</v>
      </c>
      <c r="I118" s="92">
        <v>23910205364</v>
      </c>
      <c r="J118" s="92">
        <v>27407696903</v>
      </c>
      <c r="K118" s="92">
        <v>29470181182</v>
      </c>
      <c r="L118" s="92">
        <v>21876546680</v>
      </c>
      <c r="M118" s="115">
        <v>23611177124.884201</v>
      </c>
      <c r="N118" s="115">
        <v>30470923632.684601</v>
      </c>
      <c r="O118" s="115">
        <v>30711935811.692001</v>
      </c>
      <c r="P118" s="115">
        <v>32741527547.806602</v>
      </c>
      <c r="Q118" s="115">
        <v>38328114810.469902</v>
      </c>
      <c r="R118" s="115">
        <v>41061164132.202202</v>
      </c>
      <c r="S118" s="115">
        <v>39968639073.410004</v>
      </c>
      <c r="T118" s="115">
        <v>43274594814.010002</v>
      </c>
      <c r="U118" s="115">
        <v>43615904342.3564</v>
      </c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</row>
    <row r="119" spans="1:54">
      <c r="A119" s="89" t="s">
        <v>302</v>
      </c>
      <c r="B119" s="89" t="s">
        <v>97</v>
      </c>
      <c r="C119" s="92">
        <v>4746914222</v>
      </c>
      <c r="D119" s="92">
        <v>4295095764</v>
      </c>
      <c r="E119" s="92">
        <v>4060649689</v>
      </c>
      <c r="F119" s="92">
        <v>4722982770</v>
      </c>
      <c r="G119" s="92">
        <v>5426667409</v>
      </c>
      <c r="H119" s="92">
        <v>5661168757</v>
      </c>
      <c r="I119" s="92">
        <v>6950116629</v>
      </c>
      <c r="J119" s="92">
        <v>5544587182</v>
      </c>
      <c r="K119" s="92">
        <v>6179735863</v>
      </c>
      <c r="L119" s="92">
        <v>7953067342</v>
      </c>
      <c r="M119" s="115">
        <v>9742463954.6838303</v>
      </c>
      <c r="N119" s="115">
        <v>19431300769.451302</v>
      </c>
      <c r="O119" s="115">
        <v>20129779092.155602</v>
      </c>
      <c r="P119" s="115">
        <v>21899978428.1749</v>
      </c>
      <c r="Q119" s="115">
        <v>23741776503.254501</v>
      </c>
      <c r="R119" s="115">
        <v>25157939568.3909</v>
      </c>
      <c r="S119" s="115">
        <v>26675148129.169998</v>
      </c>
      <c r="T119" s="115">
        <v>27956554739.830002</v>
      </c>
      <c r="U119" s="115">
        <v>31719261270.9212</v>
      </c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</row>
    <row r="120" spans="1:54">
      <c r="A120" s="89" t="s">
        <v>303</v>
      </c>
      <c r="B120" s="89" t="s">
        <v>196</v>
      </c>
      <c r="C120" s="92">
        <v>12898764866</v>
      </c>
      <c r="D120" s="92">
        <v>13434884524</v>
      </c>
      <c r="E120" s="92">
        <v>16215921932</v>
      </c>
      <c r="F120" s="92">
        <v>19054311233</v>
      </c>
      <c r="G120" s="92">
        <v>19839090768</v>
      </c>
      <c r="H120" s="92">
        <v>21506500814</v>
      </c>
      <c r="I120" s="92">
        <v>21127091212</v>
      </c>
      <c r="J120" s="92">
        <v>22337485080</v>
      </c>
      <c r="K120" s="92">
        <v>41450670361</v>
      </c>
      <c r="L120" s="92">
        <v>48528128998</v>
      </c>
      <c r="M120" s="115">
        <v>53135905182.726898</v>
      </c>
      <c r="N120" s="115">
        <v>55998298080.567101</v>
      </c>
      <c r="O120" s="115">
        <v>58072772722.388206</v>
      </c>
      <c r="P120" s="115">
        <v>61085882880.310104</v>
      </c>
      <c r="Q120" s="115">
        <v>67128352003.503296</v>
      </c>
      <c r="R120" s="115">
        <v>72153240828.768402</v>
      </c>
      <c r="S120" s="115">
        <v>64720166821.209999</v>
      </c>
      <c r="T120" s="115">
        <v>72834591290.960007</v>
      </c>
      <c r="U120" s="115">
        <v>73266465189.626007</v>
      </c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</row>
    <row r="121" spans="1:54">
      <c r="A121" s="89" t="s">
        <v>304</v>
      </c>
      <c r="B121" s="89" t="s">
        <v>96</v>
      </c>
      <c r="C121" s="92">
        <v>1066794320</v>
      </c>
      <c r="D121" s="92">
        <v>989418472</v>
      </c>
      <c r="E121" s="92">
        <v>1066327844</v>
      </c>
      <c r="F121" s="92">
        <v>1121122036</v>
      </c>
      <c r="G121" s="92">
        <v>1213565674</v>
      </c>
      <c r="H121" s="92">
        <v>1305661743</v>
      </c>
      <c r="I121" s="92">
        <v>1468868171</v>
      </c>
      <c r="J121" s="92">
        <v>1609036036</v>
      </c>
      <c r="K121" s="92">
        <v>2000695136</v>
      </c>
      <c r="L121" s="92">
        <v>2267063390</v>
      </c>
      <c r="M121" s="115">
        <v>2410265656.8264599</v>
      </c>
      <c r="N121" s="115">
        <v>2248124959.9085002</v>
      </c>
      <c r="O121" s="115">
        <v>2363516404.6832299</v>
      </c>
      <c r="P121" s="115">
        <v>2617576307.7752204</v>
      </c>
      <c r="Q121" s="115">
        <v>2835875525.1792898</v>
      </c>
      <c r="R121" s="115">
        <v>3129853957.9059701</v>
      </c>
      <c r="S121" s="115">
        <v>3250237950.5300002</v>
      </c>
      <c r="T121" s="115">
        <v>3286935602.5500002</v>
      </c>
      <c r="U121" s="115">
        <v>3479022901.4435802</v>
      </c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</row>
    <row r="122" spans="1:54">
      <c r="A122" s="89" t="s">
        <v>305</v>
      </c>
      <c r="B122" s="89" t="s">
        <v>197</v>
      </c>
      <c r="C122" s="92">
        <v>863875773</v>
      </c>
      <c r="D122" s="92">
        <v>918783413</v>
      </c>
      <c r="E122" s="92">
        <v>1043699045</v>
      </c>
      <c r="F122" s="92">
        <v>1169957255</v>
      </c>
      <c r="G122" s="92">
        <v>1306125527</v>
      </c>
      <c r="H122" s="92">
        <v>1477068309</v>
      </c>
      <c r="I122" s="92">
        <v>1676605140</v>
      </c>
      <c r="J122" s="92">
        <v>1771237547</v>
      </c>
      <c r="K122" s="92">
        <v>1846959414</v>
      </c>
      <c r="L122" s="92">
        <v>1925224192</v>
      </c>
      <c r="M122" s="115">
        <v>1963518343.8124299</v>
      </c>
      <c r="N122" s="115">
        <v>1358917975.2851498</v>
      </c>
      <c r="O122" s="115">
        <v>1382262375.3864701</v>
      </c>
      <c r="P122" s="115">
        <v>1468655339.28549</v>
      </c>
      <c r="Q122" s="115">
        <v>1562849922.8925099</v>
      </c>
      <c r="R122" s="115">
        <v>1681834384.5248501</v>
      </c>
      <c r="S122" s="115">
        <v>1843365523.95</v>
      </c>
      <c r="T122" s="115">
        <v>2004720637.71</v>
      </c>
      <c r="U122" s="115">
        <v>2163712611.1640301</v>
      </c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</row>
    <row r="123" spans="1:54">
      <c r="A123" s="89" t="s">
        <v>306</v>
      </c>
      <c r="B123" s="89" t="s">
        <v>95</v>
      </c>
      <c r="C123" s="92">
        <v>3618963639</v>
      </c>
      <c r="D123" s="92">
        <v>3853976847</v>
      </c>
      <c r="E123" s="92">
        <v>4215903087</v>
      </c>
      <c r="F123" s="92">
        <v>4675683955</v>
      </c>
      <c r="G123" s="92">
        <v>4673648500</v>
      </c>
      <c r="H123" s="92">
        <v>4917045314</v>
      </c>
      <c r="I123" s="92">
        <v>5211387247</v>
      </c>
      <c r="J123" s="92">
        <v>5579506721</v>
      </c>
      <c r="K123" s="92">
        <v>6088443912</v>
      </c>
      <c r="L123" s="92">
        <v>6349284490</v>
      </c>
      <c r="M123" s="115">
        <v>6573402024.2132006</v>
      </c>
      <c r="N123" s="115">
        <v>5740670375.9204407</v>
      </c>
      <c r="O123" s="115">
        <v>5992290969.6554804</v>
      </c>
      <c r="P123" s="115">
        <v>6731138685.7193699</v>
      </c>
      <c r="Q123" s="115">
        <v>7316589367.4103003</v>
      </c>
      <c r="R123" s="115">
        <v>7750273916.9373093</v>
      </c>
      <c r="S123" s="115">
        <v>8442484594.4899998</v>
      </c>
      <c r="T123" s="115">
        <v>9066511185.9300003</v>
      </c>
      <c r="U123" s="115">
        <v>9994559956.2206306</v>
      </c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</row>
    <row r="124" spans="1:54">
      <c r="A124" s="89" t="s">
        <v>307</v>
      </c>
      <c r="B124" s="89" t="s">
        <v>2022</v>
      </c>
      <c r="C124" s="92">
        <v>4454991594</v>
      </c>
      <c r="D124" s="92">
        <v>5326594153</v>
      </c>
      <c r="E124" s="92">
        <v>6557922451</v>
      </c>
      <c r="F124" s="92">
        <v>6503697429</v>
      </c>
      <c r="G124" s="92">
        <v>6649493259</v>
      </c>
      <c r="H124" s="92">
        <v>6809146739</v>
      </c>
      <c r="I124" s="92">
        <v>8844935634</v>
      </c>
      <c r="J124" s="92">
        <v>10031949351</v>
      </c>
      <c r="K124" s="92">
        <v>10922944596</v>
      </c>
      <c r="L124" s="92">
        <v>9731077131</v>
      </c>
      <c r="M124" s="115">
        <v>4869088084.5082693</v>
      </c>
      <c r="N124" s="115">
        <v>4087765615.1866698</v>
      </c>
      <c r="O124" s="115">
        <v>4116472568.72263</v>
      </c>
      <c r="P124" s="115">
        <v>4531649742.2814407</v>
      </c>
      <c r="Q124" s="115">
        <v>4902721652.5080194</v>
      </c>
      <c r="R124" s="115">
        <v>5024395460.3143396</v>
      </c>
      <c r="S124" s="115">
        <v>5491175241.9099998</v>
      </c>
      <c r="T124" s="115">
        <v>5971911803.3900003</v>
      </c>
      <c r="U124" s="115">
        <v>6849597247.8866205</v>
      </c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</row>
    <row r="125" spans="1:54">
      <c r="A125" s="89" t="s">
        <v>308</v>
      </c>
      <c r="B125" s="89" t="s">
        <v>94</v>
      </c>
      <c r="C125" s="92">
        <v>76361080</v>
      </c>
      <c r="D125" s="92">
        <v>82825946</v>
      </c>
      <c r="E125" s="92">
        <v>91022922</v>
      </c>
      <c r="F125" s="92">
        <v>106042755</v>
      </c>
      <c r="G125" s="92">
        <v>115378554</v>
      </c>
      <c r="H125" s="92">
        <v>127242099</v>
      </c>
      <c r="I125" s="92">
        <v>135181363</v>
      </c>
      <c r="J125" s="92">
        <v>163224106</v>
      </c>
      <c r="K125" s="92">
        <v>173890954</v>
      </c>
      <c r="L125" s="92">
        <v>177598669</v>
      </c>
      <c r="M125" s="115">
        <v>187362843.85273999</v>
      </c>
      <c r="N125" s="115">
        <v>144154897.87522</v>
      </c>
      <c r="O125" s="115">
        <v>156201318.26798999</v>
      </c>
      <c r="P125" s="115">
        <v>162093565.56415999</v>
      </c>
      <c r="Q125" s="115">
        <v>166200487.45027</v>
      </c>
      <c r="R125" s="115">
        <v>173399286.55339003</v>
      </c>
      <c r="S125" s="115">
        <v>185700605.91999999</v>
      </c>
      <c r="T125" s="115">
        <v>198237457.40000001</v>
      </c>
      <c r="U125" s="115">
        <v>215580994.26060998</v>
      </c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</row>
    <row r="126" spans="1:54">
      <c r="A126" s="89" t="s">
        <v>1963</v>
      </c>
      <c r="B126" s="89" t="s">
        <v>70</v>
      </c>
      <c r="C126" s="92">
        <v>0</v>
      </c>
      <c r="D126" s="92">
        <v>0</v>
      </c>
      <c r="E126" s="92">
        <v>0</v>
      </c>
      <c r="F126" s="92">
        <v>0</v>
      </c>
      <c r="G126" s="92">
        <v>0</v>
      </c>
      <c r="H126" s="92">
        <v>0</v>
      </c>
      <c r="I126" s="92">
        <v>0</v>
      </c>
      <c r="J126" s="92">
        <v>0</v>
      </c>
      <c r="K126" s="92">
        <v>0</v>
      </c>
      <c r="L126" s="92">
        <v>0</v>
      </c>
      <c r="M126" s="115">
        <v>0</v>
      </c>
      <c r="N126" s="115">
        <v>145933250.67020002</v>
      </c>
      <c r="O126" s="115">
        <v>156986653.92945999</v>
      </c>
      <c r="P126" s="115">
        <v>162213149.25665</v>
      </c>
      <c r="Q126" s="115">
        <v>158867714.22829998</v>
      </c>
      <c r="R126" s="115">
        <v>162056279.08142999</v>
      </c>
      <c r="S126" s="115">
        <v>170842973.81999999</v>
      </c>
      <c r="T126" s="115">
        <v>192957534.66</v>
      </c>
      <c r="U126" s="115">
        <v>204435138.32389998</v>
      </c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</row>
    <row r="127" spans="1:54">
      <c r="A127" s="89" t="s">
        <v>309</v>
      </c>
      <c r="B127" s="89" t="s">
        <v>93</v>
      </c>
      <c r="C127" s="92">
        <v>150158173</v>
      </c>
      <c r="D127" s="92">
        <v>154925326</v>
      </c>
      <c r="E127" s="92">
        <v>157253301</v>
      </c>
      <c r="F127" s="92">
        <v>319214564</v>
      </c>
      <c r="G127" s="92">
        <v>143580594</v>
      </c>
      <c r="H127" s="92">
        <v>208768664</v>
      </c>
      <c r="I127" s="92">
        <v>252947175</v>
      </c>
      <c r="J127" s="92">
        <v>321404163</v>
      </c>
      <c r="K127" s="92">
        <v>463379109</v>
      </c>
      <c r="L127" s="92">
        <v>600190595</v>
      </c>
      <c r="M127" s="115">
        <v>590202018.29794991</v>
      </c>
      <c r="N127" s="115">
        <v>0</v>
      </c>
      <c r="O127" s="115">
        <v>0</v>
      </c>
      <c r="P127" s="115">
        <v>0</v>
      </c>
      <c r="Q127" s="115">
        <v>0</v>
      </c>
      <c r="R127" s="115">
        <v>0</v>
      </c>
      <c r="S127" s="115">
        <v>0</v>
      </c>
      <c r="T127" s="115">
        <v>0</v>
      </c>
      <c r="U127" s="115">
        <v>0</v>
      </c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</row>
    <row r="128" spans="1:54">
      <c r="A128" s="89" t="s">
        <v>1978</v>
      </c>
      <c r="B128" s="89" t="s">
        <v>1979</v>
      </c>
      <c r="C128" s="92">
        <v>0</v>
      </c>
      <c r="D128" s="92">
        <v>0</v>
      </c>
      <c r="E128" s="92">
        <v>0</v>
      </c>
      <c r="F128" s="92">
        <v>0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115">
        <v>0</v>
      </c>
      <c r="N128" s="115">
        <v>1796375107.8652999</v>
      </c>
      <c r="O128" s="115">
        <v>3627693620.2500601</v>
      </c>
      <c r="P128" s="115">
        <v>3712498958.6901097</v>
      </c>
      <c r="Q128" s="115">
        <v>4152151414.8291097</v>
      </c>
      <c r="R128" s="115">
        <v>4350648776.2860804</v>
      </c>
      <c r="S128" s="115">
        <v>4608325986.0799999</v>
      </c>
      <c r="T128" s="115">
        <v>4747774416.5699997</v>
      </c>
      <c r="U128" s="115">
        <v>5592089884.5297098</v>
      </c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</row>
    <row r="129" spans="1:54" ht="25.5">
      <c r="A129" s="89" t="s">
        <v>310</v>
      </c>
      <c r="B129" s="89" t="s">
        <v>1992</v>
      </c>
      <c r="C129" s="92">
        <v>-24158245284</v>
      </c>
      <c r="D129" s="92">
        <v>-25535293015</v>
      </c>
      <c r="E129" s="92">
        <v>-34225120152</v>
      </c>
      <c r="F129" s="92">
        <v>-37560158066</v>
      </c>
      <c r="G129" s="92">
        <v>-40902485081</v>
      </c>
      <c r="H129" s="92">
        <v>-43814985925</v>
      </c>
      <c r="I129" s="92">
        <v>-43799559695</v>
      </c>
      <c r="J129" s="92">
        <v>-44874726049</v>
      </c>
      <c r="K129" s="92">
        <v>-37114519158</v>
      </c>
      <c r="L129" s="92">
        <v>-39113740656</v>
      </c>
      <c r="M129" s="115">
        <v>-44325935896.030403</v>
      </c>
      <c r="N129" s="115">
        <v>-48219124173.369598</v>
      </c>
      <c r="O129" s="115">
        <v>-53200514541.964104</v>
      </c>
      <c r="P129" s="115">
        <v>-60295088348.6688</v>
      </c>
      <c r="Q129" s="115">
        <v>-69597496696.977997</v>
      </c>
      <c r="R129" s="115">
        <v>-78617188971.110703</v>
      </c>
      <c r="S129" s="115">
        <v>-81631022131.889999</v>
      </c>
      <c r="T129" s="140">
        <v>-92032526478.679993</v>
      </c>
      <c r="U129" s="140">
        <v>-97094424203.520401</v>
      </c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</row>
    <row r="130" spans="1:54">
      <c r="A130" s="89" t="s">
        <v>311</v>
      </c>
      <c r="B130" s="89" t="s">
        <v>91</v>
      </c>
      <c r="C130" s="92">
        <v>-14575650</v>
      </c>
      <c r="D130" s="92">
        <v>-16850878</v>
      </c>
      <c r="E130" s="92">
        <v>-18707676</v>
      </c>
      <c r="F130" s="92">
        <v>-23177060</v>
      </c>
      <c r="G130" s="92">
        <v>-29463191</v>
      </c>
      <c r="H130" s="92">
        <v>-39298806</v>
      </c>
      <c r="I130" s="92">
        <v>-45241807</v>
      </c>
      <c r="J130" s="92">
        <v>-54193111</v>
      </c>
      <c r="K130" s="92">
        <v>-62100011</v>
      </c>
      <c r="L130" s="92">
        <v>-70697366</v>
      </c>
      <c r="M130" s="115">
        <v>-74308927.994169995</v>
      </c>
      <c r="N130" s="115">
        <v>0</v>
      </c>
      <c r="O130" s="115">
        <v>0</v>
      </c>
      <c r="P130" s="115">
        <v>0</v>
      </c>
      <c r="Q130" s="115">
        <v>0</v>
      </c>
      <c r="R130" s="115">
        <v>0</v>
      </c>
      <c r="S130" s="115">
        <v>0</v>
      </c>
      <c r="T130" s="115">
        <v>0</v>
      </c>
      <c r="U130" s="115">
        <v>0</v>
      </c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</row>
    <row r="131" spans="1:54">
      <c r="A131" s="89" t="s">
        <v>312</v>
      </c>
      <c r="B131" s="89" t="s">
        <v>90</v>
      </c>
      <c r="C131" s="92">
        <v>675160432</v>
      </c>
      <c r="D131" s="92">
        <v>808899308</v>
      </c>
      <c r="E131" s="92">
        <v>1023036481</v>
      </c>
      <c r="F131" s="92">
        <v>1210942169</v>
      </c>
      <c r="G131" s="92">
        <v>1444935449</v>
      </c>
      <c r="H131" s="92">
        <v>1523500357</v>
      </c>
      <c r="I131" s="92">
        <v>1596909077</v>
      </c>
      <c r="J131" s="92">
        <v>1650401179</v>
      </c>
      <c r="K131" s="92">
        <v>164081966</v>
      </c>
      <c r="L131" s="92">
        <v>14569071</v>
      </c>
      <c r="M131" s="115">
        <v>5726109.9340000004</v>
      </c>
      <c r="N131" s="115">
        <v>0</v>
      </c>
      <c r="O131" s="115">
        <v>0</v>
      </c>
      <c r="P131" s="115">
        <v>0</v>
      </c>
      <c r="Q131" s="115">
        <v>0</v>
      </c>
      <c r="R131" s="115">
        <v>0</v>
      </c>
      <c r="S131" s="115">
        <v>0</v>
      </c>
      <c r="T131" s="115">
        <v>0</v>
      </c>
      <c r="U131" s="115">
        <v>0</v>
      </c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</row>
    <row r="132" spans="1:54" ht="25.5">
      <c r="A132" s="89" t="s">
        <v>313</v>
      </c>
      <c r="B132" s="89" t="s">
        <v>2009</v>
      </c>
      <c r="C132" s="92">
        <v>-727811621</v>
      </c>
      <c r="D132" s="92">
        <v>-1968480490</v>
      </c>
      <c r="E132" s="92">
        <v>-1349650951</v>
      </c>
      <c r="F132" s="92">
        <v>-2115475166</v>
      </c>
      <c r="G132" s="92">
        <v>-2230328964</v>
      </c>
      <c r="H132" s="92">
        <v>-1696726938</v>
      </c>
      <c r="I132" s="92">
        <v>-1702170698</v>
      </c>
      <c r="J132" s="92">
        <v>-1786222651</v>
      </c>
      <c r="K132" s="92">
        <v>-7099693846</v>
      </c>
      <c r="L132" s="92">
        <v>-8194735964</v>
      </c>
      <c r="M132" s="115">
        <v>-7166635985.3497601</v>
      </c>
      <c r="N132" s="115">
        <v>-7342138008.8811903</v>
      </c>
      <c r="O132" s="115">
        <v>-6909803118.7768402</v>
      </c>
      <c r="P132" s="115">
        <v>-6761530025.29286</v>
      </c>
      <c r="Q132" s="115">
        <v>-7563115962.2691603</v>
      </c>
      <c r="R132" s="115">
        <v>-7939452780.2326202</v>
      </c>
      <c r="S132" s="115">
        <v>-6845471760.3900003</v>
      </c>
      <c r="T132" s="140">
        <v>-4388805938.1099997</v>
      </c>
      <c r="U132" s="140">
        <v>-4066798308.7206898</v>
      </c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</row>
    <row r="133" spans="1:54">
      <c r="A133" s="89" t="s">
        <v>2032</v>
      </c>
      <c r="B133" s="89" t="s">
        <v>2033</v>
      </c>
      <c r="C133" s="92">
        <v>0</v>
      </c>
      <c r="D133" s="92">
        <v>0</v>
      </c>
      <c r="E133" s="92">
        <v>0</v>
      </c>
      <c r="F133" s="92">
        <v>0</v>
      </c>
      <c r="G133" s="92">
        <v>0</v>
      </c>
      <c r="H133" s="92">
        <v>0</v>
      </c>
      <c r="I133" s="92">
        <v>0</v>
      </c>
      <c r="J133" s="92">
        <v>0</v>
      </c>
      <c r="K133" s="92">
        <v>0</v>
      </c>
      <c r="L133" s="92">
        <v>0</v>
      </c>
      <c r="M133" s="115">
        <v>0</v>
      </c>
      <c r="N133" s="115">
        <v>111520877.97574</v>
      </c>
      <c r="O133" s="115">
        <v>121089339.13375999</v>
      </c>
      <c r="P133" s="115">
        <v>210252972.91976002</v>
      </c>
      <c r="Q133" s="115">
        <v>211351656.30289999</v>
      </c>
      <c r="R133" s="115">
        <v>206670033.20365</v>
      </c>
      <c r="S133" s="115">
        <v>219964057.43000001</v>
      </c>
      <c r="T133" s="115">
        <v>231278586.47999999</v>
      </c>
      <c r="U133" s="115">
        <v>239973183.60712001</v>
      </c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</row>
    <row r="134" spans="1:54" ht="25.5">
      <c r="A134" s="89" t="s">
        <v>2036</v>
      </c>
      <c r="B134" s="89" t="s">
        <v>2037</v>
      </c>
      <c r="C134" s="92">
        <v>0</v>
      </c>
      <c r="D134" s="92">
        <v>0</v>
      </c>
      <c r="E134" s="92">
        <v>0</v>
      </c>
      <c r="F134" s="92">
        <v>0</v>
      </c>
      <c r="G134" s="92">
        <v>0</v>
      </c>
      <c r="H134" s="92">
        <v>0</v>
      </c>
      <c r="I134" s="92">
        <v>0</v>
      </c>
      <c r="J134" s="92">
        <v>0</v>
      </c>
      <c r="K134" s="92">
        <v>0</v>
      </c>
      <c r="L134" s="92">
        <v>0</v>
      </c>
      <c r="M134" s="115">
        <v>0</v>
      </c>
      <c r="N134" s="115">
        <v>-1790654.8589999999</v>
      </c>
      <c r="O134" s="115">
        <v>-2449753.8066400001</v>
      </c>
      <c r="P134" s="115">
        <v>-3682641.2466799999</v>
      </c>
      <c r="Q134" s="115">
        <v>-4038899.9467699998</v>
      </c>
      <c r="R134" s="115">
        <v>-5185635.4406499993</v>
      </c>
      <c r="S134" s="115">
        <v>-6875542.7000000002</v>
      </c>
      <c r="T134" s="140">
        <v>-7461974.6600000001</v>
      </c>
      <c r="U134" s="140">
        <v>-3771858.5582499998</v>
      </c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</row>
    <row r="135" spans="1:54" ht="25.5">
      <c r="A135" s="89" t="s">
        <v>2039</v>
      </c>
      <c r="B135" s="89" t="s">
        <v>2040</v>
      </c>
      <c r="C135" s="92">
        <v>0</v>
      </c>
      <c r="D135" s="92">
        <v>0</v>
      </c>
      <c r="E135" s="92">
        <v>0</v>
      </c>
      <c r="F135" s="92">
        <v>0</v>
      </c>
      <c r="G135" s="92">
        <v>0</v>
      </c>
      <c r="H135" s="92">
        <v>0</v>
      </c>
      <c r="I135" s="92">
        <v>0</v>
      </c>
      <c r="J135" s="92">
        <v>0</v>
      </c>
      <c r="K135" s="92">
        <v>0</v>
      </c>
      <c r="L135" s="92">
        <v>0</v>
      </c>
      <c r="M135" s="115">
        <v>0</v>
      </c>
      <c r="N135" s="115">
        <v>-456661.005</v>
      </c>
      <c r="O135" s="115">
        <v>-574688.701</v>
      </c>
      <c r="P135" s="115">
        <v>-690440.34299999999</v>
      </c>
      <c r="Q135" s="115">
        <v>-809845.946</v>
      </c>
      <c r="R135" s="115">
        <v>-931603.02500000002</v>
      </c>
      <c r="S135" s="115">
        <v>-1053366.82</v>
      </c>
      <c r="T135" s="140">
        <v>-1181130.42</v>
      </c>
      <c r="U135" s="140">
        <v>-1308894.024</v>
      </c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</row>
    <row r="136" spans="1:54">
      <c r="A136" s="89" t="s">
        <v>314</v>
      </c>
      <c r="B136" s="89" t="s">
        <v>211</v>
      </c>
      <c r="C136" s="92">
        <v>10267649673</v>
      </c>
      <c r="D136" s="92">
        <v>19363279161</v>
      </c>
      <c r="E136" s="92">
        <v>32471063250</v>
      </c>
      <c r="F136" s="92">
        <v>30614986515</v>
      </c>
      <c r="G136" s="92">
        <v>38900360524</v>
      </c>
      <c r="H136" s="92">
        <v>47536679062</v>
      </c>
      <c r="I136" s="92">
        <v>56197369009</v>
      </c>
      <c r="J136" s="92">
        <v>64394041640</v>
      </c>
      <c r="K136" s="92">
        <v>70316120761</v>
      </c>
      <c r="L136" s="92">
        <v>79772011827</v>
      </c>
      <c r="M136" s="115">
        <v>85645025140.406097</v>
      </c>
      <c r="N136" s="115">
        <v>84843424151.594589</v>
      </c>
      <c r="O136" s="115">
        <v>87291236556.541092</v>
      </c>
      <c r="P136" s="115">
        <v>92741447136.427795</v>
      </c>
      <c r="Q136" s="115">
        <v>94487000556.13121</v>
      </c>
      <c r="R136" s="115">
        <v>100710628179.37199</v>
      </c>
      <c r="S136" s="115">
        <v>105511106350.44</v>
      </c>
      <c r="T136" s="115">
        <v>120032383904.92</v>
      </c>
      <c r="U136" s="115">
        <v>127072189472.091</v>
      </c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</row>
    <row r="137" spans="1:54">
      <c r="A137" s="89" t="s">
        <v>317</v>
      </c>
      <c r="B137" s="89" t="s">
        <v>2046</v>
      </c>
      <c r="C137" s="92">
        <v>4500382841</v>
      </c>
      <c r="D137" s="92">
        <v>5223859378</v>
      </c>
      <c r="E137" s="92">
        <v>5860153784</v>
      </c>
      <c r="F137" s="92">
        <v>5919519777</v>
      </c>
      <c r="G137" s="92">
        <v>6773701381</v>
      </c>
      <c r="H137" s="92">
        <v>7842405445</v>
      </c>
      <c r="I137" s="92">
        <v>9974555947</v>
      </c>
      <c r="J137" s="92">
        <v>11818970919</v>
      </c>
      <c r="K137" s="92">
        <v>14136363071</v>
      </c>
      <c r="L137" s="92">
        <v>15598970914</v>
      </c>
      <c r="M137" s="115">
        <v>15727004249.566</v>
      </c>
      <c r="N137" s="115">
        <v>17116264958.910099</v>
      </c>
      <c r="O137" s="115">
        <v>14409221213.8195</v>
      </c>
      <c r="P137" s="115">
        <v>6442147325.8038492</v>
      </c>
      <c r="Q137" s="115">
        <v>4111319548.5194402</v>
      </c>
      <c r="R137" s="115">
        <v>5193083864.0539198</v>
      </c>
      <c r="S137" s="115">
        <v>6705818077.0900002</v>
      </c>
      <c r="T137" s="115">
        <v>8713401339.2600002</v>
      </c>
      <c r="U137" s="115">
        <v>10080809555.326199</v>
      </c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</row>
    <row r="138" spans="1:54">
      <c r="A138" s="89" t="s">
        <v>318</v>
      </c>
      <c r="B138" s="89" t="s">
        <v>169</v>
      </c>
      <c r="C138" s="92">
        <v>461305083</v>
      </c>
      <c r="D138" s="92">
        <v>1364402088</v>
      </c>
      <c r="E138" s="92">
        <v>2356713406</v>
      </c>
      <c r="F138" s="92">
        <v>3481794077</v>
      </c>
      <c r="G138" s="92">
        <v>7214891751</v>
      </c>
      <c r="H138" s="92">
        <v>11608245667</v>
      </c>
      <c r="I138" s="92">
        <v>14809281640</v>
      </c>
      <c r="J138" s="92">
        <v>15820361365</v>
      </c>
      <c r="K138" s="92">
        <v>12433430267</v>
      </c>
      <c r="L138" s="92">
        <v>15754104560</v>
      </c>
      <c r="M138" s="115">
        <v>16790552259.193699</v>
      </c>
      <c r="N138" s="115">
        <v>12655327083.886999</v>
      </c>
      <c r="O138" s="115">
        <v>13653233883.834099</v>
      </c>
      <c r="P138" s="94">
        <v>18574122678.410397</v>
      </c>
      <c r="Q138" s="94">
        <v>24100524704.303898</v>
      </c>
      <c r="R138" s="115">
        <v>28609914470.986103</v>
      </c>
      <c r="S138" s="115">
        <v>37402810191.040001</v>
      </c>
      <c r="T138" s="115">
        <v>44174907371.519997</v>
      </c>
      <c r="U138" s="115">
        <v>32339350841.799301</v>
      </c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</row>
    <row r="139" spans="1:54">
      <c r="A139" s="89" t="s">
        <v>319</v>
      </c>
      <c r="B139" s="89" t="s">
        <v>88</v>
      </c>
      <c r="C139" s="92">
        <v>6121980332</v>
      </c>
      <c r="D139" s="92">
        <v>5784285769</v>
      </c>
      <c r="E139" s="92">
        <v>13461670318</v>
      </c>
      <c r="F139" s="92">
        <v>13885231914</v>
      </c>
      <c r="G139" s="92">
        <v>14599620066</v>
      </c>
      <c r="H139" s="92">
        <v>15832995601</v>
      </c>
      <c r="I139" s="92">
        <v>17187180093</v>
      </c>
      <c r="J139" s="92">
        <v>18291801418</v>
      </c>
      <c r="K139" s="92">
        <v>17548517289</v>
      </c>
      <c r="L139" s="92">
        <v>20883348400</v>
      </c>
      <c r="M139" s="115">
        <v>25815422163.682602</v>
      </c>
      <c r="N139" s="115">
        <v>31196614313.959801</v>
      </c>
      <c r="O139" s="115">
        <v>36228400414.570099</v>
      </c>
      <c r="P139" s="115">
        <v>43612029128.4897</v>
      </c>
      <c r="Q139" s="115">
        <v>48028942851.626701</v>
      </c>
      <c r="R139" s="115">
        <v>44572435518.841103</v>
      </c>
      <c r="S139" s="115">
        <v>42948747229.040001</v>
      </c>
      <c r="T139" s="115">
        <v>45281424897.110001</v>
      </c>
      <c r="U139" s="115">
        <v>44356365363.830002</v>
      </c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</row>
    <row r="140" spans="1:54">
      <c r="A140" s="89" t="s">
        <v>320</v>
      </c>
      <c r="B140" s="89" t="s">
        <v>2092</v>
      </c>
      <c r="C140" s="92">
        <v>1170497044</v>
      </c>
      <c r="D140" s="92">
        <v>7687157209</v>
      </c>
      <c r="E140" s="92">
        <v>11855885519</v>
      </c>
      <c r="F140" s="92">
        <v>8171625747</v>
      </c>
      <c r="G140" s="92">
        <v>11352834230</v>
      </c>
      <c r="H140" s="92">
        <v>13745548373</v>
      </c>
      <c r="I140" s="92">
        <v>14006937620</v>
      </c>
      <c r="J140" s="92">
        <v>18564437438</v>
      </c>
      <c r="K140" s="92">
        <v>25570274116</v>
      </c>
      <c r="L140" s="92">
        <v>25119929148</v>
      </c>
      <c r="M140" s="115">
        <v>25079282533.605198</v>
      </c>
      <c r="N140" s="115">
        <v>29375313928.965397</v>
      </c>
      <c r="O140" s="115">
        <v>30420287003.339001</v>
      </c>
      <c r="P140" s="115">
        <v>34990986660.677299</v>
      </c>
      <c r="Q140" s="115">
        <v>32847224821.750603</v>
      </c>
      <c r="R140" s="115">
        <v>37617027164.284599</v>
      </c>
      <c r="S140" s="115">
        <v>35100230893.07</v>
      </c>
      <c r="T140" s="115">
        <v>34727084936.129997</v>
      </c>
      <c r="U140" s="115">
        <v>52695369245.872902</v>
      </c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</row>
    <row r="141" spans="1:54">
      <c r="A141" s="89" t="s">
        <v>321</v>
      </c>
      <c r="B141" s="89" t="s">
        <v>87</v>
      </c>
      <c r="C141" s="92">
        <v>117596047</v>
      </c>
      <c r="D141" s="92">
        <v>168905871</v>
      </c>
      <c r="E141" s="92">
        <v>182139174</v>
      </c>
      <c r="F141" s="92">
        <v>112685174</v>
      </c>
      <c r="G141" s="92">
        <v>134859892</v>
      </c>
      <c r="H141" s="92">
        <v>231320784</v>
      </c>
      <c r="I141" s="92">
        <v>252730760</v>
      </c>
      <c r="J141" s="92">
        <v>451068742</v>
      </c>
      <c r="K141" s="92">
        <v>529576347</v>
      </c>
      <c r="L141" s="92">
        <v>626603577</v>
      </c>
      <c r="M141" s="115">
        <v>462994236.19242001</v>
      </c>
      <c r="N141" s="115">
        <v>810567489.29653001</v>
      </c>
      <c r="O141" s="115">
        <v>810460705.39204001</v>
      </c>
      <c r="P141" s="94">
        <v>814068293.81797993</v>
      </c>
      <c r="Q141" s="94">
        <v>813098864.85957992</v>
      </c>
      <c r="R141" s="115">
        <v>827347898.56457996</v>
      </c>
      <c r="S141" s="115">
        <v>819046336</v>
      </c>
      <c r="T141" s="115">
        <v>819330540.99000001</v>
      </c>
      <c r="U141" s="115">
        <v>853727344.34161997</v>
      </c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</row>
    <row r="142" spans="1:54" ht="25.5">
      <c r="A142" s="89" t="s">
        <v>322</v>
      </c>
      <c r="B142" s="89" t="s">
        <v>170</v>
      </c>
      <c r="C142" s="92">
        <v>53896345</v>
      </c>
      <c r="D142" s="92">
        <v>1690365068</v>
      </c>
      <c r="E142" s="92">
        <v>1690365068</v>
      </c>
      <c r="F142" s="92">
        <v>1675844355</v>
      </c>
      <c r="G142" s="92">
        <v>1965224826</v>
      </c>
      <c r="H142" s="92">
        <v>1966041452</v>
      </c>
      <c r="I142" s="92">
        <v>4295187768</v>
      </c>
      <c r="J142" s="92">
        <v>4434654455</v>
      </c>
      <c r="K142" s="92">
        <v>5148640063</v>
      </c>
      <c r="L142" s="92">
        <v>7511459180</v>
      </c>
      <c r="M142" s="115">
        <v>7823133888.0425501</v>
      </c>
      <c r="N142" s="115">
        <v>0</v>
      </c>
      <c r="O142" s="115">
        <v>0</v>
      </c>
      <c r="P142" s="94">
        <v>0</v>
      </c>
      <c r="Q142" s="94">
        <v>0</v>
      </c>
      <c r="R142" s="115">
        <v>0</v>
      </c>
      <c r="S142" s="115">
        <v>0</v>
      </c>
      <c r="T142" s="115">
        <v>0</v>
      </c>
      <c r="U142" s="115">
        <v>0</v>
      </c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</row>
    <row r="143" spans="1:54" ht="25.5">
      <c r="A143" s="89" t="s">
        <v>2112</v>
      </c>
      <c r="B143" s="89" t="s">
        <v>2113</v>
      </c>
      <c r="C143" s="92">
        <v>0</v>
      </c>
      <c r="D143" s="92">
        <v>0</v>
      </c>
      <c r="E143" s="92">
        <v>0</v>
      </c>
      <c r="F143" s="92">
        <v>0</v>
      </c>
      <c r="G143" s="92">
        <v>0</v>
      </c>
      <c r="H143" s="92">
        <v>0</v>
      </c>
      <c r="I143" s="92">
        <v>0</v>
      </c>
      <c r="J143" s="92">
        <v>0</v>
      </c>
      <c r="K143" s="92">
        <v>0</v>
      </c>
      <c r="L143" s="92">
        <v>0</v>
      </c>
      <c r="M143" s="115">
        <v>0</v>
      </c>
      <c r="N143" s="115">
        <v>1697047.8044700001</v>
      </c>
      <c r="O143" s="115">
        <v>1406107.6284100001</v>
      </c>
      <c r="P143" s="115">
        <v>1441410.5194100002</v>
      </c>
      <c r="Q143" s="115">
        <v>1488384.2774100001</v>
      </c>
      <c r="R143" s="115">
        <v>1155733.885</v>
      </c>
      <c r="S143" s="115">
        <v>1159262.8899999999</v>
      </c>
      <c r="T143" s="115">
        <v>1161651.8899999999</v>
      </c>
      <c r="U143" s="115">
        <v>1100673.04</v>
      </c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</row>
    <row r="144" spans="1:54" ht="25.5">
      <c r="A144" s="89" t="s">
        <v>323</v>
      </c>
      <c r="B144" s="89" t="s">
        <v>2120</v>
      </c>
      <c r="C144" s="92">
        <v>-2158008019</v>
      </c>
      <c r="D144" s="92">
        <v>-2555696222</v>
      </c>
      <c r="E144" s="92">
        <v>-2935864019</v>
      </c>
      <c r="F144" s="92">
        <v>-2631714529</v>
      </c>
      <c r="G144" s="92">
        <v>-3140771622</v>
      </c>
      <c r="H144" s="92">
        <v>-3689878260</v>
      </c>
      <c r="I144" s="92">
        <v>-4328504819</v>
      </c>
      <c r="J144" s="92">
        <v>-4987252697</v>
      </c>
      <c r="K144" s="92">
        <v>-5050680392</v>
      </c>
      <c r="L144" s="92">
        <v>-5722403952</v>
      </c>
      <c r="M144" s="115">
        <v>-6053364189.8763103</v>
      </c>
      <c r="N144" s="115">
        <v>-6185137366.6358204</v>
      </c>
      <c r="O144" s="115">
        <v>-8070390994.1364899</v>
      </c>
      <c r="P144" s="115">
        <v>-11461159941.6077</v>
      </c>
      <c r="Q144" s="115">
        <v>-14913880103.547199</v>
      </c>
      <c r="R144" s="115">
        <v>-15339796546.107199</v>
      </c>
      <c r="S144" s="115">
        <v>-16606422533.74</v>
      </c>
      <c r="T144" s="140">
        <v>-12755730815.43</v>
      </c>
      <c r="U144" s="140">
        <v>-12282726952.694</v>
      </c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</row>
    <row r="145" spans="1:54" ht="25.5">
      <c r="A145" s="89" t="s">
        <v>2133</v>
      </c>
      <c r="B145" s="89" t="s">
        <v>2134</v>
      </c>
      <c r="C145" s="92">
        <v>0</v>
      </c>
      <c r="D145" s="92">
        <v>0</v>
      </c>
      <c r="E145" s="92">
        <v>0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115">
        <v>0</v>
      </c>
      <c r="N145" s="115">
        <v>-167031.37708000001</v>
      </c>
      <c r="O145" s="115">
        <v>0</v>
      </c>
      <c r="P145" s="115">
        <v>-171954.12951</v>
      </c>
      <c r="Q145" s="115">
        <v>-187541.15956999999</v>
      </c>
      <c r="R145" s="115">
        <v>-203128.18963000001</v>
      </c>
      <c r="S145" s="115">
        <v>-218683.69</v>
      </c>
      <c r="T145" s="140">
        <v>-234216.67</v>
      </c>
      <c r="U145" s="140">
        <v>-251822.35553</v>
      </c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</row>
    <row r="146" spans="1:54" ht="25.5">
      <c r="A146" s="89" t="s">
        <v>2140</v>
      </c>
      <c r="B146" s="89" t="s">
        <v>2141</v>
      </c>
      <c r="C146" s="92">
        <v>0</v>
      </c>
      <c r="D146" s="92">
        <v>0</v>
      </c>
      <c r="E146" s="92">
        <v>0</v>
      </c>
      <c r="F146" s="92">
        <v>0</v>
      </c>
      <c r="G146" s="92">
        <v>0</v>
      </c>
      <c r="H146" s="92">
        <v>0</v>
      </c>
      <c r="I146" s="92">
        <v>0</v>
      </c>
      <c r="J146" s="92">
        <v>0</v>
      </c>
      <c r="K146" s="92">
        <v>0</v>
      </c>
      <c r="L146" s="92">
        <v>0</v>
      </c>
      <c r="M146" s="115">
        <v>0</v>
      </c>
      <c r="N146" s="115">
        <v>-127047615.684</v>
      </c>
      <c r="O146" s="115">
        <v>-112832489.142</v>
      </c>
      <c r="P146" s="115">
        <v>-158490028.94100001</v>
      </c>
      <c r="Q146" s="115">
        <v>-333957703.60793</v>
      </c>
      <c r="R146" s="115">
        <v>-532619605.83271003</v>
      </c>
      <c r="S146" s="115">
        <v>-613205079.38</v>
      </c>
      <c r="T146" s="140">
        <v>-680348533.23000002</v>
      </c>
      <c r="U146" s="140">
        <v>-677640073.74749994</v>
      </c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</row>
    <row r="147" spans="1:54">
      <c r="A147" s="89" t="s">
        <v>2145</v>
      </c>
      <c r="B147" s="89" t="s">
        <v>2146</v>
      </c>
      <c r="C147" s="92">
        <v>0</v>
      </c>
      <c r="D147" s="92">
        <v>0</v>
      </c>
      <c r="E147" s="92">
        <v>0</v>
      </c>
      <c r="F147" s="92">
        <v>0</v>
      </c>
      <c r="G147" s="92">
        <v>0</v>
      </c>
      <c r="H147" s="92">
        <v>0</v>
      </c>
      <c r="I147" s="92">
        <v>0</v>
      </c>
      <c r="J147" s="92">
        <v>0</v>
      </c>
      <c r="K147" s="92">
        <v>0</v>
      </c>
      <c r="L147" s="92">
        <v>0</v>
      </c>
      <c r="M147" s="115">
        <v>0</v>
      </c>
      <c r="N147" s="115">
        <v>-8657.5317400000004</v>
      </c>
      <c r="O147" s="115">
        <v>-36050288.763619997</v>
      </c>
      <c r="P147" s="115">
        <v>-73526436.612619996</v>
      </c>
      <c r="Q147" s="115">
        <v>-167573270.89162001</v>
      </c>
      <c r="R147" s="115">
        <v>-237717191.11361998</v>
      </c>
      <c r="S147" s="115">
        <v>-246859341.87</v>
      </c>
      <c r="T147" s="140">
        <v>-247823820.16999999</v>
      </c>
      <c r="U147" s="140">
        <v>-258603049.27200001</v>
      </c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38"/>
      <c r="AU147" s="138"/>
      <c r="AV147" s="138"/>
      <c r="AW147" s="138"/>
      <c r="AX147" s="138"/>
      <c r="AY147" s="138"/>
      <c r="AZ147" s="138"/>
      <c r="BA147" s="138"/>
      <c r="BB147" s="138"/>
    </row>
    <row r="148" spans="1:54" ht="25.5">
      <c r="A148" s="89" t="s">
        <v>7656</v>
      </c>
      <c r="B148" s="89" t="s">
        <v>7657</v>
      </c>
      <c r="C148" s="92">
        <v>0</v>
      </c>
      <c r="D148" s="92">
        <v>0</v>
      </c>
      <c r="E148" s="92">
        <v>0</v>
      </c>
      <c r="F148" s="92">
        <v>0</v>
      </c>
      <c r="G148" s="92">
        <v>0</v>
      </c>
      <c r="H148" s="92">
        <v>0</v>
      </c>
      <c r="I148" s="92">
        <v>0</v>
      </c>
      <c r="J148" s="92">
        <v>0</v>
      </c>
      <c r="K148" s="92">
        <v>0</v>
      </c>
      <c r="L148" s="92">
        <v>0</v>
      </c>
      <c r="M148" s="115">
        <v>0</v>
      </c>
      <c r="N148" s="115">
        <v>0</v>
      </c>
      <c r="O148" s="115">
        <v>-12499000</v>
      </c>
      <c r="P148" s="115">
        <v>0</v>
      </c>
      <c r="Q148" s="115">
        <v>0</v>
      </c>
      <c r="R148" s="115">
        <v>0</v>
      </c>
      <c r="S148" s="115">
        <v>0</v>
      </c>
      <c r="T148" s="140">
        <v>-789446.45</v>
      </c>
      <c r="U148" s="140">
        <v>-35311654.050080001</v>
      </c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8"/>
      <c r="AW148" s="138"/>
      <c r="AX148" s="138"/>
      <c r="AY148" s="138"/>
      <c r="AZ148" s="138"/>
      <c r="BA148" s="138"/>
      <c r="BB148" s="138"/>
    </row>
    <row r="149" spans="1:54">
      <c r="A149" s="89" t="s">
        <v>324</v>
      </c>
      <c r="B149" s="89" t="s">
        <v>7792</v>
      </c>
      <c r="C149" s="92">
        <v>30250946246</v>
      </c>
      <c r="D149" s="92">
        <v>29567058047</v>
      </c>
      <c r="E149" s="92">
        <v>30035777504</v>
      </c>
      <c r="F149" s="92">
        <v>39214986035</v>
      </c>
      <c r="G149" s="92">
        <v>56256120214</v>
      </c>
      <c r="H149" s="92">
        <v>64562207572</v>
      </c>
      <c r="I149" s="92">
        <v>77004516644</v>
      </c>
      <c r="J149" s="92">
        <v>76968233318</v>
      </c>
      <c r="K149" s="92">
        <v>65327354783</v>
      </c>
      <c r="L149" s="92">
        <v>68271439432</v>
      </c>
      <c r="M149" s="115">
        <v>55503531903.748001</v>
      </c>
      <c r="N149" s="115">
        <v>61140989044.128998</v>
      </c>
      <c r="O149" s="115">
        <v>70084141720.798004</v>
      </c>
      <c r="P149" s="115">
        <v>65762990016.842796</v>
      </c>
      <c r="Q149" s="115">
        <v>63737950697.9272</v>
      </c>
      <c r="R149" s="115">
        <v>163983845323.06</v>
      </c>
      <c r="S149" s="115">
        <v>95134038320.979996</v>
      </c>
      <c r="T149" s="115">
        <v>63217581731.610001</v>
      </c>
      <c r="U149" s="115">
        <v>44216886206.679207</v>
      </c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38"/>
      <c r="AZ149" s="138"/>
      <c r="BA149" s="138"/>
      <c r="BB149" s="138"/>
    </row>
    <row r="150" spans="1:54">
      <c r="A150" s="89" t="s">
        <v>325</v>
      </c>
      <c r="B150" s="89" t="s">
        <v>2157</v>
      </c>
      <c r="C150" s="92">
        <v>27616236666</v>
      </c>
      <c r="D150" s="92">
        <v>26784349877</v>
      </c>
      <c r="E150" s="92">
        <v>29393306165</v>
      </c>
      <c r="F150" s="92">
        <v>43290069871</v>
      </c>
      <c r="G150" s="92">
        <v>67458882685</v>
      </c>
      <c r="H150" s="92">
        <v>84421142229</v>
      </c>
      <c r="I150" s="92">
        <v>104823034748</v>
      </c>
      <c r="J150" s="92">
        <v>102870453930</v>
      </c>
      <c r="K150" s="92">
        <v>102933506031</v>
      </c>
      <c r="L150" s="92">
        <v>112288356644</v>
      </c>
      <c r="M150" s="115">
        <v>124310795855.908</v>
      </c>
      <c r="N150" s="115">
        <v>138091347220.19299</v>
      </c>
      <c r="O150" s="115">
        <v>154799391913.272</v>
      </c>
      <c r="P150" s="115">
        <v>155623976246.16699</v>
      </c>
      <c r="Q150" s="115">
        <v>161867050345.07401</v>
      </c>
      <c r="R150" s="115">
        <v>278274007817.75702</v>
      </c>
      <c r="S150" s="115">
        <v>222002414862.25</v>
      </c>
      <c r="T150" s="115">
        <v>201027396256.97</v>
      </c>
      <c r="U150" s="115">
        <v>193117041472.29099</v>
      </c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  <c r="AT150" s="138"/>
      <c r="AU150" s="138"/>
      <c r="AV150" s="138"/>
      <c r="AW150" s="138"/>
      <c r="AX150" s="138"/>
      <c r="AY150" s="138"/>
      <c r="AZ150" s="138"/>
      <c r="BA150" s="138"/>
      <c r="BB150" s="138"/>
    </row>
    <row r="151" spans="1:54">
      <c r="A151" s="89" t="s">
        <v>326</v>
      </c>
      <c r="B151" s="89" t="s">
        <v>2162</v>
      </c>
      <c r="C151" s="92">
        <v>-2144354306</v>
      </c>
      <c r="D151" s="92">
        <v>-3708671684</v>
      </c>
      <c r="E151" s="92">
        <v>-8387876251</v>
      </c>
      <c r="F151" s="92">
        <v>-14813476882</v>
      </c>
      <c r="G151" s="92">
        <v>-24073276938</v>
      </c>
      <c r="H151" s="92">
        <v>-34377847290</v>
      </c>
      <c r="I151" s="92">
        <v>-43632172278</v>
      </c>
      <c r="J151" s="92">
        <v>-52278825546</v>
      </c>
      <c r="K151" s="92">
        <v>-57442133736</v>
      </c>
      <c r="L151" s="92">
        <v>-62348948330</v>
      </c>
      <c r="M151" s="115">
        <v>-68823547063.975006</v>
      </c>
      <c r="N151" s="115">
        <v>-76950358176.063995</v>
      </c>
      <c r="O151" s="115">
        <v>-84715250192.473999</v>
      </c>
      <c r="P151" s="115">
        <v>-89860986229.323898</v>
      </c>
      <c r="Q151" s="115">
        <v>-98129099647.146393</v>
      </c>
      <c r="R151" s="115">
        <v>-114290162494.69701</v>
      </c>
      <c r="S151" s="115">
        <v>-126868376541.25999</v>
      </c>
      <c r="T151" s="140">
        <v>-137809814525.35999</v>
      </c>
      <c r="U151" s="140">
        <v>-148900155265.61099</v>
      </c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  <c r="AN151" s="138"/>
      <c r="AO151" s="138"/>
      <c r="AP151" s="138"/>
      <c r="AQ151" s="138"/>
      <c r="AR151" s="138"/>
      <c r="AS151" s="138"/>
      <c r="AT151" s="138"/>
      <c r="AU151" s="138"/>
      <c r="AV151" s="138"/>
      <c r="AW151" s="138"/>
      <c r="AX151" s="138"/>
      <c r="AY151" s="138"/>
      <c r="AZ151" s="138"/>
      <c r="BA151" s="138"/>
      <c r="BB151" s="138"/>
    </row>
    <row r="152" spans="1:54" ht="25.5">
      <c r="A152" s="89" t="s">
        <v>327</v>
      </c>
      <c r="B152" s="89" t="s">
        <v>84</v>
      </c>
      <c r="C152" s="92">
        <v>11813629909</v>
      </c>
      <c r="D152" s="92">
        <v>14589411910</v>
      </c>
      <c r="E152" s="92">
        <v>18410926143</v>
      </c>
      <c r="F152" s="92">
        <v>21999875773</v>
      </c>
      <c r="G152" s="92">
        <v>25971374516</v>
      </c>
      <c r="H152" s="92">
        <v>30295115761</v>
      </c>
      <c r="I152" s="92">
        <v>34288290647</v>
      </c>
      <c r="J152" s="92">
        <v>48357766668</v>
      </c>
      <c r="K152" s="92">
        <v>43615464879</v>
      </c>
      <c r="L152" s="92">
        <v>45037414219</v>
      </c>
      <c r="M152" s="115">
        <v>16283111.814999999</v>
      </c>
      <c r="N152" s="115">
        <v>0</v>
      </c>
      <c r="O152" s="115">
        <v>0</v>
      </c>
      <c r="P152" s="115">
        <v>0</v>
      </c>
      <c r="Q152" s="115">
        <v>0</v>
      </c>
      <c r="R152" s="115">
        <v>0</v>
      </c>
      <c r="S152" s="115">
        <v>0</v>
      </c>
      <c r="T152" s="115">
        <v>0</v>
      </c>
      <c r="U152" s="115">
        <v>0</v>
      </c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8"/>
      <c r="AW152" s="138"/>
      <c r="AX152" s="138"/>
      <c r="AY152" s="138"/>
      <c r="AZ152" s="138"/>
      <c r="BA152" s="138"/>
      <c r="BB152" s="138"/>
    </row>
    <row r="153" spans="1:54" ht="25.5">
      <c r="A153" s="89" t="s">
        <v>328</v>
      </c>
      <c r="B153" s="89" t="s">
        <v>83</v>
      </c>
      <c r="C153" s="92">
        <v>-7034566023</v>
      </c>
      <c r="D153" s="92">
        <v>-8098032056</v>
      </c>
      <c r="E153" s="92">
        <v>-9380578553</v>
      </c>
      <c r="F153" s="92">
        <v>-11261482727</v>
      </c>
      <c r="G153" s="92">
        <v>-13100860049</v>
      </c>
      <c r="H153" s="92">
        <v>-15776203128</v>
      </c>
      <c r="I153" s="92">
        <v>-18474636473</v>
      </c>
      <c r="J153" s="92">
        <v>-21981161734</v>
      </c>
      <c r="K153" s="92">
        <v>-23779482391</v>
      </c>
      <c r="L153" s="92">
        <v>-26705383101</v>
      </c>
      <c r="M153" s="115">
        <v>0</v>
      </c>
      <c r="N153" s="115">
        <v>0</v>
      </c>
      <c r="O153" s="115">
        <v>0</v>
      </c>
      <c r="P153" s="115">
        <v>0</v>
      </c>
      <c r="Q153" s="115">
        <v>0</v>
      </c>
      <c r="R153" s="115">
        <v>0</v>
      </c>
      <c r="S153" s="115">
        <v>0</v>
      </c>
      <c r="T153" s="115">
        <v>0</v>
      </c>
      <c r="U153" s="115">
        <v>0</v>
      </c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  <c r="AV153" s="138"/>
      <c r="AW153" s="138"/>
      <c r="AX153" s="138"/>
      <c r="AY153" s="138"/>
      <c r="AZ153" s="138"/>
      <c r="BA153" s="138"/>
      <c r="BB153" s="138"/>
    </row>
    <row r="154" spans="1:54">
      <c r="A154" s="89" t="s">
        <v>329</v>
      </c>
      <c r="B154" s="89" t="s">
        <v>82</v>
      </c>
      <c r="C154" s="92">
        <v>46443264348</v>
      </c>
      <c r="D154" s="92">
        <v>51447055534</v>
      </c>
      <c r="E154" s="92">
        <v>48048677898</v>
      </c>
      <c r="F154" s="92">
        <v>55268585280</v>
      </c>
      <c r="G154" s="92">
        <v>65274599481</v>
      </c>
      <c r="H154" s="92">
        <v>72740468056</v>
      </c>
      <c r="I154" s="92">
        <v>85694935676</v>
      </c>
      <c r="J154" s="92">
        <v>91508341476</v>
      </c>
      <c r="K154" s="92">
        <v>81342881208</v>
      </c>
      <c r="L154" s="92">
        <v>78172657940</v>
      </c>
      <c r="M154" s="115">
        <v>103542141991.55499</v>
      </c>
      <c r="N154" s="115">
        <v>66451053134.765198</v>
      </c>
      <c r="O154" s="115">
        <v>73135734647.743607</v>
      </c>
      <c r="P154" s="115">
        <v>89193863179.416901</v>
      </c>
      <c r="Q154" s="115">
        <v>97140393586.376404</v>
      </c>
      <c r="R154" s="115">
        <v>115160985399.584</v>
      </c>
      <c r="S154" s="115">
        <v>126846149381.16</v>
      </c>
      <c r="T154" s="115">
        <v>158253221021.95001</v>
      </c>
      <c r="U154" s="115">
        <v>152256502133.58499</v>
      </c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38"/>
      <c r="AU154" s="138"/>
      <c r="AV154" s="138"/>
      <c r="AW154" s="138"/>
      <c r="AX154" s="138"/>
      <c r="AY154" s="138"/>
      <c r="AZ154" s="138"/>
      <c r="BA154" s="138"/>
      <c r="BB154" s="138"/>
    </row>
    <row r="155" spans="1:54">
      <c r="A155" s="89" t="s">
        <v>330</v>
      </c>
      <c r="B155" s="89" t="s">
        <v>81</v>
      </c>
      <c r="C155" s="92">
        <v>27956612</v>
      </c>
      <c r="D155" s="92">
        <v>946175256</v>
      </c>
      <c r="E155" s="92">
        <v>1052012023</v>
      </c>
      <c r="F155" s="92">
        <v>1070428810</v>
      </c>
      <c r="G155" s="92">
        <v>1196938307</v>
      </c>
      <c r="H155" s="92">
        <v>1136803725</v>
      </c>
      <c r="I155" s="92">
        <v>1340677641</v>
      </c>
      <c r="J155" s="92">
        <v>1549997122</v>
      </c>
      <c r="K155" s="92">
        <v>2033977500</v>
      </c>
      <c r="L155" s="92">
        <v>1941751073</v>
      </c>
      <c r="M155" s="115">
        <v>3541682483.6075401</v>
      </c>
      <c r="N155" s="115">
        <v>0</v>
      </c>
      <c r="O155" s="115">
        <v>0</v>
      </c>
      <c r="P155" s="115">
        <v>0</v>
      </c>
      <c r="Q155" s="115">
        <v>0</v>
      </c>
      <c r="R155" s="115">
        <v>0</v>
      </c>
      <c r="S155" s="115">
        <v>0</v>
      </c>
      <c r="T155" s="115">
        <v>0</v>
      </c>
      <c r="U155" s="115">
        <v>0</v>
      </c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  <c r="AV155" s="138"/>
      <c r="AW155" s="138"/>
      <c r="AX155" s="138"/>
      <c r="AY155" s="138"/>
      <c r="AZ155" s="138"/>
      <c r="BA155" s="138"/>
      <c r="BB155" s="138"/>
    </row>
    <row r="156" spans="1:54" ht="25.5">
      <c r="A156" s="89" t="s">
        <v>2166</v>
      </c>
      <c r="B156" s="89" t="s">
        <v>2167</v>
      </c>
      <c r="C156" s="92">
        <v>0</v>
      </c>
      <c r="D156" s="92">
        <v>0</v>
      </c>
      <c r="E156" s="92">
        <v>0</v>
      </c>
      <c r="F156" s="92">
        <v>0</v>
      </c>
      <c r="G156" s="92">
        <v>0</v>
      </c>
      <c r="H156" s="92">
        <v>0</v>
      </c>
      <c r="I156" s="92">
        <v>0</v>
      </c>
      <c r="J156" s="92">
        <v>0</v>
      </c>
      <c r="K156" s="92">
        <v>0</v>
      </c>
      <c r="L156" s="92">
        <v>0</v>
      </c>
      <c r="M156" s="115">
        <v>0</v>
      </c>
      <c r="N156" s="115">
        <v>0</v>
      </c>
      <c r="O156" s="115">
        <v>0</v>
      </c>
      <c r="P156" s="115">
        <v>0</v>
      </c>
      <c r="Q156" s="94">
        <v>0</v>
      </c>
      <c r="R156" s="115">
        <v>0</v>
      </c>
      <c r="S156" s="115">
        <v>0</v>
      </c>
      <c r="T156" s="115">
        <v>0</v>
      </c>
      <c r="U156" s="115">
        <v>0</v>
      </c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  <c r="AV156" s="138"/>
      <c r="AW156" s="138"/>
      <c r="AX156" s="138"/>
      <c r="AY156" s="138"/>
      <c r="AZ156" s="138"/>
      <c r="BA156" s="138"/>
      <c r="BB156" s="138"/>
    </row>
    <row r="157" spans="1:54" ht="25.5">
      <c r="A157" s="89" t="s">
        <v>2177</v>
      </c>
      <c r="B157" s="89" t="s">
        <v>2178</v>
      </c>
      <c r="C157" s="92">
        <v>0</v>
      </c>
      <c r="D157" s="92">
        <v>0</v>
      </c>
      <c r="E157" s="92">
        <v>0</v>
      </c>
      <c r="F157" s="92">
        <v>0</v>
      </c>
      <c r="G157" s="92">
        <v>0</v>
      </c>
      <c r="H157" s="92">
        <v>0</v>
      </c>
      <c r="I157" s="92">
        <v>0</v>
      </c>
      <c r="J157" s="92">
        <v>0</v>
      </c>
      <c r="K157" s="92">
        <v>0</v>
      </c>
      <c r="L157" s="92">
        <v>0</v>
      </c>
      <c r="M157" s="115">
        <v>0</v>
      </c>
      <c r="N157" s="115">
        <v>0</v>
      </c>
      <c r="O157" s="115">
        <v>0</v>
      </c>
      <c r="P157" s="115">
        <v>0</v>
      </c>
      <c r="Q157" s="115">
        <v>0</v>
      </c>
      <c r="R157" s="115">
        <v>0</v>
      </c>
      <c r="S157" s="115">
        <v>0</v>
      </c>
      <c r="T157" s="115">
        <v>0</v>
      </c>
      <c r="U157" s="115">
        <v>0</v>
      </c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  <c r="AW157" s="138"/>
      <c r="AX157" s="138"/>
      <c r="AY157" s="138"/>
      <c r="AZ157" s="138"/>
      <c r="BA157" s="138"/>
      <c r="BB157" s="138"/>
    </row>
    <row r="158" spans="1:54">
      <c r="A158" s="89" t="s">
        <v>2183</v>
      </c>
      <c r="B158" s="89" t="s">
        <v>2184</v>
      </c>
      <c r="C158" s="92">
        <v>0</v>
      </c>
      <c r="D158" s="92">
        <v>0</v>
      </c>
      <c r="E158" s="92">
        <v>0</v>
      </c>
      <c r="F158" s="92">
        <v>0</v>
      </c>
      <c r="G158" s="92">
        <v>0</v>
      </c>
      <c r="H158" s="92">
        <v>0</v>
      </c>
      <c r="I158" s="92">
        <v>0</v>
      </c>
      <c r="J158" s="92">
        <v>0</v>
      </c>
      <c r="K158" s="92">
        <v>0</v>
      </c>
      <c r="L158" s="92">
        <v>0</v>
      </c>
      <c r="M158" s="115">
        <v>0</v>
      </c>
      <c r="N158" s="115">
        <v>0</v>
      </c>
      <c r="O158" s="115">
        <v>0</v>
      </c>
      <c r="P158" s="115">
        <v>0</v>
      </c>
      <c r="Q158" s="115">
        <v>0</v>
      </c>
      <c r="R158" s="115">
        <v>0</v>
      </c>
      <c r="S158" s="115">
        <v>0</v>
      </c>
      <c r="T158" s="115">
        <v>0</v>
      </c>
      <c r="U158" s="115">
        <v>0</v>
      </c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  <c r="AW158" s="138"/>
      <c r="AX158" s="138"/>
      <c r="AY158" s="138"/>
      <c r="AZ158" s="138"/>
      <c r="BA158" s="138"/>
      <c r="BB158" s="138"/>
    </row>
    <row r="159" spans="1:54">
      <c r="A159" s="89" t="s">
        <v>331</v>
      </c>
      <c r="B159" s="89" t="s">
        <v>80</v>
      </c>
      <c r="C159" s="92">
        <v>828686115</v>
      </c>
      <c r="D159" s="92">
        <v>2009384277</v>
      </c>
      <c r="E159" s="92">
        <v>1876701144</v>
      </c>
      <c r="F159" s="92">
        <v>1082620423</v>
      </c>
      <c r="G159" s="92">
        <v>1125026744</v>
      </c>
      <c r="H159" s="92">
        <v>1424046210</v>
      </c>
      <c r="I159" s="92">
        <v>1494238826</v>
      </c>
      <c r="J159" s="92">
        <v>1139559589</v>
      </c>
      <c r="K159" s="92">
        <v>1268395086</v>
      </c>
      <c r="L159" s="92">
        <v>933601295</v>
      </c>
      <c r="M159" s="115">
        <v>815337321.07486999</v>
      </c>
      <c r="N159" s="115">
        <v>1204997365.1156101</v>
      </c>
      <c r="O159" s="115">
        <v>1649177098.3722801</v>
      </c>
      <c r="P159" s="115">
        <v>1847615901.23963</v>
      </c>
      <c r="Q159" s="115">
        <v>1959481489.88919</v>
      </c>
      <c r="R159" s="115">
        <v>2519912464.7437997</v>
      </c>
      <c r="S159" s="115">
        <v>3373530322.8299999</v>
      </c>
      <c r="T159" s="115">
        <v>3178687113.3600001</v>
      </c>
      <c r="U159" s="115">
        <v>5085111238.5435801</v>
      </c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  <c r="AV159" s="138"/>
      <c r="AW159" s="138"/>
      <c r="AX159" s="138"/>
      <c r="AY159" s="138"/>
      <c r="AZ159" s="138"/>
      <c r="BA159" s="138"/>
      <c r="BB159" s="138"/>
    </row>
    <row r="160" spans="1:54">
      <c r="A160" s="89" t="s">
        <v>2225</v>
      </c>
      <c r="B160" s="89" t="s">
        <v>122</v>
      </c>
      <c r="C160" s="92">
        <v>0</v>
      </c>
      <c r="D160" s="92">
        <v>0</v>
      </c>
      <c r="E160" s="92">
        <v>0</v>
      </c>
      <c r="F160" s="92">
        <v>0</v>
      </c>
      <c r="G160" s="92">
        <v>0</v>
      </c>
      <c r="H160" s="92">
        <v>0</v>
      </c>
      <c r="I160" s="92">
        <v>0</v>
      </c>
      <c r="J160" s="92">
        <v>0</v>
      </c>
      <c r="K160" s="92">
        <v>0</v>
      </c>
      <c r="L160" s="92">
        <v>0</v>
      </c>
      <c r="M160" s="115">
        <v>0</v>
      </c>
      <c r="N160" s="115">
        <v>4228031228.3523502</v>
      </c>
      <c r="O160" s="115">
        <v>2786606815.2525401</v>
      </c>
      <c r="P160" s="115">
        <v>3177593810.1949301</v>
      </c>
      <c r="Q160" s="115">
        <v>4567537505.9460592</v>
      </c>
      <c r="R160" s="115">
        <v>4916180710.9361296</v>
      </c>
      <c r="S160" s="115">
        <v>4926466529.7600002</v>
      </c>
      <c r="T160" s="115">
        <v>5707699168.8800001</v>
      </c>
      <c r="U160" s="115">
        <v>5355093203.9914198</v>
      </c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</row>
    <row r="161" spans="1:54" ht="25.5">
      <c r="A161" s="89" t="s">
        <v>2238</v>
      </c>
      <c r="B161" s="89" t="s">
        <v>7664</v>
      </c>
      <c r="C161" s="92">
        <v>0</v>
      </c>
      <c r="D161" s="92">
        <v>0</v>
      </c>
      <c r="E161" s="92">
        <v>0</v>
      </c>
      <c r="F161" s="92">
        <v>0</v>
      </c>
      <c r="G161" s="92">
        <v>0</v>
      </c>
      <c r="H161" s="92">
        <v>0</v>
      </c>
      <c r="I161" s="92">
        <v>0</v>
      </c>
      <c r="J161" s="92">
        <v>0</v>
      </c>
      <c r="K161" s="92">
        <v>0</v>
      </c>
      <c r="L161" s="92">
        <v>0</v>
      </c>
      <c r="M161" s="115">
        <v>0</v>
      </c>
      <c r="N161" s="115">
        <v>1271298032.0653701</v>
      </c>
      <c r="O161" s="115">
        <v>1199743861.4307699</v>
      </c>
      <c r="P161" s="115">
        <v>1678298467.69367</v>
      </c>
      <c r="Q161" s="115">
        <v>2043724064.2822099</v>
      </c>
      <c r="R161" s="115">
        <v>2357844873.04037</v>
      </c>
      <c r="S161" s="115">
        <v>3141860345.2800002</v>
      </c>
      <c r="T161" s="115">
        <v>4406584884.9099998</v>
      </c>
      <c r="U161" s="115">
        <v>1618939500.2076001</v>
      </c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  <c r="AV161" s="138"/>
      <c r="AW161" s="138"/>
      <c r="AX161" s="138"/>
      <c r="AY161" s="138"/>
      <c r="AZ161" s="138"/>
      <c r="BA161" s="138"/>
      <c r="BB161" s="138"/>
    </row>
    <row r="162" spans="1:54">
      <c r="A162" s="89" t="s">
        <v>2260</v>
      </c>
      <c r="B162" s="89" t="s">
        <v>120</v>
      </c>
      <c r="C162" s="92">
        <v>0</v>
      </c>
      <c r="D162" s="92">
        <v>0</v>
      </c>
      <c r="E162" s="92">
        <v>0</v>
      </c>
      <c r="F162" s="92">
        <v>0</v>
      </c>
      <c r="G162" s="92">
        <v>0</v>
      </c>
      <c r="H162" s="92">
        <v>0</v>
      </c>
      <c r="I162" s="92">
        <v>0</v>
      </c>
      <c r="J162" s="92">
        <v>0</v>
      </c>
      <c r="K162" s="92">
        <v>0</v>
      </c>
      <c r="L162" s="92">
        <v>0</v>
      </c>
      <c r="M162" s="115">
        <v>0</v>
      </c>
      <c r="N162" s="115">
        <v>14406769803.7176</v>
      </c>
      <c r="O162" s="115">
        <v>14877852390.6992</v>
      </c>
      <c r="P162" s="115">
        <v>25481485401.608799</v>
      </c>
      <c r="Q162" s="115">
        <v>26008368681.840199</v>
      </c>
      <c r="R162" s="115">
        <v>34145260245.845802</v>
      </c>
      <c r="S162" s="115">
        <v>39482273265.139999</v>
      </c>
      <c r="T162" s="115">
        <v>55481761040.5</v>
      </c>
      <c r="U162" s="115">
        <v>55375925091.762299</v>
      </c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  <c r="AV162" s="138"/>
      <c r="AW162" s="138"/>
      <c r="AX162" s="138"/>
      <c r="AY162" s="138"/>
      <c r="AZ162" s="138"/>
      <c r="BA162" s="138"/>
      <c r="BB162" s="138"/>
    </row>
    <row r="163" spans="1:54">
      <c r="A163" s="89" t="s">
        <v>2273</v>
      </c>
      <c r="B163" s="89" t="s">
        <v>119</v>
      </c>
      <c r="C163" s="92">
        <v>0</v>
      </c>
      <c r="D163" s="92">
        <v>0</v>
      </c>
      <c r="E163" s="92">
        <v>0</v>
      </c>
      <c r="F163" s="92">
        <v>0</v>
      </c>
      <c r="G163" s="92">
        <v>0</v>
      </c>
      <c r="H163" s="92">
        <v>0</v>
      </c>
      <c r="I163" s="92">
        <v>0</v>
      </c>
      <c r="J163" s="92">
        <v>0</v>
      </c>
      <c r="K163" s="92">
        <v>0</v>
      </c>
      <c r="L163" s="92">
        <v>0</v>
      </c>
      <c r="M163" s="115">
        <v>0</v>
      </c>
      <c r="N163" s="115">
        <v>5459958255.3080502</v>
      </c>
      <c r="O163" s="115">
        <v>2583982426.9724503</v>
      </c>
      <c r="P163" s="115">
        <v>2175793441.8403301</v>
      </c>
      <c r="Q163" s="115">
        <v>1917499928.2577801</v>
      </c>
      <c r="R163" s="115">
        <v>1880397421.9458601</v>
      </c>
      <c r="S163" s="115">
        <v>1808381408.95</v>
      </c>
      <c r="T163" s="115">
        <v>2123373278.77</v>
      </c>
      <c r="U163" s="115">
        <v>1742657706.4873998</v>
      </c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</row>
    <row r="164" spans="1:54">
      <c r="A164" s="89" t="s">
        <v>332</v>
      </c>
      <c r="B164" s="89" t="s">
        <v>79</v>
      </c>
      <c r="C164" s="92">
        <v>9035064088</v>
      </c>
      <c r="D164" s="92">
        <v>8883181793</v>
      </c>
      <c r="E164" s="92">
        <v>8418288234</v>
      </c>
      <c r="F164" s="92">
        <v>8943821570</v>
      </c>
      <c r="G164" s="92">
        <v>11130392058</v>
      </c>
      <c r="H164" s="92">
        <v>11066144756</v>
      </c>
      <c r="I164" s="92">
        <v>12456347349</v>
      </c>
      <c r="J164" s="92">
        <v>10456222803</v>
      </c>
      <c r="K164" s="92">
        <v>16779256595</v>
      </c>
      <c r="L164" s="92">
        <v>17063092719</v>
      </c>
      <c r="M164" s="115">
        <v>16699201523.2679</v>
      </c>
      <c r="N164" s="115">
        <v>0</v>
      </c>
      <c r="O164" s="115">
        <v>0</v>
      </c>
      <c r="P164" s="115">
        <v>0</v>
      </c>
      <c r="Q164" s="115">
        <v>0</v>
      </c>
      <c r="R164" s="115">
        <v>0</v>
      </c>
      <c r="S164" s="115">
        <v>0</v>
      </c>
      <c r="T164" s="115">
        <v>0</v>
      </c>
      <c r="U164" s="115">
        <v>0</v>
      </c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</row>
    <row r="165" spans="1:54">
      <c r="A165" s="89" t="s">
        <v>333</v>
      </c>
      <c r="B165" s="89" t="s">
        <v>78</v>
      </c>
      <c r="C165" s="92">
        <v>315133080</v>
      </c>
      <c r="D165" s="92">
        <v>566663508</v>
      </c>
      <c r="E165" s="92">
        <v>138190335</v>
      </c>
      <c r="F165" s="92">
        <v>132747982</v>
      </c>
      <c r="G165" s="92">
        <v>148478047</v>
      </c>
      <c r="H165" s="92">
        <v>193669799</v>
      </c>
      <c r="I165" s="92">
        <v>215983156</v>
      </c>
      <c r="J165" s="92">
        <v>198647834</v>
      </c>
      <c r="K165" s="92">
        <v>194367674</v>
      </c>
      <c r="L165" s="92">
        <v>243418017</v>
      </c>
      <c r="M165" s="115">
        <v>240805410.32314998</v>
      </c>
      <c r="N165" s="115">
        <v>0</v>
      </c>
      <c r="O165" s="115">
        <v>0</v>
      </c>
      <c r="P165" s="115">
        <v>0</v>
      </c>
      <c r="Q165" s="115">
        <v>0</v>
      </c>
      <c r="R165" s="115">
        <v>0</v>
      </c>
      <c r="S165" s="115">
        <v>0</v>
      </c>
      <c r="T165" s="115">
        <v>0</v>
      </c>
      <c r="U165" s="115">
        <v>0</v>
      </c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</row>
    <row r="166" spans="1:54">
      <c r="A166" s="89" t="s">
        <v>334</v>
      </c>
      <c r="B166" s="89" t="s">
        <v>77</v>
      </c>
      <c r="C166" s="92">
        <v>7730783471</v>
      </c>
      <c r="D166" s="92">
        <v>5660728517</v>
      </c>
      <c r="E166" s="92">
        <v>5259558340</v>
      </c>
      <c r="F166" s="92">
        <v>5651331953</v>
      </c>
      <c r="G166" s="92">
        <v>5816307584</v>
      </c>
      <c r="H166" s="92">
        <v>4622880389</v>
      </c>
      <c r="I166" s="92">
        <v>5152183867</v>
      </c>
      <c r="J166" s="92">
        <v>9647985702</v>
      </c>
      <c r="K166" s="92">
        <v>20362825655</v>
      </c>
      <c r="L166" s="92">
        <v>21248290708</v>
      </c>
      <c r="M166" s="115">
        <v>19561362146.3111</v>
      </c>
      <c r="N166" s="115">
        <v>0</v>
      </c>
      <c r="O166" s="115">
        <v>0</v>
      </c>
      <c r="P166" s="94">
        <v>0</v>
      </c>
      <c r="Q166" s="94">
        <v>0</v>
      </c>
      <c r="R166" s="115">
        <v>0</v>
      </c>
      <c r="S166" s="115">
        <v>0</v>
      </c>
      <c r="T166" s="115">
        <v>0</v>
      </c>
      <c r="U166" s="115">
        <v>0</v>
      </c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  <c r="AT166" s="138"/>
      <c r="AU166" s="138"/>
      <c r="AV166" s="138"/>
      <c r="AW166" s="138"/>
      <c r="AX166" s="138"/>
      <c r="AY166" s="138"/>
      <c r="AZ166" s="138"/>
      <c r="BA166" s="138"/>
      <c r="BB166" s="138"/>
    </row>
    <row r="167" spans="1:54" ht="25.5">
      <c r="A167" s="89" t="s">
        <v>335</v>
      </c>
      <c r="B167" s="89" t="s">
        <v>76</v>
      </c>
      <c r="C167" s="92">
        <v>-16612637</v>
      </c>
      <c r="D167" s="92">
        <v>-13868262</v>
      </c>
      <c r="E167" s="92">
        <v>-11595779</v>
      </c>
      <c r="F167" s="92">
        <v>-10909313</v>
      </c>
      <c r="G167" s="92">
        <v>-12000139</v>
      </c>
      <c r="H167" s="92">
        <v>-34605277</v>
      </c>
      <c r="I167" s="92">
        <v>-14276206</v>
      </c>
      <c r="J167" s="92">
        <v>-165683457</v>
      </c>
      <c r="K167" s="92">
        <v>-186818355</v>
      </c>
      <c r="L167" s="92">
        <v>-189917243</v>
      </c>
      <c r="M167" s="115">
        <v>-53131441.098470002</v>
      </c>
      <c r="N167" s="115">
        <v>0</v>
      </c>
      <c r="O167" s="115">
        <v>0</v>
      </c>
      <c r="P167" s="94">
        <v>0</v>
      </c>
      <c r="Q167" s="94">
        <v>0</v>
      </c>
      <c r="R167" s="115">
        <v>0</v>
      </c>
      <c r="S167" s="115">
        <v>0</v>
      </c>
      <c r="T167" s="115">
        <v>0</v>
      </c>
      <c r="U167" s="115">
        <v>0</v>
      </c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  <c r="AT167" s="138"/>
      <c r="AU167" s="138"/>
      <c r="AV167" s="138"/>
      <c r="AW167" s="138"/>
      <c r="AX167" s="138"/>
      <c r="AY167" s="138"/>
      <c r="AZ167" s="138"/>
      <c r="BA167" s="138"/>
      <c r="BB167" s="138"/>
    </row>
    <row r="168" spans="1:54" ht="25.5">
      <c r="A168" s="89" t="s">
        <v>336</v>
      </c>
      <c r="B168" s="89" t="s">
        <v>75</v>
      </c>
      <c r="C168" s="92">
        <v>-740754068</v>
      </c>
      <c r="D168" s="92">
        <v>-347181733</v>
      </c>
      <c r="E168" s="92">
        <v>-361079000</v>
      </c>
      <c r="F168" s="92">
        <v>-372539689</v>
      </c>
      <c r="G168" s="92">
        <v>-343185046</v>
      </c>
      <c r="H168" s="92">
        <v>-752779863</v>
      </c>
      <c r="I168" s="92">
        <v>-868382924</v>
      </c>
      <c r="J168" s="92">
        <v>-2824255027</v>
      </c>
      <c r="K168" s="92">
        <v>-10468822263</v>
      </c>
      <c r="L168" s="92">
        <v>-10606439502</v>
      </c>
      <c r="M168" s="115">
        <v>-10141210810.3354</v>
      </c>
      <c r="N168" s="115">
        <v>0</v>
      </c>
      <c r="O168" s="115">
        <v>0</v>
      </c>
      <c r="P168" s="115">
        <v>0</v>
      </c>
      <c r="Q168" s="115">
        <v>0</v>
      </c>
      <c r="R168" s="115">
        <v>0</v>
      </c>
      <c r="S168" s="115">
        <v>0</v>
      </c>
      <c r="T168" s="115">
        <v>0</v>
      </c>
      <c r="U168" s="115">
        <v>0</v>
      </c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  <c r="AV168" s="138"/>
      <c r="AW168" s="138"/>
      <c r="AX168" s="138"/>
      <c r="AY168" s="138"/>
      <c r="AZ168" s="138"/>
      <c r="BA168" s="138"/>
      <c r="BB168" s="138"/>
    </row>
    <row r="169" spans="1:54">
      <c r="A169" s="89" t="s">
        <v>337</v>
      </c>
      <c r="B169" s="89" t="s">
        <v>74</v>
      </c>
      <c r="C169" s="92">
        <v>404663772</v>
      </c>
      <c r="D169" s="92">
        <v>526880374</v>
      </c>
      <c r="E169" s="92">
        <v>327494927</v>
      </c>
      <c r="F169" s="92">
        <v>472430965</v>
      </c>
      <c r="G169" s="92">
        <v>1030501582</v>
      </c>
      <c r="H169" s="92">
        <v>2186839830</v>
      </c>
      <c r="I169" s="92">
        <v>2987982170</v>
      </c>
      <c r="J169" s="92">
        <v>1545613329</v>
      </c>
      <c r="K169" s="92">
        <v>3120567931</v>
      </c>
      <c r="L169" s="92">
        <v>2506920294</v>
      </c>
      <c r="M169" s="115">
        <v>3217250287.3473301</v>
      </c>
      <c r="N169" s="115">
        <v>4284513944.8635402</v>
      </c>
      <c r="O169" s="115">
        <v>2752625670.8414998</v>
      </c>
      <c r="P169" s="94">
        <v>3740329651.5917301</v>
      </c>
      <c r="Q169" s="115">
        <v>4672886635.2040005</v>
      </c>
      <c r="R169" s="115">
        <v>4673542354.1790705</v>
      </c>
      <c r="S169" s="115">
        <v>8930278470.8500004</v>
      </c>
      <c r="T169" s="115">
        <v>9588466609.9599991</v>
      </c>
      <c r="U169" s="115">
        <v>9630221739.3347607</v>
      </c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</row>
    <row r="170" spans="1:54">
      <c r="A170" s="89" t="s">
        <v>338</v>
      </c>
      <c r="B170" s="89" t="s">
        <v>73</v>
      </c>
      <c r="C170" s="92">
        <v>193042211</v>
      </c>
      <c r="D170" s="92">
        <v>177999164</v>
      </c>
      <c r="E170" s="92">
        <v>226714645</v>
      </c>
      <c r="F170" s="92">
        <v>240811916</v>
      </c>
      <c r="G170" s="92">
        <v>178848375</v>
      </c>
      <c r="H170" s="92">
        <v>180391219</v>
      </c>
      <c r="I170" s="92">
        <v>175616854</v>
      </c>
      <c r="J170" s="92">
        <v>143790387</v>
      </c>
      <c r="K170" s="92">
        <v>188001823</v>
      </c>
      <c r="L170" s="92">
        <v>188595596</v>
      </c>
      <c r="M170" s="115">
        <v>211627223.10123998</v>
      </c>
      <c r="N170" s="115">
        <v>0</v>
      </c>
      <c r="O170" s="115">
        <v>0</v>
      </c>
      <c r="P170" s="115">
        <v>0</v>
      </c>
      <c r="Q170" s="115">
        <v>0</v>
      </c>
      <c r="R170" s="115">
        <v>0</v>
      </c>
      <c r="S170" s="115">
        <v>0</v>
      </c>
      <c r="T170" s="115">
        <v>0</v>
      </c>
      <c r="U170" s="115">
        <v>185426055.37909001</v>
      </c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</row>
    <row r="171" spans="1:54">
      <c r="A171" s="89" t="s">
        <v>339</v>
      </c>
      <c r="B171" s="89" t="s">
        <v>72</v>
      </c>
      <c r="C171" s="92">
        <v>-110048530</v>
      </c>
      <c r="D171" s="92">
        <v>-94791102</v>
      </c>
      <c r="E171" s="92">
        <v>-100533731</v>
      </c>
      <c r="F171" s="92">
        <v>-119759667</v>
      </c>
      <c r="G171" s="92">
        <v>-126029770</v>
      </c>
      <c r="H171" s="92">
        <v>-109005786</v>
      </c>
      <c r="I171" s="92">
        <v>-91586100</v>
      </c>
      <c r="J171" s="92">
        <v>-92697862</v>
      </c>
      <c r="K171" s="92">
        <v>-103055766</v>
      </c>
      <c r="L171" s="92">
        <v>-86633698</v>
      </c>
      <c r="M171" s="115">
        <v>-88293385.016790003</v>
      </c>
      <c r="N171" s="115">
        <v>0</v>
      </c>
      <c r="O171" s="115">
        <v>0</v>
      </c>
      <c r="P171" s="115">
        <v>0</v>
      </c>
      <c r="Q171" s="115">
        <v>0</v>
      </c>
      <c r="R171" s="115">
        <v>0</v>
      </c>
      <c r="S171" s="115">
        <v>0</v>
      </c>
      <c r="T171" s="115">
        <v>0</v>
      </c>
      <c r="U171" s="115">
        <v>-3328873.4811799997</v>
      </c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  <c r="AW171" s="138"/>
      <c r="AX171" s="138"/>
      <c r="AY171" s="138"/>
      <c r="AZ171" s="138"/>
      <c r="BA171" s="138"/>
      <c r="BB171" s="138"/>
    </row>
    <row r="172" spans="1:54">
      <c r="A172" s="89" t="s">
        <v>340</v>
      </c>
      <c r="B172" s="89" t="s">
        <v>214</v>
      </c>
      <c r="C172" s="92">
        <v>341303</v>
      </c>
      <c r="D172" s="92">
        <v>341300</v>
      </c>
      <c r="E172" s="92">
        <v>341300</v>
      </c>
      <c r="F172" s="92">
        <v>357300</v>
      </c>
      <c r="G172" s="92">
        <v>16000</v>
      </c>
      <c r="H172" s="92">
        <v>16000</v>
      </c>
      <c r="I172" s="92">
        <v>0</v>
      </c>
      <c r="J172" s="92">
        <v>0</v>
      </c>
      <c r="K172" s="92">
        <v>6011718</v>
      </c>
      <c r="L172" s="92">
        <v>0</v>
      </c>
      <c r="M172" s="115">
        <v>0</v>
      </c>
      <c r="N172" s="115">
        <v>0</v>
      </c>
      <c r="O172" s="115">
        <v>0</v>
      </c>
      <c r="P172" s="115">
        <v>0</v>
      </c>
      <c r="Q172" s="115">
        <v>0</v>
      </c>
      <c r="R172" s="115">
        <v>0</v>
      </c>
      <c r="S172" s="115">
        <v>0</v>
      </c>
      <c r="T172" s="115">
        <v>0</v>
      </c>
      <c r="U172" s="115">
        <v>0</v>
      </c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  <c r="AW172" s="138"/>
      <c r="AX172" s="138"/>
      <c r="AY172" s="138"/>
      <c r="AZ172" s="138"/>
      <c r="BA172" s="138"/>
      <c r="BB172" s="138"/>
    </row>
    <row r="173" spans="1:54">
      <c r="A173" s="89" t="s">
        <v>341</v>
      </c>
      <c r="B173" s="89" t="s">
        <v>71</v>
      </c>
      <c r="C173" s="92">
        <v>9150462</v>
      </c>
      <c r="D173" s="92">
        <v>9235348</v>
      </c>
      <c r="E173" s="92">
        <v>10205225</v>
      </c>
      <c r="F173" s="92">
        <v>18130307</v>
      </c>
      <c r="G173" s="92">
        <v>227260867</v>
      </c>
      <c r="H173" s="92">
        <v>470850729</v>
      </c>
      <c r="I173" s="92">
        <v>520154795</v>
      </c>
      <c r="J173" s="92">
        <v>557023844</v>
      </c>
      <c r="K173" s="92">
        <v>252931661</v>
      </c>
      <c r="L173" s="92">
        <v>340031585</v>
      </c>
      <c r="M173" s="115">
        <v>0</v>
      </c>
      <c r="N173" s="115">
        <v>0</v>
      </c>
      <c r="O173" s="115">
        <v>0</v>
      </c>
      <c r="P173" s="115">
        <v>0</v>
      </c>
      <c r="Q173" s="115">
        <v>0</v>
      </c>
      <c r="R173" s="115">
        <v>0</v>
      </c>
      <c r="S173" s="115">
        <v>0</v>
      </c>
      <c r="T173" s="115">
        <v>0</v>
      </c>
      <c r="U173" s="115">
        <v>0</v>
      </c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  <c r="AW173" s="138"/>
      <c r="AX173" s="138"/>
      <c r="AY173" s="138"/>
      <c r="AZ173" s="138"/>
      <c r="BA173" s="138"/>
      <c r="BB173" s="138"/>
    </row>
    <row r="174" spans="1:54" ht="25.5">
      <c r="A174" s="89" t="s">
        <v>342</v>
      </c>
      <c r="B174" s="89" t="s">
        <v>172</v>
      </c>
      <c r="C174" s="92">
        <v>-1300087</v>
      </c>
      <c r="D174" s="92">
        <v>-2033840</v>
      </c>
      <c r="E174" s="92">
        <v>-2996796</v>
      </c>
      <c r="F174" s="92">
        <v>-866390</v>
      </c>
      <c r="G174" s="92">
        <v>-2423522</v>
      </c>
      <c r="H174" s="92">
        <v>-25009634</v>
      </c>
      <c r="I174" s="92">
        <v>-37444460</v>
      </c>
      <c r="J174" s="92">
        <v>-49135482</v>
      </c>
      <c r="K174" s="92">
        <v>-61195782</v>
      </c>
      <c r="L174" s="92">
        <v>-3288119</v>
      </c>
      <c r="M174" s="115">
        <v>0</v>
      </c>
      <c r="N174" s="115">
        <v>0</v>
      </c>
      <c r="O174" s="115">
        <v>0</v>
      </c>
      <c r="P174" s="115">
        <v>0</v>
      </c>
      <c r="Q174" s="115">
        <v>0</v>
      </c>
      <c r="R174" s="115">
        <v>0</v>
      </c>
      <c r="S174" s="115">
        <v>0</v>
      </c>
      <c r="T174" s="115">
        <v>0</v>
      </c>
      <c r="U174" s="115">
        <v>0</v>
      </c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38"/>
      <c r="AU174" s="138"/>
      <c r="AV174" s="138"/>
      <c r="AW174" s="138"/>
      <c r="AX174" s="138"/>
      <c r="AY174" s="138"/>
      <c r="AZ174" s="138"/>
      <c r="BA174" s="138"/>
      <c r="BB174" s="138"/>
    </row>
    <row r="175" spans="1:54">
      <c r="A175" s="89" t="s">
        <v>2298</v>
      </c>
      <c r="B175" s="89" t="s">
        <v>2299</v>
      </c>
      <c r="C175" s="92">
        <v>0</v>
      </c>
      <c r="D175" s="92">
        <v>0</v>
      </c>
      <c r="E175" s="92">
        <v>0</v>
      </c>
      <c r="F175" s="92">
        <v>0</v>
      </c>
      <c r="G175" s="92">
        <v>0</v>
      </c>
      <c r="H175" s="92">
        <v>0</v>
      </c>
      <c r="I175" s="92">
        <v>0</v>
      </c>
      <c r="J175" s="92">
        <v>0</v>
      </c>
      <c r="K175" s="92">
        <v>0</v>
      </c>
      <c r="L175" s="92">
        <v>0</v>
      </c>
      <c r="M175" s="115">
        <v>0</v>
      </c>
      <c r="N175" s="115">
        <v>143099397.03799999</v>
      </c>
      <c r="O175" s="115">
        <v>133723152.50300001</v>
      </c>
      <c r="P175" s="115">
        <v>217463874.04041001</v>
      </c>
      <c r="Q175" s="115">
        <v>276988726.26800001</v>
      </c>
      <c r="R175" s="115">
        <v>294706589.15600002</v>
      </c>
      <c r="S175" s="115">
        <v>260284161.19</v>
      </c>
      <c r="T175" s="115">
        <v>250115548.16999999</v>
      </c>
      <c r="U175" s="115">
        <v>206821196.86692002</v>
      </c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38"/>
      <c r="AU175" s="138"/>
      <c r="AV175" s="138"/>
      <c r="AW175" s="138"/>
      <c r="AX175" s="138"/>
      <c r="AY175" s="138"/>
      <c r="AZ175" s="138"/>
      <c r="BA175" s="138"/>
      <c r="BB175" s="138"/>
    </row>
    <row r="176" spans="1:54" ht="25.5">
      <c r="A176" s="89" t="s">
        <v>2305</v>
      </c>
      <c r="B176" s="89" t="s">
        <v>2306</v>
      </c>
      <c r="C176" s="92">
        <v>0</v>
      </c>
      <c r="D176" s="92">
        <v>0</v>
      </c>
      <c r="E176" s="92">
        <v>0</v>
      </c>
      <c r="F176" s="92">
        <v>0</v>
      </c>
      <c r="G176" s="92">
        <v>0</v>
      </c>
      <c r="H176" s="92">
        <v>0</v>
      </c>
      <c r="I176" s="92">
        <v>0</v>
      </c>
      <c r="J176" s="92">
        <v>0</v>
      </c>
      <c r="K176" s="92">
        <v>0</v>
      </c>
      <c r="L176" s="92">
        <v>0</v>
      </c>
      <c r="M176" s="115">
        <v>0</v>
      </c>
      <c r="N176" s="115">
        <v>-102674826.752</v>
      </c>
      <c r="O176" s="115">
        <v>-104343235.22</v>
      </c>
      <c r="P176" s="115">
        <v>-141918749.07800001</v>
      </c>
      <c r="Q176" s="115">
        <v>-133798492.892</v>
      </c>
      <c r="R176" s="115">
        <v>-140616015.98500001</v>
      </c>
      <c r="S176" s="115">
        <v>-129876255.65000001</v>
      </c>
      <c r="T176" s="140">
        <v>-149049891.93000001</v>
      </c>
      <c r="U176" s="140">
        <v>-153689173.09473002</v>
      </c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  <c r="AV176" s="138"/>
      <c r="AW176" s="138"/>
      <c r="AX176" s="138"/>
      <c r="AY176" s="138"/>
      <c r="AZ176" s="138"/>
      <c r="BA176" s="138"/>
      <c r="BB176" s="138"/>
    </row>
    <row r="177" spans="1:54" ht="25.5">
      <c r="A177" s="89" t="s">
        <v>7785</v>
      </c>
      <c r="B177" s="89" t="s">
        <v>7786</v>
      </c>
      <c r="C177" s="92">
        <v>0</v>
      </c>
      <c r="D177" s="92">
        <v>0</v>
      </c>
      <c r="E177" s="92">
        <v>0</v>
      </c>
      <c r="F177" s="92">
        <v>0</v>
      </c>
      <c r="G177" s="92">
        <v>0</v>
      </c>
      <c r="H177" s="92">
        <v>0</v>
      </c>
      <c r="I177" s="92">
        <v>0</v>
      </c>
      <c r="J177" s="92">
        <v>0</v>
      </c>
      <c r="K177" s="92">
        <v>0</v>
      </c>
      <c r="L177" s="92">
        <v>0</v>
      </c>
      <c r="M177" s="115">
        <v>0</v>
      </c>
      <c r="N177" s="115">
        <v>0</v>
      </c>
      <c r="O177" s="115">
        <v>0</v>
      </c>
      <c r="P177" s="115">
        <v>0</v>
      </c>
      <c r="Q177" s="115">
        <v>0</v>
      </c>
      <c r="R177" s="115">
        <v>0</v>
      </c>
      <c r="S177" s="115">
        <v>-166789.57</v>
      </c>
      <c r="T177" s="115">
        <v>0</v>
      </c>
      <c r="U177" s="115">
        <v>0</v>
      </c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</row>
    <row r="178" spans="1:54">
      <c r="A178" s="89" t="s">
        <v>2311</v>
      </c>
      <c r="B178" s="89" t="s">
        <v>93</v>
      </c>
      <c r="C178" s="92">
        <v>0</v>
      </c>
      <c r="D178" s="92">
        <v>0</v>
      </c>
      <c r="E178" s="92">
        <v>0</v>
      </c>
      <c r="F178" s="92">
        <v>0</v>
      </c>
      <c r="G178" s="92">
        <v>0</v>
      </c>
      <c r="H178" s="92">
        <v>0</v>
      </c>
      <c r="I178" s="92">
        <v>0</v>
      </c>
      <c r="J178" s="92">
        <v>0</v>
      </c>
      <c r="K178" s="92">
        <v>0</v>
      </c>
      <c r="L178" s="92">
        <v>0</v>
      </c>
      <c r="M178" s="115">
        <v>0</v>
      </c>
      <c r="N178" s="115">
        <v>1967213491.8513701</v>
      </c>
      <c r="O178" s="115">
        <v>2718199684.8445096</v>
      </c>
      <c r="P178" s="115">
        <v>2621248742.2082996</v>
      </c>
      <c r="Q178" s="115">
        <v>2684673194.8123999</v>
      </c>
      <c r="R178" s="115">
        <v>2739326284.9327798</v>
      </c>
      <c r="S178" s="115">
        <v>2773004052.6999998</v>
      </c>
      <c r="T178" s="115">
        <v>2882041174.6999998</v>
      </c>
      <c r="U178" s="115">
        <v>2799455270.0631599</v>
      </c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  <c r="AV178" s="138"/>
      <c r="AW178" s="138"/>
      <c r="AX178" s="138"/>
      <c r="AY178" s="138"/>
      <c r="AZ178" s="138"/>
      <c r="BA178" s="138"/>
      <c r="BB178" s="138"/>
    </row>
    <row r="179" spans="1:54" ht="25.5">
      <c r="A179" s="89" t="s">
        <v>2318</v>
      </c>
      <c r="B179" s="89" t="s">
        <v>2319</v>
      </c>
      <c r="C179" s="92">
        <v>0</v>
      </c>
      <c r="D179" s="92">
        <v>0</v>
      </c>
      <c r="E179" s="92">
        <v>0</v>
      </c>
      <c r="F179" s="92">
        <v>0</v>
      </c>
      <c r="G179" s="92">
        <v>0</v>
      </c>
      <c r="H179" s="92">
        <v>0</v>
      </c>
      <c r="I179" s="92">
        <v>0</v>
      </c>
      <c r="J179" s="92">
        <v>0</v>
      </c>
      <c r="K179" s="92">
        <v>0</v>
      </c>
      <c r="L179" s="92">
        <v>0</v>
      </c>
      <c r="M179" s="115">
        <v>0</v>
      </c>
      <c r="N179" s="115">
        <v>-14306921.64129</v>
      </c>
      <c r="O179" s="115">
        <v>-54032852.799699999</v>
      </c>
      <c r="P179" s="94">
        <v>-62150481.669670001</v>
      </c>
      <c r="Q179" s="94">
        <v>-73198758.795320004</v>
      </c>
      <c r="R179" s="115">
        <v>-83631501.898809999</v>
      </c>
      <c r="S179" s="115">
        <v>-92435365.030000001</v>
      </c>
      <c r="T179" s="140">
        <v>-101437199.98</v>
      </c>
      <c r="U179" s="140">
        <v>-108497493.14672001</v>
      </c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  <c r="AV179" s="138"/>
      <c r="AW179" s="138"/>
      <c r="AX179" s="138"/>
      <c r="AY179" s="138"/>
      <c r="AZ179" s="138"/>
      <c r="BA179" s="138"/>
      <c r="BB179" s="138"/>
    </row>
    <row r="180" spans="1:54" ht="25.5">
      <c r="A180" s="89" t="s">
        <v>2322</v>
      </c>
      <c r="B180" s="89" t="s">
        <v>2323</v>
      </c>
      <c r="C180" s="92">
        <v>0</v>
      </c>
      <c r="D180" s="92">
        <v>0</v>
      </c>
      <c r="E180" s="92">
        <v>0</v>
      </c>
      <c r="F180" s="92">
        <v>0</v>
      </c>
      <c r="G180" s="92">
        <v>0</v>
      </c>
      <c r="H180" s="92">
        <v>0</v>
      </c>
      <c r="I180" s="92">
        <v>0</v>
      </c>
      <c r="J180" s="92">
        <v>0</v>
      </c>
      <c r="K180" s="92">
        <v>0</v>
      </c>
      <c r="L180" s="92">
        <v>0</v>
      </c>
      <c r="M180" s="115">
        <v>0</v>
      </c>
      <c r="N180" s="115">
        <v>-5767902.43707</v>
      </c>
      <c r="O180" s="115">
        <v>-18594117.426070001</v>
      </c>
      <c r="P180" s="94">
        <v>-19222531.245069999</v>
      </c>
      <c r="Q180" s="94">
        <v>-48820684.591069996</v>
      </c>
      <c r="R180" s="115">
        <v>-65013949.711070001</v>
      </c>
      <c r="S180" s="115">
        <v>-80487783.969999999</v>
      </c>
      <c r="T180" s="140">
        <v>-68979636.680000007</v>
      </c>
      <c r="U180" s="140">
        <v>-37290562.891350001</v>
      </c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  <c r="AV180" s="138"/>
      <c r="AW180" s="138"/>
      <c r="AX180" s="138"/>
      <c r="AY180" s="138"/>
      <c r="AZ180" s="138"/>
      <c r="BA180" s="138"/>
      <c r="BB180" s="138"/>
    </row>
    <row r="181" spans="1:54" ht="25.5">
      <c r="A181" s="89" t="s">
        <v>2326</v>
      </c>
      <c r="B181" s="89" t="s">
        <v>2327</v>
      </c>
      <c r="C181" s="92">
        <v>0</v>
      </c>
      <c r="D181" s="92">
        <v>0</v>
      </c>
      <c r="E181" s="92">
        <v>0</v>
      </c>
      <c r="F181" s="92">
        <v>0</v>
      </c>
      <c r="G181" s="92">
        <v>0</v>
      </c>
      <c r="H181" s="92">
        <v>0</v>
      </c>
      <c r="I181" s="92">
        <v>0</v>
      </c>
      <c r="J181" s="92">
        <v>0</v>
      </c>
      <c r="K181" s="92">
        <v>0</v>
      </c>
      <c r="L181" s="92">
        <v>0</v>
      </c>
      <c r="M181" s="115">
        <v>0</v>
      </c>
      <c r="N181" s="115">
        <v>14810326.497</v>
      </c>
      <c r="O181" s="115">
        <v>0</v>
      </c>
      <c r="P181" s="94">
        <v>183962779.28435999</v>
      </c>
      <c r="Q181" s="94">
        <v>161607173.33335999</v>
      </c>
      <c r="R181" s="115">
        <v>139302909.5025</v>
      </c>
      <c r="S181" s="115">
        <v>140466927.97</v>
      </c>
      <c r="T181" s="115">
        <v>251391224.06</v>
      </c>
      <c r="U181" s="115">
        <v>260256707.382</v>
      </c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</row>
    <row r="182" spans="1:54">
      <c r="A182" s="89" t="s">
        <v>343</v>
      </c>
      <c r="B182" s="89" t="s">
        <v>70</v>
      </c>
      <c r="C182" s="92">
        <v>308054547</v>
      </c>
      <c r="D182" s="92">
        <v>326943682</v>
      </c>
      <c r="E182" s="92">
        <v>338335290</v>
      </c>
      <c r="F182" s="92">
        <v>376968117</v>
      </c>
      <c r="G182" s="92">
        <v>374946753</v>
      </c>
      <c r="H182" s="92">
        <v>379539941</v>
      </c>
      <c r="I182" s="92">
        <v>395215935</v>
      </c>
      <c r="J182" s="92">
        <v>418005317</v>
      </c>
      <c r="K182" s="92">
        <v>420649286</v>
      </c>
      <c r="L182" s="92">
        <v>418533946</v>
      </c>
      <c r="M182" s="115">
        <v>428281940.23021001</v>
      </c>
      <c r="N182" s="115">
        <v>0</v>
      </c>
      <c r="O182" s="115">
        <v>0</v>
      </c>
      <c r="P182" s="94">
        <v>0</v>
      </c>
      <c r="Q182" s="94">
        <v>0</v>
      </c>
      <c r="R182" s="115">
        <v>0</v>
      </c>
      <c r="S182" s="115">
        <v>0</v>
      </c>
      <c r="T182" s="115">
        <v>0</v>
      </c>
      <c r="U182" s="115">
        <v>0</v>
      </c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38"/>
      <c r="AU182" s="138"/>
      <c r="AV182" s="138"/>
      <c r="AW182" s="138"/>
      <c r="AX182" s="138"/>
      <c r="AY182" s="138"/>
      <c r="AZ182" s="138"/>
      <c r="BA182" s="138"/>
      <c r="BB182" s="138"/>
    </row>
    <row r="183" spans="1:54">
      <c r="A183" s="89" t="s">
        <v>344</v>
      </c>
      <c r="B183" s="89" t="s">
        <v>2330</v>
      </c>
      <c r="C183" s="92">
        <v>1602424094</v>
      </c>
      <c r="D183" s="92">
        <v>3129170993</v>
      </c>
      <c r="E183" s="92">
        <v>4680390186</v>
      </c>
      <c r="F183" s="92">
        <v>5379170340</v>
      </c>
      <c r="G183" s="92">
        <v>6593872764</v>
      </c>
      <c r="H183" s="92">
        <v>7257616351</v>
      </c>
      <c r="I183" s="92">
        <v>7098937706</v>
      </c>
      <c r="J183" s="92">
        <v>6998042519</v>
      </c>
      <c r="K183" s="92">
        <v>4238817437</v>
      </c>
      <c r="L183" s="92">
        <v>4887894436</v>
      </c>
      <c r="M183" s="115">
        <v>49935544718.179794</v>
      </c>
      <c r="N183" s="115">
        <v>57466731755.1063</v>
      </c>
      <c r="O183" s="115">
        <v>68928984896.405197</v>
      </c>
      <c r="P183" s="94">
        <v>75002571692.914413</v>
      </c>
      <c r="Q183" s="94">
        <v>79831018438.217087</v>
      </c>
      <c r="R183" s="115">
        <v>86744361156.947601</v>
      </c>
      <c r="S183" s="115">
        <v>95631117727.979996</v>
      </c>
      <c r="T183" s="115">
        <v>100979604131.87</v>
      </c>
      <c r="U183" s="115">
        <v>108858615043.659</v>
      </c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</row>
    <row r="184" spans="1:54">
      <c r="A184" s="89" t="s">
        <v>345</v>
      </c>
      <c r="B184" s="89" t="s">
        <v>2351</v>
      </c>
      <c r="C184" s="92">
        <v>-649953754</v>
      </c>
      <c r="D184" s="92">
        <v>-785061830</v>
      </c>
      <c r="E184" s="92">
        <v>-1109373710</v>
      </c>
      <c r="F184" s="92">
        <v>-1332585054</v>
      </c>
      <c r="G184" s="92">
        <v>-1780647306</v>
      </c>
      <c r="H184" s="92">
        <v>-2269625600</v>
      </c>
      <c r="I184" s="92">
        <v>-2635665871</v>
      </c>
      <c r="J184" s="92">
        <v>-2952940247</v>
      </c>
      <c r="K184" s="92">
        <v>-1705101847</v>
      </c>
      <c r="L184" s="92">
        <v>-2006515450</v>
      </c>
      <c r="M184" s="115">
        <v>-29675005361.836601</v>
      </c>
      <c r="N184" s="115">
        <v>-31906899939.440899</v>
      </c>
      <c r="O184" s="115">
        <v>-35609472892.248901</v>
      </c>
      <c r="P184" s="115">
        <v>-40281936787.762001</v>
      </c>
      <c r="Q184" s="115">
        <v>-45287267485.165497</v>
      </c>
      <c r="R184" s="115">
        <v>-49575095975.476501</v>
      </c>
      <c r="S184" s="115">
        <v>-54048131575.709999</v>
      </c>
      <c r="T184" s="140">
        <v>-58907460736.379997</v>
      </c>
      <c r="U184" s="140">
        <v>-63800751810.300499</v>
      </c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</row>
    <row r="185" spans="1:54">
      <c r="A185" s="89" t="s">
        <v>2361</v>
      </c>
      <c r="B185" s="89" t="s">
        <v>2362</v>
      </c>
      <c r="C185" s="92">
        <v>0</v>
      </c>
      <c r="D185" s="92">
        <v>0</v>
      </c>
      <c r="E185" s="92">
        <v>0</v>
      </c>
      <c r="F185" s="92">
        <v>0</v>
      </c>
      <c r="G185" s="92">
        <v>0</v>
      </c>
      <c r="H185" s="92">
        <v>0</v>
      </c>
      <c r="I185" s="92">
        <v>0</v>
      </c>
      <c r="J185" s="92">
        <v>0</v>
      </c>
      <c r="K185" s="92">
        <v>0</v>
      </c>
      <c r="L185" s="92">
        <v>0</v>
      </c>
      <c r="M185" s="115">
        <v>0</v>
      </c>
      <c r="N185" s="115">
        <v>-2176517227.5563998</v>
      </c>
      <c r="O185" s="115">
        <v>-3099019202.1050801</v>
      </c>
      <c r="P185" s="94">
        <v>-3473231349.2113299</v>
      </c>
      <c r="Q185" s="94">
        <v>-3254557901.2734199</v>
      </c>
      <c r="R185" s="115">
        <v>-3648091406.6589303</v>
      </c>
      <c r="S185" s="115">
        <v>-5530704247.1199999</v>
      </c>
      <c r="T185" s="140">
        <v>-5468126625.71</v>
      </c>
      <c r="U185" s="140">
        <v>-5718056239.4695501</v>
      </c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  <c r="AV185" s="138"/>
      <c r="AW185" s="138"/>
      <c r="AX185" s="138"/>
      <c r="AY185" s="138"/>
      <c r="AZ185" s="138"/>
      <c r="BA185" s="138"/>
      <c r="BB185" s="138"/>
    </row>
    <row r="186" spans="1:54" ht="25.5">
      <c r="A186" s="89" t="s">
        <v>2372</v>
      </c>
      <c r="B186" s="89" t="s">
        <v>2373</v>
      </c>
      <c r="C186" s="92">
        <v>0</v>
      </c>
      <c r="D186" s="92">
        <v>0</v>
      </c>
      <c r="E186" s="92">
        <v>0</v>
      </c>
      <c r="F186" s="92">
        <v>0</v>
      </c>
      <c r="G186" s="92">
        <v>0</v>
      </c>
      <c r="H186" s="92">
        <v>0</v>
      </c>
      <c r="I186" s="92">
        <v>0</v>
      </c>
      <c r="J186" s="92">
        <v>0</v>
      </c>
      <c r="K186" s="92">
        <v>0</v>
      </c>
      <c r="L186" s="92">
        <v>0</v>
      </c>
      <c r="M186" s="115">
        <v>0</v>
      </c>
      <c r="N186" s="115">
        <v>22288687.524</v>
      </c>
      <c r="O186" s="115">
        <v>10187118.555020001</v>
      </c>
      <c r="P186" s="94">
        <v>9164004.1835200004</v>
      </c>
      <c r="Q186" s="94">
        <v>12985893.034</v>
      </c>
      <c r="R186" s="115">
        <v>11825563.78623</v>
      </c>
      <c r="S186" s="115">
        <v>8837200.5199999996</v>
      </c>
      <c r="T186" s="115">
        <v>6977324.7300000004</v>
      </c>
      <c r="U186" s="115">
        <v>4332215.3224900002</v>
      </c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</row>
    <row r="187" spans="1:54">
      <c r="A187" s="89" t="s">
        <v>2380</v>
      </c>
      <c r="B187" s="89" t="s">
        <v>2381</v>
      </c>
      <c r="C187" s="92">
        <v>0</v>
      </c>
      <c r="D187" s="95">
        <v>0</v>
      </c>
      <c r="E187" s="95">
        <v>0</v>
      </c>
      <c r="F187" s="95">
        <v>0</v>
      </c>
      <c r="G187" s="95">
        <v>0</v>
      </c>
      <c r="H187" s="95">
        <v>0</v>
      </c>
      <c r="I187" s="95">
        <v>0</v>
      </c>
      <c r="J187" s="95">
        <v>0</v>
      </c>
      <c r="K187" s="95">
        <v>0</v>
      </c>
      <c r="L187" s="95">
        <v>0</v>
      </c>
      <c r="M187" s="115">
        <v>0</v>
      </c>
      <c r="N187" s="115">
        <v>107355.97900000001</v>
      </c>
      <c r="O187" s="115">
        <v>121569.00199999999</v>
      </c>
      <c r="P187" s="94">
        <v>112135.7</v>
      </c>
      <c r="Q187" s="94">
        <v>76168.054999999993</v>
      </c>
      <c r="R187" s="115">
        <v>217738.005</v>
      </c>
      <c r="S187" s="115">
        <v>130073.3</v>
      </c>
      <c r="T187" s="115">
        <v>101889.1</v>
      </c>
      <c r="U187" s="115">
        <v>12831.9</v>
      </c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38"/>
      <c r="AZ187" s="138"/>
      <c r="BA187" s="138"/>
      <c r="BB187" s="138"/>
    </row>
    <row r="188" spans="1:54">
      <c r="A188" s="89" t="s">
        <v>2386</v>
      </c>
      <c r="B188" s="89" t="s">
        <v>2387</v>
      </c>
      <c r="C188" s="92">
        <v>0</v>
      </c>
      <c r="D188" s="92">
        <v>0</v>
      </c>
      <c r="E188" s="92">
        <v>0</v>
      </c>
      <c r="F188" s="92">
        <v>0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115">
        <v>0</v>
      </c>
      <c r="N188" s="115">
        <v>0</v>
      </c>
      <c r="O188" s="115">
        <v>394297.74900000001</v>
      </c>
      <c r="P188" s="94">
        <v>1092219.7488299999</v>
      </c>
      <c r="Q188" s="94">
        <v>831307.24477999995</v>
      </c>
      <c r="R188" s="115">
        <v>842668.84477999993</v>
      </c>
      <c r="S188" s="115">
        <v>847913.76</v>
      </c>
      <c r="T188" s="115">
        <v>847080.81</v>
      </c>
      <c r="U188" s="115">
        <v>1021373.61468</v>
      </c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  <c r="AW188" s="138"/>
      <c r="AX188" s="138"/>
      <c r="AY188" s="138"/>
      <c r="AZ188" s="138"/>
      <c r="BA188" s="138"/>
      <c r="BB188" s="138"/>
    </row>
    <row r="189" spans="1:54">
      <c r="A189" s="89" t="s">
        <v>2390</v>
      </c>
      <c r="B189" s="89" t="s">
        <v>2391</v>
      </c>
      <c r="C189" s="92">
        <v>0</v>
      </c>
      <c r="D189" s="92">
        <v>0</v>
      </c>
      <c r="E189" s="92">
        <v>0</v>
      </c>
      <c r="F189" s="92">
        <v>0</v>
      </c>
      <c r="G189" s="92">
        <v>0</v>
      </c>
      <c r="H189" s="92">
        <v>0</v>
      </c>
      <c r="I189" s="92">
        <v>0</v>
      </c>
      <c r="J189" s="92">
        <v>0</v>
      </c>
      <c r="K189" s="92">
        <v>0</v>
      </c>
      <c r="L189" s="92">
        <v>0</v>
      </c>
      <c r="M189" s="115">
        <v>0</v>
      </c>
      <c r="N189" s="115">
        <v>5806322214.6766205</v>
      </c>
      <c r="O189" s="115">
        <v>7216491305.2400599</v>
      </c>
      <c r="P189" s="94">
        <v>8202280081.79844</v>
      </c>
      <c r="Q189" s="94">
        <v>10296936944.8864</v>
      </c>
      <c r="R189" s="115">
        <v>15491416383.564899</v>
      </c>
      <c r="S189" s="115">
        <v>11010175733.940001</v>
      </c>
      <c r="T189" s="115">
        <v>14546028964.41</v>
      </c>
      <c r="U189" s="115">
        <v>8143693666.6680899</v>
      </c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  <c r="AV189" s="138"/>
      <c r="AW189" s="138"/>
      <c r="AX189" s="138"/>
      <c r="AY189" s="138"/>
      <c r="AZ189" s="138"/>
      <c r="BA189" s="138"/>
      <c r="BB189" s="138"/>
    </row>
    <row r="190" spans="1:54">
      <c r="A190" s="89" t="s">
        <v>2417</v>
      </c>
      <c r="B190" s="89" t="s">
        <v>2418</v>
      </c>
      <c r="C190" s="92">
        <v>0</v>
      </c>
      <c r="D190" s="92">
        <v>0</v>
      </c>
      <c r="E190" s="92">
        <v>0</v>
      </c>
      <c r="F190" s="92">
        <v>0</v>
      </c>
      <c r="G190" s="92">
        <v>0</v>
      </c>
      <c r="H190" s="92">
        <v>0</v>
      </c>
      <c r="I190" s="92">
        <v>0</v>
      </c>
      <c r="J190" s="92">
        <v>0</v>
      </c>
      <c r="K190" s="92">
        <v>0</v>
      </c>
      <c r="L190" s="92">
        <v>0</v>
      </c>
      <c r="M190" s="115">
        <v>0</v>
      </c>
      <c r="N190" s="115">
        <v>1285203083.3015702</v>
      </c>
      <c r="O190" s="115">
        <v>1421225553.6429999</v>
      </c>
      <c r="P190" s="115">
        <v>1348215635.6583898</v>
      </c>
      <c r="Q190" s="115">
        <v>2038568850.8064699</v>
      </c>
      <c r="R190" s="115">
        <v>2431590196.1368599</v>
      </c>
      <c r="S190" s="115">
        <v>5142192565.4700003</v>
      </c>
      <c r="T190" s="115">
        <v>8765209387.5200005</v>
      </c>
      <c r="U190" s="115">
        <v>12493726360.6448</v>
      </c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  <c r="AT190" s="138"/>
      <c r="AU190" s="138"/>
      <c r="AV190" s="138"/>
      <c r="AW190" s="138"/>
      <c r="AX190" s="138"/>
      <c r="AY190" s="138"/>
      <c r="AZ190" s="138"/>
      <c r="BA190" s="138"/>
      <c r="BB190" s="138"/>
    </row>
    <row r="191" spans="1:54">
      <c r="A191" s="89" t="s">
        <v>2427</v>
      </c>
      <c r="B191" s="89" t="s">
        <v>2428</v>
      </c>
      <c r="C191" s="92">
        <v>0</v>
      </c>
      <c r="D191" s="92">
        <v>0</v>
      </c>
      <c r="E191" s="92">
        <v>0</v>
      </c>
      <c r="F191" s="92">
        <v>0</v>
      </c>
      <c r="G191" s="92">
        <v>0</v>
      </c>
      <c r="H191" s="92">
        <v>0</v>
      </c>
      <c r="I191" s="92">
        <v>0</v>
      </c>
      <c r="J191" s="92">
        <v>0</v>
      </c>
      <c r="K191" s="92">
        <v>0</v>
      </c>
      <c r="L191" s="92">
        <v>0</v>
      </c>
      <c r="M191" s="115">
        <v>0</v>
      </c>
      <c r="N191" s="115">
        <v>12085095.662659999</v>
      </c>
      <c r="O191" s="115">
        <v>579684612.27918994</v>
      </c>
      <c r="P191" s="115">
        <v>473404.25</v>
      </c>
      <c r="Q191" s="115">
        <v>587928.26399999997</v>
      </c>
      <c r="R191" s="115">
        <v>2343607.9920300003</v>
      </c>
      <c r="S191" s="115">
        <v>19488731.82</v>
      </c>
      <c r="T191" s="115">
        <v>8907720.0099999998</v>
      </c>
      <c r="U191" s="115">
        <v>7114806.0138800004</v>
      </c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38"/>
      <c r="AU191" s="138"/>
      <c r="AV191" s="138"/>
      <c r="AW191" s="138"/>
      <c r="AX191" s="138"/>
      <c r="AY191" s="138"/>
      <c r="AZ191" s="138"/>
      <c r="BA191" s="138"/>
      <c r="BB191" s="138"/>
    </row>
    <row r="192" spans="1:54">
      <c r="A192" s="89" t="s">
        <v>2439</v>
      </c>
      <c r="B192" s="89" t="s">
        <v>2440</v>
      </c>
      <c r="C192" s="92">
        <v>0</v>
      </c>
      <c r="D192" s="92">
        <v>0</v>
      </c>
      <c r="E192" s="92">
        <v>0</v>
      </c>
      <c r="F192" s="92">
        <v>0</v>
      </c>
      <c r="G192" s="92">
        <v>0</v>
      </c>
      <c r="H192" s="92">
        <v>0</v>
      </c>
      <c r="I192" s="92">
        <v>0</v>
      </c>
      <c r="J192" s="92">
        <v>0</v>
      </c>
      <c r="K192" s="92">
        <v>0</v>
      </c>
      <c r="L192" s="92">
        <v>0</v>
      </c>
      <c r="M192" s="115">
        <v>0</v>
      </c>
      <c r="N192" s="115">
        <v>679578.77061999997</v>
      </c>
      <c r="O192" s="115">
        <v>8894649.3451499995</v>
      </c>
      <c r="P192" s="115">
        <v>0</v>
      </c>
      <c r="Q192" s="115">
        <v>0</v>
      </c>
      <c r="R192" s="115">
        <v>0</v>
      </c>
      <c r="S192" s="115">
        <v>0</v>
      </c>
      <c r="T192" s="115">
        <v>0</v>
      </c>
      <c r="U192" s="115">
        <v>0</v>
      </c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  <c r="AT192" s="138"/>
      <c r="AU192" s="138"/>
      <c r="AV192" s="138"/>
      <c r="AW192" s="138"/>
      <c r="AX192" s="138"/>
      <c r="AY192" s="138"/>
      <c r="AZ192" s="138"/>
      <c r="BA192" s="138"/>
      <c r="BB192" s="138"/>
    </row>
    <row r="193" spans="1:54" ht="38.25">
      <c r="A193" s="89" t="s">
        <v>2450</v>
      </c>
      <c r="B193" s="89" t="s">
        <v>7665</v>
      </c>
      <c r="C193" s="92">
        <v>0</v>
      </c>
      <c r="D193" s="92">
        <v>0</v>
      </c>
      <c r="E193" s="92">
        <v>0</v>
      </c>
      <c r="F193" s="92">
        <v>0</v>
      </c>
      <c r="G193" s="92">
        <v>0</v>
      </c>
      <c r="H193" s="92">
        <v>0</v>
      </c>
      <c r="I193" s="92">
        <v>0</v>
      </c>
      <c r="J193" s="92">
        <v>0</v>
      </c>
      <c r="K193" s="92">
        <v>0</v>
      </c>
      <c r="L193" s="92">
        <v>0</v>
      </c>
      <c r="M193" s="115">
        <v>0</v>
      </c>
      <c r="N193" s="115">
        <v>3083110336.7631001</v>
      </c>
      <c r="O193" s="115">
        <v>5153026445.6925707</v>
      </c>
      <c r="P193" s="115">
        <v>7483191965.3001499</v>
      </c>
      <c r="Q193" s="115">
        <v>9462627075.03162</v>
      </c>
      <c r="R193" s="115">
        <v>10323093417.091499</v>
      </c>
      <c r="S193" s="115">
        <v>10077717355.35</v>
      </c>
      <c r="T193" s="115">
        <v>14660257794.25</v>
      </c>
      <c r="U193" s="115">
        <v>9423935255.4428291</v>
      </c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  <c r="AT193" s="138"/>
      <c r="AU193" s="138"/>
      <c r="AV193" s="138"/>
      <c r="AW193" s="138"/>
      <c r="AX193" s="138"/>
      <c r="AY193" s="138"/>
      <c r="AZ193" s="138"/>
      <c r="BA193" s="138"/>
      <c r="BB193" s="138"/>
    </row>
    <row r="194" spans="1:54" ht="25.5">
      <c r="A194" s="89" t="s">
        <v>7658</v>
      </c>
      <c r="B194" s="89" t="s">
        <v>7659</v>
      </c>
      <c r="C194" s="92">
        <v>0</v>
      </c>
      <c r="D194" s="92">
        <v>0</v>
      </c>
      <c r="E194" s="92">
        <v>0</v>
      </c>
      <c r="F194" s="92">
        <v>0</v>
      </c>
      <c r="G194" s="92">
        <v>0</v>
      </c>
      <c r="H194" s="92">
        <v>0</v>
      </c>
      <c r="I194" s="92">
        <v>0</v>
      </c>
      <c r="J194" s="92">
        <v>0</v>
      </c>
      <c r="K194" s="92">
        <v>0</v>
      </c>
      <c r="L194" s="92">
        <v>0</v>
      </c>
      <c r="M194" s="115">
        <v>0</v>
      </c>
      <c r="N194" s="115">
        <v>0</v>
      </c>
      <c r="O194" s="115">
        <v>275398.71600000001</v>
      </c>
      <c r="P194" s="115">
        <v>1429869.12714</v>
      </c>
      <c r="Q194" s="115">
        <v>1636903.72114</v>
      </c>
      <c r="R194" s="115">
        <v>1269662.6625699999</v>
      </c>
      <c r="S194" s="115">
        <v>898611.41</v>
      </c>
      <c r="T194" s="115">
        <v>110220776.61</v>
      </c>
      <c r="U194" s="115">
        <v>885757022.68499994</v>
      </c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  <c r="AT194" s="138"/>
      <c r="AU194" s="138"/>
      <c r="AV194" s="138"/>
      <c r="AW194" s="138"/>
      <c r="AX194" s="138"/>
      <c r="AY194" s="138"/>
      <c r="AZ194" s="138"/>
      <c r="BA194" s="138"/>
      <c r="BB194" s="138"/>
    </row>
    <row r="195" spans="1:54">
      <c r="A195" s="89" t="s">
        <v>346</v>
      </c>
      <c r="B195" s="89" t="s">
        <v>67</v>
      </c>
      <c r="C195" s="92">
        <v>27506633669</v>
      </c>
      <c r="D195" s="92">
        <v>30453288089</v>
      </c>
      <c r="E195" s="92">
        <v>27306025265</v>
      </c>
      <c r="F195" s="92">
        <v>33736425710</v>
      </c>
      <c r="G195" s="92">
        <v>39716296183</v>
      </c>
      <c r="H195" s="92">
        <v>47012695267</v>
      </c>
      <c r="I195" s="92">
        <v>57504952938</v>
      </c>
      <c r="J195" s="92">
        <v>64938165105</v>
      </c>
      <c r="K195" s="92">
        <v>45002072855</v>
      </c>
      <c r="L195" s="92">
        <v>41293322283</v>
      </c>
      <c r="M195" s="115">
        <v>48848689936.3992</v>
      </c>
      <c r="N195" s="115">
        <v>0</v>
      </c>
      <c r="O195" s="115">
        <v>0</v>
      </c>
      <c r="P195" s="115">
        <v>0</v>
      </c>
      <c r="Q195" s="115">
        <v>0</v>
      </c>
      <c r="R195" s="115">
        <v>0</v>
      </c>
      <c r="S195" s="115">
        <v>0</v>
      </c>
      <c r="T195" s="115">
        <v>0</v>
      </c>
      <c r="U195" s="115">
        <v>0</v>
      </c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38"/>
      <c r="AU195" s="138"/>
      <c r="AV195" s="138"/>
      <c r="AW195" s="138"/>
      <c r="AX195" s="138"/>
      <c r="AY195" s="138"/>
      <c r="AZ195" s="138"/>
      <c r="BA195" s="138"/>
      <c r="BB195" s="138"/>
    </row>
    <row r="196" spans="1:54" ht="25.5">
      <c r="A196" s="89" t="s">
        <v>347</v>
      </c>
      <c r="B196" s="89" t="s">
        <v>173</v>
      </c>
      <c r="C196" s="92">
        <v>-4363654125</v>
      </c>
      <c r="D196" s="92">
        <v>-4925522301</v>
      </c>
      <c r="E196" s="92">
        <v>-3953108159</v>
      </c>
      <c r="F196" s="92">
        <v>-3986811322</v>
      </c>
      <c r="G196" s="92">
        <v>-6776968935</v>
      </c>
      <c r="H196" s="92">
        <v>-5713319660</v>
      </c>
      <c r="I196" s="92">
        <v>-12627177552</v>
      </c>
      <c r="J196" s="92">
        <v>-11849605175</v>
      </c>
      <c r="K196" s="92">
        <v>-16197562930</v>
      </c>
      <c r="L196" s="92">
        <v>-6012081057</v>
      </c>
      <c r="M196" s="115">
        <v>-6534500456.7147694</v>
      </c>
      <c r="N196" s="115">
        <v>0</v>
      </c>
      <c r="O196" s="115">
        <v>0</v>
      </c>
      <c r="P196" s="95">
        <v>0</v>
      </c>
      <c r="Q196" s="95">
        <v>0</v>
      </c>
      <c r="R196" s="115">
        <v>0</v>
      </c>
      <c r="S196" s="115">
        <v>0</v>
      </c>
      <c r="T196" s="115">
        <v>0</v>
      </c>
      <c r="U196" s="115">
        <v>-28623661783.040302</v>
      </c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  <c r="AT196" s="138"/>
      <c r="AU196" s="138"/>
      <c r="AV196" s="138"/>
      <c r="AW196" s="138"/>
      <c r="AX196" s="138"/>
      <c r="AY196" s="138"/>
      <c r="AZ196" s="138"/>
      <c r="BA196" s="138"/>
      <c r="BB196" s="138"/>
    </row>
    <row r="197" spans="1:54" ht="25.5">
      <c r="A197" s="89" t="s">
        <v>7775</v>
      </c>
      <c r="B197" s="89" t="s">
        <v>7776</v>
      </c>
      <c r="C197" s="92">
        <v>6065261207.1199999</v>
      </c>
      <c r="D197" s="92">
        <v>1853624112.8099999</v>
      </c>
      <c r="E197" s="92">
        <v>613902062.00999999</v>
      </c>
      <c r="F197" s="92">
        <v>570489571.20000005</v>
      </c>
      <c r="G197" s="92">
        <v>-263809726.96000001</v>
      </c>
      <c r="H197" s="92">
        <v>62292521.590000004</v>
      </c>
      <c r="I197" s="92">
        <v>821386512.74000001</v>
      </c>
      <c r="J197" s="92">
        <v>65454534.990000002</v>
      </c>
      <c r="K197" s="92">
        <v>1207125363.1199999</v>
      </c>
      <c r="L197" s="92">
        <v>1190645772.97</v>
      </c>
      <c r="M197" s="115">
        <v>-489732679.06022996</v>
      </c>
      <c r="N197" s="115">
        <v>0</v>
      </c>
      <c r="O197" s="115">
        <v>0</v>
      </c>
      <c r="P197" s="95">
        <v>0</v>
      </c>
      <c r="Q197" s="95">
        <v>0</v>
      </c>
      <c r="R197" s="95">
        <v>0</v>
      </c>
      <c r="S197" s="115">
        <v>0</v>
      </c>
      <c r="T197" s="115">
        <v>0</v>
      </c>
      <c r="U197" s="115">
        <v>0</v>
      </c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  <c r="AT197" s="138"/>
      <c r="AU197" s="138"/>
      <c r="AV197" s="138"/>
      <c r="AW197" s="138"/>
      <c r="AX197" s="138"/>
      <c r="AY197" s="138"/>
      <c r="AZ197" s="138"/>
      <c r="BA197" s="138"/>
      <c r="BB197" s="138"/>
    </row>
    <row r="198" spans="1:54">
      <c r="A198" s="87">
        <v>2</v>
      </c>
      <c r="B198" s="88" t="s">
        <v>157</v>
      </c>
      <c r="C198" s="96">
        <v>336459577058</v>
      </c>
      <c r="D198" s="96">
        <v>360083735757</v>
      </c>
      <c r="E198" s="96">
        <v>410305790858</v>
      </c>
      <c r="F198" s="96">
        <v>462695085512</v>
      </c>
      <c r="G198" s="96">
        <v>478778728720</v>
      </c>
      <c r="H198" s="96">
        <v>542608028181.01001</v>
      </c>
      <c r="I198" s="96">
        <v>599000861472.01001</v>
      </c>
      <c r="J198" s="96">
        <v>684749021985.01001</v>
      </c>
      <c r="K198" s="96">
        <v>701873111986</v>
      </c>
      <c r="L198" s="96">
        <v>758913745926.98999</v>
      </c>
      <c r="M198" s="113">
        <v>811571870586.724</v>
      </c>
      <c r="N198" s="113">
        <v>1050576333282.28</v>
      </c>
      <c r="O198" s="113">
        <v>1370572810221.47</v>
      </c>
      <c r="P198" s="113">
        <v>1526706651553.98</v>
      </c>
      <c r="Q198" s="113">
        <v>1756073100018.855</v>
      </c>
      <c r="R198" s="113">
        <v>2014333052775.76</v>
      </c>
      <c r="S198" s="113">
        <v>2145591980240.9399</v>
      </c>
      <c r="T198" s="113">
        <v>2365359774427.6802</v>
      </c>
      <c r="U198" s="113">
        <v>2665678951042.25</v>
      </c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  <c r="AT198" s="138"/>
      <c r="AU198" s="138"/>
      <c r="AV198" s="138"/>
      <c r="AW198" s="138"/>
      <c r="AX198" s="138"/>
      <c r="AY198" s="138"/>
      <c r="AZ198" s="138"/>
      <c r="BA198" s="138"/>
      <c r="BB198" s="138"/>
    </row>
    <row r="199" spans="1:54" ht="25.5">
      <c r="A199" s="89" t="s">
        <v>348</v>
      </c>
      <c r="B199" s="89" t="s">
        <v>66</v>
      </c>
      <c r="C199" s="92">
        <v>9190805535</v>
      </c>
      <c r="D199" s="92">
        <v>11382188015</v>
      </c>
      <c r="E199" s="92">
        <v>13338948941</v>
      </c>
      <c r="F199" s="92">
        <v>15259457139</v>
      </c>
      <c r="G199" s="92">
        <v>17763802931</v>
      </c>
      <c r="H199" s="92">
        <v>19465341833</v>
      </c>
      <c r="I199" s="92">
        <v>21293240536</v>
      </c>
      <c r="J199" s="92">
        <v>22212894622</v>
      </c>
      <c r="K199" s="92">
        <v>23055300115</v>
      </c>
      <c r="L199" s="92">
        <v>23873173866</v>
      </c>
      <c r="M199" s="115">
        <v>23529663786.865398</v>
      </c>
      <c r="N199" s="115">
        <v>23637359932.108898</v>
      </c>
      <c r="O199" s="115">
        <v>24899285657.1422</v>
      </c>
      <c r="P199" s="115">
        <v>28562006312.742302</v>
      </c>
      <c r="Q199" s="115">
        <v>30620699175.245701</v>
      </c>
      <c r="R199" s="115">
        <v>31893017493.4081</v>
      </c>
      <c r="S199" s="115">
        <v>34972649776.699997</v>
      </c>
      <c r="T199" s="115">
        <v>38354002744.18</v>
      </c>
      <c r="U199" s="115">
        <v>47028405138.330704</v>
      </c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  <c r="AV199" s="138"/>
      <c r="AW199" s="138"/>
      <c r="AX199" s="138"/>
      <c r="AY199" s="138"/>
      <c r="AZ199" s="138"/>
      <c r="BA199" s="138"/>
      <c r="BB199" s="138"/>
    </row>
    <row r="200" spans="1:54">
      <c r="A200" s="89" t="s">
        <v>349</v>
      </c>
      <c r="B200" s="89" t="s">
        <v>215</v>
      </c>
      <c r="C200" s="92">
        <v>0</v>
      </c>
      <c r="D200" s="92">
        <v>0</v>
      </c>
      <c r="E200" s="92">
        <v>0</v>
      </c>
      <c r="F200" s="92">
        <v>0</v>
      </c>
      <c r="G200" s="92">
        <v>0</v>
      </c>
      <c r="H200" s="92">
        <v>0</v>
      </c>
      <c r="I200" s="92">
        <v>0</v>
      </c>
      <c r="J200" s="92">
        <v>0</v>
      </c>
      <c r="K200" s="92">
        <v>0</v>
      </c>
      <c r="L200" s="92">
        <v>0</v>
      </c>
      <c r="M200" s="115">
        <v>2320955.9500000002</v>
      </c>
      <c r="N200" s="115">
        <v>1798792.8130000001</v>
      </c>
      <c r="O200" s="115">
        <v>1672373.3629999999</v>
      </c>
      <c r="P200" s="115">
        <v>133446.435</v>
      </c>
      <c r="Q200" s="115">
        <v>121034.151</v>
      </c>
      <c r="R200" s="115">
        <v>21122111.838</v>
      </c>
      <c r="S200" s="115">
        <v>0</v>
      </c>
      <c r="T200" s="115">
        <v>0</v>
      </c>
      <c r="U200" s="115">
        <v>0</v>
      </c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38"/>
      <c r="AU200" s="138"/>
      <c r="AV200" s="138"/>
      <c r="AW200" s="138"/>
      <c r="AX200" s="138"/>
      <c r="AY200" s="138"/>
      <c r="AZ200" s="138"/>
      <c r="BA200" s="138"/>
      <c r="BB200" s="138"/>
    </row>
    <row r="201" spans="1:54">
      <c r="A201" s="89" t="s">
        <v>350</v>
      </c>
      <c r="B201" s="89" t="s">
        <v>65</v>
      </c>
      <c r="C201" s="92">
        <v>9190805535</v>
      </c>
      <c r="D201" s="92">
        <v>11382188015</v>
      </c>
      <c r="E201" s="92">
        <v>13338948941</v>
      </c>
      <c r="F201" s="92">
        <v>15259457139</v>
      </c>
      <c r="G201" s="92">
        <v>17763802931</v>
      </c>
      <c r="H201" s="92">
        <v>19465341833</v>
      </c>
      <c r="I201" s="92">
        <v>21293240536</v>
      </c>
      <c r="J201" s="92">
        <v>22212894622</v>
      </c>
      <c r="K201" s="92">
        <v>23055300115</v>
      </c>
      <c r="L201" s="92">
        <v>23873173866</v>
      </c>
      <c r="M201" s="115">
        <v>23527342830.915398</v>
      </c>
      <c r="N201" s="115">
        <v>23635561139.295898</v>
      </c>
      <c r="O201" s="115">
        <v>24897613283.779198</v>
      </c>
      <c r="P201" s="115">
        <v>28561872866.307301</v>
      </c>
      <c r="Q201" s="115">
        <v>30620578141.0947</v>
      </c>
      <c r="R201" s="115">
        <v>31871895381.570103</v>
      </c>
      <c r="S201" s="115">
        <v>34972649776.699997</v>
      </c>
      <c r="T201" s="115">
        <v>38354002744.18</v>
      </c>
      <c r="U201" s="115">
        <v>47028405138.330704</v>
      </c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38"/>
      <c r="AU201" s="138"/>
      <c r="AV201" s="138"/>
      <c r="AW201" s="138"/>
      <c r="AX201" s="138"/>
      <c r="AY201" s="138"/>
      <c r="AZ201" s="138"/>
      <c r="BA201" s="138"/>
      <c r="BB201" s="138"/>
    </row>
    <row r="202" spans="1:54">
      <c r="A202" s="89" t="s">
        <v>351</v>
      </c>
      <c r="B202" s="89" t="s">
        <v>2406</v>
      </c>
      <c r="C202" s="92">
        <v>116465367240</v>
      </c>
      <c r="D202" s="92">
        <v>130649267557</v>
      </c>
      <c r="E202" s="92">
        <v>151416834544</v>
      </c>
      <c r="F202" s="92">
        <v>165068568323</v>
      </c>
      <c r="G202" s="92">
        <v>179912336108</v>
      </c>
      <c r="H202" s="92">
        <v>219819630399</v>
      </c>
      <c r="I202" s="92">
        <v>252954144677</v>
      </c>
      <c r="J202" s="92">
        <v>313705696252</v>
      </c>
      <c r="K202" s="92">
        <v>375928442639</v>
      </c>
      <c r="L202" s="92">
        <v>413947909836</v>
      </c>
      <c r="M202" s="115">
        <v>441837892045.94598</v>
      </c>
      <c r="N202" s="115">
        <v>408738715843.90399</v>
      </c>
      <c r="O202" s="115">
        <v>438118211076.62903</v>
      </c>
      <c r="P202" s="115">
        <v>511149183661.16101</v>
      </c>
      <c r="Q202" s="115">
        <v>601351689461.45898</v>
      </c>
      <c r="R202" s="115">
        <v>689842782205.68005</v>
      </c>
      <c r="S202" s="115">
        <v>686239347484.46997</v>
      </c>
      <c r="T202" s="115">
        <v>806019193678.63</v>
      </c>
      <c r="U202" s="115">
        <v>941986221085.29395</v>
      </c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38"/>
      <c r="AU202" s="138"/>
      <c r="AV202" s="138"/>
      <c r="AW202" s="138"/>
      <c r="AX202" s="138"/>
      <c r="AY202" s="138"/>
      <c r="AZ202" s="138"/>
      <c r="BA202" s="138"/>
      <c r="BB202" s="138"/>
    </row>
    <row r="203" spans="1:54" ht="25.5">
      <c r="A203" s="89" t="s">
        <v>352</v>
      </c>
      <c r="B203" s="89" t="s">
        <v>64</v>
      </c>
      <c r="C203" s="92">
        <v>2925703994</v>
      </c>
      <c r="D203" s="92">
        <v>1878281191</v>
      </c>
      <c r="E203" s="92">
        <v>1750548394</v>
      </c>
      <c r="F203" s="92">
        <v>4896509933</v>
      </c>
      <c r="G203" s="92">
        <v>6932586235</v>
      </c>
      <c r="H203" s="92">
        <v>843726838</v>
      </c>
      <c r="I203" s="92">
        <v>3157502727</v>
      </c>
      <c r="J203" s="92">
        <v>140944579</v>
      </c>
      <c r="K203" s="92">
        <v>1939207077</v>
      </c>
      <c r="L203" s="92">
        <v>8892060025</v>
      </c>
      <c r="M203" s="115">
        <v>8891520266.6910191</v>
      </c>
      <c r="N203" s="115">
        <v>0</v>
      </c>
      <c r="O203" s="115">
        <v>0</v>
      </c>
      <c r="P203" s="115">
        <v>0</v>
      </c>
      <c r="Q203" s="115">
        <v>0</v>
      </c>
      <c r="R203" s="115">
        <v>0</v>
      </c>
      <c r="S203" s="115">
        <v>0</v>
      </c>
      <c r="T203" s="115">
        <v>0</v>
      </c>
      <c r="U203" s="115">
        <v>0</v>
      </c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  <c r="AV203" s="138"/>
      <c r="AW203" s="138"/>
      <c r="AX203" s="138"/>
      <c r="AY203" s="138"/>
      <c r="AZ203" s="138"/>
      <c r="BA203" s="138"/>
      <c r="BB203" s="138"/>
    </row>
    <row r="204" spans="1:54" ht="25.5">
      <c r="A204" s="89" t="s">
        <v>353</v>
      </c>
      <c r="B204" s="89" t="s">
        <v>63</v>
      </c>
      <c r="C204" s="92">
        <v>64406522734</v>
      </c>
      <c r="D204" s="92">
        <v>73517969831</v>
      </c>
      <c r="E204" s="92">
        <v>86773365204</v>
      </c>
      <c r="F204" s="92">
        <v>97443379323</v>
      </c>
      <c r="G204" s="92">
        <v>105584806657</v>
      </c>
      <c r="H204" s="92">
        <v>151573285743</v>
      </c>
      <c r="I204" s="92">
        <v>165927629907</v>
      </c>
      <c r="J204" s="92">
        <v>195033728283</v>
      </c>
      <c r="K204" s="92">
        <v>200137200942</v>
      </c>
      <c r="L204" s="92">
        <v>228306379130</v>
      </c>
      <c r="M204" s="115">
        <v>254235091294</v>
      </c>
      <c r="N204" s="115">
        <v>0</v>
      </c>
      <c r="O204" s="115">
        <v>0</v>
      </c>
      <c r="P204" s="115">
        <v>0</v>
      </c>
      <c r="Q204" s="115">
        <v>0</v>
      </c>
      <c r="R204" s="115">
        <v>0</v>
      </c>
      <c r="S204" s="115">
        <v>0</v>
      </c>
      <c r="T204" s="115">
        <v>0</v>
      </c>
      <c r="U204" s="115">
        <v>0</v>
      </c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AV204" s="138"/>
      <c r="AW204" s="138"/>
      <c r="AX204" s="138"/>
      <c r="AY204" s="138"/>
      <c r="AZ204" s="138"/>
      <c r="BA204" s="138"/>
      <c r="BB204" s="138"/>
    </row>
    <row r="205" spans="1:54" ht="25.5">
      <c r="A205" s="89" t="s">
        <v>354</v>
      </c>
      <c r="B205" s="89" t="s">
        <v>62</v>
      </c>
      <c r="C205" s="92">
        <v>466115657</v>
      </c>
      <c r="D205" s="92">
        <v>55442268</v>
      </c>
      <c r="E205" s="92">
        <v>14888845</v>
      </c>
      <c r="F205" s="92">
        <v>7998871</v>
      </c>
      <c r="G205" s="92">
        <v>8124187</v>
      </c>
      <c r="H205" s="92">
        <v>7399529</v>
      </c>
      <c r="I205" s="92">
        <v>115476742</v>
      </c>
      <c r="J205" s="92">
        <v>621127576</v>
      </c>
      <c r="K205" s="92">
        <v>967923997</v>
      </c>
      <c r="L205" s="92">
        <v>371802985</v>
      </c>
      <c r="M205" s="115">
        <v>3704285794.9850001</v>
      </c>
      <c r="N205" s="115">
        <v>0</v>
      </c>
      <c r="O205" s="115">
        <v>0</v>
      </c>
      <c r="P205" s="115">
        <v>0</v>
      </c>
      <c r="Q205" s="115">
        <v>0</v>
      </c>
      <c r="R205" s="115">
        <v>0</v>
      </c>
      <c r="S205" s="115">
        <v>0</v>
      </c>
      <c r="T205" s="115">
        <v>0</v>
      </c>
      <c r="U205" s="115">
        <v>0</v>
      </c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V205" s="138"/>
      <c r="AW205" s="138"/>
      <c r="AX205" s="138"/>
      <c r="AY205" s="138"/>
      <c r="AZ205" s="138"/>
      <c r="BA205" s="138"/>
      <c r="BB205" s="138"/>
    </row>
    <row r="206" spans="1:54" ht="25.5">
      <c r="A206" s="89" t="s">
        <v>355</v>
      </c>
      <c r="B206" s="89" t="s">
        <v>61</v>
      </c>
      <c r="C206" s="92">
        <v>48665536266</v>
      </c>
      <c r="D206" s="92">
        <v>55196404660</v>
      </c>
      <c r="E206" s="92">
        <v>62877181477</v>
      </c>
      <c r="F206" s="92">
        <v>62720148557</v>
      </c>
      <c r="G206" s="92">
        <v>67386606374</v>
      </c>
      <c r="H206" s="92">
        <v>67395218289</v>
      </c>
      <c r="I206" s="92">
        <v>83753535301</v>
      </c>
      <c r="J206" s="92">
        <v>117909895814</v>
      </c>
      <c r="K206" s="92">
        <v>172884110623</v>
      </c>
      <c r="L206" s="92">
        <v>176377667696</v>
      </c>
      <c r="M206" s="115">
        <v>175006994690.26999</v>
      </c>
      <c r="N206" s="115">
        <v>0</v>
      </c>
      <c r="O206" s="115">
        <v>0</v>
      </c>
      <c r="P206" s="115">
        <v>0</v>
      </c>
      <c r="Q206" s="115">
        <v>0</v>
      </c>
      <c r="R206" s="115">
        <v>0</v>
      </c>
      <c r="S206" s="115">
        <v>0</v>
      </c>
      <c r="T206" s="115">
        <v>0</v>
      </c>
      <c r="U206" s="115">
        <v>0</v>
      </c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  <c r="AV206" s="138"/>
      <c r="AW206" s="138"/>
      <c r="AX206" s="138"/>
      <c r="AY206" s="138"/>
      <c r="AZ206" s="138"/>
      <c r="BA206" s="138"/>
      <c r="BB206" s="138"/>
    </row>
    <row r="207" spans="1:54">
      <c r="A207" s="89" t="s">
        <v>7793</v>
      </c>
      <c r="B207" s="89" t="s">
        <v>5617</v>
      </c>
      <c r="C207" s="92">
        <v>1488589</v>
      </c>
      <c r="D207" s="92">
        <v>1169607</v>
      </c>
      <c r="E207" s="92">
        <v>850624</v>
      </c>
      <c r="F207" s="92">
        <v>531639</v>
      </c>
      <c r="G207" s="92">
        <v>212655</v>
      </c>
      <c r="H207" s="92">
        <v>0</v>
      </c>
      <c r="I207" s="92">
        <v>0</v>
      </c>
      <c r="J207" s="92">
        <v>0</v>
      </c>
      <c r="K207" s="92">
        <v>0</v>
      </c>
      <c r="L207" s="92">
        <v>0</v>
      </c>
      <c r="M207" s="115">
        <v>0</v>
      </c>
      <c r="N207" s="115">
        <v>0</v>
      </c>
      <c r="O207" s="115">
        <v>0</v>
      </c>
      <c r="P207" s="115">
        <v>0</v>
      </c>
      <c r="Q207" s="115">
        <v>0</v>
      </c>
      <c r="R207" s="115">
        <v>0</v>
      </c>
      <c r="S207" s="115">
        <v>0</v>
      </c>
      <c r="T207" s="115">
        <v>0</v>
      </c>
      <c r="U207" s="115">
        <v>0</v>
      </c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</row>
    <row r="208" spans="1:54">
      <c r="A208" s="89" t="s">
        <v>2536</v>
      </c>
      <c r="B208" s="89" t="s">
        <v>2537</v>
      </c>
      <c r="C208" s="92">
        <v>0</v>
      </c>
      <c r="D208" s="92">
        <v>0</v>
      </c>
      <c r="E208" s="92">
        <v>0</v>
      </c>
      <c r="F208" s="92">
        <v>0</v>
      </c>
      <c r="G208" s="92">
        <v>0</v>
      </c>
      <c r="H208" s="92">
        <v>0</v>
      </c>
      <c r="I208" s="92">
        <v>0</v>
      </c>
      <c r="J208" s="92">
        <v>0</v>
      </c>
      <c r="K208" s="92">
        <v>0</v>
      </c>
      <c r="L208" s="92">
        <v>0</v>
      </c>
      <c r="M208" s="115">
        <v>0</v>
      </c>
      <c r="N208" s="115">
        <v>20100730429.277897</v>
      </c>
      <c r="O208" s="115">
        <v>24000221968.641701</v>
      </c>
      <c r="P208" s="115">
        <v>31310886155.606998</v>
      </c>
      <c r="Q208" s="115">
        <v>34828619664.840103</v>
      </c>
      <c r="R208" s="115">
        <v>35729332114.014206</v>
      </c>
      <c r="S208" s="115">
        <v>36000260358.370003</v>
      </c>
      <c r="T208" s="115">
        <v>44460406672.629997</v>
      </c>
      <c r="U208" s="115">
        <v>84851486646.962708</v>
      </c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</row>
    <row r="209" spans="1:54">
      <c r="A209" s="89" t="s">
        <v>2540</v>
      </c>
      <c r="B209" s="89" t="s">
        <v>2541</v>
      </c>
      <c r="C209" s="92">
        <v>0</v>
      </c>
      <c r="D209" s="92">
        <v>0</v>
      </c>
      <c r="E209" s="92">
        <v>0</v>
      </c>
      <c r="F209" s="92">
        <v>0</v>
      </c>
      <c r="G209" s="92">
        <v>0</v>
      </c>
      <c r="H209" s="92">
        <v>0</v>
      </c>
      <c r="I209" s="92">
        <v>0</v>
      </c>
      <c r="J209" s="92">
        <v>0</v>
      </c>
      <c r="K209" s="92">
        <v>0</v>
      </c>
      <c r="L209" s="92">
        <v>0</v>
      </c>
      <c r="M209" s="115">
        <v>0</v>
      </c>
      <c r="N209" s="115">
        <v>266182891935.24301</v>
      </c>
      <c r="O209" s="115">
        <v>288392287816.85303</v>
      </c>
      <c r="P209" s="115">
        <v>331003036247.896</v>
      </c>
      <c r="Q209" s="115">
        <v>372304155279.23102</v>
      </c>
      <c r="R209" s="115">
        <v>416367966321.953</v>
      </c>
      <c r="S209" s="115">
        <v>443665172230.26001</v>
      </c>
      <c r="T209" s="115">
        <v>504309461852.96002</v>
      </c>
      <c r="U209" s="115">
        <v>623792588492.42004</v>
      </c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</row>
    <row r="210" spans="1:54">
      <c r="A210" s="89" t="s">
        <v>2545</v>
      </c>
      <c r="B210" s="89" t="s">
        <v>2546</v>
      </c>
      <c r="C210" s="92">
        <v>0</v>
      </c>
      <c r="D210" s="92">
        <v>0</v>
      </c>
      <c r="E210" s="92">
        <v>0</v>
      </c>
      <c r="F210" s="92">
        <v>0</v>
      </c>
      <c r="G210" s="92">
        <v>0</v>
      </c>
      <c r="H210" s="92">
        <v>0</v>
      </c>
      <c r="I210" s="92">
        <v>0</v>
      </c>
      <c r="J210" s="92">
        <v>0</v>
      </c>
      <c r="K210" s="92">
        <v>0</v>
      </c>
      <c r="L210" s="92">
        <v>0</v>
      </c>
      <c r="M210" s="115">
        <v>0</v>
      </c>
      <c r="N210" s="115">
        <v>1374390565.5439999</v>
      </c>
      <c r="O210" s="115">
        <v>1386032380.141</v>
      </c>
      <c r="P210" s="115">
        <v>1905324852.664</v>
      </c>
      <c r="Q210" s="115">
        <v>2603468669.1209998</v>
      </c>
      <c r="R210" s="115">
        <v>11448928287.747999</v>
      </c>
      <c r="S210" s="115">
        <v>3251733011.8499999</v>
      </c>
      <c r="T210" s="115">
        <v>4295078268.0200005</v>
      </c>
      <c r="U210" s="115">
        <v>3772369925.8189998</v>
      </c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</row>
    <row r="211" spans="1:54">
      <c r="A211" s="89" t="s">
        <v>2548</v>
      </c>
      <c r="B211" s="89" t="s">
        <v>2549</v>
      </c>
      <c r="C211" s="92">
        <v>0</v>
      </c>
      <c r="D211" s="92">
        <v>0</v>
      </c>
      <c r="E211" s="92">
        <v>0</v>
      </c>
      <c r="F211" s="92">
        <v>0</v>
      </c>
      <c r="G211" s="92">
        <v>0</v>
      </c>
      <c r="H211" s="92">
        <v>0</v>
      </c>
      <c r="I211" s="92">
        <v>0</v>
      </c>
      <c r="J211" s="92">
        <v>0</v>
      </c>
      <c r="K211" s="92">
        <v>0</v>
      </c>
      <c r="L211" s="92">
        <v>0</v>
      </c>
      <c r="M211" s="115">
        <v>0</v>
      </c>
      <c r="N211" s="115">
        <v>120230915742.36</v>
      </c>
      <c r="O211" s="115">
        <v>123382248575.892</v>
      </c>
      <c r="P211" s="115">
        <v>145711855853.15601</v>
      </c>
      <c r="Q211" s="115">
        <v>189496783845.466</v>
      </c>
      <c r="R211" s="115">
        <v>224374960088.362</v>
      </c>
      <c r="S211" s="115">
        <v>201005277422.17001</v>
      </c>
      <c r="T211" s="115">
        <v>250001313042.56</v>
      </c>
      <c r="U211" s="115">
        <v>226524922122.07401</v>
      </c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</row>
    <row r="212" spans="1:54">
      <c r="A212" s="116" t="s">
        <v>2551</v>
      </c>
      <c r="B212" s="89" t="s">
        <v>2552</v>
      </c>
      <c r="C212" s="92">
        <v>0</v>
      </c>
      <c r="D212" s="92">
        <v>0</v>
      </c>
      <c r="E212" s="92">
        <v>0</v>
      </c>
      <c r="F212" s="92">
        <v>0</v>
      </c>
      <c r="G212" s="92">
        <v>0</v>
      </c>
      <c r="H212" s="92">
        <v>0</v>
      </c>
      <c r="I212" s="92">
        <v>0</v>
      </c>
      <c r="J212" s="92">
        <v>0</v>
      </c>
      <c r="K212" s="92">
        <v>0</v>
      </c>
      <c r="L212" s="92">
        <v>0</v>
      </c>
      <c r="M212" s="115">
        <v>0</v>
      </c>
      <c r="N212" s="115">
        <v>849787171.47885001</v>
      </c>
      <c r="O212" s="115">
        <v>957420335.10185003</v>
      </c>
      <c r="P212" s="115">
        <v>1218080551.8383501</v>
      </c>
      <c r="Q212" s="115">
        <v>2118662002.8003502</v>
      </c>
      <c r="R212" s="115">
        <v>1921595393.60235</v>
      </c>
      <c r="S212" s="115">
        <v>2316904461.8099999</v>
      </c>
      <c r="T212" s="115">
        <v>2952933842.46</v>
      </c>
      <c r="U212" s="115">
        <v>3044853898.0183501</v>
      </c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</row>
    <row r="213" spans="1:54">
      <c r="A213" s="89" t="s">
        <v>356</v>
      </c>
      <c r="B213" s="89" t="s">
        <v>2408</v>
      </c>
      <c r="C213" s="92">
        <v>11163518715</v>
      </c>
      <c r="D213" s="92">
        <v>9881789253</v>
      </c>
      <c r="E213" s="92">
        <v>11209237434</v>
      </c>
      <c r="F213" s="92">
        <v>14226026724</v>
      </c>
      <c r="G213" s="92">
        <v>9535958522</v>
      </c>
      <c r="H213" s="92">
        <v>12102215656</v>
      </c>
      <c r="I213" s="92">
        <v>14970955897</v>
      </c>
      <c r="J213" s="92">
        <v>18521804342</v>
      </c>
      <c r="K213" s="92">
        <v>29313693727</v>
      </c>
      <c r="L213" s="92">
        <v>27162311734</v>
      </c>
      <c r="M213" s="115">
        <v>29222750793.237</v>
      </c>
      <c r="N213" s="115">
        <v>128840977022.42799</v>
      </c>
      <c r="O213" s="115">
        <v>115149074724.11301</v>
      </c>
      <c r="P213" s="115">
        <v>173901696681.52499</v>
      </c>
      <c r="Q213" s="115">
        <v>211980700953.32599</v>
      </c>
      <c r="R213" s="115">
        <v>282474361425.09399</v>
      </c>
      <c r="S213" s="115">
        <v>242496940639.87</v>
      </c>
      <c r="T213" s="115">
        <v>272400165890.60999</v>
      </c>
      <c r="U213" s="115">
        <v>277311159407.46899</v>
      </c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</row>
    <row r="214" spans="1:54" ht="25.5">
      <c r="A214" s="89" t="s">
        <v>357</v>
      </c>
      <c r="B214" s="89" t="s">
        <v>7794</v>
      </c>
      <c r="C214" s="92">
        <v>7398680856</v>
      </c>
      <c r="D214" s="92">
        <v>5732923462</v>
      </c>
      <c r="E214" s="92">
        <v>6775641101</v>
      </c>
      <c r="F214" s="92">
        <v>9034714491</v>
      </c>
      <c r="G214" s="92">
        <v>2878926715</v>
      </c>
      <c r="H214" s="92">
        <v>4185280668</v>
      </c>
      <c r="I214" s="92">
        <v>6390266488</v>
      </c>
      <c r="J214" s="92">
        <v>6142250258</v>
      </c>
      <c r="K214" s="92">
        <v>12939104417</v>
      </c>
      <c r="L214" s="92">
        <v>12932311703</v>
      </c>
      <c r="M214" s="115">
        <v>14308291628.9289</v>
      </c>
      <c r="N214" s="115">
        <v>0</v>
      </c>
      <c r="O214" s="115">
        <v>0</v>
      </c>
      <c r="P214" s="115">
        <v>0</v>
      </c>
      <c r="Q214" s="115">
        <v>0</v>
      </c>
      <c r="R214" s="115">
        <v>0</v>
      </c>
      <c r="S214" s="115">
        <v>0</v>
      </c>
      <c r="T214" s="115">
        <v>0</v>
      </c>
      <c r="U214" s="115">
        <v>0</v>
      </c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  <c r="AT214" s="138"/>
      <c r="AU214" s="138"/>
      <c r="AV214" s="138"/>
      <c r="AW214" s="138"/>
      <c r="AX214" s="138"/>
      <c r="AY214" s="138"/>
      <c r="AZ214" s="138"/>
      <c r="BA214" s="138"/>
      <c r="BB214" s="138"/>
    </row>
    <row r="215" spans="1:54" ht="25.5">
      <c r="A215" s="89" t="s">
        <v>358</v>
      </c>
      <c r="B215" s="89" t="s">
        <v>60</v>
      </c>
      <c r="C215" s="92">
        <v>1557532823</v>
      </c>
      <c r="D215" s="92">
        <v>1555681281</v>
      </c>
      <c r="E215" s="92">
        <v>2276066259</v>
      </c>
      <c r="F215" s="92">
        <v>2844180638</v>
      </c>
      <c r="G215" s="92">
        <v>2999111508</v>
      </c>
      <c r="H215" s="92">
        <v>4121065582</v>
      </c>
      <c r="I215" s="92">
        <v>4368748586</v>
      </c>
      <c r="J215" s="92">
        <v>4804593452</v>
      </c>
      <c r="K215" s="92">
        <v>5278476173</v>
      </c>
      <c r="L215" s="92">
        <v>3135089853</v>
      </c>
      <c r="M215" s="115">
        <v>2724478178.4428301</v>
      </c>
      <c r="N215" s="115">
        <v>0</v>
      </c>
      <c r="O215" s="115">
        <v>0</v>
      </c>
      <c r="P215" s="115">
        <v>0</v>
      </c>
      <c r="Q215" s="115">
        <v>0</v>
      </c>
      <c r="R215" s="115">
        <v>0</v>
      </c>
      <c r="S215" s="115">
        <v>0</v>
      </c>
      <c r="T215" s="115">
        <v>0</v>
      </c>
      <c r="U215" s="115">
        <v>0</v>
      </c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  <c r="AL215" s="138"/>
      <c r="AM215" s="138"/>
      <c r="AN215" s="138"/>
      <c r="AO215" s="138"/>
      <c r="AP215" s="138"/>
      <c r="AQ215" s="138"/>
      <c r="AR215" s="138"/>
      <c r="AS215" s="138"/>
      <c r="AT215" s="138"/>
      <c r="AU215" s="138"/>
      <c r="AV215" s="138"/>
      <c r="AW215" s="138"/>
      <c r="AX215" s="138"/>
      <c r="AY215" s="138"/>
      <c r="AZ215" s="138"/>
      <c r="BA215" s="138"/>
      <c r="BB215" s="138"/>
    </row>
    <row r="216" spans="1:54" ht="25.5">
      <c r="A216" s="89" t="s">
        <v>359</v>
      </c>
      <c r="B216" s="89" t="s">
        <v>7795</v>
      </c>
      <c r="C216" s="92">
        <v>1125184839</v>
      </c>
      <c r="D216" s="92">
        <v>1402527179</v>
      </c>
      <c r="E216" s="92">
        <v>596423082</v>
      </c>
      <c r="F216" s="92">
        <v>607585089</v>
      </c>
      <c r="G216" s="92">
        <v>196308955</v>
      </c>
      <c r="H216" s="92">
        <v>367988309</v>
      </c>
      <c r="I216" s="92">
        <v>371610575</v>
      </c>
      <c r="J216" s="92">
        <v>571337342</v>
      </c>
      <c r="K216" s="92">
        <v>117035716</v>
      </c>
      <c r="L216" s="92">
        <v>61151553</v>
      </c>
      <c r="M216" s="115">
        <v>62036462.546999998</v>
      </c>
      <c r="N216" s="115">
        <v>0</v>
      </c>
      <c r="O216" s="115">
        <v>0</v>
      </c>
      <c r="P216" s="115">
        <v>0</v>
      </c>
      <c r="Q216" s="115">
        <v>0</v>
      </c>
      <c r="R216" s="115">
        <v>0</v>
      </c>
      <c r="S216" s="115">
        <v>0</v>
      </c>
      <c r="T216" s="115">
        <v>0</v>
      </c>
      <c r="U216" s="115">
        <v>0</v>
      </c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</row>
    <row r="217" spans="1:54" ht="25.5">
      <c r="A217" s="89" t="s">
        <v>360</v>
      </c>
      <c r="B217" s="89" t="s">
        <v>7796</v>
      </c>
      <c r="C217" s="92">
        <v>1063504833</v>
      </c>
      <c r="D217" s="92">
        <v>1216301110</v>
      </c>
      <c r="E217" s="92">
        <v>1381227408</v>
      </c>
      <c r="F217" s="92">
        <v>1419979991</v>
      </c>
      <c r="G217" s="92">
        <v>3115029816</v>
      </c>
      <c r="H217" s="92">
        <v>2830103441</v>
      </c>
      <c r="I217" s="92">
        <v>3457604518</v>
      </c>
      <c r="J217" s="92">
        <v>6807643224</v>
      </c>
      <c r="K217" s="92">
        <v>11253775220</v>
      </c>
      <c r="L217" s="92">
        <v>11343398886</v>
      </c>
      <c r="M217" s="115">
        <v>12326821587.725</v>
      </c>
      <c r="N217" s="115">
        <v>0</v>
      </c>
      <c r="O217" s="115">
        <v>0</v>
      </c>
      <c r="P217" s="94">
        <v>0</v>
      </c>
      <c r="Q217" s="94">
        <v>0</v>
      </c>
      <c r="R217" s="115">
        <v>0</v>
      </c>
      <c r="S217" s="115">
        <v>0</v>
      </c>
      <c r="T217" s="115">
        <v>0</v>
      </c>
      <c r="U217" s="115">
        <v>0</v>
      </c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  <c r="AS217" s="138"/>
      <c r="AT217" s="138"/>
      <c r="AU217" s="138"/>
      <c r="AV217" s="138"/>
      <c r="AW217" s="138"/>
      <c r="AX217" s="138"/>
      <c r="AY217" s="138"/>
      <c r="AZ217" s="138"/>
      <c r="BA217" s="138"/>
      <c r="BB217" s="138"/>
    </row>
    <row r="218" spans="1:54" ht="25.5">
      <c r="A218" s="89" t="s">
        <v>361</v>
      </c>
      <c r="B218" s="89" t="s">
        <v>59</v>
      </c>
      <c r="C218" s="92">
        <v>18615364</v>
      </c>
      <c r="D218" s="92">
        <v>-25643779</v>
      </c>
      <c r="E218" s="92">
        <v>179877389</v>
      </c>
      <c r="F218" s="92">
        <v>246647652</v>
      </c>
      <c r="G218" s="92">
        <v>292070932</v>
      </c>
      <c r="H218" s="92">
        <v>535327058</v>
      </c>
      <c r="I218" s="92">
        <v>365072752</v>
      </c>
      <c r="J218" s="92">
        <v>-77511301</v>
      </c>
      <c r="K218" s="92">
        <v>-491679275</v>
      </c>
      <c r="L218" s="92">
        <v>-354232194</v>
      </c>
      <c r="M218" s="115">
        <v>-287457219.63371003</v>
      </c>
      <c r="N218" s="115">
        <v>0</v>
      </c>
      <c r="O218" s="115">
        <v>0</v>
      </c>
      <c r="P218" s="94">
        <v>0</v>
      </c>
      <c r="Q218" s="94">
        <v>0</v>
      </c>
      <c r="R218" s="115">
        <v>0</v>
      </c>
      <c r="S218" s="115">
        <v>0</v>
      </c>
      <c r="T218" s="115">
        <v>0</v>
      </c>
      <c r="U218" s="115">
        <v>0</v>
      </c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  <c r="AM218" s="138"/>
      <c r="AN218" s="138"/>
      <c r="AO218" s="138"/>
      <c r="AP218" s="138"/>
      <c r="AQ218" s="138"/>
      <c r="AR218" s="138"/>
      <c r="AS218" s="138"/>
      <c r="AT218" s="138"/>
      <c r="AU218" s="138"/>
      <c r="AV218" s="138"/>
      <c r="AW218" s="138"/>
      <c r="AX218" s="138"/>
      <c r="AY218" s="138"/>
      <c r="AZ218" s="138"/>
      <c r="BA218" s="138"/>
      <c r="BB218" s="138"/>
    </row>
    <row r="219" spans="1:54" ht="25.5">
      <c r="A219" s="89" t="s">
        <v>362</v>
      </c>
      <c r="B219" s="89" t="s">
        <v>58</v>
      </c>
      <c r="C219" s="92">
        <v>0</v>
      </c>
      <c r="D219" s="92">
        <v>0</v>
      </c>
      <c r="E219" s="92">
        <v>2195</v>
      </c>
      <c r="F219" s="92">
        <v>72918863</v>
      </c>
      <c r="G219" s="92">
        <v>54510596</v>
      </c>
      <c r="H219" s="92">
        <v>62450598</v>
      </c>
      <c r="I219" s="92">
        <v>17652978</v>
      </c>
      <c r="J219" s="92">
        <v>273491367</v>
      </c>
      <c r="K219" s="92">
        <v>216981476</v>
      </c>
      <c r="L219" s="92">
        <v>44591933</v>
      </c>
      <c r="M219" s="115">
        <v>88580155.226999998</v>
      </c>
      <c r="N219" s="115">
        <v>0</v>
      </c>
      <c r="O219" s="115">
        <v>0</v>
      </c>
      <c r="P219" s="94">
        <v>0</v>
      </c>
      <c r="Q219" s="94">
        <v>0</v>
      </c>
      <c r="R219" s="115">
        <v>0</v>
      </c>
      <c r="S219" s="115">
        <v>0</v>
      </c>
      <c r="T219" s="115">
        <v>0</v>
      </c>
      <c r="U219" s="115">
        <v>0</v>
      </c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</row>
    <row r="220" spans="1:54">
      <c r="A220" s="89" t="s">
        <v>2557</v>
      </c>
      <c r="B220" s="89" t="s">
        <v>2537</v>
      </c>
      <c r="C220" s="92">
        <v>0</v>
      </c>
      <c r="D220" s="92">
        <v>0</v>
      </c>
      <c r="E220" s="92">
        <v>0</v>
      </c>
      <c r="F220" s="92">
        <v>0</v>
      </c>
      <c r="G220" s="92">
        <v>0</v>
      </c>
      <c r="H220" s="92">
        <v>0</v>
      </c>
      <c r="I220" s="92">
        <v>0</v>
      </c>
      <c r="J220" s="92">
        <v>0</v>
      </c>
      <c r="K220" s="92">
        <v>0</v>
      </c>
      <c r="L220" s="92">
        <v>0</v>
      </c>
      <c r="M220" s="115">
        <v>0</v>
      </c>
      <c r="N220" s="115">
        <v>17554059787.966</v>
      </c>
      <c r="O220" s="115">
        <v>3244578036.7697101</v>
      </c>
      <c r="P220" s="94">
        <v>9557409763.9159908</v>
      </c>
      <c r="Q220" s="94">
        <v>8234616714.8226795</v>
      </c>
      <c r="R220" s="115">
        <v>16487353718.365999</v>
      </c>
      <c r="S220" s="115">
        <v>14875771618.299999</v>
      </c>
      <c r="T220" s="115">
        <v>27591249748.5</v>
      </c>
      <c r="U220" s="115">
        <v>27852909903.830399</v>
      </c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  <c r="AS220" s="138"/>
      <c r="AT220" s="138"/>
      <c r="AU220" s="138"/>
      <c r="AV220" s="138"/>
      <c r="AW220" s="138"/>
      <c r="AX220" s="138"/>
      <c r="AY220" s="138"/>
      <c r="AZ220" s="138"/>
      <c r="BA220" s="138"/>
      <c r="BB220" s="138"/>
    </row>
    <row r="221" spans="1:54">
      <c r="A221" s="89" t="s">
        <v>2586</v>
      </c>
      <c r="B221" s="89" t="s">
        <v>2541</v>
      </c>
      <c r="C221" s="92">
        <v>0</v>
      </c>
      <c r="D221" s="92">
        <v>0</v>
      </c>
      <c r="E221" s="92">
        <v>0</v>
      </c>
      <c r="F221" s="92">
        <v>0</v>
      </c>
      <c r="G221" s="92">
        <v>0</v>
      </c>
      <c r="H221" s="92">
        <v>0</v>
      </c>
      <c r="I221" s="92">
        <v>0</v>
      </c>
      <c r="J221" s="92">
        <v>0</v>
      </c>
      <c r="K221" s="92">
        <v>0</v>
      </c>
      <c r="L221" s="92">
        <v>0</v>
      </c>
      <c r="M221" s="115">
        <v>0</v>
      </c>
      <c r="N221" s="115">
        <v>18111336683.825199</v>
      </c>
      <c r="O221" s="115">
        <v>16597263671.2563</v>
      </c>
      <c r="P221" s="115">
        <v>20466955801.567101</v>
      </c>
      <c r="Q221" s="115">
        <v>21142271296.178299</v>
      </c>
      <c r="R221" s="115">
        <v>30270071244.354</v>
      </c>
      <c r="S221" s="115">
        <v>30660925529.860001</v>
      </c>
      <c r="T221" s="115">
        <v>35058055633.099998</v>
      </c>
      <c r="U221" s="115">
        <v>34423893208.810303</v>
      </c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  <c r="AL221" s="138"/>
      <c r="AM221" s="138"/>
      <c r="AN221" s="138"/>
      <c r="AO221" s="138"/>
      <c r="AP221" s="138"/>
      <c r="AQ221" s="138"/>
      <c r="AR221" s="138"/>
      <c r="AS221" s="138"/>
      <c r="AT221" s="138"/>
      <c r="AU221" s="138"/>
      <c r="AV221" s="138"/>
      <c r="AW221" s="138"/>
      <c r="AX221" s="138"/>
      <c r="AY221" s="138"/>
      <c r="AZ221" s="138"/>
      <c r="BA221" s="138"/>
      <c r="BB221" s="138"/>
    </row>
    <row r="222" spans="1:54">
      <c r="A222" s="89" t="s">
        <v>2602</v>
      </c>
      <c r="B222" s="89" t="s">
        <v>2546</v>
      </c>
      <c r="C222" s="92">
        <v>0</v>
      </c>
      <c r="D222" s="92">
        <v>0</v>
      </c>
      <c r="E222" s="92">
        <v>0</v>
      </c>
      <c r="F222" s="92">
        <v>0</v>
      </c>
      <c r="G222" s="92">
        <v>0</v>
      </c>
      <c r="H222" s="92">
        <v>0</v>
      </c>
      <c r="I222" s="92">
        <v>0</v>
      </c>
      <c r="J222" s="92">
        <v>0</v>
      </c>
      <c r="K222" s="92">
        <v>0</v>
      </c>
      <c r="L222" s="92">
        <v>0</v>
      </c>
      <c r="M222" s="115">
        <v>0</v>
      </c>
      <c r="N222" s="115">
        <v>1123014763.122</v>
      </c>
      <c r="O222" s="115">
        <v>1134215901.296</v>
      </c>
      <c r="P222" s="115">
        <v>1101880677.26755</v>
      </c>
      <c r="Q222" s="115">
        <v>1532163057.3729999</v>
      </c>
      <c r="R222" s="115">
        <v>10873914142.153</v>
      </c>
      <c r="S222" s="115">
        <v>9918743223.8500004</v>
      </c>
      <c r="T222" s="115">
        <v>5504591928.6000004</v>
      </c>
      <c r="U222" s="115">
        <v>40279483704.711998</v>
      </c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  <c r="AL222" s="138"/>
      <c r="AM222" s="138"/>
      <c r="AN222" s="138"/>
      <c r="AO222" s="138"/>
      <c r="AP222" s="138"/>
      <c r="AQ222" s="138"/>
      <c r="AR222" s="138"/>
      <c r="AS222" s="138"/>
      <c r="AT222" s="138"/>
      <c r="AU222" s="138"/>
      <c r="AV222" s="138"/>
      <c r="AW222" s="138"/>
      <c r="AX222" s="138"/>
      <c r="AY222" s="138"/>
      <c r="AZ222" s="138"/>
      <c r="BA222" s="138"/>
      <c r="BB222" s="138"/>
    </row>
    <row r="223" spans="1:54">
      <c r="A223" s="89" t="s">
        <v>2607</v>
      </c>
      <c r="B223" s="89" t="s">
        <v>2549</v>
      </c>
      <c r="C223" s="92">
        <v>0</v>
      </c>
      <c r="D223" s="92">
        <v>0</v>
      </c>
      <c r="E223" s="92">
        <v>0</v>
      </c>
      <c r="F223" s="92">
        <v>0</v>
      </c>
      <c r="G223" s="92">
        <v>0</v>
      </c>
      <c r="H223" s="92">
        <v>0</v>
      </c>
      <c r="I223" s="92">
        <v>0</v>
      </c>
      <c r="J223" s="92">
        <v>0</v>
      </c>
      <c r="K223" s="92">
        <v>0</v>
      </c>
      <c r="L223" s="92">
        <v>0</v>
      </c>
      <c r="M223" s="115">
        <v>0</v>
      </c>
      <c r="N223" s="115">
        <v>92052565787.514404</v>
      </c>
      <c r="O223" s="115">
        <v>94173017114.791199</v>
      </c>
      <c r="P223" s="115">
        <v>142775450438.77399</v>
      </c>
      <c r="Q223" s="115">
        <v>181071649884.952</v>
      </c>
      <c r="R223" s="115">
        <v>224843022320.22101</v>
      </c>
      <c r="S223" s="115">
        <v>187041500267.87</v>
      </c>
      <c r="T223" s="115">
        <v>204246268580.42001</v>
      </c>
      <c r="U223" s="115">
        <v>174752372590.11301</v>
      </c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  <c r="AL223" s="138"/>
      <c r="AM223" s="138"/>
      <c r="AN223" s="138"/>
      <c r="AO223" s="138"/>
      <c r="AP223" s="138"/>
      <c r="AQ223" s="138"/>
      <c r="AR223" s="138"/>
      <c r="AS223" s="138"/>
      <c r="AT223" s="138"/>
      <c r="AU223" s="138"/>
      <c r="AV223" s="138"/>
      <c r="AW223" s="138"/>
      <c r="AX223" s="138"/>
      <c r="AY223" s="138"/>
      <c r="AZ223" s="138"/>
      <c r="BA223" s="138"/>
      <c r="BB223" s="138"/>
    </row>
    <row r="224" spans="1:54" ht="25.5">
      <c r="A224" s="89" t="s">
        <v>7644</v>
      </c>
      <c r="B224" s="89" t="s">
        <v>7645</v>
      </c>
      <c r="C224" s="92">
        <v>0</v>
      </c>
      <c r="D224" s="92">
        <v>0</v>
      </c>
      <c r="E224" s="92">
        <v>0</v>
      </c>
      <c r="F224" s="92">
        <v>0</v>
      </c>
      <c r="G224" s="92">
        <v>0</v>
      </c>
      <c r="H224" s="92">
        <v>0</v>
      </c>
      <c r="I224" s="92">
        <v>0</v>
      </c>
      <c r="J224" s="92">
        <v>0</v>
      </c>
      <c r="K224" s="92">
        <v>0</v>
      </c>
      <c r="L224" s="92">
        <v>0</v>
      </c>
      <c r="M224" s="92">
        <v>0</v>
      </c>
      <c r="N224" s="92">
        <v>0</v>
      </c>
      <c r="O224" s="92">
        <v>0</v>
      </c>
      <c r="P224" s="92">
        <v>0</v>
      </c>
      <c r="Q224" s="92">
        <v>0</v>
      </c>
      <c r="R224" s="92">
        <v>0</v>
      </c>
      <c r="S224" s="92">
        <v>0</v>
      </c>
      <c r="T224" s="92">
        <v>0</v>
      </c>
      <c r="U224" s="115">
        <v>2500000.0040000002</v>
      </c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  <c r="AL224" s="138"/>
      <c r="AM224" s="138"/>
      <c r="AN224" s="138"/>
      <c r="AO224" s="138"/>
      <c r="AP224" s="138"/>
      <c r="AQ224" s="138"/>
      <c r="AR224" s="138"/>
      <c r="AS224" s="138"/>
      <c r="AT224" s="138"/>
      <c r="AU224" s="138"/>
      <c r="AV224" s="138"/>
      <c r="AW224" s="138"/>
      <c r="AX224" s="138"/>
      <c r="AY224" s="138"/>
      <c r="AZ224" s="138"/>
      <c r="BA224" s="138"/>
      <c r="BB224" s="138"/>
    </row>
    <row r="225" spans="1:54">
      <c r="A225" s="89" t="s">
        <v>363</v>
      </c>
      <c r="B225" s="89" t="s">
        <v>57</v>
      </c>
      <c r="C225" s="92">
        <v>30226039496</v>
      </c>
      <c r="D225" s="92">
        <v>32581622782</v>
      </c>
      <c r="E225" s="92">
        <v>36436990355</v>
      </c>
      <c r="F225" s="92">
        <v>62292292529</v>
      </c>
      <c r="G225" s="92">
        <v>46738930208</v>
      </c>
      <c r="H225" s="92">
        <v>59197297637</v>
      </c>
      <c r="I225" s="92">
        <v>60866212900</v>
      </c>
      <c r="J225" s="92">
        <v>64749254259</v>
      </c>
      <c r="K225" s="92">
        <v>68669735376</v>
      </c>
      <c r="L225" s="92">
        <v>73952600693</v>
      </c>
      <c r="M225" s="115">
        <v>70079991665.116699</v>
      </c>
      <c r="N225" s="115">
        <v>64499962751.286896</v>
      </c>
      <c r="O225" s="115">
        <v>74701668656.02121</v>
      </c>
      <c r="P225" s="115">
        <v>74250962043.149704</v>
      </c>
      <c r="Q225" s="115">
        <v>91997106865.292999</v>
      </c>
      <c r="R225" s="115">
        <v>106323434535.87399</v>
      </c>
      <c r="S225" s="115">
        <v>114489971854.8</v>
      </c>
      <c r="T225" s="115">
        <v>150864569493.54001</v>
      </c>
      <c r="U225" s="115">
        <v>150814452387.22</v>
      </c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  <c r="AL225" s="138"/>
      <c r="AM225" s="138"/>
      <c r="AN225" s="138"/>
      <c r="AO225" s="138"/>
      <c r="AP225" s="138"/>
      <c r="AQ225" s="138"/>
      <c r="AR225" s="138"/>
      <c r="AS225" s="138"/>
      <c r="AT225" s="138"/>
      <c r="AU225" s="138"/>
      <c r="AV225" s="138"/>
      <c r="AW225" s="138"/>
      <c r="AX225" s="138"/>
      <c r="AY225" s="138"/>
      <c r="AZ225" s="138"/>
      <c r="BA225" s="138"/>
      <c r="BB225" s="138"/>
    </row>
    <row r="226" spans="1:54">
      <c r="A226" s="89" t="s">
        <v>364</v>
      </c>
      <c r="B226" s="89" t="s">
        <v>56</v>
      </c>
      <c r="C226" s="92">
        <v>3057416364</v>
      </c>
      <c r="D226" s="92">
        <v>3354715909</v>
      </c>
      <c r="E226" s="92">
        <v>5723605801</v>
      </c>
      <c r="F226" s="92">
        <v>4567255060</v>
      </c>
      <c r="G226" s="92">
        <v>5901469328</v>
      </c>
      <c r="H226" s="92">
        <v>9491632963</v>
      </c>
      <c r="I226" s="92">
        <v>10958543024</v>
      </c>
      <c r="J226" s="92">
        <v>10915132207</v>
      </c>
      <c r="K226" s="92">
        <v>10339816713</v>
      </c>
      <c r="L226" s="92">
        <v>9145140536</v>
      </c>
      <c r="M226" s="115">
        <v>8911369072.9507313</v>
      </c>
      <c r="N226" s="115">
        <v>9700887382.5861092</v>
      </c>
      <c r="O226" s="115">
        <v>11434316795.294699</v>
      </c>
      <c r="P226" s="115">
        <v>9656907867.1100006</v>
      </c>
      <c r="Q226" s="115">
        <v>12878810057.0793</v>
      </c>
      <c r="R226" s="115">
        <v>16834758839.181801</v>
      </c>
      <c r="S226" s="115">
        <v>19262649338.349998</v>
      </c>
      <c r="T226" s="115">
        <v>30032824869.77</v>
      </c>
      <c r="U226" s="115">
        <v>20105671097.501698</v>
      </c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  <c r="AL226" s="138"/>
      <c r="AM226" s="138"/>
      <c r="AN226" s="138"/>
      <c r="AO226" s="138"/>
      <c r="AP226" s="138"/>
      <c r="AQ226" s="138"/>
      <c r="AR226" s="138"/>
      <c r="AS226" s="138"/>
      <c r="AT226" s="138"/>
      <c r="AU226" s="138"/>
      <c r="AV226" s="138"/>
      <c r="AW226" s="138"/>
      <c r="AX226" s="138"/>
      <c r="AY226" s="138"/>
      <c r="AZ226" s="138"/>
      <c r="BA226" s="138"/>
      <c r="BB226" s="138"/>
    </row>
    <row r="227" spans="1:54">
      <c r="A227" s="89" t="s">
        <v>2620</v>
      </c>
      <c r="B227" s="89" t="s">
        <v>2621</v>
      </c>
      <c r="C227" s="92">
        <v>0</v>
      </c>
      <c r="D227" s="92">
        <v>0</v>
      </c>
      <c r="E227" s="92">
        <v>0</v>
      </c>
      <c r="F227" s="92">
        <v>0</v>
      </c>
      <c r="G227" s="92">
        <v>0</v>
      </c>
      <c r="H227" s="92">
        <v>0</v>
      </c>
      <c r="I227" s="92">
        <v>0</v>
      </c>
      <c r="J227" s="92">
        <v>0</v>
      </c>
      <c r="K227" s="92">
        <v>0</v>
      </c>
      <c r="L227" s="92">
        <v>0</v>
      </c>
      <c r="M227" s="115">
        <v>0</v>
      </c>
      <c r="N227" s="115">
        <v>116810508.11060001</v>
      </c>
      <c r="O227" s="115">
        <v>267701586.75400001</v>
      </c>
      <c r="P227" s="115">
        <v>257611584.98367003</v>
      </c>
      <c r="Q227" s="115">
        <v>298367577.80702001</v>
      </c>
      <c r="R227" s="115">
        <v>132203204.89451</v>
      </c>
      <c r="S227" s="115">
        <v>205303937.18000001</v>
      </c>
      <c r="T227" s="115">
        <v>938791022.75</v>
      </c>
      <c r="U227" s="115">
        <v>1007393274.25605</v>
      </c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  <c r="AL227" s="138"/>
      <c r="AM227" s="138"/>
      <c r="AN227" s="138"/>
      <c r="AO227" s="138"/>
      <c r="AP227" s="138"/>
      <c r="AQ227" s="138"/>
      <c r="AR227" s="138"/>
      <c r="AS227" s="138"/>
      <c r="AT227" s="138"/>
      <c r="AU227" s="138"/>
      <c r="AV227" s="138"/>
      <c r="AW227" s="138"/>
      <c r="AX227" s="138"/>
      <c r="AY227" s="138"/>
      <c r="AZ227" s="138"/>
      <c r="BA227" s="138"/>
      <c r="BB227" s="138"/>
    </row>
    <row r="228" spans="1:54">
      <c r="A228" s="89" t="s">
        <v>365</v>
      </c>
      <c r="B228" s="89" t="s">
        <v>55</v>
      </c>
      <c r="C228" s="92">
        <v>1800921585</v>
      </c>
      <c r="D228" s="92">
        <v>2431782042</v>
      </c>
      <c r="E228" s="92">
        <v>2540560820</v>
      </c>
      <c r="F228" s="92">
        <v>2691305236</v>
      </c>
      <c r="G228" s="92">
        <v>3251858397</v>
      </c>
      <c r="H228" s="92">
        <v>6061702075</v>
      </c>
      <c r="I228" s="92">
        <v>1938425121</v>
      </c>
      <c r="J228" s="92">
        <v>4425389916</v>
      </c>
      <c r="K228" s="92">
        <v>2166412124</v>
      </c>
      <c r="L228" s="92">
        <v>3095590473</v>
      </c>
      <c r="M228" s="115">
        <v>1886460169.97557</v>
      </c>
      <c r="N228" s="115">
        <v>1078597295.3564498</v>
      </c>
      <c r="O228" s="115">
        <v>1961605158.05075</v>
      </c>
      <c r="P228" s="94">
        <v>2500723158.9884701</v>
      </c>
      <c r="Q228" s="94">
        <v>3541744400.7726898</v>
      </c>
      <c r="R228" s="115">
        <v>4321054733.5340099</v>
      </c>
      <c r="S228" s="115">
        <v>6236626064.5100002</v>
      </c>
      <c r="T228" s="115">
        <v>7186216488.96</v>
      </c>
      <c r="U228" s="115">
        <v>6062760402.29988</v>
      </c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  <c r="AL228" s="138"/>
      <c r="AM228" s="138"/>
      <c r="AN228" s="138"/>
      <c r="AO228" s="138"/>
      <c r="AP228" s="138"/>
      <c r="AQ228" s="138"/>
      <c r="AR228" s="138"/>
      <c r="AS228" s="138"/>
      <c r="AT228" s="138"/>
      <c r="AU228" s="138"/>
      <c r="AV228" s="138"/>
      <c r="AW228" s="138"/>
      <c r="AX228" s="138"/>
      <c r="AY228" s="138"/>
      <c r="AZ228" s="138"/>
      <c r="BA228" s="138"/>
      <c r="BB228" s="138"/>
    </row>
    <row r="229" spans="1:54">
      <c r="A229" s="89" t="s">
        <v>366</v>
      </c>
      <c r="B229" s="89" t="s">
        <v>54</v>
      </c>
      <c r="C229" s="92">
        <v>82290201</v>
      </c>
      <c r="D229" s="92">
        <v>111728447</v>
      </c>
      <c r="E229" s="92">
        <v>146310153</v>
      </c>
      <c r="F229" s="92">
        <v>770899666</v>
      </c>
      <c r="G229" s="92">
        <v>446974411</v>
      </c>
      <c r="H229" s="92">
        <v>546997746</v>
      </c>
      <c r="I229" s="92">
        <v>521824892</v>
      </c>
      <c r="J229" s="92">
        <v>609159551</v>
      </c>
      <c r="K229" s="92">
        <v>594213368</v>
      </c>
      <c r="L229" s="92">
        <v>569787190</v>
      </c>
      <c r="M229" s="115">
        <v>447620755.65297997</v>
      </c>
      <c r="N229" s="115">
        <v>441719773.10330999</v>
      </c>
      <c r="O229" s="115">
        <v>445179783.08271998</v>
      </c>
      <c r="P229" s="94">
        <v>319302392.67501003</v>
      </c>
      <c r="Q229" s="94">
        <v>588926192.60280001</v>
      </c>
      <c r="R229" s="115">
        <v>1669842162.8380101</v>
      </c>
      <c r="S229" s="115">
        <v>883641290.09000003</v>
      </c>
      <c r="T229" s="115">
        <v>892226239.87</v>
      </c>
      <c r="U229" s="115">
        <v>816499302.32650995</v>
      </c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  <c r="AL229" s="138"/>
      <c r="AM229" s="138"/>
      <c r="AN229" s="138"/>
      <c r="AO229" s="138"/>
      <c r="AP229" s="138"/>
      <c r="AQ229" s="138"/>
      <c r="AR229" s="138"/>
      <c r="AS229" s="138"/>
      <c r="AT229" s="138"/>
      <c r="AU229" s="138"/>
      <c r="AV229" s="138"/>
      <c r="AW229" s="138"/>
      <c r="AX229" s="138"/>
      <c r="AY229" s="138"/>
      <c r="AZ229" s="138"/>
      <c r="BA229" s="138"/>
      <c r="BB229" s="138"/>
    </row>
    <row r="230" spans="1:54">
      <c r="A230" s="89" t="s">
        <v>2642</v>
      </c>
      <c r="B230" s="89" t="s">
        <v>2643</v>
      </c>
      <c r="C230" s="92">
        <v>0</v>
      </c>
      <c r="D230" s="92">
        <v>0</v>
      </c>
      <c r="E230" s="92">
        <v>0</v>
      </c>
      <c r="F230" s="92">
        <v>0</v>
      </c>
      <c r="G230" s="92">
        <v>0</v>
      </c>
      <c r="H230" s="92">
        <v>0</v>
      </c>
      <c r="I230" s="92">
        <v>0</v>
      </c>
      <c r="J230" s="92">
        <v>0</v>
      </c>
      <c r="K230" s="92">
        <v>0</v>
      </c>
      <c r="L230" s="92">
        <v>0</v>
      </c>
      <c r="M230" s="115">
        <v>0</v>
      </c>
      <c r="N230" s="115">
        <v>7943136956.9259596</v>
      </c>
      <c r="O230" s="115">
        <v>8829832631.2329617</v>
      </c>
      <c r="P230" s="94">
        <v>9117559448.8693905</v>
      </c>
      <c r="Q230" s="94">
        <v>9515777749.0004997</v>
      </c>
      <c r="R230" s="115">
        <v>10809054359.285301</v>
      </c>
      <c r="S230" s="115">
        <v>13230829908.6</v>
      </c>
      <c r="T230" s="115">
        <v>17459025910.060001</v>
      </c>
      <c r="U230" s="115">
        <v>18347214902.071899</v>
      </c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38"/>
      <c r="AS230" s="138"/>
      <c r="AT230" s="138"/>
      <c r="AU230" s="138"/>
      <c r="AV230" s="138"/>
      <c r="AW230" s="138"/>
      <c r="AX230" s="138"/>
      <c r="AY230" s="138"/>
      <c r="AZ230" s="138"/>
      <c r="BA230" s="138"/>
      <c r="BB230" s="138"/>
    </row>
    <row r="231" spans="1:54">
      <c r="A231" s="89" t="s">
        <v>367</v>
      </c>
      <c r="B231" s="89" t="s">
        <v>218</v>
      </c>
      <c r="C231" s="92">
        <v>0</v>
      </c>
      <c r="D231" s="92">
        <v>0</v>
      </c>
      <c r="E231" s="92">
        <v>0</v>
      </c>
      <c r="F231" s="92">
        <v>0</v>
      </c>
      <c r="G231" s="92">
        <v>0</v>
      </c>
      <c r="H231" s="92">
        <v>0</v>
      </c>
      <c r="I231" s="92">
        <v>21</v>
      </c>
      <c r="J231" s="92">
        <v>33892</v>
      </c>
      <c r="K231" s="92">
        <v>347480</v>
      </c>
      <c r="L231" s="92">
        <v>1929945</v>
      </c>
      <c r="M231" s="115">
        <v>2762011.18</v>
      </c>
      <c r="N231" s="115">
        <v>0</v>
      </c>
      <c r="O231" s="115">
        <v>0</v>
      </c>
      <c r="P231" s="94">
        <v>0</v>
      </c>
      <c r="Q231" s="94">
        <v>0</v>
      </c>
      <c r="R231" s="115">
        <v>0</v>
      </c>
      <c r="S231" s="115">
        <v>0</v>
      </c>
      <c r="T231" s="115">
        <v>0</v>
      </c>
      <c r="U231" s="115">
        <v>0</v>
      </c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  <c r="AL231" s="138"/>
      <c r="AM231" s="138"/>
      <c r="AN231" s="138"/>
      <c r="AO231" s="138"/>
      <c r="AP231" s="138"/>
      <c r="AQ231" s="138"/>
      <c r="AR231" s="138"/>
      <c r="AS231" s="138"/>
      <c r="AT231" s="138"/>
      <c r="AU231" s="138"/>
      <c r="AV231" s="138"/>
      <c r="AW231" s="138"/>
      <c r="AX231" s="138"/>
      <c r="AY231" s="138"/>
      <c r="AZ231" s="138"/>
      <c r="BA231" s="138"/>
      <c r="BB231" s="138"/>
    </row>
    <row r="232" spans="1:54" ht="25.5">
      <c r="A232" s="89" t="s">
        <v>2677</v>
      </c>
      <c r="B232" s="89" t="s">
        <v>1114</v>
      </c>
      <c r="C232" s="92">
        <v>0</v>
      </c>
      <c r="D232" s="92">
        <v>0</v>
      </c>
      <c r="E232" s="92">
        <v>0</v>
      </c>
      <c r="F232" s="92">
        <v>0</v>
      </c>
      <c r="G232" s="92">
        <v>0</v>
      </c>
      <c r="H232" s="92">
        <v>0</v>
      </c>
      <c r="I232" s="92">
        <v>0</v>
      </c>
      <c r="J232" s="92">
        <v>0</v>
      </c>
      <c r="K232" s="92">
        <v>0</v>
      </c>
      <c r="L232" s="92">
        <v>0</v>
      </c>
      <c r="M232" s="115">
        <v>0</v>
      </c>
      <c r="N232" s="115">
        <v>128037433.126</v>
      </c>
      <c r="O232" s="115">
        <v>151332435.3461</v>
      </c>
      <c r="P232" s="94">
        <v>172682940.69821</v>
      </c>
      <c r="Q232" s="94">
        <v>228277295.05695999</v>
      </c>
      <c r="R232" s="115">
        <v>290406819.82146996</v>
      </c>
      <c r="S232" s="115">
        <v>429152342.72000003</v>
      </c>
      <c r="T232" s="115">
        <v>1326620094.6300001</v>
      </c>
      <c r="U232" s="115">
        <v>100360912.45594001</v>
      </c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  <c r="AL232" s="138"/>
      <c r="AM232" s="138"/>
      <c r="AN232" s="138"/>
      <c r="AO232" s="138"/>
      <c r="AP232" s="138"/>
      <c r="AQ232" s="138"/>
      <c r="AR232" s="138"/>
      <c r="AS232" s="138"/>
      <c r="AT232" s="138"/>
      <c r="AU232" s="138"/>
      <c r="AV232" s="138"/>
      <c r="AW232" s="138"/>
      <c r="AX232" s="138"/>
      <c r="AY232" s="138"/>
      <c r="AZ232" s="138"/>
      <c r="BA232" s="138"/>
      <c r="BB232" s="138"/>
    </row>
    <row r="233" spans="1:54">
      <c r="A233" s="89" t="s">
        <v>368</v>
      </c>
      <c r="B233" s="89" t="s">
        <v>53</v>
      </c>
      <c r="C233" s="92">
        <v>45372708</v>
      </c>
      <c r="D233" s="92">
        <v>157465647</v>
      </c>
      <c r="E233" s="92">
        <v>73416061</v>
      </c>
      <c r="F233" s="92">
        <v>75675726</v>
      </c>
      <c r="G233" s="92">
        <v>95698504</v>
      </c>
      <c r="H233" s="92">
        <v>93462369</v>
      </c>
      <c r="I233" s="92">
        <v>84412964</v>
      </c>
      <c r="J233" s="92">
        <v>125037551</v>
      </c>
      <c r="K233" s="92">
        <v>193758283</v>
      </c>
      <c r="L233" s="92">
        <v>222073914</v>
      </c>
      <c r="M233" s="115">
        <v>305966152.17400002</v>
      </c>
      <c r="N233" s="115">
        <v>250193869.49900001</v>
      </c>
      <c r="O233" s="115">
        <v>263611260.324</v>
      </c>
      <c r="P233" s="94">
        <v>335240488.759</v>
      </c>
      <c r="Q233" s="94">
        <v>478837204.85799998</v>
      </c>
      <c r="R233" s="115">
        <v>532363786.75800002</v>
      </c>
      <c r="S233" s="115">
        <v>567891095.15999997</v>
      </c>
      <c r="T233" s="115">
        <v>689380318.62</v>
      </c>
      <c r="U233" s="115">
        <v>721187050.79510999</v>
      </c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  <c r="AQ233" s="138"/>
      <c r="AR233" s="138"/>
      <c r="AS233" s="138"/>
      <c r="AT233" s="138"/>
      <c r="AU233" s="138"/>
      <c r="AV233" s="138"/>
      <c r="AW233" s="138"/>
      <c r="AX233" s="138"/>
      <c r="AY233" s="138"/>
      <c r="AZ233" s="138"/>
      <c r="BA233" s="138"/>
      <c r="BB233" s="138"/>
    </row>
    <row r="234" spans="1:54">
      <c r="A234" s="89" t="s">
        <v>369</v>
      </c>
      <c r="B234" s="89" t="s">
        <v>2710</v>
      </c>
      <c r="C234" s="92">
        <v>2622520000</v>
      </c>
      <c r="D234" s="92">
        <v>1570558901</v>
      </c>
      <c r="E234" s="92">
        <v>1809857723</v>
      </c>
      <c r="F234" s="92">
        <v>2040580010</v>
      </c>
      <c r="G234" s="92">
        <v>2235196554</v>
      </c>
      <c r="H234" s="92">
        <v>2534724688</v>
      </c>
      <c r="I234" s="92">
        <v>2875979598</v>
      </c>
      <c r="J234" s="92">
        <v>3295196756</v>
      </c>
      <c r="K234" s="92">
        <v>3774773004</v>
      </c>
      <c r="L234" s="92">
        <v>4108658063</v>
      </c>
      <c r="M234" s="115">
        <v>4396678236.4175997</v>
      </c>
      <c r="N234" s="115">
        <v>4894218963.691</v>
      </c>
      <c r="O234" s="115">
        <v>5419700691.4090004</v>
      </c>
      <c r="P234" s="115">
        <v>6028121670.3889999</v>
      </c>
      <c r="Q234" s="115">
        <v>6578494213.493</v>
      </c>
      <c r="R234" s="115">
        <v>7603919371.6110001</v>
      </c>
      <c r="S234" s="115">
        <v>8564395549.8299999</v>
      </c>
      <c r="T234" s="115">
        <v>9455266903.8600006</v>
      </c>
      <c r="U234" s="115">
        <v>10701646351.007999</v>
      </c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  <c r="AL234" s="138"/>
      <c r="AM234" s="138"/>
      <c r="AN234" s="138"/>
      <c r="AO234" s="138"/>
      <c r="AP234" s="138"/>
      <c r="AQ234" s="138"/>
      <c r="AR234" s="138"/>
      <c r="AS234" s="138"/>
      <c r="AT234" s="138"/>
      <c r="AU234" s="138"/>
      <c r="AV234" s="138"/>
      <c r="AW234" s="138"/>
      <c r="AX234" s="138"/>
      <c r="AY234" s="138"/>
      <c r="AZ234" s="138"/>
      <c r="BA234" s="138"/>
      <c r="BB234" s="138"/>
    </row>
    <row r="235" spans="1:54">
      <c r="A235" s="89" t="s">
        <v>370</v>
      </c>
      <c r="B235" s="89" t="s">
        <v>51</v>
      </c>
      <c r="C235" s="92">
        <v>6199954618</v>
      </c>
      <c r="D235" s="92">
        <v>6407115706</v>
      </c>
      <c r="E235" s="92">
        <v>6842285378</v>
      </c>
      <c r="F235" s="92">
        <v>7421970309</v>
      </c>
      <c r="G235" s="92">
        <v>7114062438</v>
      </c>
      <c r="H235" s="92">
        <v>6647353088</v>
      </c>
      <c r="I235" s="92">
        <v>7587317199</v>
      </c>
      <c r="J235" s="92">
        <v>8664982624</v>
      </c>
      <c r="K235" s="92">
        <v>10447819900</v>
      </c>
      <c r="L235" s="92">
        <v>11305240666</v>
      </c>
      <c r="M235" s="115">
        <v>10496875814.462999</v>
      </c>
      <c r="N235" s="115">
        <v>0</v>
      </c>
      <c r="O235" s="115">
        <v>0</v>
      </c>
      <c r="P235" s="115">
        <v>0</v>
      </c>
      <c r="Q235" s="115">
        <v>0</v>
      </c>
      <c r="R235" s="115">
        <v>0</v>
      </c>
      <c r="S235" s="115">
        <v>0</v>
      </c>
      <c r="T235" s="115">
        <v>0</v>
      </c>
      <c r="U235" s="115">
        <v>0</v>
      </c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  <c r="AL235" s="138"/>
      <c r="AM235" s="138"/>
      <c r="AN235" s="138"/>
      <c r="AO235" s="138"/>
      <c r="AP235" s="138"/>
      <c r="AQ235" s="138"/>
      <c r="AR235" s="138"/>
      <c r="AS235" s="138"/>
      <c r="AT235" s="138"/>
      <c r="AU235" s="138"/>
      <c r="AV235" s="138"/>
      <c r="AW235" s="138"/>
      <c r="AX235" s="138"/>
      <c r="AY235" s="138"/>
      <c r="AZ235" s="138"/>
      <c r="BA235" s="138"/>
      <c r="BB235" s="138"/>
    </row>
    <row r="236" spans="1:54">
      <c r="A236" s="89" t="s">
        <v>371</v>
      </c>
      <c r="B236" s="89" t="s">
        <v>50</v>
      </c>
      <c r="C236" s="92">
        <v>147</v>
      </c>
      <c r="D236" s="92">
        <v>310</v>
      </c>
      <c r="E236" s="92">
        <v>10785293</v>
      </c>
      <c r="F236" s="92">
        <v>14329233</v>
      </c>
      <c r="G236" s="92">
        <v>15431901</v>
      </c>
      <c r="H236" s="92">
        <v>16044899</v>
      </c>
      <c r="I236" s="92">
        <v>17106820</v>
      </c>
      <c r="J236" s="92">
        <v>18417492</v>
      </c>
      <c r="K236" s="92">
        <v>20157918</v>
      </c>
      <c r="L236" s="92">
        <v>23809100</v>
      </c>
      <c r="M236" s="115">
        <v>26770902.184999999</v>
      </c>
      <c r="N236" s="115">
        <v>0</v>
      </c>
      <c r="O236" s="115">
        <v>0</v>
      </c>
      <c r="P236" s="115">
        <v>0</v>
      </c>
      <c r="Q236" s="115">
        <v>0</v>
      </c>
      <c r="R236" s="115">
        <v>0</v>
      </c>
      <c r="S236" s="115">
        <v>0</v>
      </c>
      <c r="T236" s="115">
        <v>0</v>
      </c>
      <c r="U236" s="115">
        <v>0</v>
      </c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138"/>
      <c r="AT236" s="138"/>
      <c r="AU236" s="138"/>
      <c r="AV236" s="138"/>
      <c r="AW236" s="138"/>
      <c r="AX236" s="138"/>
      <c r="AY236" s="138"/>
      <c r="AZ236" s="138"/>
      <c r="BA236" s="138"/>
      <c r="BB236" s="138"/>
    </row>
    <row r="237" spans="1:54">
      <c r="A237" s="89" t="s">
        <v>2723</v>
      </c>
      <c r="B237" s="89" t="s">
        <v>2724</v>
      </c>
      <c r="C237" s="92">
        <v>0</v>
      </c>
      <c r="D237" s="92">
        <v>0</v>
      </c>
      <c r="E237" s="92">
        <v>0</v>
      </c>
      <c r="F237" s="92">
        <v>0</v>
      </c>
      <c r="G237" s="92">
        <v>0</v>
      </c>
      <c r="H237" s="92">
        <v>0</v>
      </c>
      <c r="I237" s="92">
        <v>0</v>
      </c>
      <c r="J237" s="92">
        <v>0</v>
      </c>
      <c r="K237" s="92">
        <v>0</v>
      </c>
      <c r="L237" s="92">
        <v>0</v>
      </c>
      <c r="M237" s="115">
        <v>0</v>
      </c>
      <c r="N237" s="115">
        <v>250644031.84319001</v>
      </c>
      <c r="O237" s="115">
        <v>230064212.73978001</v>
      </c>
      <c r="P237" s="115">
        <v>286518355.54790002</v>
      </c>
      <c r="Q237" s="115">
        <v>268885821.67662001</v>
      </c>
      <c r="R237" s="115">
        <v>273474586.16084999</v>
      </c>
      <c r="S237" s="115">
        <v>305329817.38</v>
      </c>
      <c r="T237" s="115">
        <v>355068296.31999999</v>
      </c>
      <c r="U237" s="115">
        <v>387776803.61346996</v>
      </c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  <c r="AL237" s="138"/>
      <c r="AM237" s="138"/>
      <c r="AN237" s="138"/>
      <c r="AO237" s="138"/>
      <c r="AP237" s="138"/>
      <c r="AQ237" s="138"/>
      <c r="AR237" s="138"/>
      <c r="AS237" s="138"/>
      <c r="AT237" s="138"/>
      <c r="AU237" s="138"/>
      <c r="AV237" s="138"/>
      <c r="AW237" s="138"/>
      <c r="AX237" s="138"/>
      <c r="AY237" s="138"/>
      <c r="AZ237" s="138"/>
      <c r="BA237" s="138"/>
      <c r="BB237" s="138"/>
    </row>
    <row r="238" spans="1:54">
      <c r="A238" s="89" t="s">
        <v>372</v>
      </c>
      <c r="B238" s="89" t="s">
        <v>49</v>
      </c>
      <c r="C238" s="92">
        <v>7563008898</v>
      </c>
      <c r="D238" s="95">
        <v>7389955615</v>
      </c>
      <c r="E238" s="95">
        <v>8001963625</v>
      </c>
      <c r="F238" s="95">
        <v>11794112381</v>
      </c>
      <c r="G238" s="95">
        <v>13122865887</v>
      </c>
      <c r="H238" s="95">
        <v>14927883487</v>
      </c>
      <c r="I238" s="95">
        <v>15926530836</v>
      </c>
      <c r="J238" s="95">
        <v>19468620385</v>
      </c>
      <c r="K238" s="95">
        <v>25430819588</v>
      </c>
      <c r="L238" s="95">
        <v>30058124801</v>
      </c>
      <c r="M238" s="95">
        <v>27812040400.7463</v>
      </c>
      <c r="N238" s="95">
        <v>0</v>
      </c>
      <c r="O238" s="95">
        <v>0</v>
      </c>
      <c r="P238" s="115">
        <v>0</v>
      </c>
      <c r="Q238" s="115">
        <v>0</v>
      </c>
      <c r="R238" s="115">
        <v>0</v>
      </c>
      <c r="S238" s="115">
        <v>0</v>
      </c>
      <c r="T238" s="115">
        <v>0</v>
      </c>
      <c r="U238" s="115">
        <v>0</v>
      </c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  <c r="AL238" s="138"/>
      <c r="AM238" s="138"/>
      <c r="AN238" s="138"/>
      <c r="AO238" s="138"/>
      <c r="AP238" s="138"/>
      <c r="AQ238" s="138"/>
      <c r="AR238" s="138"/>
      <c r="AS238" s="138"/>
      <c r="AT238" s="138"/>
      <c r="AU238" s="138"/>
      <c r="AV238" s="138"/>
      <c r="AW238" s="138"/>
      <c r="AX238" s="138"/>
      <c r="AY238" s="138"/>
      <c r="AZ238" s="138"/>
      <c r="BA238" s="138"/>
      <c r="BB238" s="138"/>
    </row>
    <row r="239" spans="1:54" ht="25.5">
      <c r="A239" s="89" t="s">
        <v>373</v>
      </c>
      <c r="B239" s="89" t="s">
        <v>203</v>
      </c>
      <c r="C239" s="92">
        <v>0</v>
      </c>
      <c r="D239" s="92">
        <v>0</v>
      </c>
      <c r="E239" s="92">
        <v>0</v>
      </c>
      <c r="F239" s="92">
        <v>0</v>
      </c>
      <c r="G239" s="92">
        <v>0</v>
      </c>
      <c r="H239" s="92">
        <v>0</v>
      </c>
      <c r="I239" s="92">
        <v>0</v>
      </c>
      <c r="J239" s="92">
        <v>0</v>
      </c>
      <c r="K239" s="92">
        <v>0</v>
      </c>
      <c r="L239" s="92">
        <v>0</v>
      </c>
      <c r="M239" s="115">
        <v>0</v>
      </c>
      <c r="N239" s="115">
        <v>94392425.805999994</v>
      </c>
      <c r="O239" s="115">
        <v>79526068.768999994</v>
      </c>
      <c r="P239" s="115">
        <v>79357153.186000004</v>
      </c>
      <c r="Q239" s="115">
        <v>68445626.782000005</v>
      </c>
      <c r="R239" s="115">
        <v>142040353.914</v>
      </c>
      <c r="S239" s="115">
        <v>215540144.22999999</v>
      </c>
      <c r="T239" s="115">
        <v>233285883.43000001</v>
      </c>
      <c r="U239" s="115">
        <v>187997249.74700001</v>
      </c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  <c r="AL239" s="138"/>
      <c r="AM239" s="138"/>
      <c r="AN239" s="138"/>
      <c r="AO239" s="138"/>
      <c r="AP239" s="138"/>
      <c r="AQ239" s="138"/>
      <c r="AR239" s="138"/>
      <c r="AS239" s="138"/>
      <c r="AT239" s="138"/>
      <c r="AU239" s="138"/>
      <c r="AV239" s="138"/>
      <c r="AW239" s="138"/>
      <c r="AX239" s="138"/>
      <c r="AY239" s="138"/>
      <c r="AZ239" s="138"/>
      <c r="BA239" s="138"/>
      <c r="BB239" s="138"/>
    </row>
    <row r="240" spans="1:54" ht="25.5">
      <c r="A240" s="89" t="s">
        <v>374</v>
      </c>
      <c r="B240" s="89" t="s">
        <v>48</v>
      </c>
      <c r="C240" s="92">
        <v>41015118</v>
      </c>
      <c r="D240" s="92">
        <v>61954068</v>
      </c>
      <c r="E240" s="92">
        <v>44190434</v>
      </c>
      <c r="F240" s="92">
        <v>38687965</v>
      </c>
      <c r="G240" s="92">
        <v>61392511</v>
      </c>
      <c r="H240" s="92">
        <v>102066641</v>
      </c>
      <c r="I240" s="92">
        <v>79501835</v>
      </c>
      <c r="J240" s="92">
        <v>80237068</v>
      </c>
      <c r="K240" s="92">
        <v>73994995</v>
      </c>
      <c r="L240" s="92">
        <v>109076300</v>
      </c>
      <c r="M240" s="115">
        <v>52548762.527000003</v>
      </c>
      <c r="N240" s="115">
        <v>0</v>
      </c>
      <c r="O240" s="115">
        <v>0</v>
      </c>
      <c r="P240" s="115">
        <v>0</v>
      </c>
      <c r="Q240" s="115">
        <v>0</v>
      </c>
      <c r="R240" s="115">
        <v>0</v>
      </c>
      <c r="S240" s="115">
        <v>0</v>
      </c>
      <c r="T240" s="115">
        <v>0</v>
      </c>
      <c r="U240" s="115">
        <v>0</v>
      </c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  <c r="AL240" s="138"/>
      <c r="AM240" s="138"/>
      <c r="AN240" s="138"/>
      <c r="AO240" s="138"/>
      <c r="AP240" s="138"/>
      <c r="AQ240" s="138"/>
      <c r="AR240" s="138"/>
      <c r="AS240" s="138"/>
      <c r="AT240" s="138"/>
      <c r="AU240" s="138"/>
      <c r="AV240" s="138"/>
      <c r="AW240" s="138"/>
      <c r="AX240" s="138"/>
      <c r="AY240" s="138"/>
      <c r="AZ240" s="138"/>
      <c r="BA240" s="138"/>
      <c r="BB240" s="138"/>
    </row>
    <row r="241" spans="1:54">
      <c r="A241" s="89" t="s">
        <v>375</v>
      </c>
      <c r="B241" s="89" t="s">
        <v>47</v>
      </c>
      <c r="C241" s="92">
        <v>290788595</v>
      </c>
      <c r="D241" s="92">
        <v>378353817</v>
      </c>
      <c r="E241" s="92">
        <v>406556829</v>
      </c>
      <c r="F241" s="92">
        <v>562310119</v>
      </c>
      <c r="G241" s="92">
        <v>896730004</v>
      </c>
      <c r="H241" s="92">
        <v>1248048569</v>
      </c>
      <c r="I241" s="92">
        <v>694981870</v>
      </c>
      <c r="J241" s="92">
        <v>782053678</v>
      </c>
      <c r="K241" s="92">
        <v>931565380</v>
      </c>
      <c r="L241" s="92">
        <v>132187136</v>
      </c>
      <c r="M241" s="115">
        <v>244355564.16962001</v>
      </c>
      <c r="N241" s="115">
        <v>832815330.66999996</v>
      </c>
      <c r="O241" s="115">
        <v>901290181.76566005</v>
      </c>
      <c r="P241" s="115">
        <v>708997201.12331998</v>
      </c>
      <c r="Q241" s="115">
        <v>190191713.95355999</v>
      </c>
      <c r="R241" s="115">
        <v>1318427457.0553601</v>
      </c>
      <c r="S241" s="115">
        <v>217100372.12</v>
      </c>
      <c r="T241" s="115">
        <v>1980725565.49</v>
      </c>
      <c r="U241" s="115">
        <v>1224308923.74035</v>
      </c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  <c r="AL241" s="138"/>
      <c r="AM241" s="138"/>
      <c r="AN241" s="138"/>
      <c r="AO241" s="138"/>
      <c r="AP241" s="138"/>
      <c r="AQ241" s="138"/>
      <c r="AR241" s="138"/>
      <c r="AS241" s="138"/>
      <c r="AT241" s="138"/>
      <c r="AU241" s="138"/>
      <c r="AV241" s="138"/>
      <c r="AW241" s="138"/>
      <c r="AX241" s="138"/>
      <c r="AY241" s="138"/>
      <c r="AZ241" s="138"/>
      <c r="BA241" s="138"/>
      <c r="BB241" s="138"/>
    </row>
    <row r="242" spans="1:54">
      <c r="A242" s="89" t="s">
        <v>376</v>
      </c>
      <c r="B242" s="89" t="s">
        <v>46</v>
      </c>
      <c r="C242" s="92">
        <v>236674547</v>
      </c>
      <c r="D242" s="92">
        <v>228676454</v>
      </c>
      <c r="E242" s="92">
        <v>368295438</v>
      </c>
      <c r="F242" s="92">
        <v>382195620</v>
      </c>
      <c r="G242" s="92">
        <v>520249594</v>
      </c>
      <c r="H242" s="92">
        <v>579960222</v>
      </c>
      <c r="I242" s="92">
        <v>669865617</v>
      </c>
      <c r="J242" s="92">
        <v>626720459</v>
      </c>
      <c r="K242" s="92">
        <v>626478352</v>
      </c>
      <c r="L242" s="92">
        <v>658497297</v>
      </c>
      <c r="M242" s="115">
        <v>703249376.19006002</v>
      </c>
      <c r="N242" s="115">
        <v>626886111.89668989</v>
      </c>
      <c r="O242" s="115">
        <v>1125495816.3433602</v>
      </c>
      <c r="P242" s="115">
        <v>873869801.16609001</v>
      </c>
      <c r="Q242" s="115">
        <v>1206068402.0170901</v>
      </c>
      <c r="R242" s="115">
        <v>2286135343.46668</v>
      </c>
      <c r="S242" s="115">
        <v>2745515001.3299999</v>
      </c>
      <c r="T242" s="115">
        <v>2002105430.47</v>
      </c>
      <c r="U242" s="115">
        <v>1882517420.7573798</v>
      </c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138"/>
      <c r="AT242" s="138"/>
      <c r="AU242" s="138"/>
      <c r="AV242" s="138"/>
      <c r="AW242" s="138"/>
      <c r="AX242" s="138"/>
      <c r="AY242" s="138"/>
      <c r="AZ242" s="138"/>
      <c r="BA242" s="138"/>
      <c r="BB242" s="138"/>
    </row>
    <row r="243" spans="1:54">
      <c r="A243" s="89" t="s">
        <v>377</v>
      </c>
      <c r="B243" s="89" t="s">
        <v>2822</v>
      </c>
      <c r="C243" s="92">
        <v>41481959</v>
      </c>
      <c r="D243" s="92">
        <v>29841501</v>
      </c>
      <c r="E243" s="92">
        <v>46855200</v>
      </c>
      <c r="F243" s="92">
        <v>66452891</v>
      </c>
      <c r="G243" s="92">
        <v>98962683</v>
      </c>
      <c r="H243" s="92">
        <v>92762333</v>
      </c>
      <c r="I243" s="92">
        <v>113315477</v>
      </c>
      <c r="J243" s="92">
        <v>212070890</v>
      </c>
      <c r="K243" s="92">
        <v>605486068</v>
      </c>
      <c r="L243" s="92">
        <v>307029513</v>
      </c>
      <c r="M243" s="115">
        <v>131734504.25802</v>
      </c>
      <c r="N243" s="115">
        <v>214992851.48754001</v>
      </c>
      <c r="O243" s="115">
        <v>478686256.38922</v>
      </c>
      <c r="P243" s="115">
        <v>316007182.10196996</v>
      </c>
      <c r="Q243" s="115">
        <v>419875136.61491996</v>
      </c>
      <c r="R243" s="115">
        <v>838173350.71053004</v>
      </c>
      <c r="S243" s="115">
        <v>727722732.05999994</v>
      </c>
      <c r="T243" s="115">
        <v>838355305.66999996</v>
      </c>
      <c r="U243" s="115">
        <v>629721878.84900999</v>
      </c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  <c r="AL243" s="138"/>
      <c r="AM243" s="138"/>
      <c r="AN243" s="138"/>
      <c r="AO243" s="138"/>
      <c r="AP243" s="138"/>
      <c r="AQ243" s="138"/>
      <c r="AR243" s="138"/>
      <c r="AS243" s="138"/>
      <c r="AT243" s="138"/>
      <c r="AU243" s="138"/>
      <c r="AV243" s="138"/>
      <c r="AW243" s="138"/>
      <c r="AX243" s="138"/>
      <c r="AY243" s="138"/>
      <c r="AZ243" s="138"/>
      <c r="BA243" s="138"/>
      <c r="BB243" s="138"/>
    </row>
    <row r="244" spans="1:54">
      <c r="A244" s="89" t="s">
        <v>378</v>
      </c>
      <c r="B244" s="89" t="s">
        <v>44</v>
      </c>
      <c r="C244" s="92">
        <v>115985460</v>
      </c>
      <c r="D244" s="92">
        <v>42230202</v>
      </c>
      <c r="E244" s="92">
        <v>43830503</v>
      </c>
      <c r="F244" s="92">
        <v>55161955</v>
      </c>
      <c r="G244" s="92">
        <v>47935520</v>
      </c>
      <c r="H244" s="92">
        <v>50489031</v>
      </c>
      <c r="I244" s="92">
        <v>195382678</v>
      </c>
      <c r="J244" s="92">
        <v>116903505</v>
      </c>
      <c r="K244" s="92">
        <v>108211687</v>
      </c>
      <c r="L244" s="92">
        <v>93208768</v>
      </c>
      <c r="M244" s="115">
        <v>78847486.559330001</v>
      </c>
      <c r="N244" s="115">
        <v>243711618.13935998</v>
      </c>
      <c r="O244" s="115">
        <v>119967763.41402</v>
      </c>
      <c r="P244" s="115">
        <v>88897144.686440006</v>
      </c>
      <c r="Q244" s="115">
        <v>129675602.49272001</v>
      </c>
      <c r="R244" s="115">
        <v>195459425.24267</v>
      </c>
      <c r="S244" s="115">
        <v>228347619.15000001</v>
      </c>
      <c r="T244" s="115">
        <v>294869279.58999997</v>
      </c>
      <c r="U244" s="115">
        <v>209608106.50573999</v>
      </c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  <c r="AV244" s="138"/>
      <c r="AW244" s="138"/>
      <c r="AX244" s="138"/>
      <c r="AY244" s="138"/>
      <c r="AZ244" s="138"/>
      <c r="BA244" s="138"/>
      <c r="BB244" s="138"/>
    </row>
    <row r="245" spans="1:54">
      <c r="A245" s="89" t="s">
        <v>379</v>
      </c>
      <c r="B245" s="89" t="s">
        <v>43</v>
      </c>
      <c r="C245" s="92">
        <v>1055779707</v>
      </c>
      <c r="D245" s="92">
        <v>1338706259</v>
      </c>
      <c r="E245" s="92">
        <v>1006450397</v>
      </c>
      <c r="F245" s="92">
        <v>1022340296</v>
      </c>
      <c r="G245" s="92">
        <v>981940102</v>
      </c>
      <c r="H245" s="92">
        <v>1186972240</v>
      </c>
      <c r="I245" s="92">
        <v>1446525954</v>
      </c>
      <c r="J245" s="92">
        <v>1754809988</v>
      </c>
      <c r="K245" s="92">
        <v>1247363962</v>
      </c>
      <c r="L245" s="92">
        <v>1096090496</v>
      </c>
      <c r="M245" s="115">
        <v>179469877.64776</v>
      </c>
      <c r="N245" s="115">
        <v>0</v>
      </c>
      <c r="O245" s="115">
        <v>0</v>
      </c>
      <c r="P245" s="94">
        <v>0</v>
      </c>
      <c r="Q245" s="94">
        <v>0</v>
      </c>
      <c r="R245" s="115">
        <v>0</v>
      </c>
      <c r="S245" s="115">
        <v>0</v>
      </c>
      <c r="T245" s="115">
        <v>0</v>
      </c>
      <c r="U245" s="115">
        <v>0</v>
      </c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138"/>
      <c r="AT245" s="138"/>
      <c r="AU245" s="138"/>
      <c r="AV245" s="138"/>
      <c r="AW245" s="138"/>
      <c r="AX245" s="138"/>
      <c r="AY245" s="138"/>
      <c r="AZ245" s="138"/>
      <c r="BA245" s="138"/>
      <c r="BB245" s="138"/>
    </row>
    <row r="246" spans="1:54">
      <c r="A246" s="89" t="s">
        <v>380</v>
      </c>
      <c r="B246" s="89" t="s">
        <v>42</v>
      </c>
      <c r="C246" s="92">
        <v>2790813943</v>
      </c>
      <c r="D246" s="92">
        <v>4449114849</v>
      </c>
      <c r="E246" s="92">
        <v>4223160458</v>
      </c>
      <c r="F246" s="92">
        <v>25290353765</v>
      </c>
      <c r="G246" s="92">
        <v>5071672824</v>
      </c>
      <c r="H246" s="92">
        <v>9617761760</v>
      </c>
      <c r="I246" s="92">
        <v>11118053538</v>
      </c>
      <c r="J246" s="92">
        <v>7047192703</v>
      </c>
      <c r="K246" s="92">
        <v>6650801291</v>
      </c>
      <c r="L246" s="92">
        <v>7009463495</v>
      </c>
      <c r="M246" s="115">
        <v>7102586097.2044296</v>
      </c>
      <c r="N246" s="115">
        <v>0</v>
      </c>
      <c r="O246" s="115">
        <v>0</v>
      </c>
      <c r="P246" s="115">
        <v>0</v>
      </c>
      <c r="Q246" s="115">
        <v>0</v>
      </c>
      <c r="R246" s="115">
        <v>0</v>
      </c>
      <c r="S246" s="115">
        <v>0</v>
      </c>
      <c r="T246" s="115">
        <v>0</v>
      </c>
      <c r="U246" s="115">
        <v>0</v>
      </c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  <c r="AL246" s="138"/>
      <c r="AM246" s="138"/>
      <c r="AN246" s="138"/>
      <c r="AO246" s="138"/>
      <c r="AP246" s="138"/>
      <c r="AQ246" s="138"/>
      <c r="AR246" s="138"/>
      <c r="AS246" s="138"/>
      <c r="AT246" s="138"/>
      <c r="AU246" s="138"/>
      <c r="AV246" s="138"/>
      <c r="AW246" s="138"/>
      <c r="AX246" s="138"/>
      <c r="AY246" s="138"/>
      <c r="AZ246" s="138"/>
      <c r="BA246" s="138"/>
      <c r="BB246" s="138"/>
    </row>
    <row r="247" spans="1:54">
      <c r="A247" s="89" t="s">
        <v>381</v>
      </c>
      <c r="B247" s="89" t="s">
        <v>41</v>
      </c>
      <c r="C247" s="92">
        <v>495047864</v>
      </c>
      <c r="D247" s="92">
        <v>453802596</v>
      </c>
      <c r="E247" s="92">
        <v>380606199</v>
      </c>
      <c r="F247" s="92">
        <v>299555634</v>
      </c>
      <c r="G247" s="92">
        <v>619977564</v>
      </c>
      <c r="H247" s="92">
        <v>389063972</v>
      </c>
      <c r="I247" s="92">
        <v>808528450</v>
      </c>
      <c r="J247" s="92">
        <v>516441624</v>
      </c>
      <c r="K247" s="92">
        <v>1033075337</v>
      </c>
      <c r="L247" s="92">
        <v>489440581</v>
      </c>
      <c r="M247" s="115">
        <v>492401688.01584005</v>
      </c>
      <c r="N247" s="115">
        <v>0</v>
      </c>
      <c r="O247" s="115">
        <v>0</v>
      </c>
      <c r="P247" s="115">
        <v>0</v>
      </c>
      <c r="Q247" s="115">
        <v>0</v>
      </c>
      <c r="R247" s="115">
        <v>0</v>
      </c>
      <c r="S247" s="115">
        <v>0</v>
      </c>
      <c r="T247" s="115">
        <v>0</v>
      </c>
      <c r="U247" s="115">
        <v>0</v>
      </c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  <c r="AT247" s="138"/>
      <c r="AU247" s="138"/>
      <c r="AV247" s="138"/>
      <c r="AW247" s="138"/>
      <c r="AX247" s="138"/>
      <c r="AY247" s="138"/>
      <c r="AZ247" s="138"/>
      <c r="BA247" s="138"/>
      <c r="BB247" s="138"/>
    </row>
    <row r="248" spans="1:54" ht="25.5">
      <c r="A248" s="89" t="s">
        <v>382</v>
      </c>
      <c r="B248" s="89" t="s">
        <v>219</v>
      </c>
      <c r="C248" s="92">
        <v>372912031</v>
      </c>
      <c r="D248" s="92">
        <v>430974052</v>
      </c>
      <c r="E248" s="92">
        <v>546705987</v>
      </c>
      <c r="F248" s="92">
        <v>577840639</v>
      </c>
      <c r="G248" s="92">
        <v>649289452</v>
      </c>
      <c r="H248" s="92">
        <v>911195777</v>
      </c>
      <c r="I248" s="92">
        <v>637983572</v>
      </c>
      <c r="J248" s="92">
        <v>0</v>
      </c>
      <c r="K248" s="92">
        <v>0</v>
      </c>
      <c r="L248" s="92">
        <v>0</v>
      </c>
      <c r="M248" s="115">
        <v>0</v>
      </c>
      <c r="N248" s="115">
        <v>0</v>
      </c>
      <c r="O248" s="115">
        <v>0</v>
      </c>
      <c r="P248" s="115">
        <v>0</v>
      </c>
      <c r="Q248" s="115">
        <v>0</v>
      </c>
      <c r="R248" s="115">
        <v>0</v>
      </c>
      <c r="S248" s="115">
        <v>0</v>
      </c>
      <c r="T248" s="115">
        <v>0</v>
      </c>
      <c r="U248" s="115">
        <v>0</v>
      </c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138"/>
      <c r="AT248" s="138"/>
      <c r="AU248" s="138"/>
      <c r="AV248" s="138"/>
      <c r="AW248" s="138"/>
      <c r="AX248" s="138"/>
      <c r="AY248" s="138"/>
      <c r="AZ248" s="138"/>
      <c r="BA248" s="138"/>
      <c r="BB248" s="138"/>
    </row>
    <row r="249" spans="1:54">
      <c r="A249" s="89" t="s">
        <v>383</v>
      </c>
      <c r="B249" s="89" t="s">
        <v>40</v>
      </c>
      <c r="C249" s="92">
        <v>783356261</v>
      </c>
      <c r="D249" s="92">
        <v>1023996583</v>
      </c>
      <c r="E249" s="92">
        <v>1148632162</v>
      </c>
      <c r="F249" s="92">
        <v>1236392542</v>
      </c>
      <c r="G249" s="92">
        <v>1105161002</v>
      </c>
      <c r="H249" s="92">
        <v>1260242819</v>
      </c>
      <c r="I249" s="92">
        <v>1339969312</v>
      </c>
      <c r="J249" s="92">
        <v>2061788507</v>
      </c>
      <c r="K249" s="92">
        <v>2885083956</v>
      </c>
      <c r="L249" s="92">
        <v>3540367381</v>
      </c>
      <c r="M249" s="115">
        <v>5379344723.7631598</v>
      </c>
      <c r="N249" s="115">
        <v>8832010365.7249699</v>
      </c>
      <c r="O249" s="115">
        <v>10404834543.015499</v>
      </c>
      <c r="P249" s="94">
        <v>12871660487.561001</v>
      </c>
      <c r="Q249" s="94">
        <v>13489798596.635599</v>
      </c>
      <c r="R249" s="115">
        <v>9818487847.8865604</v>
      </c>
      <c r="S249" s="115">
        <v>10699469722.49</v>
      </c>
      <c r="T249" s="115">
        <v>13214262785.290001</v>
      </c>
      <c r="U249" s="115">
        <v>16980508337.6241</v>
      </c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  <c r="AT249" s="138"/>
      <c r="AU249" s="138"/>
      <c r="AV249" s="138"/>
      <c r="AW249" s="138"/>
      <c r="AX249" s="138"/>
      <c r="AY249" s="138"/>
      <c r="AZ249" s="138"/>
      <c r="BA249" s="138"/>
      <c r="BB249" s="138"/>
    </row>
    <row r="250" spans="1:54">
      <c r="A250" s="89" t="s">
        <v>384</v>
      </c>
      <c r="B250" s="89" t="s">
        <v>39</v>
      </c>
      <c r="C250" s="92">
        <v>0</v>
      </c>
      <c r="D250" s="92">
        <v>0</v>
      </c>
      <c r="E250" s="92">
        <v>0</v>
      </c>
      <c r="F250" s="92">
        <v>450</v>
      </c>
      <c r="G250" s="92">
        <v>331391</v>
      </c>
      <c r="H250" s="92">
        <v>0</v>
      </c>
      <c r="I250" s="92">
        <v>0</v>
      </c>
      <c r="J250" s="92">
        <v>0</v>
      </c>
      <c r="K250" s="92">
        <v>0</v>
      </c>
      <c r="L250" s="92">
        <v>0</v>
      </c>
      <c r="M250" s="115">
        <v>0</v>
      </c>
      <c r="N250" s="115">
        <v>0</v>
      </c>
      <c r="O250" s="115">
        <v>0</v>
      </c>
      <c r="P250" s="94">
        <v>0</v>
      </c>
      <c r="Q250" s="94">
        <v>0</v>
      </c>
      <c r="R250" s="115">
        <v>0</v>
      </c>
      <c r="S250" s="115">
        <v>0</v>
      </c>
      <c r="T250" s="115">
        <v>0</v>
      </c>
      <c r="U250" s="115">
        <v>0</v>
      </c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  <c r="AT250" s="138"/>
      <c r="AU250" s="138"/>
      <c r="AV250" s="138"/>
      <c r="AW250" s="138"/>
      <c r="AX250" s="138"/>
      <c r="AY250" s="138"/>
      <c r="AZ250" s="138"/>
      <c r="BA250" s="138"/>
      <c r="BB250" s="138"/>
    </row>
    <row r="251" spans="1:54" ht="25.5">
      <c r="A251" s="89" t="s">
        <v>385</v>
      </c>
      <c r="B251" s="89" t="s">
        <v>185</v>
      </c>
      <c r="C251" s="92">
        <v>0</v>
      </c>
      <c r="D251" s="92">
        <v>0</v>
      </c>
      <c r="E251" s="92">
        <v>0</v>
      </c>
      <c r="F251" s="92">
        <v>0</v>
      </c>
      <c r="G251" s="92">
        <v>0</v>
      </c>
      <c r="H251" s="92">
        <v>0</v>
      </c>
      <c r="I251" s="92">
        <v>0</v>
      </c>
      <c r="J251" s="92">
        <v>0</v>
      </c>
      <c r="K251" s="92">
        <v>1</v>
      </c>
      <c r="L251" s="92">
        <v>0</v>
      </c>
      <c r="M251" s="115">
        <v>0</v>
      </c>
      <c r="N251" s="115">
        <v>0</v>
      </c>
      <c r="O251" s="115">
        <v>0</v>
      </c>
      <c r="P251" s="115">
        <v>0</v>
      </c>
      <c r="Q251" s="115">
        <v>0</v>
      </c>
      <c r="R251" s="115">
        <v>0</v>
      </c>
      <c r="S251" s="115">
        <v>0</v>
      </c>
      <c r="T251" s="115">
        <v>0</v>
      </c>
      <c r="U251" s="115">
        <v>0</v>
      </c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  <c r="AL251" s="138"/>
      <c r="AM251" s="138"/>
      <c r="AN251" s="138"/>
      <c r="AO251" s="138"/>
      <c r="AP251" s="138"/>
      <c r="AQ251" s="138"/>
      <c r="AR251" s="138"/>
      <c r="AS251" s="138"/>
      <c r="AT251" s="138"/>
      <c r="AU251" s="138"/>
      <c r="AV251" s="138"/>
      <c r="AW251" s="138"/>
      <c r="AX251" s="138"/>
      <c r="AY251" s="138"/>
      <c r="AZ251" s="138"/>
      <c r="BA251" s="138"/>
      <c r="BB251" s="138"/>
    </row>
    <row r="252" spans="1:54" ht="25.5">
      <c r="A252" s="89" t="s">
        <v>386</v>
      </c>
      <c r="B252" s="89" t="s">
        <v>7666</v>
      </c>
      <c r="C252" s="92">
        <v>1065531380</v>
      </c>
      <c r="D252" s="92">
        <v>1200723968</v>
      </c>
      <c r="E252" s="92">
        <v>1544150859</v>
      </c>
      <c r="F252" s="92">
        <v>1750459892</v>
      </c>
      <c r="G252" s="92">
        <v>1955834757</v>
      </c>
      <c r="H252" s="92">
        <v>2393599197</v>
      </c>
      <c r="I252" s="92">
        <v>2626230904</v>
      </c>
      <c r="J252" s="92">
        <v>2773715521</v>
      </c>
      <c r="K252" s="92">
        <v>279087</v>
      </c>
      <c r="L252" s="92">
        <v>42261</v>
      </c>
      <c r="M252" s="115">
        <v>58117.19816</v>
      </c>
      <c r="N252" s="115">
        <v>50505.997000000003</v>
      </c>
      <c r="O252" s="115">
        <v>1078455.183</v>
      </c>
      <c r="P252" s="94">
        <v>2059.7359999999999</v>
      </c>
      <c r="Q252" s="94">
        <v>3328926.3</v>
      </c>
      <c r="R252" s="115">
        <v>1612.6</v>
      </c>
      <c r="S252" s="115">
        <v>1609.6</v>
      </c>
      <c r="T252" s="115">
        <v>6693734.4900000002</v>
      </c>
      <c r="U252" s="115">
        <v>3133.076</v>
      </c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  <c r="AL252" s="138"/>
      <c r="AM252" s="138"/>
      <c r="AN252" s="138"/>
      <c r="AO252" s="138"/>
      <c r="AP252" s="138"/>
      <c r="AQ252" s="138"/>
      <c r="AR252" s="138"/>
      <c r="AS252" s="138"/>
      <c r="AT252" s="138"/>
      <c r="AU252" s="138"/>
      <c r="AV252" s="138"/>
      <c r="AW252" s="138"/>
      <c r="AX252" s="138"/>
      <c r="AY252" s="138"/>
      <c r="AZ252" s="138"/>
      <c r="BA252" s="138"/>
      <c r="BB252" s="138"/>
    </row>
    <row r="253" spans="1:54" ht="25.5">
      <c r="A253" s="89" t="s">
        <v>387</v>
      </c>
      <c r="B253" s="89" t="s">
        <v>7667</v>
      </c>
      <c r="C253" s="92">
        <v>108534501</v>
      </c>
      <c r="D253" s="92">
        <v>0</v>
      </c>
      <c r="E253" s="92">
        <v>0</v>
      </c>
      <c r="F253" s="92">
        <v>0</v>
      </c>
      <c r="G253" s="92">
        <v>0</v>
      </c>
      <c r="H253" s="92">
        <v>34770936</v>
      </c>
      <c r="I253" s="92">
        <v>34273194</v>
      </c>
      <c r="J253" s="92">
        <v>10922619</v>
      </c>
      <c r="K253" s="92">
        <v>2466040</v>
      </c>
      <c r="L253" s="92">
        <v>2537510</v>
      </c>
      <c r="M253" s="115">
        <v>2781941.64261</v>
      </c>
      <c r="N253" s="115">
        <v>2822165.4786100001</v>
      </c>
      <c r="O253" s="115">
        <v>2475236.4796500001</v>
      </c>
      <c r="P253" s="115">
        <v>2488184.1162399999</v>
      </c>
      <c r="Q253" s="115">
        <v>2510498.6539600003</v>
      </c>
      <c r="R253" s="115">
        <v>9700.5190000000002</v>
      </c>
      <c r="S253" s="115">
        <v>9778.69</v>
      </c>
      <c r="T253" s="115">
        <v>0</v>
      </c>
      <c r="U253" s="115">
        <v>0</v>
      </c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  <c r="AK253" s="138"/>
      <c r="AL253" s="138"/>
      <c r="AM253" s="138"/>
      <c r="AN253" s="138"/>
      <c r="AO253" s="138"/>
      <c r="AP253" s="138"/>
      <c r="AQ253" s="138"/>
      <c r="AR253" s="138"/>
      <c r="AS253" s="138"/>
      <c r="AT253" s="138"/>
      <c r="AU253" s="138"/>
      <c r="AV253" s="138"/>
      <c r="AW253" s="138"/>
      <c r="AX253" s="138"/>
      <c r="AY253" s="138"/>
      <c r="AZ253" s="138"/>
      <c r="BA253" s="138"/>
      <c r="BB253" s="138"/>
    </row>
    <row r="254" spans="1:54">
      <c r="A254" s="89" t="s">
        <v>2918</v>
      </c>
      <c r="B254" s="89" t="s">
        <v>210</v>
      </c>
      <c r="C254" s="92">
        <v>0</v>
      </c>
      <c r="D254" s="92">
        <v>0</v>
      </c>
      <c r="E254" s="92">
        <v>0</v>
      </c>
      <c r="F254" s="92">
        <v>0</v>
      </c>
      <c r="G254" s="92">
        <v>0</v>
      </c>
      <c r="H254" s="92">
        <v>0</v>
      </c>
      <c r="I254" s="92">
        <v>0</v>
      </c>
      <c r="J254" s="92">
        <v>0</v>
      </c>
      <c r="K254" s="92">
        <v>0</v>
      </c>
      <c r="L254" s="92">
        <v>0</v>
      </c>
      <c r="M254" s="115">
        <v>0</v>
      </c>
      <c r="N254" s="115">
        <v>15396343.293</v>
      </c>
      <c r="O254" s="115">
        <v>12510925.225</v>
      </c>
      <c r="P254" s="94">
        <v>17177265.394000001</v>
      </c>
      <c r="Q254" s="94">
        <v>18423551.480999999</v>
      </c>
      <c r="R254" s="115">
        <v>34121266.435000002</v>
      </c>
      <c r="S254" s="115">
        <v>14306504.16</v>
      </c>
      <c r="T254" s="115">
        <v>11453913.34</v>
      </c>
      <c r="U254" s="115">
        <v>12249863.609999999</v>
      </c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  <c r="AL254" s="138"/>
      <c r="AM254" s="138"/>
      <c r="AN254" s="138"/>
      <c r="AO254" s="138"/>
      <c r="AP254" s="138"/>
      <c r="AQ254" s="138"/>
      <c r="AR254" s="138"/>
      <c r="AS254" s="138"/>
      <c r="AT254" s="138"/>
      <c r="AU254" s="138"/>
      <c r="AV254" s="138"/>
      <c r="AW254" s="138"/>
      <c r="AX254" s="138"/>
      <c r="AY254" s="138"/>
      <c r="AZ254" s="138"/>
      <c r="BA254" s="138"/>
      <c r="BB254" s="138"/>
    </row>
    <row r="255" spans="1:54">
      <c r="A255" s="89" t="s">
        <v>388</v>
      </c>
      <c r="B255" s="89" t="s">
        <v>38</v>
      </c>
      <c r="C255" s="92">
        <v>0</v>
      </c>
      <c r="D255" s="92">
        <v>6483179</v>
      </c>
      <c r="E255" s="92">
        <v>10475813</v>
      </c>
      <c r="F255" s="92">
        <v>53065284</v>
      </c>
      <c r="G255" s="92">
        <v>2499186</v>
      </c>
      <c r="H255" s="92">
        <v>0</v>
      </c>
      <c r="I255" s="92">
        <v>0</v>
      </c>
      <c r="J255" s="92">
        <v>0</v>
      </c>
      <c r="K255" s="92">
        <v>0</v>
      </c>
      <c r="L255" s="92">
        <v>0</v>
      </c>
      <c r="M255" s="115">
        <v>0</v>
      </c>
      <c r="N255" s="115">
        <v>0</v>
      </c>
      <c r="O255" s="115">
        <v>0</v>
      </c>
      <c r="P255" s="115">
        <v>0</v>
      </c>
      <c r="Q255" s="115">
        <v>0</v>
      </c>
      <c r="R255" s="115">
        <v>0</v>
      </c>
      <c r="S255" s="115">
        <v>0</v>
      </c>
      <c r="T255" s="115">
        <v>0</v>
      </c>
      <c r="U255" s="115">
        <v>0</v>
      </c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  <c r="AL255" s="138"/>
      <c r="AM255" s="138"/>
      <c r="AN255" s="138"/>
      <c r="AO255" s="138"/>
      <c r="AP255" s="138"/>
      <c r="AQ255" s="138"/>
      <c r="AR255" s="138"/>
      <c r="AS255" s="138"/>
      <c r="AT255" s="138"/>
      <c r="AU255" s="138"/>
      <c r="AV255" s="138"/>
      <c r="AW255" s="138"/>
      <c r="AX255" s="138"/>
      <c r="AY255" s="138"/>
      <c r="AZ255" s="138"/>
      <c r="BA255" s="138"/>
      <c r="BB255" s="138"/>
    </row>
    <row r="256" spans="1:54">
      <c r="A256" s="89" t="s">
        <v>2930</v>
      </c>
      <c r="B256" s="89" t="s">
        <v>176</v>
      </c>
      <c r="C256" s="92">
        <v>0</v>
      </c>
      <c r="D256" s="92">
        <v>0</v>
      </c>
      <c r="E256" s="92">
        <v>0</v>
      </c>
      <c r="F256" s="92">
        <v>0</v>
      </c>
      <c r="G256" s="92">
        <v>0</v>
      </c>
      <c r="H256" s="92">
        <v>0</v>
      </c>
      <c r="I256" s="92">
        <v>0</v>
      </c>
      <c r="J256" s="92">
        <v>0</v>
      </c>
      <c r="K256" s="92">
        <v>0</v>
      </c>
      <c r="L256" s="92">
        <v>0</v>
      </c>
      <c r="M256" s="115">
        <v>0</v>
      </c>
      <c r="N256" s="115">
        <v>299313152.79905999</v>
      </c>
      <c r="O256" s="115">
        <v>329409269.91742998</v>
      </c>
      <c r="P256" s="115">
        <v>219984458.43360001</v>
      </c>
      <c r="Q256" s="115">
        <v>104347416.22061999</v>
      </c>
      <c r="R256" s="115">
        <v>177032867.0738</v>
      </c>
      <c r="S256" s="115">
        <v>357743214.87</v>
      </c>
      <c r="T256" s="115">
        <v>461932029.60000002</v>
      </c>
      <c r="U256" s="115">
        <v>1722475765.9204099</v>
      </c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  <c r="AT256" s="138"/>
      <c r="AU256" s="138"/>
      <c r="AV256" s="138"/>
      <c r="AW256" s="138"/>
      <c r="AX256" s="138"/>
      <c r="AY256" s="138"/>
      <c r="AZ256" s="138"/>
      <c r="BA256" s="138"/>
      <c r="BB256" s="138"/>
    </row>
    <row r="257" spans="1:54" ht="25.5">
      <c r="A257" s="89" t="s">
        <v>2961</v>
      </c>
      <c r="B257" s="89" t="s">
        <v>2962</v>
      </c>
      <c r="C257" s="92">
        <v>0</v>
      </c>
      <c r="D257" s="92">
        <v>0</v>
      </c>
      <c r="E257" s="92">
        <v>0</v>
      </c>
      <c r="F257" s="92">
        <v>0</v>
      </c>
      <c r="G257" s="92">
        <v>0</v>
      </c>
      <c r="H257" s="92">
        <v>0</v>
      </c>
      <c r="I257" s="92">
        <v>0</v>
      </c>
      <c r="J257" s="92">
        <v>0</v>
      </c>
      <c r="K257" s="92">
        <v>0</v>
      </c>
      <c r="L257" s="92">
        <v>0</v>
      </c>
      <c r="M257" s="115">
        <v>0</v>
      </c>
      <c r="N257" s="115">
        <v>11056406.244999999</v>
      </c>
      <c r="O257" s="115">
        <v>0</v>
      </c>
      <c r="P257" s="115">
        <v>0</v>
      </c>
      <c r="Q257" s="115">
        <v>0</v>
      </c>
      <c r="R257" s="115">
        <v>0</v>
      </c>
      <c r="S257" s="115">
        <v>0</v>
      </c>
      <c r="T257" s="115">
        <v>0</v>
      </c>
      <c r="U257" s="115">
        <v>0</v>
      </c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/>
      <c r="AO257" s="138"/>
      <c r="AP257" s="138"/>
      <c r="AQ257" s="138"/>
      <c r="AR257" s="138"/>
      <c r="AS257" s="138"/>
      <c r="AT257" s="138"/>
      <c r="AU257" s="138"/>
      <c r="AV257" s="138"/>
      <c r="AW257" s="138"/>
      <c r="AX257" s="138"/>
      <c r="AY257" s="138"/>
      <c r="AZ257" s="138"/>
      <c r="BA257" s="138"/>
      <c r="BB257" s="138"/>
    </row>
    <row r="258" spans="1:54" ht="25.5">
      <c r="A258" s="89" t="s">
        <v>2965</v>
      </c>
      <c r="B258" s="89" t="s">
        <v>7668</v>
      </c>
      <c r="C258" s="92">
        <v>0</v>
      </c>
      <c r="D258" s="92">
        <v>0</v>
      </c>
      <c r="E258" s="92">
        <v>0</v>
      </c>
      <c r="F258" s="92">
        <v>0</v>
      </c>
      <c r="G258" s="92">
        <v>0</v>
      </c>
      <c r="H258" s="92">
        <v>0</v>
      </c>
      <c r="I258" s="92">
        <v>0</v>
      </c>
      <c r="J258" s="92">
        <v>0</v>
      </c>
      <c r="K258" s="92">
        <v>0</v>
      </c>
      <c r="L258" s="92">
        <v>0</v>
      </c>
      <c r="M258" s="115">
        <v>0</v>
      </c>
      <c r="N258" s="115">
        <v>898093599.22002006</v>
      </c>
      <c r="O258" s="115">
        <v>1081221125.30669</v>
      </c>
      <c r="P258" s="115">
        <v>429287538.92900002</v>
      </c>
      <c r="Q258" s="115">
        <v>441789118.10799998</v>
      </c>
      <c r="R258" s="115">
        <v>503677058.12099999</v>
      </c>
      <c r="S258" s="115">
        <v>566888413.24000001</v>
      </c>
      <c r="T258" s="115">
        <v>525225334.08999997</v>
      </c>
      <c r="U258" s="115">
        <v>573896763.32299995</v>
      </c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/>
      <c r="AT258" s="138"/>
      <c r="AU258" s="138"/>
      <c r="AV258" s="138"/>
      <c r="AW258" s="138"/>
      <c r="AX258" s="138"/>
      <c r="AY258" s="138"/>
      <c r="AZ258" s="138"/>
      <c r="BA258" s="138"/>
      <c r="BB258" s="138"/>
    </row>
    <row r="259" spans="1:54">
      <c r="A259" s="89" t="s">
        <v>389</v>
      </c>
      <c r="B259" s="89" t="s">
        <v>37</v>
      </c>
      <c r="C259" s="92">
        <v>1456633609</v>
      </c>
      <c r="D259" s="92">
        <v>1513442677</v>
      </c>
      <c r="E259" s="92">
        <v>1518295222</v>
      </c>
      <c r="F259" s="92">
        <v>1581347856</v>
      </c>
      <c r="G259" s="92">
        <v>2543396198</v>
      </c>
      <c r="H259" s="92">
        <v>1010562825</v>
      </c>
      <c r="I259" s="92">
        <v>1191460024</v>
      </c>
      <c r="J259" s="92">
        <v>1244427323</v>
      </c>
      <c r="K259" s="92">
        <v>1536810842</v>
      </c>
      <c r="L259" s="92">
        <v>1984305267</v>
      </c>
      <c r="M259" s="115">
        <v>1426070010.1956298</v>
      </c>
      <c r="N259" s="115">
        <v>27003027879.762897</v>
      </c>
      <c r="O259" s="115">
        <v>30067703875.461102</v>
      </c>
      <c r="P259" s="94">
        <v>28970152302.860397</v>
      </c>
      <c r="Q259" s="94">
        <v>40479677986.857498</v>
      </c>
      <c r="R259" s="115">
        <v>47711206508.095299</v>
      </c>
      <c r="S259" s="115">
        <v>48376461270.610001</v>
      </c>
      <c r="T259" s="115">
        <v>62156841370.720001</v>
      </c>
      <c r="U259" s="115">
        <v>67939606276.704796</v>
      </c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  <c r="AT259" s="138"/>
      <c r="AU259" s="138"/>
      <c r="AV259" s="138"/>
      <c r="AW259" s="138"/>
      <c r="AX259" s="138"/>
      <c r="AY259" s="138"/>
      <c r="AZ259" s="138"/>
      <c r="BA259" s="138"/>
      <c r="BB259" s="138"/>
    </row>
    <row r="260" spans="1:54">
      <c r="A260" s="89" t="s">
        <v>3050</v>
      </c>
      <c r="B260" s="89" t="s">
        <v>3051</v>
      </c>
      <c r="C260" s="92">
        <v>0</v>
      </c>
      <c r="D260" s="92">
        <v>0</v>
      </c>
      <c r="E260" s="92">
        <v>0</v>
      </c>
      <c r="F260" s="92">
        <v>0</v>
      </c>
      <c r="G260" s="92">
        <v>0</v>
      </c>
      <c r="H260" s="92">
        <v>0</v>
      </c>
      <c r="I260" s="92">
        <v>0</v>
      </c>
      <c r="J260" s="92">
        <v>0</v>
      </c>
      <c r="K260" s="92">
        <v>0</v>
      </c>
      <c r="L260" s="92">
        <v>0</v>
      </c>
      <c r="M260" s="115">
        <v>0</v>
      </c>
      <c r="N260" s="115">
        <v>621147780.52520001</v>
      </c>
      <c r="O260" s="115">
        <v>1094124584.5176001</v>
      </c>
      <c r="P260" s="94">
        <v>998413355.83498001</v>
      </c>
      <c r="Q260" s="94">
        <v>1064853776.8291</v>
      </c>
      <c r="R260" s="115">
        <v>831583880.66869998</v>
      </c>
      <c r="S260" s="115">
        <v>655046128.42999995</v>
      </c>
      <c r="T260" s="115">
        <v>803398716.51999998</v>
      </c>
      <c r="U260" s="115">
        <v>1201048571.0338302</v>
      </c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  <c r="AT260" s="138"/>
      <c r="AU260" s="138"/>
      <c r="AV260" s="138"/>
      <c r="AW260" s="138"/>
      <c r="AX260" s="138"/>
      <c r="AY260" s="138"/>
      <c r="AZ260" s="138"/>
      <c r="BA260" s="138"/>
      <c r="BB260" s="138"/>
    </row>
    <row r="261" spans="1:54">
      <c r="A261" s="89" t="s">
        <v>390</v>
      </c>
      <c r="B261" s="89" t="s">
        <v>7797</v>
      </c>
      <c r="C261" s="92">
        <v>1984008920</v>
      </c>
      <c r="D261" s="92">
        <v>2438519575</v>
      </c>
      <c r="E261" s="92">
        <v>1243034360</v>
      </c>
      <c r="F261" s="92">
        <v>1729215948</v>
      </c>
      <c r="G261" s="92">
        <v>1695398898</v>
      </c>
      <c r="H261" s="92">
        <v>2261453162</v>
      </c>
      <c r="I261" s="92">
        <v>2666870401</v>
      </c>
      <c r="J261" s="92">
        <v>2992466487</v>
      </c>
      <c r="K261" s="92">
        <v>3192610912</v>
      </c>
      <c r="L261" s="92">
        <v>9025427920</v>
      </c>
      <c r="M261" s="115">
        <v>10009832079.7558</v>
      </c>
      <c r="N261" s="115">
        <v>215631606235.90399</v>
      </c>
      <c r="O261" s="115">
        <v>360668401532.08099</v>
      </c>
      <c r="P261" s="115">
        <v>496612481935.58301</v>
      </c>
      <c r="Q261" s="94">
        <v>544884406761.27399</v>
      </c>
      <c r="R261" s="115">
        <v>577581410781.77197</v>
      </c>
      <c r="S261" s="115">
        <v>643747909971.23999</v>
      </c>
      <c r="T261" s="115">
        <v>651480545297.70996</v>
      </c>
      <c r="U261" s="115">
        <v>769810460203.93396</v>
      </c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  <c r="AT261" s="138"/>
      <c r="AU261" s="138"/>
      <c r="AV261" s="138"/>
      <c r="AW261" s="138"/>
      <c r="AX261" s="138"/>
      <c r="AY261" s="138"/>
      <c r="AZ261" s="138"/>
      <c r="BA261" s="138"/>
      <c r="BB261" s="138"/>
    </row>
    <row r="262" spans="1:54">
      <c r="A262" s="89" t="s">
        <v>391</v>
      </c>
      <c r="B262" s="89" t="s">
        <v>36</v>
      </c>
      <c r="C262" s="92">
        <v>774270689</v>
      </c>
      <c r="D262" s="92">
        <v>1085049243</v>
      </c>
      <c r="E262" s="92">
        <v>1019569767</v>
      </c>
      <c r="F262" s="92">
        <v>1534449185</v>
      </c>
      <c r="G262" s="92">
        <v>1522814897</v>
      </c>
      <c r="H262" s="92">
        <v>1512448429</v>
      </c>
      <c r="I262" s="92">
        <v>1637565954</v>
      </c>
      <c r="J262" s="92">
        <v>1703863132</v>
      </c>
      <c r="K262" s="92">
        <v>1878711168</v>
      </c>
      <c r="L262" s="92">
        <v>7302522104</v>
      </c>
      <c r="M262" s="115">
        <v>2544783038.2977595</v>
      </c>
      <c r="N262" s="115">
        <v>0</v>
      </c>
      <c r="O262" s="115">
        <v>0</v>
      </c>
      <c r="P262" s="94">
        <v>0</v>
      </c>
      <c r="Q262" s="94">
        <v>0</v>
      </c>
      <c r="R262" s="115">
        <v>0</v>
      </c>
      <c r="S262" s="115">
        <v>0</v>
      </c>
      <c r="T262" s="115">
        <v>0</v>
      </c>
      <c r="U262" s="115">
        <v>0</v>
      </c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  <c r="AT262" s="138"/>
      <c r="AU262" s="138"/>
      <c r="AV262" s="138"/>
      <c r="AW262" s="138"/>
      <c r="AX262" s="138"/>
      <c r="AY262" s="138"/>
      <c r="AZ262" s="138"/>
      <c r="BA262" s="138"/>
      <c r="BB262" s="138"/>
    </row>
    <row r="263" spans="1:54">
      <c r="A263" s="89" t="s">
        <v>392</v>
      </c>
      <c r="B263" s="89" t="s">
        <v>175</v>
      </c>
      <c r="C263" s="92">
        <v>1058574999</v>
      </c>
      <c r="D263" s="92">
        <v>1269045641</v>
      </c>
      <c r="E263" s="92">
        <v>166921407</v>
      </c>
      <c r="F263" s="92">
        <v>168027869</v>
      </c>
      <c r="G263" s="92">
        <v>155551693</v>
      </c>
      <c r="H263" s="92">
        <v>96454658</v>
      </c>
      <c r="I263" s="92">
        <v>97033634</v>
      </c>
      <c r="J263" s="92">
        <v>263723066</v>
      </c>
      <c r="K263" s="92">
        <v>285067243</v>
      </c>
      <c r="L263" s="92">
        <v>269750402</v>
      </c>
      <c r="M263" s="115">
        <v>6335507153.7161198</v>
      </c>
      <c r="N263" s="115">
        <v>0</v>
      </c>
      <c r="O263" s="115">
        <v>0</v>
      </c>
      <c r="P263" s="115">
        <v>0</v>
      </c>
      <c r="Q263" s="115">
        <v>0</v>
      </c>
      <c r="R263" s="115">
        <v>0</v>
      </c>
      <c r="S263" s="115">
        <v>0</v>
      </c>
      <c r="T263" s="115">
        <v>0</v>
      </c>
      <c r="U263" s="115">
        <v>0</v>
      </c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  <c r="AT263" s="138"/>
      <c r="AU263" s="138"/>
      <c r="AV263" s="138"/>
      <c r="AW263" s="138"/>
      <c r="AX263" s="138"/>
      <c r="AY263" s="138"/>
      <c r="AZ263" s="138"/>
      <c r="BA263" s="138"/>
      <c r="BB263" s="138"/>
    </row>
    <row r="264" spans="1:54">
      <c r="A264" s="89" t="s">
        <v>3060</v>
      </c>
      <c r="B264" s="89" t="s">
        <v>3061</v>
      </c>
      <c r="C264" s="92">
        <v>0</v>
      </c>
      <c r="D264" s="92">
        <v>0</v>
      </c>
      <c r="E264" s="92">
        <v>0</v>
      </c>
      <c r="F264" s="92">
        <v>0</v>
      </c>
      <c r="G264" s="92">
        <v>0</v>
      </c>
      <c r="H264" s="92">
        <v>0</v>
      </c>
      <c r="I264" s="92">
        <v>0</v>
      </c>
      <c r="J264" s="92">
        <v>0</v>
      </c>
      <c r="K264" s="92">
        <v>0</v>
      </c>
      <c r="L264" s="92">
        <v>0</v>
      </c>
      <c r="M264" s="115">
        <v>0</v>
      </c>
      <c r="N264" s="115">
        <v>3272052136.5945296</v>
      </c>
      <c r="O264" s="115">
        <v>3296667823.1317797</v>
      </c>
      <c r="P264" s="115">
        <v>3584547165.4478502</v>
      </c>
      <c r="Q264" s="115">
        <v>3393974689.31987</v>
      </c>
      <c r="R264" s="115">
        <v>3751418308.7165799</v>
      </c>
      <c r="S264" s="115">
        <v>4402726385.2700005</v>
      </c>
      <c r="T264" s="115">
        <v>5112604591.9300003</v>
      </c>
      <c r="U264" s="115">
        <v>5642633257.8625002</v>
      </c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/>
      <c r="AT264" s="138"/>
      <c r="AU264" s="138"/>
      <c r="AV264" s="138"/>
      <c r="AW264" s="138"/>
      <c r="AX264" s="138"/>
      <c r="AY264" s="138"/>
      <c r="AZ264" s="138"/>
      <c r="BA264" s="138"/>
      <c r="BB264" s="138"/>
    </row>
    <row r="265" spans="1:54">
      <c r="A265" s="89" t="s">
        <v>3110</v>
      </c>
      <c r="B265" s="89" t="s">
        <v>3111</v>
      </c>
      <c r="C265" s="92">
        <v>0</v>
      </c>
      <c r="D265" s="92">
        <v>0</v>
      </c>
      <c r="E265" s="92">
        <v>0</v>
      </c>
      <c r="F265" s="92">
        <v>0</v>
      </c>
      <c r="G265" s="92">
        <v>0</v>
      </c>
      <c r="H265" s="92">
        <v>0</v>
      </c>
      <c r="I265" s="92">
        <v>0</v>
      </c>
      <c r="J265" s="92">
        <v>0</v>
      </c>
      <c r="K265" s="92">
        <v>0</v>
      </c>
      <c r="L265" s="92">
        <v>0</v>
      </c>
      <c r="M265" s="115">
        <v>0</v>
      </c>
      <c r="N265" s="115">
        <v>6509569758.80235</v>
      </c>
      <c r="O265" s="115">
        <v>5532573763.9539499</v>
      </c>
      <c r="P265" s="115">
        <v>6196680996.0591297</v>
      </c>
      <c r="Q265" s="115">
        <v>6018269434.3263798</v>
      </c>
      <c r="R265" s="115">
        <v>6794784508.6116905</v>
      </c>
      <c r="S265" s="115">
        <v>7395791654.8999996</v>
      </c>
      <c r="T265" s="115">
        <v>7369891056.3999996</v>
      </c>
      <c r="U265" s="115">
        <v>7926846213.1952305</v>
      </c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  <c r="AT265" s="138"/>
      <c r="AU265" s="138"/>
      <c r="AV265" s="138"/>
      <c r="AW265" s="138"/>
      <c r="AX265" s="138"/>
      <c r="AY265" s="138"/>
      <c r="AZ265" s="138"/>
      <c r="BA265" s="138"/>
      <c r="BB265" s="138"/>
    </row>
    <row r="266" spans="1:54" ht="25.5">
      <c r="A266" s="89" t="s">
        <v>3122</v>
      </c>
      <c r="B266" s="89" t="s">
        <v>3123</v>
      </c>
      <c r="C266" s="92">
        <v>0</v>
      </c>
      <c r="D266" s="92">
        <v>0</v>
      </c>
      <c r="E266" s="92">
        <v>0</v>
      </c>
      <c r="F266" s="92">
        <v>0</v>
      </c>
      <c r="G266" s="92">
        <v>0</v>
      </c>
      <c r="H266" s="92">
        <v>0</v>
      </c>
      <c r="I266" s="92">
        <v>0</v>
      </c>
      <c r="J266" s="92">
        <v>0</v>
      </c>
      <c r="K266" s="92">
        <v>0</v>
      </c>
      <c r="L266" s="92">
        <v>0</v>
      </c>
      <c r="M266" s="115">
        <v>0</v>
      </c>
      <c r="N266" s="115">
        <v>135711801.98882002</v>
      </c>
      <c r="O266" s="115">
        <v>113844694.62719001</v>
      </c>
      <c r="P266" s="115">
        <v>703026957.53553998</v>
      </c>
      <c r="Q266" s="115">
        <v>736648982.06257999</v>
      </c>
      <c r="R266" s="115">
        <v>767340316.98360002</v>
      </c>
      <c r="S266" s="115">
        <v>825449053.63</v>
      </c>
      <c r="T266" s="115">
        <v>907747697.70000005</v>
      </c>
      <c r="U266" s="115">
        <v>835002893.96696997</v>
      </c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/>
      <c r="AT266" s="138"/>
      <c r="AU266" s="138"/>
      <c r="AV266" s="138"/>
      <c r="AW266" s="138"/>
      <c r="AX266" s="138"/>
      <c r="AY266" s="138"/>
      <c r="AZ266" s="138"/>
      <c r="BA266" s="138"/>
      <c r="BB266" s="138"/>
    </row>
    <row r="267" spans="1:54">
      <c r="A267" s="89" t="s">
        <v>3130</v>
      </c>
      <c r="B267" s="89" t="s">
        <v>3131</v>
      </c>
      <c r="C267" s="92">
        <v>0</v>
      </c>
      <c r="D267" s="92">
        <v>0</v>
      </c>
      <c r="E267" s="92">
        <v>0</v>
      </c>
      <c r="F267" s="92">
        <v>0</v>
      </c>
      <c r="G267" s="92">
        <v>0</v>
      </c>
      <c r="H267" s="92">
        <v>0</v>
      </c>
      <c r="I267" s="92">
        <v>0</v>
      </c>
      <c r="J267" s="92">
        <v>0</v>
      </c>
      <c r="K267" s="92">
        <v>0</v>
      </c>
      <c r="L267" s="92">
        <v>0</v>
      </c>
      <c r="M267" s="115">
        <v>0</v>
      </c>
      <c r="N267" s="115">
        <v>199498041194.04501</v>
      </c>
      <c r="O267" s="115">
        <v>343585254268.41699</v>
      </c>
      <c r="P267" s="115">
        <v>461426253909.92999</v>
      </c>
      <c r="Q267" s="115">
        <v>512164359550.04901</v>
      </c>
      <c r="R267" s="115">
        <v>540282603883.06</v>
      </c>
      <c r="S267" s="115">
        <v>596990152009.51001</v>
      </c>
      <c r="T267" s="115">
        <v>603966190814.29004</v>
      </c>
      <c r="U267" s="115">
        <v>722760742140.03101</v>
      </c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/>
      <c r="AT267" s="138"/>
      <c r="AU267" s="138"/>
      <c r="AV267" s="138"/>
      <c r="AW267" s="138"/>
      <c r="AX267" s="138"/>
      <c r="AY267" s="138"/>
      <c r="AZ267" s="138"/>
      <c r="BA267" s="138"/>
      <c r="BB267" s="138"/>
    </row>
    <row r="268" spans="1:54">
      <c r="A268" s="89" t="s">
        <v>3148</v>
      </c>
      <c r="B268" s="89" t="s">
        <v>3149</v>
      </c>
      <c r="C268" s="92">
        <v>0</v>
      </c>
      <c r="D268" s="92">
        <v>0</v>
      </c>
      <c r="E268" s="92">
        <v>0</v>
      </c>
      <c r="F268" s="92">
        <v>0</v>
      </c>
      <c r="G268" s="92">
        <v>0</v>
      </c>
      <c r="H268" s="92">
        <v>0</v>
      </c>
      <c r="I268" s="92">
        <v>0</v>
      </c>
      <c r="J268" s="92">
        <v>0</v>
      </c>
      <c r="K268" s="92">
        <v>0</v>
      </c>
      <c r="L268" s="92">
        <v>0</v>
      </c>
      <c r="M268" s="115">
        <v>0</v>
      </c>
      <c r="N268" s="115">
        <v>6216231344.4734297</v>
      </c>
      <c r="O268" s="115">
        <v>8140060981.9507103</v>
      </c>
      <c r="P268" s="115">
        <v>24701972906.610802</v>
      </c>
      <c r="Q268" s="115">
        <v>22571154105.515602</v>
      </c>
      <c r="R268" s="115">
        <v>25985263764.4007</v>
      </c>
      <c r="S268" s="115">
        <v>34133790867.93</v>
      </c>
      <c r="T268" s="115">
        <v>34124111137.389999</v>
      </c>
      <c r="U268" s="115">
        <v>32645235698.8783</v>
      </c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38"/>
      <c r="AS268" s="138"/>
      <c r="AT268" s="138"/>
      <c r="AU268" s="138"/>
      <c r="AV268" s="138"/>
      <c r="AW268" s="138"/>
      <c r="AX268" s="138"/>
      <c r="AY268" s="138"/>
      <c r="AZ268" s="138"/>
      <c r="BA268" s="138"/>
      <c r="BB268" s="138"/>
    </row>
    <row r="269" spans="1:54">
      <c r="A269" s="89" t="s">
        <v>393</v>
      </c>
      <c r="B269" s="89" t="s">
        <v>176</v>
      </c>
      <c r="C269" s="92">
        <v>68414813</v>
      </c>
      <c r="D269" s="92">
        <v>48004615</v>
      </c>
      <c r="E269" s="92">
        <v>10236077</v>
      </c>
      <c r="F269" s="92">
        <v>4539895</v>
      </c>
      <c r="G269" s="92">
        <v>2644347</v>
      </c>
      <c r="H269" s="92">
        <v>1021284</v>
      </c>
      <c r="I269" s="92">
        <v>349355</v>
      </c>
      <c r="J269" s="92">
        <v>833378</v>
      </c>
      <c r="K269" s="92">
        <v>107892359</v>
      </c>
      <c r="L269" s="92">
        <v>113243315</v>
      </c>
      <c r="M269" s="115">
        <v>105526674.17753001</v>
      </c>
      <c r="N269" s="115">
        <v>0</v>
      </c>
      <c r="O269" s="115">
        <v>0</v>
      </c>
      <c r="P269" s="115">
        <v>0</v>
      </c>
      <c r="Q269" s="115">
        <v>0</v>
      </c>
      <c r="R269" s="115">
        <v>0</v>
      </c>
      <c r="S269" s="115">
        <v>0</v>
      </c>
      <c r="T269" s="115">
        <v>0</v>
      </c>
      <c r="U269" s="115">
        <v>0</v>
      </c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/>
      <c r="AT269" s="138"/>
      <c r="AU269" s="138"/>
      <c r="AV269" s="138"/>
      <c r="AW269" s="138"/>
      <c r="AX269" s="138"/>
      <c r="AY269" s="138"/>
      <c r="AZ269" s="138"/>
      <c r="BA269" s="138"/>
      <c r="BB269" s="138"/>
    </row>
    <row r="270" spans="1:54" ht="25.5">
      <c r="A270" s="89" t="s">
        <v>394</v>
      </c>
      <c r="B270" s="89" t="s">
        <v>177</v>
      </c>
      <c r="C270" s="92">
        <v>10646172</v>
      </c>
      <c r="D270" s="92">
        <v>5542584</v>
      </c>
      <c r="E270" s="92">
        <v>16933</v>
      </c>
      <c r="F270" s="92">
        <v>7133</v>
      </c>
      <c r="G270" s="92">
        <v>0</v>
      </c>
      <c r="H270" s="92">
        <v>12</v>
      </c>
      <c r="I270" s="92">
        <v>0</v>
      </c>
      <c r="J270" s="92">
        <v>2</v>
      </c>
      <c r="K270" s="92">
        <v>0</v>
      </c>
      <c r="L270" s="92">
        <v>15912986</v>
      </c>
      <c r="M270" s="115">
        <v>23036232.210999999</v>
      </c>
      <c r="N270" s="115">
        <v>0</v>
      </c>
      <c r="O270" s="115">
        <v>0</v>
      </c>
      <c r="P270" s="115">
        <v>0</v>
      </c>
      <c r="Q270" s="115">
        <v>0</v>
      </c>
      <c r="R270" s="115">
        <v>0</v>
      </c>
      <c r="S270" s="115">
        <v>0</v>
      </c>
      <c r="T270" s="115">
        <v>0</v>
      </c>
      <c r="U270" s="115">
        <v>0</v>
      </c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  <c r="AT270" s="138"/>
      <c r="AU270" s="138"/>
      <c r="AV270" s="138"/>
      <c r="AW270" s="138"/>
      <c r="AX270" s="138"/>
      <c r="AY270" s="138"/>
      <c r="AZ270" s="138"/>
      <c r="BA270" s="138"/>
      <c r="BB270" s="138"/>
    </row>
    <row r="271" spans="1:54">
      <c r="A271" s="89" t="s">
        <v>395</v>
      </c>
      <c r="B271" s="89" t="s">
        <v>186</v>
      </c>
      <c r="C271" s="92">
        <v>72102247</v>
      </c>
      <c r="D271" s="92">
        <v>30877492</v>
      </c>
      <c r="E271" s="92">
        <v>46290176</v>
      </c>
      <c r="F271" s="92">
        <v>22191866</v>
      </c>
      <c r="G271" s="92">
        <v>14387961</v>
      </c>
      <c r="H271" s="92">
        <v>651528779</v>
      </c>
      <c r="I271" s="92">
        <v>931921458</v>
      </c>
      <c r="J271" s="92">
        <v>1024046909</v>
      </c>
      <c r="K271" s="92">
        <v>920940142</v>
      </c>
      <c r="L271" s="92">
        <v>1323999113</v>
      </c>
      <c r="M271" s="115">
        <v>1000978981.35341</v>
      </c>
      <c r="N271" s="115">
        <v>0</v>
      </c>
      <c r="O271" s="115">
        <v>0</v>
      </c>
      <c r="P271" s="94">
        <v>0</v>
      </c>
      <c r="Q271" s="94">
        <v>0</v>
      </c>
      <c r="R271" s="115">
        <v>0</v>
      </c>
      <c r="S271" s="115">
        <v>0</v>
      </c>
      <c r="T271" s="115">
        <v>0</v>
      </c>
      <c r="U271" s="115">
        <v>0</v>
      </c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/>
      <c r="AT271" s="138"/>
      <c r="AU271" s="138"/>
      <c r="AV271" s="138"/>
      <c r="AW271" s="138"/>
      <c r="AX271" s="138"/>
      <c r="AY271" s="138"/>
      <c r="AZ271" s="138"/>
      <c r="BA271" s="138"/>
      <c r="BB271" s="138"/>
    </row>
    <row r="272" spans="1:54">
      <c r="A272" s="89" t="s">
        <v>396</v>
      </c>
      <c r="B272" s="89" t="s">
        <v>2413</v>
      </c>
      <c r="C272" s="92">
        <v>9045467849</v>
      </c>
      <c r="D272" s="92">
        <v>10712868951</v>
      </c>
      <c r="E272" s="92">
        <v>12561727067</v>
      </c>
      <c r="F272" s="92">
        <v>14118815650</v>
      </c>
      <c r="G272" s="92">
        <v>12424673175</v>
      </c>
      <c r="H272" s="92">
        <v>13081081685</v>
      </c>
      <c r="I272" s="92">
        <v>15535398510</v>
      </c>
      <c r="J272" s="92">
        <v>16499688252</v>
      </c>
      <c r="K272" s="92">
        <v>20740432692</v>
      </c>
      <c r="L272" s="92">
        <v>21950241992</v>
      </c>
      <c r="M272" s="115">
        <v>22552656644.211498</v>
      </c>
      <c r="N272" s="115">
        <v>193158292.44299999</v>
      </c>
      <c r="O272" s="115">
        <v>213489143.63299999</v>
      </c>
      <c r="P272" s="115">
        <v>292947520.44</v>
      </c>
      <c r="Q272" s="115">
        <v>228737544.102</v>
      </c>
      <c r="R272" s="115">
        <v>463664982.30400002</v>
      </c>
      <c r="S272" s="115">
        <v>333420392.25</v>
      </c>
      <c r="T272" s="115">
        <v>165177495.36000001</v>
      </c>
      <c r="U272" s="115">
        <v>653913370.01637995</v>
      </c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/>
      <c r="AT272" s="138"/>
      <c r="AU272" s="138"/>
      <c r="AV272" s="138"/>
      <c r="AW272" s="138"/>
      <c r="AX272" s="138"/>
      <c r="AY272" s="138"/>
      <c r="AZ272" s="138"/>
      <c r="BA272" s="138"/>
      <c r="BB272" s="138"/>
    </row>
    <row r="273" spans="1:54">
      <c r="A273" s="89" t="s">
        <v>3154</v>
      </c>
      <c r="B273" s="89" t="s">
        <v>723</v>
      </c>
      <c r="C273" s="92">
        <v>0</v>
      </c>
      <c r="D273" s="92">
        <v>0</v>
      </c>
      <c r="E273" s="92">
        <v>0</v>
      </c>
      <c r="F273" s="92">
        <v>0</v>
      </c>
      <c r="G273" s="92">
        <v>0</v>
      </c>
      <c r="H273" s="92">
        <v>0</v>
      </c>
      <c r="I273" s="92">
        <v>0</v>
      </c>
      <c r="J273" s="92">
        <v>0</v>
      </c>
      <c r="K273" s="92">
        <v>0</v>
      </c>
      <c r="L273" s="92">
        <v>0</v>
      </c>
      <c r="M273" s="115">
        <v>0</v>
      </c>
      <c r="N273" s="115">
        <v>106128946.258</v>
      </c>
      <c r="O273" s="115">
        <v>174473752.199</v>
      </c>
      <c r="P273" s="115">
        <v>218280183.94299999</v>
      </c>
      <c r="Q273" s="115">
        <v>90773428.870000005</v>
      </c>
      <c r="R273" s="115">
        <v>235595036.63600001</v>
      </c>
      <c r="S273" s="115">
        <v>113236160.62</v>
      </c>
      <c r="T273" s="115">
        <v>75143988.519999996</v>
      </c>
      <c r="U273" s="115">
        <v>78354588.641000003</v>
      </c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  <c r="AT273" s="138"/>
      <c r="AU273" s="138"/>
      <c r="AV273" s="138"/>
      <c r="AW273" s="138"/>
      <c r="AX273" s="138"/>
      <c r="AY273" s="138"/>
      <c r="AZ273" s="138"/>
      <c r="BA273" s="138"/>
      <c r="BB273" s="138"/>
    </row>
    <row r="274" spans="1:54" ht="25.5">
      <c r="A274" s="89" t="s">
        <v>3171</v>
      </c>
      <c r="B274" s="89" t="s">
        <v>739</v>
      </c>
      <c r="C274" s="92">
        <v>0</v>
      </c>
      <c r="D274" s="92">
        <v>0</v>
      </c>
      <c r="E274" s="92">
        <v>0</v>
      </c>
      <c r="F274" s="92">
        <v>0</v>
      </c>
      <c r="G274" s="92">
        <v>0</v>
      </c>
      <c r="H274" s="92">
        <v>0</v>
      </c>
      <c r="I274" s="92">
        <v>0</v>
      </c>
      <c r="J274" s="92">
        <v>0</v>
      </c>
      <c r="K274" s="92">
        <v>0</v>
      </c>
      <c r="L274" s="92">
        <v>0</v>
      </c>
      <c r="M274" s="115">
        <v>0</v>
      </c>
      <c r="N274" s="115">
        <v>87029346.185000002</v>
      </c>
      <c r="O274" s="115">
        <v>39015391.434</v>
      </c>
      <c r="P274" s="115">
        <v>70953198.155000001</v>
      </c>
      <c r="Q274" s="115">
        <v>99139463.234999999</v>
      </c>
      <c r="R274" s="115">
        <v>184878494.979</v>
      </c>
      <c r="S274" s="115">
        <v>208537462.34999999</v>
      </c>
      <c r="T274" s="115">
        <v>80568721.739999995</v>
      </c>
      <c r="U274" s="115">
        <v>185986376.75720999</v>
      </c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  <c r="AL274" s="138"/>
      <c r="AM274" s="138"/>
      <c r="AN274" s="138"/>
      <c r="AO274" s="138"/>
      <c r="AP274" s="138"/>
      <c r="AQ274" s="138"/>
      <c r="AR274" s="138"/>
      <c r="AS274" s="138"/>
      <c r="AT274" s="138"/>
      <c r="AU274" s="138"/>
      <c r="AV274" s="138"/>
      <c r="AW274" s="138"/>
      <c r="AX274" s="138"/>
      <c r="AY274" s="138"/>
      <c r="AZ274" s="138"/>
      <c r="BA274" s="138"/>
      <c r="BB274" s="138"/>
    </row>
    <row r="275" spans="1:54" ht="25.5">
      <c r="A275" s="89" t="s">
        <v>3175</v>
      </c>
      <c r="B275" s="89" t="s">
        <v>743</v>
      </c>
      <c r="C275" s="92">
        <v>0</v>
      </c>
      <c r="D275" s="92">
        <v>0</v>
      </c>
      <c r="E275" s="92">
        <v>0</v>
      </c>
      <c r="F275" s="92">
        <v>0</v>
      </c>
      <c r="G275" s="92">
        <v>0</v>
      </c>
      <c r="H275" s="92">
        <v>0</v>
      </c>
      <c r="I275" s="92">
        <v>0</v>
      </c>
      <c r="J275" s="92">
        <v>0</v>
      </c>
      <c r="K275" s="92">
        <v>0</v>
      </c>
      <c r="L275" s="92">
        <v>0</v>
      </c>
      <c r="M275" s="115">
        <v>0</v>
      </c>
      <c r="N275" s="115">
        <v>0</v>
      </c>
      <c r="O275" s="115">
        <v>0</v>
      </c>
      <c r="P275" s="115">
        <v>3714138.3420000002</v>
      </c>
      <c r="Q275" s="115">
        <v>38824651.997000001</v>
      </c>
      <c r="R275" s="115">
        <v>43191450.689000003</v>
      </c>
      <c r="S275" s="115">
        <v>11646769.279999999</v>
      </c>
      <c r="T275" s="115">
        <v>9464785.0999999996</v>
      </c>
      <c r="U275" s="115">
        <v>389572404.61816996</v>
      </c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  <c r="AT275" s="138"/>
      <c r="AU275" s="138"/>
      <c r="AV275" s="138"/>
      <c r="AW275" s="138"/>
      <c r="AX275" s="138"/>
      <c r="AY275" s="138"/>
      <c r="AZ275" s="138"/>
      <c r="BA275" s="138"/>
      <c r="BB275" s="138"/>
    </row>
    <row r="276" spans="1:54">
      <c r="A276" s="89" t="s">
        <v>397</v>
      </c>
      <c r="B276" s="89" t="s">
        <v>178</v>
      </c>
      <c r="C276" s="92">
        <v>5267452914</v>
      </c>
      <c r="D276" s="92">
        <v>6637296935</v>
      </c>
      <c r="E276" s="92">
        <v>7740987612</v>
      </c>
      <c r="F276" s="92">
        <v>8758484300</v>
      </c>
      <c r="G276" s="92">
        <v>5624497899</v>
      </c>
      <c r="H276" s="92">
        <v>6340357933</v>
      </c>
      <c r="I276" s="92">
        <v>6839017627</v>
      </c>
      <c r="J276" s="92">
        <v>7463758413</v>
      </c>
      <c r="K276" s="92">
        <v>12003880800</v>
      </c>
      <c r="L276" s="92">
        <v>10670124072</v>
      </c>
      <c r="M276" s="115">
        <v>10837528905.3417</v>
      </c>
      <c r="N276" s="115">
        <v>0</v>
      </c>
      <c r="O276" s="115">
        <v>0</v>
      </c>
      <c r="P276" s="94">
        <v>0</v>
      </c>
      <c r="Q276" s="94">
        <v>0</v>
      </c>
      <c r="R276" s="115">
        <v>0</v>
      </c>
      <c r="S276" s="115">
        <v>0</v>
      </c>
      <c r="T276" s="115">
        <v>0</v>
      </c>
      <c r="U276" s="115">
        <v>0</v>
      </c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  <c r="AL276" s="138"/>
      <c r="AM276" s="138"/>
      <c r="AN276" s="138"/>
      <c r="AO276" s="138"/>
      <c r="AP276" s="138"/>
      <c r="AQ276" s="138"/>
      <c r="AR276" s="138"/>
      <c r="AS276" s="138"/>
      <c r="AT276" s="138"/>
      <c r="AU276" s="138"/>
      <c r="AV276" s="138"/>
      <c r="AW276" s="138"/>
      <c r="AX276" s="138"/>
      <c r="AY276" s="138"/>
      <c r="AZ276" s="138"/>
      <c r="BA276" s="138"/>
      <c r="BB276" s="138"/>
    </row>
    <row r="277" spans="1:54">
      <c r="A277" s="89" t="s">
        <v>398</v>
      </c>
      <c r="B277" s="89" t="s">
        <v>35</v>
      </c>
      <c r="C277" s="92">
        <v>3778014935</v>
      </c>
      <c r="D277" s="92">
        <v>4075572016</v>
      </c>
      <c r="E277" s="92">
        <v>4820739455</v>
      </c>
      <c r="F277" s="92">
        <v>5360331350</v>
      </c>
      <c r="G277" s="92">
        <v>6800175276</v>
      </c>
      <c r="H277" s="92">
        <v>6740723752</v>
      </c>
      <c r="I277" s="92">
        <v>8696380883</v>
      </c>
      <c r="J277" s="92">
        <v>9035929839</v>
      </c>
      <c r="K277" s="92">
        <v>8736551892</v>
      </c>
      <c r="L277" s="92">
        <v>11280117920</v>
      </c>
      <c r="M277" s="115">
        <v>11715127738.8699</v>
      </c>
      <c r="N277" s="115">
        <v>0</v>
      </c>
      <c r="O277" s="115">
        <v>0</v>
      </c>
      <c r="P277" s="94">
        <v>0</v>
      </c>
      <c r="Q277" s="94">
        <v>0</v>
      </c>
      <c r="R277" s="115">
        <v>0</v>
      </c>
      <c r="S277" s="115">
        <v>0</v>
      </c>
      <c r="T277" s="115">
        <v>0</v>
      </c>
      <c r="U277" s="115">
        <v>0</v>
      </c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/>
      <c r="AT277" s="138"/>
      <c r="AU277" s="138"/>
      <c r="AV277" s="138"/>
      <c r="AW277" s="138"/>
      <c r="AX277" s="138"/>
      <c r="AY277" s="138"/>
      <c r="AZ277" s="138"/>
      <c r="BA277" s="138"/>
      <c r="BB277" s="138"/>
    </row>
    <row r="278" spans="1:54">
      <c r="A278" s="89" t="s">
        <v>399</v>
      </c>
      <c r="B278" s="89" t="s">
        <v>2415</v>
      </c>
      <c r="C278" s="92">
        <v>124133901693</v>
      </c>
      <c r="D278" s="92">
        <v>122804231563</v>
      </c>
      <c r="E278" s="92">
        <v>137552722622</v>
      </c>
      <c r="F278" s="92">
        <v>138761304034</v>
      </c>
      <c r="G278" s="92">
        <v>147005414837</v>
      </c>
      <c r="H278" s="92">
        <v>150710778268</v>
      </c>
      <c r="I278" s="92">
        <v>162179036636</v>
      </c>
      <c r="J278" s="92">
        <v>171226510571</v>
      </c>
      <c r="K278" s="92">
        <v>103148684778</v>
      </c>
      <c r="L278" s="92">
        <v>92122746051</v>
      </c>
      <c r="M278" s="115">
        <v>104882247534.01401</v>
      </c>
      <c r="N278" s="115">
        <v>69246178940.855804</v>
      </c>
      <c r="O278" s="115">
        <v>201255527361.66901</v>
      </c>
      <c r="P278" s="115">
        <v>79639349233.0233</v>
      </c>
      <c r="Q278" s="115">
        <v>79231339788.905304</v>
      </c>
      <c r="R278" s="115">
        <v>87294276408.797913</v>
      </c>
      <c r="S278" s="115">
        <v>94383117389.089996</v>
      </c>
      <c r="T278" s="115">
        <v>97963818732.940002</v>
      </c>
      <c r="U278" s="115">
        <v>105697887922.38</v>
      </c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/>
      <c r="AT278" s="138"/>
      <c r="AU278" s="138"/>
      <c r="AV278" s="138"/>
      <c r="AW278" s="138"/>
      <c r="AX278" s="138"/>
      <c r="AY278" s="138"/>
      <c r="AZ278" s="138"/>
      <c r="BA278" s="138"/>
      <c r="BB278" s="138"/>
    </row>
    <row r="279" spans="1:54">
      <c r="A279" s="89" t="s">
        <v>3177</v>
      </c>
      <c r="B279" s="89" t="s">
        <v>3178</v>
      </c>
      <c r="C279" s="92">
        <v>0</v>
      </c>
      <c r="D279" s="92">
        <v>0</v>
      </c>
      <c r="E279" s="92">
        <v>0</v>
      </c>
      <c r="F279" s="92">
        <v>0</v>
      </c>
      <c r="G279" s="92">
        <v>0</v>
      </c>
      <c r="H279" s="92">
        <v>0</v>
      </c>
      <c r="I279" s="92">
        <v>0</v>
      </c>
      <c r="J279" s="92">
        <v>0</v>
      </c>
      <c r="K279" s="92">
        <v>0</v>
      </c>
      <c r="L279" s="92">
        <v>0</v>
      </c>
      <c r="M279" s="115">
        <v>0</v>
      </c>
      <c r="N279" s="115">
        <v>51965204299.893501</v>
      </c>
      <c r="O279" s="115">
        <v>49828976770.109299</v>
      </c>
      <c r="P279" s="115">
        <v>48047317830.654602</v>
      </c>
      <c r="Q279" s="115">
        <v>46913969367.177002</v>
      </c>
      <c r="R279" s="115">
        <v>56028306006.847702</v>
      </c>
      <c r="S279" s="115">
        <v>57083339188.040001</v>
      </c>
      <c r="T279" s="115">
        <v>55048592589.489998</v>
      </c>
      <c r="U279" s="115">
        <v>49545380612.009003</v>
      </c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  <c r="AL279" s="138"/>
      <c r="AM279" s="138"/>
      <c r="AN279" s="138"/>
      <c r="AO279" s="138"/>
      <c r="AP279" s="138"/>
      <c r="AQ279" s="138"/>
      <c r="AR279" s="138"/>
      <c r="AS279" s="138"/>
      <c r="AT279" s="138"/>
      <c r="AU279" s="138"/>
      <c r="AV279" s="138"/>
      <c r="AW279" s="138"/>
      <c r="AX279" s="138"/>
      <c r="AY279" s="138"/>
      <c r="AZ279" s="138"/>
      <c r="BA279" s="138"/>
      <c r="BB279" s="138"/>
    </row>
    <row r="280" spans="1:54">
      <c r="A280" s="89" t="s">
        <v>400</v>
      </c>
      <c r="B280" s="89" t="s">
        <v>33</v>
      </c>
      <c r="C280" s="92">
        <v>2372759931</v>
      </c>
      <c r="D280" s="92">
        <v>4085646746</v>
      </c>
      <c r="E280" s="92">
        <v>2382348872</v>
      </c>
      <c r="F280" s="92">
        <v>3489552811</v>
      </c>
      <c r="G280" s="92">
        <v>7527665709</v>
      </c>
      <c r="H280" s="92">
        <v>7098724959</v>
      </c>
      <c r="I280" s="92">
        <v>8169362061</v>
      </c>
      <c r="J280" s="92">
        <v>6274207541</v>
      </c>
      <c r="K280" s="92">
        <v>1334647146</v>
      </c>
      <c r="L280" s="92">
        <v>1360092345</v>
      </c>
      <c r="M280" s="115">
        <v>636000368.13294995</v>
      </c>
      <c r="N280" s="115">
        <v>0</v>
      </c>
      <c r="O280" s="115">
        <v>0</v>
      </c>
      <c r="P280" s="115">
        <v>0</v>
      </c>
      <c r="Q280" s="115">
        <v>0</v>
      </c>
      <c r="R280" s="115">
        <v>0</v>
      </c>
      <c r="S280" s="115">
        <v>0</v>
      </c>
      <c r="T280" s="115">
        <v>0</v>
      </c>
      <c r="U280" s="115">
        <v>0</v>
      </c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  <c r="AL280" s="138"/>
      <c r="AM280" s="138"/>
      <c r="AN280" s="138"/>
      <c r="AO280" s="138"/>
      <c r="AP280" s="138"/>
      <c r="AQ280" s="138"/>
      <c r="AR280" s="138"/>
      <c r="AS280" s="138"/>
      <c r="AT280" s="138"/>
      <c r="AU280" s="138"/>
      <c r="AV280" s="138"/>
      <c r="AW280" s="138"/>
      <c r="AX280" s="138"/>
      <c r="AY280" s="138"/>
      <c r="AZ280" s="138"/>
      <c r="BA280" s="138"/>
      <c r="BB280" s="138"/>
    </row>
    <row r="281" spans="1:54">
      <c r="A281" s="89" t="s">
        <v>3191</v>
      </c>
      <c r="B281" s="89" t="s">
        <v>3192</v>
      </c>
      <c r="C281" s="92">
        <v>0</v>
      </c>
      <c r="D281" s="92">
        <v>0</v>
      </c>
      <c r="E281" s="92">
        <v>0</v>
      </c>
      <c r="F281" s="92">
        <v>0</v>
      </c>
      <c r="G281" s="92">
        <v>0</v>
      </c>
      <c r="H281" s="92">
        <v>0</v>
      </c>
      <c r="I281" s="92">
        <v>0</v>
      </c>
      <c r="J281" s="92">
        <v>0</v>
      </c>
      <c r="K281" s="92">
        <v>0</v>
      </c>
      <c r="L281" s="92">
        <v>0</v>
      </c>
      <c r="M281" s="115">
        <v>0</v>
      </c>
      <c r="N281" s="115">
        <v>29297354.546999998</v>
      </c>
      <c r="O281" s="115">
        <v>14460105.238700001</v>
      </c>
      <c r="P281" s="115">
        <v>24931581.011429999</v>
      </c>
      <c r="Q281" s="115">
        <v>13268723.255000001</v>
      </c>
      <c r="R281" s="115">
        <v>31175864.138</v>
      </c>
      <c r="S281" s="115">
        <v>24702521.100000001</v>
      </c>
      <c r="T281" s="115">
        <v>40374034.170000002</v>
      </c>
      <c r="U281" s="115">
        <v>63737968.255999997</v>
      </c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/>
      <c r="AT281" s="138"/>
      <c r="AU281" s="138"/>
      <c r="AV281" s="138"/>
      <c r="AW281" s="138"/>
      <c r="AX281" s="138"/>
      <c r="AY281" s="138"/>
      <c r="AZ281" s="138"/>
      <c r="BA281" s="138"/>
      <c r="BB281" s="138"/>
    </row>
    <row r="282" spans="1:54">
      <c r="A282" s="89" t="s">
        <v>401</v>
      </c>
      <c r="B282" s="89" t="s">
        <v>32</v>
      </c>
      <c r="C282" s="92">
        <v>12317681560</v>
      </c>
      <c r="D282" s="92">
        <v>9497077639</v>
      </c>
      <c r="E282" s="92">
        <v>10549192816</v>
      </c>
      <c r="F282" s="92">
        <v>11162071625</v>
      </c>
      <c r="G282" s="92">
        <v>16859558295</v>
      </c>
      <c r="H282" s="92">
        <v>18169585685</v>
      </c>
      <c r="I282" s="92">
        <v>19912038930</v>
      </c>
      <c r="J282" s="92">
        <v>28851536063</v>
      </c>
      <c r="K282" s="92">
        <v>25023307671</v>
      </c>
      <c r="L282" s="92">
        <v>34596372948</v>
      </c>
      <c r="M282" s="115">
        <v>43127546530.553902</v>
      </c>
      <c r="N282" s="115">
        <v>0</v>
      </c>
      <c r="O282" s="115">
        <v>0</v>
      </c>
      <c r="P282" s="115">
        <v>0</v>
      </c>
      <c r="Q282" s="115">
        <v>0</v>
      </c>
      <c r="R282" s="115">
        <v>0</v>
      </c>
      <c r="S282" s="115">
        <v>0</v>
      </c>
      <c r="T282" s="115">
        <v>0</v>
      </c>
      <c r="U282" s="115">
        <v>0</v>
      </c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/>
      <c r="AT282" s="138"/>
      <c r="AU282" s="138"/>
      <c r="AV282" s="138"/>
      <c r="AW282" s="138"/>
      <c r="AX282" s="138"/>
      <c r="AY282" s="138"/>
      <c r="AZ282" s="138"/>
      <c r="BA282" s="138"/>
      <c r="BB282" s="138"/>
    </row>
    <row r="283" spans="1:54">
      <c r="A283" s="89" t="s">
        <v>402</v>
      </c>
      <c r="B283" s="89" t="s">
        <v>31</v>
      </c>
      <c r="C283" s="92">
        <v>399632904</v>
      </c>
      <c r="D283" s="92">
        <v>338647343</v>
      </c>
      <c r="E283" s="92">
        <v>2964772830</v>
      </c>
      <c r="F283" s="92">
        <v>2800834912</v>
      </c>
      <c r="G283" s="92">
        <v>3230848814</v>
      </c>
      <c r="H283" s="92">
        <v>4142247591</v>
      </c>
      <c r="I283" s="92">
        <v>4341586298</v>
      </c>
      <c r="J283" s="92">
        <v>4670871348</v>
      </c>
      <c r="K283" s="92">
        <v>4424409832</v>
      </c>
      <c r="L283" s="92">
        <v>76871339</v>
      </c>
      <c r="M283" s="115">
        <v>77724375.897119999</v>
      </c>
      <c r="N283" s="115">
        <v>0</v>
      </c>
      <c r="O283" s="115">
        <v>0</v>
      </c>
      <c r="P283" s="115">
        <v>0</v>
      </c>
      <c r="Q283" s="115">
        <v>0</v>
      </c>
      <c r="R283" s="115">
        <v>0</v>
      </c>
      <c r="S283" s="115">
        <v>0</v>
      </c>
      <c r="T283" s="115">
        <v>0</v>
      </c>
      <c r="U283" s="115">
        <v>0</v>
      </c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  <c r="AL283" s="138"/>
      <c r="AM283" s="138"/>
      <c r="AN283" s="138"/>
      <c r="AO283" s="138"/>
      <c r="AP283" s="138"/>
      <c r="AQ283" s="138"/>
      <c r="AR283" s="138"/>
      <c r="AS283" s="138"/>
      <c r="AT283" s="138"/>
      <c r="AU283" s="138"/>
      <c r="AV283" s="138"/>
      <c r="AW283" s="138"/>
      <c r="AX283" s="138"/>
      <c r="AY283" s="138"/>
      <c r="AZ283" s="138"/>
      <c r="BA283" s="138"/>
      <c r="BB283" s="138"/>
    </row>
    <row r="284" spans="1:54">
      <c r="A284" s="89" t="s">
        <v>403</v>
      </c>
      <c r="B284" s="89" t="s">
        <v>30</v>
      </c>
      <c r="C284" s="92">
        <v>83550291968</v>
      </c>
      <c r="D284" s="92">
        <v>77427250813</v>
      </c>
      <c r="E284" s="92">
        <v>85685524661</v>
      </c>
      <c r="F284" s="92">
        <v>87563219409</v>
      </c>
      <c r="G284" s="92">
        <v>92180602833</v>
      </c>
      <c r="H284" s="92">
        <v>91926280112</v>
      </c>
      <c r="I284" s="92">
        <v>96143027108</v>
      </c>
      <c r="J284" s="92">
        <v>92465301458</v>
      </c>
      <c r="K284" s="92">
        <v>47957307544</v>
      </c>
      <c r="L284" s="92">
        <v>45079634016</v>
      </c>
      <c r="M284" s="115">
        <v>52773544151.868401</v>
      </c>
      <c r="N284" s="115">
        <v>0</v>
      </c>
      <c r="O284" s="115">
        <v>0</v>
      </c>
      <c r="P284" s="115">
        <v>0</v>
      </c>
      <c r="Q284" s="115">
        <v>0</v>
      </c>
      <c r="R284" s="115">
        <v>0</v>
      </c>
      <c r="S284" s="115">
        <v>0</v>
      </c>
      <c r="T284" s="115">
        <v>0</v>
      </c>
      <c r="U284" s="115">
        <v>0</v>
      </c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  <c r="AL284" s="138"/>
      <c r="AM284" s="138"/>
      <c r="AN284" s="138"/>
      <c r="AO284" s="138"/>
      <c r="AP284" s="138"/>
      <c r="AQ284" s="138"/>
      <c r="AR284" s="138"/>
      <c r="AS284" s="138"/>
      <c r="AT284" s="138"/>
      <c r="AU284" s="138"/>
      <c r="AV284" s="138"/>
      <c r="AW284" s="138"/>
      <c r="AX284" s="138"/>
      <c r="AY284" s="138"/>
      <c r="AZ284" s="138"/>
      <c r="BA284" s="138"/>
      <c r="BB284" s="138"/>
    </row>
    <row r="285" spans="1:54">
      <c r="A285" s="89" t="s">
        <v>404</v>
      </c>
      <c r="B285" s="89" t="s">
        <v>29</v>
      </c>
      <c r="C285" s="92">
        <v>16653665380</v>
      </c>
      <c r="D285" s="92">
        <v>18223266057</v>
      </c>
      <c r="E285" s="92">
        <v>21193288246</v>
      </c>
      <c r="F285" s="92">
        <v>18278529155</v>
      </c>
      <c r="G285" s="92">
        <v>10835959936</v>
      </c>
      <c r="H285" s="92">
        <v>11878458976</v>
      </c>
      <c r="I285" s="92">
        <v>12327110040</v>
      </c>
      <c r="J285" s="92">
        <v>13595181830</v>
      </c>
      <c r="K285" s="92">
        <v>0</v>
      </c>
      <c r="L285" s="92">
        <v>0</v>
      </c>
      <c r="M285" s="115">
        <v>0</v>
      </c>
      <c r="N285" s="115">
        <v>0</v>
      </c>
      <c r="O285" s="115">
        <v>0</v>
      </c>
      <c r="P285" s="115">
        <v>0</v>
      </c>
      <c r="Q285" s="115">
        <v>0</v>
      </c>
      <c r="R285" s="115">
        <v>0</v>
      </c>
      <c r="S285" s="115">
        <v>0</v>
      </c>
      <c r="T285" s="115">
        <v>0</v>
      </c>
      <c r="U285" s="115">
        <v>0</v>
      </c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38"/>
      <c r="AZ285" s="138"/>
      <c r="BA285" s="138"/>
      <c r="BB285" s="138"/>
    </row>
    <row r="286" spans="1:54">
      <c r="A286" s="89" t="s">
        <v>405</v>
      </c>
      <c r="B286" s="89" t="s">
        <v>179</v>
      </c>
      <c r="C286" s="92">
        <v>0</v>
      </c>
      <c r="D286" s="92">
        <v>0</v>
      </c>
      <c r="E286" s="92">
        <v>0</v>
      </c>
      <c r="F286" s="92">
        <v>0</v>
      </c>
      <c r="G286" s="92">
        <v>0</v>
      </c>
      <c r="H286" s="92">
        <v>0</v>
      </c>
      <c r="I286" s="92">
        <v>0</v>
      </c>
      <c r="J286" s="92">
        <v>0</v>
      </c>
      <c r="K286" s="92">
        <v>0</v>
      </c>
      <c r="L286" s="92">
        <v>0</v>
      </c>
      <c r="M286" s="115">
        <v>79309653.454999998</v>
      </c>
      <c r="N286" s="115">
        <v>0</v>
      </c>
      <c r="O286" s="115">
        <v>0</v>
      </c>
      <c r="P286" s="115">
        <v>0</v>
      </c>
      <c r="Q286" s="115">
        <v>0</v>
      </c>
      <c r="R286" s="115">
        <v>0</v>
      </c>
      <c r="S286" s="115">
        <v>0</v>
      </c>
      <c r="T286" s="115">
        <v>0</v>
      </c>
      <c r="U286" s="115">
        <v>0</v>
      </c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/>
      <c r="AT286" s="138"/>
      <c r="AU286" s="138"/>
      <c r="AV286" s="138"/>
      <c r="AW286" s="138"/>
      <c r="AX286" s="138"/>
      <c r="AY286" s="138"/>
      <c r="AZ286" s="138"/>
      <c r="BA286" s="138"/>
      <c r="BB286" s="138"/>
    </row>
    <row r="287" spans="1:54">
      <c r="A287" s="89" t="s">
        <v>406</v>
      </c>
      <c r="B287" s="89" t="s">
        <v>28</v>
      </c>
      <c r="C287" s="92">
        <v>567866218</v>
      </c>
      <c r="D287" s="92">
        <v>3920598759</v>
      </c>
      <c r="E287" s="92">
        <v>4177610638</v>
      </c>
      <c r="F287" s="92">
        <v>4226138742</v>
      </c>
      <c r="G287" s="92">
        <v>4390205380</v>
      </c>
      <c r="H287" s="92">
        <v>4610589647</v>
      </c>
      <c r="I287" s="92">
        <v>6174072814</v>
      </c>
      <c r="J287" s="92">
        <v>6442485571</v>
      </c>
      <c r="K287" s="92">
        <v>3183857204</v>
      </c>
      <c r="L287" s="92">
        <v>4010688938</v>
      </c>
      <c r="M287" s="115">
        <v>4381701300.0430002</v>
      </c>
      <c r="N287" s="115">
        <v>4759060346.8330002</v>
      </c>
      <c r="O287" s="115">
        <v>5212447438.8710003</v>
      </c>
      <c r="P287" s="115">
        <v>5887225675.724</v>
      </c>
      <c r="Q287" s="115">
        <v>6494813923.4870005</v>
      </c>
      <c r="R287" s="115">
        <v>7528543447.7849998</v>
      </c>
      <c r="S287" s="115">
        <v>8981879782.1499996</v>
      </c>
      <c r="T287" s="115">
        <v>10318047796.42</v>
      </c>
      <c r="U287" s="115">
        <v>11728568303.5123</v>
      </c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  <c r="AT287" s="138"/>
      <c r="AU287" s="138"/>
      <c r="AV287" s="138"/>
      <c r="AW287" s="138"/>
      <c r="AX287" s="138"/>
      <c r="AY287" s="138"/>
      <c r="AZ287" s="138"/>
      <c r="BA287" s="138"/>
      <c r="BB287" s="138"/>
    </row>
    <row r="288" spans="1:54">
      <c r="A288" s="89" t="s">
        <v>407</v>
      </c>
      <c r="B288" s="89" t="s">
        <v>220</v>
      </c>
      <c r="C288" s="92">
        <v>5435969763</v>
      </c>
      <c r="D288" s="92">
        <v>6742157415</v>
      </c>
      <c r="E288" s="92">
        <v>6830058664</v>
      </c>
      <c r="F288" s="92">
        <v>7159802511</v>
      </c>
      <c r="G288" s="92">
        <v>7098269830</v>
      </c>
      <c r="H288" s="92">
        <v>7262706386</v>
      </c>
      <c r="I288" s="92">
        <v>8511150782</v>
      </c>
      <c r="J288" s="92">
        <v>11097919361</v>
      </c>
      <c r="K288" s="92">
        <v>14935011349</v>
      </c>
      <c r="L288" s="92">
        <v>22849779</v>
      </c>
      <c r="M288" s="115">
        <v>0</v>
      </c>
      <c r="N288" s="115">
        <v>2603042035.961</v>
      </c>
      <c r="O288" s="115">
        <v>2614279319.7709999</v>
      </c>
      <c r="P288" s="115">
        <v>3912182991.5819998</v>
      </c>
      <c r="Q288" s="115">
        <v>4128910136.7490001</v>
      </c>
      <c r="R288" s="115">
        <v>4604239327.099</v>
      </c>
      <c r="S288" s="115">
        <v>5295729151.2799997</v>
      </c>
      <c r="T288" s="115">
        <v>5800565530.6700001</v>
      </c>
      <c r="U288" s="115">
        <v>5949128463.8299999</v>
      </c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  <c r="AL288" s="138"/>
      <c r="AM288" s="138"/>
      <c r="AN288" s="138"/>
      <c r="AO288" s="138"/>
      <c r="AP288" s="138"/>
      <c r="AQ288" s="138"/>
      <c r="AR288" s="138"/>
      <c r="AS288" s="138"/>
      <c r="AT288" s="138"/>
      <c r="AU288" s="138"/>
      <c r="AV288" s="138"/>
      <c r="AW288" s="138"/>
      <c r="AX288" s="138"/>
      <c r="AY288" s="138"/>
      <c r="AZ288" s="138"/>
      <c r="BA288" s="138"/>
      <c r="BB288" s="138"/>
    </row>
    <row r="289" spans="1:54">
      <c r="A289" s="89" t="s">
        <v>7648</v>
      </c>
      <c r="B289" s="89" t="s">
        <v>7649</v>
      </c>
      <c r="C289" s="92">
        <v>0</v>
      </c>
      <c r="D289" s="92">
        <v>0</v>
      </c>
      <c r="E289" s="92">
        <v>0</v>
      </c>
      <c r="F289" s="92">
        <v>0</v>
      </c>
      <c r="G289" s="92">
        <v>0</v>
      </c>
      <c r="H289" s="92">
        <v>0</v>
      </c>
      <c r="I289" s="92">
        <v>0</v>
      </c>
      <c r="J289" s="92">
        <v>0</v>
      </c>
      <c r="K289" s="92">
        <v>0</v>
      </c>
      <c r="L289" s="92">
        <v>0</v>
      </c>
      <c r="M289" s="115">
        <v>0</v>
      </c>
      <c r="N289" s="115">
        <v>0</v>
      </c>
      <c r="O289" s="115">
        <v>2003076123.15693</v>
      </c>
      <c r="P289" s="115">
        <v>2754494898.1683502</v>
      </c>
      <c r="Q289" s="115">
        <v>1074022663.9718101</v>
      </c>
      <c r="R289" s="115">
        <v>527483748.12412</v>
      </c>
      <c r="S289" s="115">
        <v>509950020.12</v>
      </c>
      <c r="T289" s="115">
        <v>1095066061.26</v>
      </c>
      <c r="U289" s="115">
        <v>3490528184.0920801</v>
      </c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  <c r="AL289" s="138"/>
      <c r="AM289" s="138"/>
      <c r="AN289" s="138"/>
      <c r="AO289" s="138"/>
      <c r="AP289" s="138"/>
      <c r="AQ289" s="138"/>
      <c r="AR289" s="138"/>
      <c r="AS289" s="138"/>
      <c r="AT289" s="138"/>
      <c r="AU289" s="138"/>
      <c r="AV289" s="138"/>
      <c r="AW289" s="138"/>
      <c r="AX289" s="138"/>
      <c r="AY289" s="138"/>
      <c r="AZ289" s="138"/>
      <c r="BA289" s="138"/>
      <c r="BB289" s="138"/>
    </row>
    <row r="290" spans="1:54">
      <c r="A290" s="89" t="s">
        <v>408</v>
      </c>
      <c r="B290" s="89" t="s">
        <v>27</v>
      </c>
      <c r="C290" s="92">
        <v>2836033969</v>
      </c>
      <c r="D290" s="95">
        <v>2569586791</v>
      </c>
      <c r="E290" s="95">
        <v>3769925895</v>
      </c>
      <c r="F290" s="95">
        <v>4081154869</v>
      </c>
      <c r="G290" s="95">
        <v>4882304040</v>
      </c>
      <c r="H290" s="95">
        <v>5622184912</v>
      </c>
      <c r="I290" s="95">
        <v>6600688603</v>
      </c>
      <c r="J290" s="95">
        <v>7829007399</v>
      </c>
      <c r="K290" s="95">
        <v>6290144032</v>
      </c>
      <c r="L290" s="95">
        <v>6976236686</v>
      </c>
      <c r="M290" s="95">
        <v>3806421154.0636201</v>
      </c>
      <c r="N290" s="95">
        <v>9889574903.6213112</v>
      </c>
      <c r="O290" s="95">
        <v>141582287604.522</v>
      </c>
      <c r="P290" s="115">
        <v>19013196255.882999</v>
      </c>
      <c r="Q290" s="115">
        <v>20606354974.265499</v>
      </c>
      <c r="R290" s="115">
        <v>18574528014.8041</v>
      </c>
      <c r="S290" s="115">
        <v>22487516726.400002</v>
      </c>
      <c r="T290" s="115">
        <v>25661172720.939999</v>
      </c>
      <c r="U290" s="115">
        <v>34920544390.680801</v>
      </c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  <c r="AL290" s="138"/>
      <c r="AM290" s="138"/>
      <c r="AN290" s="138"/>
      <c r="AO290" s="138"/>
      <c r="AP290" s="138"/>
      <c r="AQ290" s="138"/>
      <c r="AR290" s="138"/>
      <c r="AS290" s="138"/>
      <c r="AT290" s="138"/>
      <c r="AU290" s="138"/>
      <c r="AV290" s="138"/>
      <c r="AW290" s="138"/>
      <c r="AX290" s="138"/>
      <c r="AY290" s="138"/>
      <c r="AZ290" s="138"/>
      <c r="BA290" s="138"/>
      <c r="BB290" s="138"/>
    </row>
    <row r="291" spans="1:54">
      <c r="A291" s="89" t="s">
        <v>409</v>
      </c>
      <c r="B291" s="89" t="s">
        <v>162</v>
      </c>
      <c r="C291" s="92">
        <v>40185477465</v>
      </c>
      <c r="D291" s="92">
        <v>44948181030</v>
      </c>
      <c r="E291" s="92">
        <v>50367335995</v>
      </c>
      <c r="F291" s="92">
        <v>54171545080</v>
      </c>
      <c r="G291" s="92">
        <v>68674786222</v>
      </c>
      <c r="H291" s="92">
        <v>72798909543</v>
      </c>
      <c r="I291" s="92">
        <v>79032464255</v>
      </c>
      <c r="J291" s="92">
        <v>87209783891</v>
      </c>
      <c r="K291" s="92">
        <v>93567070022</v>
      </c>
      <c r="L291" s="92">
        <v>101275781795</v>
      </c>
      <c r="M291" s="115">
        <v>112997056312.563</v>
      </c>
      <c r="N291" s="115">
        <v>139788374263.34799</v>
      </c>
      <c r="O291" s="115">
        <v>155567152070.185</v>
      </c>
      <c r="P291" s="115">
        <v>162298024166.35599</v>
      </c>
      <c r="Q291" s="115">
        <v>195778419469.25</v>
      </c>
      <c r="R291" s="115">
        <v>238460104942.83099</v>
      </c>
      <c r="S291" s="115">
        <v>328928622732.53003</v>
      </c>
      <c r="T291" s="115">
        <v>348112301094.71002</v>
      </c>
      <c r="U291" s="115">
        <v>372376451527.60498</v>
      </c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  <c r="AL291" s="138"/>
      <c r="AM291" s="138"/>
      <c r="AN291" s="138"/>
      <c r="AO291" s="138"/>
      <c r="AP291" s="138"/>
      <c r="AQ291" s="138"/>
      <c r="AR291" s="138"/>
      <c r="AS291" s="138"/>
      <c r="AT291" s="138"/>
      <c r="AU291" s="138"/>
      <c r="AV291" s="138"/>
      <c r="AW291" s="138"/>
      <c r="AX291" s="138"/>
      <c r="AY291" s="138"/>
      <c r="AZ291" s="138"/>
      <c r="BA291" s="138"/>
      <c r="BB291" s="138"/>
    </row>
    <row r="292" spans="1:54">
      <c r="A292" s="89" t="s">
        <v>3235</v>
      </c>
      <c r="B292" s="89" t="s">
        <v>43</v>
      </c>
      <c r="C292" s="92">
        <v>0</v>
      </c>
      <c r="D292" s="92">
        <v>0</v>
      </c>
      <c r="E292" s="92">
        <v>0</v>
      </c>
      <c r="F292" s="92">
        <v>0</v>
      </c>
      <c r="G292" s="92">
        <v>0</v>
      </c>
      <c r="H292" s="92">
        <v>0</v>
      </c>
      <c r="I292" s="92">
        <v>0</v>
      </c>
      <c r="J292" s="92">
        <v>0</v>
      </c>
      <c r="K292" s="92">
        <v>0</v>
      </c>
      <c r="L292" s="92">
        <v>0</v>
      </c>
      <c r="M292" s="115">
        <v>0</v>
      </c>
      <c r="N292" s="115">
        <v>285984822.02702004</v>
      </c>
      <c r="O292" s="115">
        <v>308093445.88397998</v>
      </c>
      <c r="P292" s="94">
        <v>296913869.55441999</v>
      </c>
      <c r="Q292" s="94">
        <v>246535687.23014</v>
      </c>
      <c r="R292" s="115">
        <v>235579891.44468999</v>
      </c>
      <c r="S292" s="115">
        <v>414862635.25999999</v>
      </c>
      <c r="T292" s="115">
        <v>1611758333.4200001</v>
      </c>
      <c r="U292" s="115">
        <v>1189771808.98669</v>
      </c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  <c r="AK292" s="138"/>
      <c r="AL292" s="138"/>
      <c r="AM292" s="138"/>
      <c r="AN292" s="138"/>
      <c r="AO292" s="138"/>
      <c r="AP292" s="138"/>
      <c r="AQ292" s="138"/>
      <c r="AR292" s="138"/>
      <c r="AS292" s="138"/>
      <c r="AT292" s="138"/>
      <c r="AU292" s="138"/>
      <c r="AV292" s="138"/>
      <c r="AW292" s="138"/>
      <c r="AX292" s="138"/>
      <c r="AY292" s="138"/>
      <c r="AZ292" s="138"/>
      <c r="BA292" s="138"/>
      <c r="BB292" s="138"/>
    </row>
    <row r="293" spans="1:54">
      <c r="A293" s="89" t="s">
        <v>3241</v>
      </c>
      <c r="B293" s="89" t="s">
        <v>42</v>
      </c>
      <c r="C293" s="92">
        <v>0</v>
      </c>
      <c r="D293" s="92">
        <v>0</v>
      </c>
      <c r="E293" s="92">
        <v>0</v>
      </c>
      <c r="F293" s="92">
        <v>0</v>
      </c>
      <c r="G293" s="92">
        <v>0</v>
      </c>
      <c r="H293" s="92">
        <v>0</v>
      </c>
      <c r="I293" s="92">
        <v>0</v>
      </c>
      <c r="J293" s="92">
        <v>0</v>
      </c>
      <c r="K293" s="92">
        <v>0</v>
      </c>
      <c r="L293" s="92">
        <v>0</v>
      </c>
      <c r="M293" s="115">
        <v>0</v>
      </c>
      <c r="N293" s="115">
        <v>9355797062.3324699</v>
      </c>
      <c r="O293" s="115">
        <v>29080571530.1343</v>
      </c>
      <c r="P293" s="115">
        <v>27051747785.8993</v>
      </c>
      <c r="Q293" s="115">
        <v>41152808763.821602</v>
      </c>
      <c r="R293" s="115">
        <v>51988548261.118401</v>
      </c>
      <c r="S293" s="115">
        <v>104070362097.58</v>
      </c>
      <c r="T293" s="115">
        <v>109431968050.75999</v>
      </c>
      <c r="U293" s="115">
        <v>108083363249.94</v>
      </c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  <c r="AL293" s="138"/>
      <c r="AM293" s="138"/>
      <c r="AN293" s="138"/>
      <c r="AO293" s="138"/>
      <c r="AP293" s="138"/>
      <c r="AQ293" s="138"/>
      <c r="AR293" s="138"/>
      <c r="AS293" s="138"/>
      <c r="AT293" s="138"/>
      <c r="AU293" s="138"/>
      <c r="AV293" s="138"/>
      <c r="AW293" s="138"/>
      <c r="AX293" s="138"/>
      <c r="AY293" s="138"/>
      <c r="AZ293" s="138"/>
      <c r="BA293" s="138"/>
      <c r="BB293" s="138"/>
    </row>
    <row r="294" spans="1:54">
      <c r="A294" s="89" t="s">
        <v>3243</v>
      </c>
      <c r="B294" s="89" t="s">
        <v>41</v>
      </c>
      <c r="C294" s="92">
        <v>0</v>
      </c>
      <c r="D294" s="92">
        <v>0</v>
      </c>
      <c r="E294" s="92">
        <v>0</v>
      </c>
      <c r="F294" s="92">
        <v>0</v>
      </c>
      <c r="G294" s="92">
        <v>0</v>
      </c>
      <c r="H294" s="92">
        <v>0</v>
      </c>
      <c r="I294" s="92">
        <v>0</v>
      </c>
      <c r="J294" s="92">
        <v>0</v>
      </c>
      <c r="K294" s="92">
        <v>0</v>
      </c>
      <c r="L294" s="92">
        <v>0</v>
      </c>
      <c r="M294" s="115">
        <v>0</v>
      </c>
      <c r="N294" s="115">
        <v>609839298.88328004</v>
      </c>
      <c r="O294" s="115">
        <v>817589631.38569999</v>
      </c>
      <c r="P294" s="115">
        <v>513090734.83792001</v>
      </c>
      <c r="Q294" s="115">
        <v>614228804.94156992</v>
      </c>
      <c r="R294" s="115">
        <v>1405795150.6266699</v>
      </c>
      <c r="S294" s="115">
        <v>415247466.32999998</v>
      </c>
      <c r="T294" s="115">
        <v>630380765.59000003</v>
      </c>
      <c r="U294" s="115">
        <v>501944573.46919</v>
      </c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  <c r="AL294" s="138"/>
      <c r="AM294" s="138"/>
      <c r="AN294" s="138"/>
      <c r="AO294" s="138"/>
      <c r="AP294" s="138"/>
      <c r="AQ294" s="138"/>
      <c r="AR294" s="138"/>
      <c r="AS294" s="138"/>
      <c r="AT294" s="138"/>
      <c r="AU294" s="138"/>
      <c r="AV294" s="138"/>
      <c r="AW294" s="138"/>
      <c r="AX294" s="138"/>
      <c r="AY294" s="138"/>
      <c r="AZ294" s="138"/>
      <c r="BA294" s="138"/>
      <c r="BB294" s="138"/>
    </row>
    <row r="295" spans="1:54" ht="25.5">
      <c r="A295" s="89" t="s">
        <v>3250</v>
      </c>
      <c r="B295" s="89" t="s">
        <v>3251</v>
      </c>
      <c r="C295" s="92">
        <v>0</v>
      </c>
      <c r="D295" s="92">
        <v>0</v>
      </c>
      <c r="E295" s="92">
        <v>0</v>
      </c>
      <c r="F295" s="92">
        <v>0</v>
      </c>
      <c r="G295" s="92">
        <v>0</v>
      </c>
      <c r="H295" s="92">
        <v>0</v>
      </c>
      <c r="I295" s="92">
        <v>0</v>
      </c>
      <c r="J295" s="92">
        <v>0</v>
      </c>
      <c r="K295" s="92">
        <v>0</v>
      </c>
      <c r="L295" s="92">
        <v>0</v>
      </c>
      <c r="M295" s="115">
        <v>0</v>
      </c>
      <c r="N295" s="115">
        <v>201571829.45500001</v>
      </c>
      <c r="O295" s="115">
        <v>228697369.26093</v>
      </c>
      <c r="P295" s="94">
        <v>175383109.56092998</v>
      </c>
      <c r="Q295" s="94">
        <v>228154508.18264002</v>
      </c>
      <c r="R295" s="115">
        <v>298545226.69334</v>
      </c>
      <c r="S295" s="115">
        <v>249505183.56999999</v>
      </c>
      <c r="T295" s="115">
        <v>237791034.22</v>
      </c>
      <c r="U295" s="115">
        <v>263307845.91328999</v>
      </c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  <c r="AL295" s="138"/>
      <c r="AM295" s="138"/>
      <c r="AN295" s="138"/>
      <c r="AO295" s="138"/>
      <c r="AP295" s="138"/>
      <c r="AQ295" s="138"/>
      <c r="AR295" s="138"/>
      <c r="AS295" s="138"/>
      <c r="AT295" s="138"/>
      <c r="AU295" s="138"/>
      <c r="AV295" s="138"/>
      <c r="AW295" s="138"/>
      <c r="AX295" s="138"/>
      <c r="AY295" s="138"/>
      <c r="AZ295" s="138"/>
      <c r="BA295" s="138"/>
      <c r="BB295" s="138"/>
    </row>
    <row r="296" spans="1:54">
      <c r="A296" s="89" t="s">
        <v>410</v>
      </c>
      <c r="B296" s="89" t="s">
        <v>26</v>
      </c>
      <c r="C296" s="92">
        <v>1913802772</v>
      </c>
      <c r="D296" s="92">
        <v>1929090784</v>
      </c>
      <c r="E296" s="92">
        <v>1552026619</v>
      </c>
      <c r="F296" s="92">
        <v>1916188898</v>
      </c>
      <c r="G296" s="92">
        <v>4759471523</v>
      </c>
      <c r="H296" s="92">
        <v>4054975993</v>
      </c>
      <c r="I296" s="92">
        <v>2378616950</v>
      </c>
      <c r="J296" s="92">
        <v>2316783429</v>
      </c>
      <c r="K296" s="92">
        <v>2470519583</v>
      </c>
      <c r="L296" s="92">
        <v>1626586305</v>
      </c>
      <c r="M296" s="115">
        <v>1743352743.75104</v>
      </c>
      <c r="N296" s="115">
        <v>0</v>
      </c>
      <c r="O296" s="115">
        <v>0</v>
      </c>
      <c r="P296" s="115">
        <v>0</v>
      </c>
      <c r="Q296" s="115">
        <v>0</v>
      </c>
      <c r="R296" s="115">
        <v>0</v>
      </c>
      <c r="S296" s="115">
        <v>0</v>
      </c>
      <c r="T296" s="115">
        <v>0</v>
      </c>
      <c r="U296" s="115">
        <v>0</v>
      </c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  <c r="AK296" s="138"/>
      <c r="AL296" s="138"/>
      <c r="AM296" s="138"/>
      <c r="AN296" s="138"/>
      <c r="AO296" s="138"/>
      <c r="AP296" s="138"/>
      <c r="AQ296" s="138"/>
      <c r="AR296" s="138"/>
      <c r="AS296" s="138"/>
      <c r="AT296" s="138"/>
      <c r="AU296" s="138"/>
      <c r="AV296" s="138"/>
      <c r="AW296" s="138"/>
      <c r="AX296" s="138"/>
      <c r="AY296" s="138"/>
      <c r="AZ296" s="138"/>
      <c r="BA296" s="138"/>
      <c r="BB296" s="138"/>
    </row>
    <row r="297" spans="1:54">
      <c r="A297" s="89" t="s">
        <v>411</v>
      </c>
      <c r="B297" s="89" t="s">
        <v>25</v>
      </c>
      <c r="C297" s="92">
        <v>1780766111</v>
      </c>
      <c r="D297" s="92">
        <v>1767456262</v>
      </c>
      <c r="E297" s="92">
        <v>1630610290</v>
      </c>
      <c r="F297" s="92">
        <v>1422711571</v>
      </c>
      <c r="G297" s="92">
        <v>1532263032</v>
      </c>
      <c r="H297" s="92">
        <v>1724603867</v>
      </c>
      <c r="I297" s="92">
        <v>871459907</v>
      </c>
      <c r="J297" s="92">
        <v>1061209236</v>
      </c>
      <c r="K297" s="92">
        <v>1015016601</v>
      </c>
      <c r="L297" s="92">
        <v>1458038001</v>
      </c>
      <c r="M297" s="115">
        <v>1289448774.29161</v>
      </c>
      <c r="N297" s="115">
        <v>1511125424.16769</v>
      </c>
      <c r="O297" s="115">
        <v>1509088530.50807</v>
      </c>
      <c r="P297" s="94">
        <v>2206233685.1989703</v>
      </c>
      <c r="Q297" s="94">
        <v>2557273532.5499101</v>
      </c>
      <c r="R297" s="115">
        <v>2632015742.7508397</v>
      </c>
      <c r="S297" s="115">
        <v>2894648778.25</v>
      </c>
      <c r="T297" s="115">
        <v>3740676985.4400001</v>
      </c>
      <c r="U297" s="115">
        <v>3761981969.88309</v>
      </c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/>
      <c r="AT297" s="138"/>
      <c r="AU297" s="138"/>
      <c r="AV297" s="138"/>
      <c r="AW297" s="138"/>
      <c r="AX297" s="138"/>
      <c r="AY297" s="138"/>
      <c r="AZ297" s="138"/>
      <c r="BA297" s="138"/>
      <c r="BB297" s="138"/>
    </row>
    <row r="298" spans="1:54">
      <c r="A298" s="89" t="s">
        <v>412</v>
      </c>
      <c r="B298" s="89" t="s">
        <v>24</v>
      </c>
      <c r="C298" s="92">
        <v>8926083681</v>
      </c>
      <c r="D298" s="92">
        <v>7056911904</v>
      </c>
      <c r="E298" s="92">
        <v>8537096201</v>
      </c>
      <c r="F298" s="92">
        <v>10790946070</v>
      </c>
      <c r="G298" s="92">
        <v>14870741735</v>
      </c>
      <c r="H298" s="92">
        <v>16605087910</v>
      </c>
      <c r="I298" s="92">
        <v>18642986529</v>
      </c>
      <c r="J298" s="92">
        <v>22316879816</v>
      </c>
      <c r="K298" s="92">
        <v>19778088939</v>
      </c>
      <c r="L298" s="92">
        <v>21708197194</v>
      </c>
      <c r="M298" s="115">
        <v>24742305929.426899</v>
      </c>
      <c r="N298" s="115">
        <v>0</v>
      </c>
      <c r="O298" s="115">
        <v>0</v>
      </c>
      <c r="P298" s="94">
        <v>0</v>
      </c>
      <c r="Q298" s="94">
        <v>0</v>
      </c>
      <c r="R298" s="115">
        <v>0</v>
      </c>
      <c r="S298" s="115">
        <v>0</v>
      </c>
      <c r="T298" s="115">
        <v>0</v>
      </c>
      <c r="U298" s="115">
        <v>0</v>
      </c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  <c r="AT298" s="138"/>
      <c r="AU298" s="138"/>
      <c r="AV298" s="138"/>
      <c r="AW298" s="138"/>
      <c r="AX298" s="138"/>
      <c r="AY298" s="138"/>
      <c r="AZ298" s="138"/>
      <c r="BA298" s="138"/>
      <c r="BB298" s="138"/>
    </row>
    <row r="299" spans="1:54">
      <c r="A299" s="89" t="s">
        <v>413</v>
      </c>
      <c r="B299" s="89" t="s">
        <v>3295</v>
      </c>
      <c r="C299" s="92">
        <v>27563643669</v>
      </c>
      <c r="D299" s="92">
        <v>34193540848</v>
      </c>
      <c r="E299" s="92">
        <v>38646421653</v>
      </c>
      <c r="F299" s="92">
        <v>40040517309</v>
      </c>
      <c r="G299" s="92">
        <v>47511128700</v>
      </c>
      <c r="H299" s="92">
        <v>50413060541</v>
      </c>
      <c r="I299" s="92">
        <v>57138219637</v>
      </c>
      <c r="J299" s="92">
        <v>61513730178</v>
      </c>
      <c r="K299" s="92">
        <v>70293703349</v>
      </c>
      <c r="L299" s="92">
        <v>76481757803</v>
      </c>
      <c r="M299" s="115">
        <v>85220766768.783005</v>
      </c>
      <c r="N299" s="115">
        <v>95184951965.360992</v>
      </c>
      <c r="O299" s="115">
        <v>100988252775.62399</v>
      </c>
      <c r="P299" s="115">
        <v>106318501109.506</v>
      </c>
      <c r="Q299" s="94">
        <v>122754187187.15601</v>
      </c>
      <c r="R299" s="115">
        <v>151816966433.16501</v>
      </c>
      <c r="S299" s="115">
        <v>187590808188.23999</v>
      </c>
      <c r="T299" s="115">
        <v>196785981134.78</v>
      </c>
      <c r="U299" s="115">
        <v>220843134564.711</v>
      </c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  <c r="AK299" s="138"/>
      <c r="AL299" s="138"/>
      <c r="AM299" s="138"/>
      <c r="AN299" s="138"/>
      <c r="AO299" s="138"/>
      <c r="AP299" s="138"/>
      <c r="AQ299" s="138"/>
      <c r="AR299" s="138"/>
      <c r="AS299" s="138"/>
      <c r="AT299" s="138"/>
      <c r="AU299" s="138"/>
      <c r="AV299" s="138"/>
      <c r="AW299" s="138"/>
      <c r="AX299" s="138"/>
      <c r="AY299" s="138"/>
      <c r="AZ299" s="138"/>
      <c r="BA299" s="138"/>
      <c r="BB299" s="138"/>
    </row>
    <row r="300" spans="1:54">
      <c r="A300" s="89" t="s">
        <v>3310</v>
      </c>
      <c r="B300" s="89" t="s">
        <v>3311</v>
      </c>
      <c r="C300" s="92">
        <v>0</v>
      </c>
      <c r="D300" s="92">
        <v>0</v>
      </c>
      <c r="E300" s="92">
        <v>0</v>
      </c>
      <c r="F300" s="92">
        <v>0</v>
      </c>
      <c r="G300" s="92">
        <v>0</v>
      </c>
      <c r="H300" s="92">
        <v>0</v>
      </c>
      <c r="I300" s="92">
        <v>0</v>
      </c>
      <c r="J300" s="92">
        <v>0</v>
      </c>
      <c r="K300" s="92">
        <v>0</v>
      </c>
      <c r="L300" s="92">
        <v>0</v>
      </c>
      <c r="M300" s="115">
        <v>0</v>
      </c>
      <c r="N300" s="115">
        <v>2511421191.7933903</v>
      </c>
      <c r="O300" s="115">
        <v>2379850680.9751801</v>
      </c>
      <c r="P300" s="94">
        <v>2563602451.4075899</v>
      </c>
      <c r="Q300" s="94">
        <v>3306999106.27033</v>
      </c>
      <c r="R300" s="115">
        <v>3238966111.52631</v>
      </c>
      <c r="S300" s="115">
        <v>3229128584.6799998</v>
      </c>
      <c r="T300" s="115">
        <v>3490740214.25</v>
      </c>
      <c r="U300" s="115">
        <v>3714016123.4120097</v>
      </c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  <c r="AL300" s="138"/>
      <c r="AM300" s="138"/>
      <c r="AN300" s="138"/>
      <c r="AO300" s="138"/>
      <c r="AP300" s="138"/>
      <c r="AQ300" s="138"/>
      <c r="AR300" s="138"/>
      <c r="AS300" s="138"/>
      <c r="AT300" s="138"/>
      <c r="AU300" s="138"/>
      <c r="AV300" s="138"/>
      <c r="AW300" s="138"/>
      <c r="AX300" s="138"/>
      <c r="AY300" s="138"/>
      <c r="AZ300" s="138"/>
      <c r="BA300" s="138"/>
      <c r="BB300" s="138"/>
    </row>
    <row r="301" spans="1:54">
      <c r="A301" s="89" t="s">
        <v>3329</v>
      </c>
      <c r="B301" s="89" t="s">
        <v>178</v>
      </c>
      <c r="C301" s="92">
        <v>0</v>
      </c>
      <c r="D301" s="92">
        <v>0</v>
      </c>
      <c r="E301" s="92">
        <v>0</v>
      </c>
      <c r="F301" s="92">
        <v>0</v>
      </c>
      <c r="G301" s="92">
        <v>0</v>
      </c>
      <c r="H301" s="92">
        <v>0</v>
      </c>
      <c r="I301" s="92">
        <v>0</v>
      </c>
      <c r="J301" s="92">
        <v>0</v>
      </c>
      <c r="K301" s="92">
        <v>0</v>
      </c>
      <c r="L301" s="92">
        <v>0</v>
      </c>
      <c r="M301" s="115">
        <v>0</v>
      </c>
      <c r="N301" s="115">
        <v>10491674208.2008</v>
      </c>
      <c r="O301" s="115">
        <v>98231061.210969999</v>
      </c>
      <c r="P301" s="94">
        <v>0</v>
      </c>
      <c r="Q301" s="94">
        <v>0</v>
      </c>
      <c r="R301" s="115">
        <v>0</v>
      </c>
      <c r="S301" s="115">
        <v>0</v>
      </c>
      <c r="T301" s="115">
        <v>0</v>
      </c>
      <c r="U301" s="115">
        <v>0</v>
      </c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  <c r="AL301" s="138"/>
      <c r="AM301" s="138"/>
      <c r="AN301" s="138"/>
      <c r="AO301" s="138"/>
      <c r="AP301" s="138"/>
      <c r="AQ301" s="138"/>
      <c r="AR301" s="138"/>
      <c r="AS301" s="138"/>
      <c r="AT301" s="138"/>
      <c r="AU301" s="138"/>
      <c r="AV301" s="138"/>
      <c r="AW301" s="138"/>
      <c r="AX301" s="138"/>
      <c r="AY301" s="138"/>
      <c r="AZ301" s="138"/>
      <c r="BA301" s="138"/>
      <c r="BB301" s="138"/>
    </row>
    <row r="302" spans="1:54">
      <c r="A302" s="89" t="s">
        <v>414</v>
      </c>
      <c r="B302" s="89" t="s">
        <v>210</v>
      </c>
      <c r="C302" s="92">
        <v>1181232</v>
      </c>
      <c r="D302" s="92">
        <v>1181232</v>
      </c>
      <c r="E302" s="92">
        <v>1181232</v>
      </c>
      <c r="F302" s="92">
        <v>1181232</v>
      </c>
      <c r="G302" s="92">
        <v>1181232</v>
      </c>
      <c r="H302" s="92">
        <v>1181232</v>
      </c>
      <c r="I302" s="92">
        <v>1181232</v>
      </c>
      <c r="J302" s="92">
        <v>1181232</v>
      </c>
      <c r="K302" s="92">
        <v>9741550</v>
      </c>
      <c r="L302" s="92">
        <v>1202492</v>
      </c>
      <c r="M302" s="115">
        <v>1182096.31</v>
      </c>
      <c r="N302" s="115">
        <v>0</v>
      </c>
      <c r="O302" s="115">
        <v>0</v>
      </c>
      <c r="P302" s="115">
        <v>0</v>
      </c>
      <c r="Q302" s="115">
        <v>0</v>
      </c>
      <c r="R302" s="115">
        <v>0</v>
      </c>
      <c r="S302" s="115">
        <v>0</v>
      </c>
      <c r="T302" s="115">
        <v>0</v>
      </c>
      <c r="U302" s="115">
        <v>0</v>
      </c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  <c r="AL302" s="138"/>
      <c r="AM302" s="138"/>
      <c r="AN302" s="138"/>
      <c r="AO302" s="138"/>
      <c r="AP302" s="138"/>
      <c r="AQ302" s="138"/>
      <c r="AR302" s="138"/>
      <c r="AS302" s="138"/>
      <c r="AT302" s="138"/>
      <c r="AU302" s="138"/>
      <c r="AV302" s="138"/>
      <c r="AW302" s="138"/>
      <c r="AX302" s="138"/>
      <c r="AY302" s="138"/>
      <c r="AZ302" s="138"/>
      <c r="BA302" s="138"/>
      <c r="BB302" s="138"/>
    </row>
    <row r="303" spans="1:54">
      <c r="A303" s="89" t="s">
        <v>3332</v>
      </c>
      <c r="B303" s="89" t="s">
        <v>3333</v>
      </c>
      <c r="C303" s="92">
        <v>0</v>
      </c>
      <c r="D303" s="99">
        <v>0</v>
      </c>
      <c r="E303" s="99">
        <v>0</v>
      </c>
      <c r="F303" s="99">
        <v>0</v>
      </c>
      <c r="G303" s="92">
        <v>0</v>
      </c>
      <c r="H303" s="92">
        <v>0</v>
      </c>
      <c r="I303" s="92">
        <v>0</v>
      </c>
      <c r="J303" s="92">
        <v>0</v>
      </c>
      <c r="K303" s="92">
        <v>0</v>
      </c>
      <c r="L303" s="92">
        <v>0</v>
      </c>
      <c r="M303" s="115">
        <v>0</v>
      </c>
      <c r="N303" s="115">
        <v>19444487077.7327</v>
      </c>
      <c r="O303" s="115">
        <v>19602651158.892799</v>
      </c>
      <c r="P303" s="115">
        <v>22980313735.541302</v>
      </c>
      <c r="Q303" s="115">
        <v>24725409346.234699</v>
      </c>
      <c r="R303" s="115">
        <v>26654425802.6325</v>
      </c>
      <c r="S303" s="115">
        <v>29863163260.450001</v>
      </c>
      <c r="T303" s="115">
        <v>31980936985.310001</v>
      </c>
      <c r="U303" s="115">
        <v>33812283779.734802</v>
      </c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/>
      <c r="AT303" s="138"/>
      <c r="AU303" s="138"/>
      <c r="AV303" s="138"/>
      <c r="AW303" s="138"/>
      <c r="AX303" s="138"/>
      <c r="AY303" s="138"/>
      <c r="AZ303" s="138"/>
      <c r="BA303" s="138"/>
      <c r="BB303" s="138"/>
    </row>
    <row r="304" spans="1:54">
      <c r="A304" s="89" t="s">
        <v>3341</v>
      </c>
      <c r="B304" s="89" t="s">
        <v>3342</v>
      </c>
      <c r="C304" s="92">
        <v>0</v>
      </c>
      <c r="D304" s="95">
        <v>0</v>
      </c>
      <c r="E304" s="95">
        <v>0</v>
      </c>
      <c r="F304" s="95">
        <v>0</v>
      </c>
      <c r="G304" s="92">
        <v>0</v>
      </c>
      <c r="H304" s="92">
        <v>0</v>
      </c>
      <c r="I304" s="92">
        <v>0</v>
      </c>
      <c r="J304" s="92">
        <v>0</v>
      </c>
      <c r="K304" s="92">
        <v>0</v>
      </c>
      <c r="L304" s="92">
        <v>0</v>
      </c>
      <c r="M304" s="95">
        <v>0</v>
      </c>
      <c r="N304" s="95">
        <v>190825274.84</v>
      </c>
      <c r="O304" s="95">
        <v>553445998.01291001</v>
      </c>
      <c r="P304" s="115">
        <v>192237684.84999999</v>
      </c>
      <c r="Q304" s="115">
        <v>192822532.86300001</v>
      </c>
      <c r="R304" s="115">
        <v>189262322.873</v>
      </c>
      <c r="S304" s="115">
        <v>200896538.15000001</v>
      </c>
      <c r="T304" s="115">
        <v>202067590.94999999</v>
      </c>
      <c r="U304" s="115">
        <v>206647611.55426002</v>
      </c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  <c r="AL304" s="138"/>
      <c r="AM304" s="138"/>
      <c r="AN304" s="138"/>
      <c r="AO304" s="138"/>
      <c r="AP304" s="138"/>
      <c r="AQ304" s="138"/>
      <c r="AR304" s="138"/>
      <c r="AS304" s="138"/>
      <c r="AT304" s="138"/>
      <c r="AU304" s="138"/>
      <c r="AV304" s="138"/>
      <c r="AW304" s="138"/>
      <c r="AX304" s="138"/>
      <c r="AY304" s="138"/>
      <c r="AZ304" s="138"/>
      <c r="BA304" s="138"/>
      <c r="BB304" s="138"/>
    </row>
    <row r="305" spans="1:54">
      <c r="A305" s="89" t="s">
        <v>3349</v>
      </c>
      <c r="B305" s="89" t="s">
        <v>3350</v>
      </c>
      <c r="C305" s="92">
        <v>0</v>
      </c>
      <c r="D305" s="98">
        <v>0</v>
      </c>
      <c r="E305" s="98">
        <v>0</v>
      </c>
      <c r="F305" s="98">
        <v>0</v>
      </c>
      <c r="G305" s="92">
        <v>0</v>
      </c>
      <c r="H305" s="92">
        <v>0</v>
      </c>
      <c r="I305" s="92">
        <v>0</v>
      </c>
      <c r="J305" s="92">
        <v>0</v>
      </c>
      <c r="K305" s="92">
        <v>0</v>
      </c>
      <c r="L305" s="92">
        <v>0</v>
      </c>
      <c r="M305" s="115">
        <v>0</v>
      </c>
      <c r="N305" s="115">
        <v>696108.55500000005</v>
      </c>
      <c r="O305" s="115">
        <v>679888.29599999997</v>
      </c>
      <c r="P305" s="115">
        <v>0</v>
      </c>
      <c r="Q305" s="115">
        <v>0</v>
      </c>
      <c r="R305" s="115">
        <v>0</v>
      </c>
      <c r="S305" s="115">
        <v>0</v>
      </c>
      <c r="T305" s="115">
        <v>0</v>
      </c>
      <c r="U305" s="115">
        <v>0</v>
      </c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  <c r="AL305" s="138"/>
      <c r="AM305" s="138"/>
      <c r="AN305" s="138"/>
      <c r="AO305" s="138"/>
      <c r="AP305" s="138"/>
      <c r="AQ305" s="138"/>
      <c r="AR305" s="138"/>
      <c r="AS305" s="138"/>
      <c r="AT305" s="138"/>
      <c r="AU305" s="138"/>
      <c r="AV305" s="138"/>
      <c r="AW305" s="138"/>
      <c r="AX305" s="138"/>
      <c r="AY305" s="138"/>
      <c r="AZ305" s="138"/>
      <c r="BA305" s="138"/>
      <c r="BB305" s="138"/>
    </row>
    <row r="306" spans="1:54" ht="25.5">
      <c r="A306" s="89" t="s">
        <v>416</v>
      </c>
      <c r="B306" s="89" t="s">
        <v>180</v>
      </c>
      <c r="C306" s="115">
        <v>-5935009855</v>
      </c>
      <c r="D306" s="92">
        <v>-5314932969</v>
      </c>
      <c r="E306" s="92">
        <v>-3821040460</v>
      </c>
      <c r="F306" s="92">
        <v>-2932139915</v>
      </c>
      <c r="G306" s="92">
        <v>-4972572181</v>
      </c>
      <c r="H306" s="92">
        <v>-6828680002</v>
      </c>
      <c r="I306" s="92">
        <v>-10497462340</v>
      </c>
      <c r="J306" s="92">
        <v>-12369076691</v>
      </c>
      <c r="K306" s="92">
        <v>-15742858275</v>
      </c>
      <c r="L306" s="92">
        <v>-4396447960</v>
      </c>
      <c r="M306" s="115">
        <v>-3540220274.9853802</v>
      </c>
      <c r="N306" s="115">
        <v>0</v>
      </c>
      <c r="O306" s="115">
        <v>0</v>
      </c>
      <c r="P306" s="115">
        <v>0</v>
      </c>
      <c r="Q306" s="115">
        <v>0</v>
      </c>
      <c r="R306" s="115">
        <v>0</v>
      </c>
      <c r="S306" s="115">
        <v>0</v>
      </c>
      <c r="T306" s="140">
        <v>0</v>
      </c>
      <c r="U306" s="140">
        <v>-19343354242.6898</v>
      </c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  <c r="AL306" s="138"/>
      <c r="AM306" s="138"/>
      <c r="AN306" s="138"/>
      <c r="AO306" s="138"/>
      <c r="AP306" s="138"/>
      <c r="AQ306" s="138"/>
      <c r="AR306" s="138"/>
      <c r="AS306" s="138"/>
      <c r="AT306" s="138"/>
      <c r="AU306" s="138"/>
      <c r="AV306" s="138"/>
      <c r="AW306" s="138"/>
      <c r="AX306" s="138"/>
      <c r="AY306" s="138"/>
      <c r="AZ306" s="138"/>
      <c r="BA306" s="138"/>
      <c r="BB306" s="138"/>
    </row>
    <row r="307" spans="1:54">
      <c r="A307" s="89" t="s">
        <v>7778</v>
      </c>
      <c r="B307" s="89" t="s">
        <v>7781</v>
      </c>
      <c r="C307" s="117">
        <v>5014008079.75</v>
      </c>
      <c r="D307" s="92">
        <v>5966561584.8000002</v>
      </c>
      <c r="E307" s="92">
        <v>8609898155.9500008</v>
      </c>
      <c r="F307" s="92">
        <v>9493679352.7900009</v>
      </c>
      <c r="G307" s="92">
        <v>13254719778.879999</v>
      </c>
      <c r="H307" s="92">
        <v>14600251580.299999</v>
      </c>
      <c r="I307" s="92">
        <v>19453930977.849998</v>
      </c>
      <c r="J307" s="92">
        <v>18842084275.43</v>
      </c>
      <c r="K307" s="92">
        <v>15872031122.530001</v>
      </c>
      <c r="L307" s="92">
        <v>15373193493.040001</v>
      </c>
      <c r="M307" s="115">
        <v>16890326392.7635</v>
      </c>
      <c r="N307" s="115">
        <v>0</v>
      </c>
      <c r="O307" s="115">
        <v>0</v>
      </c>
      <c r="P307" s="115">
        <v>0</v>
      </c>
      <c r="Q307" s="115">
        <v>0</v>
      </c>
      <c r="R307" s="115">
        <v>0</v>
      </c>
      <c r="S307" s="115">
        <v>0</v>
      </c>
      <c r="T307" s="115">
        <v>0</v>
      </c>
      <c r="U307" s="115">
        <v>0</v>
      </c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  <c r="AK307" s="138"/>
      <c r="AL307" s="138"/>
      <c r="AM307" s="138"/>
      <c r="AN307" s="138"/>
      <c r="AO307" s="138"/>
      <c r="AP307" s="138"/>
      <c r="AQ307" s="138"/>
      <c r="AR307" s="138"/>
      <c r="AS307" s="138"/>
      <c r="AT307" s="138"/>
      <c r="AU307" s="138"/>
      <c r="AV307" s="138"/>
      <c r="AW307" s="138"/>
      <c r="AX307" s="138"/>
      <c r="AY307" s="138"/>
      <c r="AZ307" s="138"/>
      <c r="BA307" s="138"/>
      <c r="BB307" s="138"/>
    </row>
    <row r="308" spans="1:54">
      <c r="A308" s="89" t="s">
        <v>7779</v>
      </c>
      <c r="B308" s="89" t="s">
        <v>7782</v>
      </c>
      <c r="C308" s="117">
        <v>1398782370.6600001</v>
      </c>
      <c r="D308" s="92">
        <v>1471309061.9400001</v>
      </c>
      <c r="E308" s="92">
        <v>1614021472.29</v>
      </c>
      <c r="F308" s="92">
        <v>1912321147.5799999</v>
      </c>
      <c r="G308" s="92">
        <v>2066516870.3</v>
      </c>
      <c r="H308" s="92">
        <v>1766062638.8900001</v>
      </c>
      <c r="I308" s="92">
        <v>1988836626.53</v>
      </c>
      <c r="J308" s="92">
        <v>2097272528.1900001</v>
      </c>
      <c r="K308" s="92">
        <v>2010287835.8499999</v>
      </c>
      <c r="L308" s="92">
        <v>1713982797.1900001</v>
      </c>
      <c r="M308" s="115">
        <v>1866496445.18275</v>
      </c>
      <c r="N308" s="115">
        <v>0</v>
      </c>
      <c r="O308" s="115">
        <v>0</v>
      </c>
      <c r="P308" s="115">
        <v>0</v>
      </c>
      <c r="Q308" s="115">
        <v>0</v>
      </c>
      <c r="R308" s="115">
        <v>0</v>
      </c>
      <c r="S308" s="115">
        <v>0</v>
      </c>
      <c r="T308" s="115">
        <v>0</v>
      </c>
      <c r="U308" s="115">
        <v>0</v>
      </c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  <c r="AL308" s="138"/>
      <c r="AM308" s="138"/>
      <c r="AN308" s="138"/>
      <c r="AO308" s="138"/>
      <c r="AP308" s="138"/>
      <c r="AQ308" s="138"/>
      <c r="AR308" s="138"/>
      <c r="AS308" s="138"/>
      <c r="AT308" s="138"/>
      <c r="AU308" s="138"/>
      <c r="AV308" s="138"/>
      <c r="AW308" s="138"/>
      <c r="AX308" s="138"/>
      <c r="AY308" s="138"/>
      <c r="AZ308" s="138"/>
      <c r="BA308" s="138"/>
      <c r="BB308" s="138"/>
    </row>
    <row r="309" spans="1:54">
      <c r="A309" s="87">
        <v>3</v>
      </c>
      <c r="B309" s="88" t="s">
        <v>22</v>
      </c>
      <c r="C309" s="96">
        <v>-104203336628.28999</v>
      </c>
      <c r="D309" s="96">
        <v>-124394425298.92999</v>
      </c>
      <c r="E309" s="96">
        <v>-139258216798.23999</v>
      </c>
      <c r="F309" s="96">
        <v>-148107682115.16</v>
      </c>
      <c r="G309" s="96">
        <v>-119245128077.16</v>
      </c>
      <c r="H309" s="96">
        <v>-86445631354.600006</v>
      </c>
      <c r="I309" s="96">
        <v>-90229666914.639999</v>
      </c>
      <c r="J309" s="96">
        <v>-145851126068.63</v>
      </c>
      <c r="K309" s="96">
        <v>-138216290228.26001</v>
      </c>
      <c r="L309" s="96">
        <v>-152881702358.26999</v>
      </c>
      <c r="M309" s="113">
        <v>-173163834089.04001</v>
      </c>
      <c r="N309" s="113">
        <v>-427558524135.49799</v>
      </c>
      <c r="O309" s="113">
        <f>O4-O198</f>
        <v>-724457990029.34192</v>
      </c>
      <c r="P309" s="113">
        <v>-830581504118.23999</v>
      </c>
      <c r="Q309" s="113">
        <v>-1023212901432.74</v>
      </c>
      <c r="R309" s="113">
        <v>-1090580097119.95</v>
      </c>
      <c r="S309" s="113">
        <v>-1249754340800.0901</v>
      </c>
      <c r="T309" s="113">
        <v>-1438267614177.3899</v>
      </c>
      <c r="U309" s="113">
        <v>-1687145357759.8</v>
      </c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  <c r="AK309" s="138"/>
      <c r="AL309" s="138"/>
      <c r="AM309" s="138"/>
      <c r="AN309" s="138"/>
      <c r="AO309" s="138"/>
      <c r="AP309" s="138"/>
      <c r="AQ309" s="138"/>
      <c r="AR309" s="138"/>
      <c r="AS309" s="138"/>
      <c r="AT309" s="138"/>
      <c r="AU309" s="138"/>
      <c r="AV309" s="138"/>
      <c r="AW309" s="138"/>
      <c r="AX309" s="138"/>
      <c r="AY309" s="138"/>
      <c r="AZ309" s="138"/>
      <c r="BA309" s="138"/>
      <c r="BB309" s="138"/>
    </row>
    <row r="310" spans="1:54">
      <c r="A310" s="89" t="s">
        <v>418</v>
      </c>
      <c r="B310" s="89" t="s">
        <v>3407</v>
      </c>
      <c r="C310" s="92">
        <v>-86803889611</v>
      </c>
      <c r="D310" s="92">
        <v>-98680373087</v>
      </c>
      <c r="E310" s="92">
        <v>-128613072726</v>
      </c>
      <c r="F310" s="92">
        <v>-138442848125</v>
      </c>
      <c r="G310" s="92">
        <v>-145279380157</v>
      </c>
      <c r="H310" s="92">
        <v>-118694635154</v>
      </c>
      <c r="I310" s="92">
        <v>-96241112543</v>
      </c>
      <c r="J310" s="92">
        <v>-127848920077</v>
      </c>
      <c r="K310" s="92">
        <v>-190400523461</v>
      </c>
      <c r="L310" s="92">
        <v>-257201079819</v>
      </c>
      <c r="M310" s="115">
        <v>-286381598586.37701</v>
      </c>
      <c r="N310" s="115">
        <v>-422337480703.20801</v>
      </c>
      <c r="O310" s="115">
        <v>-762546008248.77905</v>
      </c>
      <c r="P310" s="115">
        <v>-797567806546.36902</v>
      </c>
      <c r="Q310" s="115">
        <v>-975285050728.14099</v>
      </c>
      <c r="R310" s="115">
        <v>-1026365456788.9399</v>
      </c>
      <c r="S310" s="115">
        <v>-1306180115180.51</v>
      </c>
      <c r="T310" s="115">
        <v>-1341515702915.51</v>
      </c>
      <c r="U310" s="115">
        <v>-1656777665261.9399</v>
      </c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  <c r="AK310" s="138"/>
      <c r="AL310" s="138"/>
      <c r="AM310" s="138"/>
      <c r="AN310" s="138"/>
      <c r="AO310" s="138"/>
      <c r="AP310" s="138"/>
      <c r="AQ310" s="138"/>
      <c r="AR310" s="138"/>
      <c r="AS310" s="138"/>
      <c r="AT310" s="138"/>
      <c r="AU310" s="138"/>
      <c r="AV310" s="138"/>
      <c r="AW310" s="138"/>
      <c r="AX310" s="138"/>
      <c r="AY310" s="138"/>
      <c r="AZ310" s="138"/>
      <c r="BA310" s="138"/>
      <c r="BB310" s="138"/>
    </row>
    <row r="311" spans="1:54">
      <c r="A311" s="89" t="s">
        <v>419</v>
      </c>
      <c r="B311" s="89" t="s">
        <v>16</v>
      </c>
      <c r="C311" s="92">
        <v>-128019835651</v>
      </c>
      <c r="D311" s="92">
        <v>-127464645503</v>
      </c>
      <c r="E311" s="92">
        <v>-158740998684</v>
      </c>
      <c r="F311" s="92">
        <v>-184868074471</v>
      </c>
      <c r="G311" s="92">
        <v>-212857742892</v>
      </c>
      <c r="H311" s="92">
        <v>-178670697987</v>
      </c>
      <c r="I311" s="92">
        <v>-168561724977</v>
      </c>
      <c r="J311" s="92">
        <v>-189154686814</v>
      </c>
      <c r="K311" s="92">
        <v>-243902025969</v>
      </c>
      <c r="L311" s="92">
        <v>-320899677841</v>
      </c>
      <c r="M311" s="115">
        <v>-357511271869.53101</v>
      </c>
      <c r="N311" s="115">
        <v>-331041217946.34302</v>
      </c>
      <c r="O311" s="115">
        <v>-357803975052.15601</v>
      </c>
      <c r="P311" s="115">
        <v>-354149898365.34302</v>
      </c>
      <c r="Q311" s="115">
        <v>-353355867646.80603</v>
      </c>
      <c r="R311" s="115">
        <v>-662026347859.17798</v>
      </c>
      <c r="S311" s="115">
        <v>-660423714430.64001</v>
      </c>
      <c r="T311" s="115">
        <v>-604976311935.05005</v>
      </c>
      <c r="U311" s="115">
        <v>-606384607486.92896</v>
      </c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  <c r="AL311" s="138"/>
      <c r="AM311" s="138"/>
      <c r="AN311" s="138"/>
      <c r="AO311" s="138"/>
      <c r="AP311" s="138"/>
      <c r="AQ311" s="138"/>
      <c r="AR311" s="138"/>
      <c r="AS311" s="138"/>
      <c r="AT311" s="138"/>
      <c r="AU311" s="138"/>
      <c r="AV311" s="138"/>
      <c r="AW311" s="138"/>
      <c r="AX311" s="138"/>
      <c r="AY311" s="138"/>
      <c r="AZ311" s="138"/>
      <c r="BA311" s="138"/>
      <c r="BB311" s="138"/>
    </row>
    <row r="312" spans="1:54" ht="25.5">
      <c r="A312" s="89" t="s">
        <v>3409</v>
      </c>
      <c r="B312" s="89" t="s">
        <v>7669</v>
      </c>
      <c r="C312" s="92">
        <v>0</v>
      </c>
      <c r="D312" s="92">
        <v>0</v>
      </c>
      <c r="E312" s="92">
        <v>0</v>
      </c>
      <c r="F312" s="92">
        <v>0</v>
      </c>
      <c r="G312" s="92">
        <v>0</v>
      </c>
      <c r="H312" s="92">
        <v>0</v>
      </c>
      <c r="I312" s="92">
        <v>0</v>
      </c>
      <c r="J312" s="92">
        <v>0</v>
      </c>
      <c r="K312" s="92">
        <v>0</v>
      </c>
      <c r="L312" s="92">
        <v>0</v>
      </c>
      <c r="M312" s="115">
        <v>0</v>
      </c>
      <c r="N312" s="115">
        <v>60242855727.577202</v>
      </c>
      <c r="O312" s="115">
        <v>60205734359.216003</v>
      </c>
      <c r="P312" s="94">
        <v>60711376584.931999</v>
      </c>
      <c r="Q312" s="94">
        <v>66395561976.567001</v>
      </c>
      <c r="R312" s="115">
        <v>63894617869.188004</v>
      </c>
      <c r="S312" s="115">
        <v>63731212469.279999</v>
      </c>
      <c r="T312" s="115">
        <v>0</v>
      </c>
      <c r="U312" s="115">
        <v>0</v>
      </c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  <c r="AL312" s="138"/>
      <c r="AM312" s="138"/>
      <c r="AN312" s="138"/>
      <c r="AO312" s="138"/>
      <c r="AP312" s="138"/>
      <c r="AQ312" s="138"/>
      <c r="AR312" s="138"/>
      <c r="AS312" s="138"/>
      <c r="AT312" s="138"/>
      <c r="AU312" s="138"/>
      <c r="AV312" s="138"/>
      <c r="AW312" s="138"/>
      <c r="AX312" s="138"/>
      <c r="AY312" s="138"/>
      <c r="AZ312" s="138"/>
      <c r="BA312" s="138"/>
      <c r="BB312" s="138"/>
    </row>
    <row r="313" spans="1:54">
      <c r="A313" s="89" t="s">
        <v>3417</v>
      </c>
      <c r="B313" s="89" t="s">
        <v>18</v>
      </c>
      <c r="C313" s="92">
        <v>0</v>
      </c>
      <c r="D313" s="92">
        <v>0</v>
      </c>
      <c r="E313" s="92">
        <v>0</v>
      </c>
      <c r="F313" s="92">
        <v>0</v>
      </c>
      <c r="G313" s="92">
        <v>0</v>
      </c>
      <c r="H313" s="92">
        <v>0</v>
      </c>
      <c r="I313" s="92">
        <v>0</v>
      </c>
      <c r="J313" s="92">
        <v>0</v>
      </c>
      <c r="K313" s="92">
        <v>0</v>
      </c>
      <c r="L313" s="92">
        <v>0</v>
      </c>
      <c r="M313" s="115">
        <v>0</v>
      </c>
      <c r="N313" s="115">
        <v>21844936.208000001</v>
      </c>
      <c r="O313" s="115">
        <v>5844936.2079999996</v>
      </c>
      <c r="P313" s="115">
        <v>287905.45</v>
      </c>
      <c r="Q313" s="115">
        <v>287905.45</v>
      </c>
      <c r="R313" s="115">
        <v>287905.45</v>
      </c>
      <c r="S313" s="115">
        <v>887905.45</v>
      </c>
      <c r="T313" s="115">
        <v>887905.45</v>
      </c>
      <c r="U313" s="115">
        <v>857305.45</v>
      </c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  <c r="AL313" s="138"/>
      <c r="AM313" s="138"/>
      <c r="AN313" s="138"/>
      <c r="AO313" s="138"/>
      <c r="AP313" s="138"/>
      <c r="AQ313" s="138"/>
      <c r="AR313" s="138"/>
      <c r="AS313" s="138"/>
      <c r="AT313" s="138"/>
      <c r="AU313" s="138"/>
      <c r="AV313" s="138"/>
      <c r="AW313" s="138"/>
      <c r="AX313" s="138"/>
      <c r="AY313" s="138"/>
      <c r="AZ313" s="138"/>
      <c r="BA313" s="138"/>
      <c r="BB313" s="138"/>
    </row>
    <row r="314" spans="1:54">
      <c r="A314" s="89" t="s">
        <v>3419</v>
      </c>
      <c r="B314" s="89" t="s">
        <v>17</v>
      </c>
      <c r="C314" s="92">
        <v>0</v>
      </c>
      <c r="D314" s="92">
        <v>0</v>
      </c>
      <c r="E314" s="92">
        <v>0</v>
      </c>
      <c r="F314" s="92">
        <v>0</v>
      </c>
      <c r="G314" s="92">
        <v>0</v>
      </c>
      <c r="H314" s="92">
        <v>0</v>
      </c>
      <c r="I314" s="92">
        <v>0</v>
      </c>
      <c r="J314" s="92">
        <v>0</v>
      </c>
      <c r="K314" s="92">
        <v>0</v>
      </c>
      <c r="L314" s="92">
        <v>0</v>
      </c>
      <c r="M314" s="115">
        <v>0</v>
      </c>
      <c r="N314" s="115">
        <v>0</v>
      </c>
      <c r="O314" s="115">
        <f>500000000/1000</f>
        <v>500000</v>
      </c>
      <c r="P314" s="94">
        <v>8998</v>
      </c>
      <c r="Q314" s="94">
        <v>8998</v>
      </c>
      <c r="R314" s="115">
        <v>8998</v>
      </c>
      <c r="S314" s="115">
        <v>8998</v>
      </c>
      <c r="T314" s="115">
        <v>8998</v>
      </c>
      <c r="U314" s="115">
        <v>8998</v>
      </c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  <c r="AL314" s="138"/>
      <c r="AM314" s="138"/>
      <c r="AN314" s="138"/>
      <c r="AO314" s="138"/>
      <c r="AP314" s="138"/>
      <c r="AQ314" s="138"/>
      <c r="AR314" s="138"/>
      <c r="AS314" s="138"/>
      <c r="AT314" s="138"/>
      <c r="AU314" s="138"/>
      <c r="AV314" s="138"/>
      <c r="AW314" s="138"/>
      <c r="AX314" s="138"/>
      <c r="AY314" s="138"/>
      <c r="AZ314" s="138"/>
      <c r="BA314" s="138"/>
      <c r="BB314" s="138"/>
    </row>
    <row r="315" spans="1:54">
      <c r="A315" s="89" t="s">
        <v>3426</v>
      </c>
      <c r="B315" s="89" t="s">
        <v>11</v>
      </c>
      <c r="C315" s="92">
        <v>0</v>
      </c>
      <c r="D315" s="92">
        <v>0</v>
      </c>
      <c r="E315" s="92">
        <v>0</v>
      </c>
      <c r="F315" s="92">
        <v>0</v>
      </c>
      <c r="G315" s="92">
        <v>0</v>
      </c>
      <c r="H315" s="92">
        <v>0</v>
      </c>
      <c r="I315" s="92">
        <v>0</v>
      </c>
      <c r="J315" s="92">
        <v>0</v>
      </c>
      <c r="K315" s="92">
        <v>0</v>
      </c>
      <c r="L315" s="92">
        <v>0</v>
      </c>
      <c r="M315" s="115">
        <v>0</v>
      </c>
      <c r="N315" s="115">
        <v>-14643571120.3498</v>
      </c>
      <c r="O315" s="115">
        <v>-480873882398.67603</v>
      </c>
      <c r="P315" s="115">
        <v>-496373149622.922</v>
      </c>
      <c r="Q315" s="115">
        <v>-689646299004.578</v>
      </c>
      <c r="R315" s="115">
        <v>-489879235940.14203</v>
      </c>
      <c r="S315" s="115">
        <v>-626244927938.90002</v>
      </c>
      <c r="T315" s="115">
        <v>-628920101915.95996</v>
      </c>
      <c r="U315" s="115">
        <v>-789211289558.06494</v>
      </c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  <c r="AL315" s="138"/>
      <c r="AM315" s="138"/>
      <c r="AN315" s="138"/>
      <c r="AO315" s="138"/>
      <c r="AP315" s="138"/>
      <c r="AQ315" s="138"/>
      <c r="AR315" s="138"/>
      <c r="AS315" s="138"/>
      <c r="AT315" s="138"/>
      <c r="AU315" s="138"/>
      <c r="AV315" s="138"/>
      <c r="AW315" s="138"/>
      <c r="AX315" s="138"/>
      <c r="AY315" s="138"/>
      <c r="AZ315" s="138"/>
      <c r="BA315" s="138"/>
      <c r="BB315" s="138"/>
    </row>
    <row r="316" spans="1:54">
      <c r="A316" s="89" t="s">
        <v>3435</v>
      </c>
      <c r="B316" s="89" t="s">
        <v>3436</v>
      </c>
      <c r="C316" s="92">
        <v>0</v>
      </c>
      <c r="D316" s="92">
        <v>0</v>
      </c>
      <c r="E316" s="92">
        <v>0</v>
      </c>
      <c r="F316" s="92">
        <v>0</v>
      </c>
      <c r="G316" s="92">
        <v>0</v>
      </c>
      <c r="H316" s="92">
        <v>0</v>
      </c>
      <c r="I316" s="92">
        <v>0</v>
      </c>
      <c r="J316" s="92">
        <v>0</v>
      </c>
      <c r="K316" s="92">
        <v>0</v>
      </c>
      <c r="L316" s="92">
        <v>0</v>
      </c>
      <c r="M316" s="115">
        <v>0</v>
      </c>
      <c r="N316" s="115">
        <v>0</v>
      </c>
      <c r="O316" s="115">
        <v>0</v>
      </c>
      <c r="P316" s="115">
        <v>0</v>
      </c>
      <c r="Q316" s="115">
        <v>0</v>
      </c>
      <c r="R316" s="115">
        <v>0</v>
      </c>
      <c r="S316" s="115">
        <v>0</v>
      </c>
      <c r="T316" s="115">
        <v>0</v>
      </c>
      <c r="U316" s="115">
        <v>0</v>
      </c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  <c r="AK316" s="138"/>
      <c r="AL316" s="138"/>
      <c r="AM316" s="138"/>
      <c r="AN316" s="138"/>
      <c r="AO316" s="138"/>
      <c r="AP316" s="138"/>
      <c r="AQ316" s="138"/>
      <c r="AR316" s="138"/>
      <c r="AS316" s="138"/>
      <c r="AT316" s="138"/>
      <c r="AU316" s="138"/>
      <c r="AV316" s="138"/>
      <c r="AW316" s="138"/>
      <c r="AX316" s="138"/>
      <c r="AY316" s="138"/>
      <c r="AZ316" s="138"/>
      <c r="BA316" s="138"/>
      <c r="BB316" s="138"/>
    </row>
    <row r="317" spans="1:54">
      <c r="A317" s="89" t="s">
        <v>3448</v>
      </c>
      <c r="B317" s="89" t="s">
        <v>14</v>
      </c>
      <c r="C317" s="92">
        <v>0</v>
      </c>
      <c r="D317" s="92">
        <v>0</v>
      </c>
      <c r="E317" s="92">
        <v>0</v>
      </c>
      <c r="F317" s="92">
        <v>0</v>
      </c>
      <c r="G317" s="92">
        <v>0</v>
      </c>
      <c r="H317" s="92">
        <v>0</v>
      </c>
      <c r="I317" s="92">
        <v>0</v>
      </c>
      <c r="J317" s="92">
        <v>0</v>
      </c>
      <c r="K317" s="92">
        <v>0</v>
      </c>
      <c r="L317" s="92">
        <v>0</v>
      </c>
      <c r="M317" s="115">
        <v>0</v>
      </c>
      <c r="N317" s="115">
        <v>182795919.30271</v>
      </c>
      <c r="O317" s="115">
        <v>213925884.85876998</v>
      </c>
      <c r="P317" s="115">
        <v>201513965.27601001</v>
      </c>
      <c r="Q317" s="115">
        <v>218196906.51529002</v>
      </c>
      <c r="R317" s="115">
        <v>221917087.76429</v>
      </c>
      <c r="S317" s="115">
        <v>247034712.34999999</v>
      </c>
      <c r="T317" s="115">
        <v>274819376.12</v>
      </c>
      <c r="U317" s="115">
        <v>307382238.21634996</v>
      </c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  <c r="AK317" s="138"/>
      <c r="AL317" s="138"/>
      <c r="AM317" s="138"/>
      <c r="AN317" s="138"/>
      <c r="AO317" s="138"/>
      <c r="AP317" s="138"/>
      <c r="AQ317" s="138"/>
      <c r="AR317" s="138"/>
      <c r="AS317" s="138"/>
      <c r="AT317" s="138"/>
      <c r="AU317" s="138"/>
      <c r="AV317" s="138"/>
      <c r="AW317" s="138"/>
      <c r="AX317" s="138"/>
      <c r="AY317" s="138"/>
      <c r="AZ317" s="138"/>
      <c r="BA317" s="138"/>
      <c r="BB317" s="138"/>
    </row>
    <row r="318" spans="1:54">
      <c r="A318" s="89" t="s">
        <v>420</v>
      </c>
      <c r="B318" s="89" t="s">
        <v>8</v>
      </c>
      <c r="C318" s="92">
        <v>14453288672</v>
      </c>
      <c r="D318" s="92">
        <v>6942627446</v>
      </c>
      <c r="E318" s="92">
        <v>13047823869</v>
      </c>
      <c r="F318" s="92">
        <v>10626439060</v>
      </c>
      <c r="G318" s="92">
        <v>12875866478</v>
      </c>
      <c r="H318" s="92">
        <v>13619235790</v>
      </c>
      <c r="I318" s="92">
        <v>16440899178</v>
      </c>
      <c r="J318" s="92">
        <v>21158603631</v>
      </c>
      <c r="K318" s="92">
        <v>24785895451</v>
      </c>
      <c r="L318" s="92">
        <v>26686990842</v>
      </c>
      <c r="M318" s="115">
        <v>34110377360.182999</v>
      </c>
      <c r="N318" s="115">
        <v>0</v>
      </c>
      <c r="O318" s="115">
        <v>0</v>
      </c>
      <c r="P318" s="94">
        <v>0</v>
      </c>
      <c r="Q318" s="94">
        <v>0</v>
      </c>
      <c r="R318" s="115">
        <v>0</v>
      </c>
      <c r="S318" s="115">
        <v>0</v>
      </c>
      <c r="T318" s="115">
        <v>0</v>
      </c>
      <c r="U318" s="115">
        <v>0</v>
      </c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  <c r="AL318" s="138"/>
      <c r="AM318" s="138"/>
      <c r="AN318" s="138"/>
      <c r="AO318" s="138"/>
      <c r="AP318" s="138"/>
      <c r="AQ318" s="138"/>
      <c r="AR318" s="138"/>
      <c r="AS318" s="138"/>
      <c r="AT318" s="138"/>
      <c r="AU318" s="138"/>
      <c r="AV318" s="138"/>
      <c r="AW318" s="138"/>
      <c r="AX318" s="138"/>
      <c r="AY318" s="138"/>
      <c r="AZ318" s="138"/>
      <c r="BA318" s="138"/>
      <c r="BB318" s="138"/>
    </row>
    <row r="319" spans="1:54">
      <c r="A319" s="89" t="s">
        <v>3459</v>
      </c>
      <c r="B319" s="89" t="s">
        <v>13</v>
      </c>
      <c r="C319" s="92">
        <v>0</v>
      </c>
      <c r="D319" s="92">
        <v>0</v>
      </c>
      <c r="E319" s="92">
        <v>0</v>
      </c>
      <c r="F319" s="92">
        <v>0</v>
      </c>
      <c r="G319" s="92">
        <v>0</v>
      </c>
      <c r="H319" s="92">
        <v>0</v>
      </c>
      <c r="I319" s="92">
        <v>0</v>
      </c>
      <c r="J319" s="92">
        <v>0</v>
      </c>
      <c r="K319" s="92">
        <v>0</v>
      </c>
      <c r="L319" s="92">
        <v>0</v>
      </c>
      <c r="M319" s="115">
        <v>0</v>
      </c>
      <c r="N319" s="115">
        <v>305025.86</v>
      </c>
      <c r="O319" s="115">
        <v>3547927.8603000003</v>
      </c>
      <c r="P319" s="94">
        <v>304553</v>
      </c>
      <c r="Q319" s="94">
        <v>304553</v>
      </c>
      <c r="R319" s="115">
        <v>304553</v>
      </c>
      <c r="S319" s="115">
        <v>304553</v>
      </c>
      <c r="T319" s="115">
        <v>304553</v>
      </c>
      <c r="U319" s="115">
        <v>304553</v>
      </c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  <c r="AL319" s="138"/>
      <c r="AM319" s="138"/>
      <c r="AN319" s="138"/>
      <c r="AO319" s="138"/>
      <c r="AP319" s="138"/>
      <c r="AQ319" s="138"/>
      <c r="AR319" s="138"/>
      <c r="AS319" s="138"/>
      <c r="AT319" s="138"/>
      <c r="AU319" s="138"/>
      <c r="AV319" s="138"/>
      <c r="AW319" s="138"/>
      <c r="AX319" s="138"/>
      <c r="AY319" s="138"/>
      <c r="AZ319" s="138"/>
      <c r="BA319" s="138"/>
      <c r="BB319" s="138"/>
    </row>
    <row r="320" spans="1:54" ht="25.5">
      <c r="A320" s="89" t="s">
        <v>421</v>
      </c>
      <c r="B320" s="89" t="s">
        <v>7</v>
      </c>
      <c r="C320" s="92">
        <v>20233184087</v>
      </c>
      <c r="D320" s="92">
        <v>22286625947</v>
      </c>
      <c r="E320" s="92">
        <v>18666746847</v>
      </c>
      <c r="F320" s="92">
        <v>26261312702</v>
      </c>
      <c r="G320" s="92">
        <v>29256690876</v>
      </c>
      <c r="H320" s="92">
        <v>35782023412</v>
      </c>
      <c r="I320" s="92">
        <v>40700542388</v>
      </c>
      <c r="J320" s="92">
        <v>41880665315</v>
      </c>
      <c r="K320" s="92">
        <v>26752576865</v>
      </c>
      <c r="L320" s="92">
        <v>25849267538</v>
      </c>
      <c r="M320" s="115">
        <v>24858655617.667999</v>
      </c>
      <c r="N320" s="115">
        <v>0</v>
      </c>
      <c r="O320" s="115">
        <v>0</v>
      </c>
      <c r="P320" s="115">
        <v>0</v>
      </c>
      <c r="Q320" s="115">
        <v>0</v>
      </c>
      <c r="R320" s="115">
        <v>0</v>
      </c>
      <c r="S320" s="115">
        <v>0</v>
      </c>
      <c r="T320" s="115">
        <v>0</v>
      </c>
      <c r="U320" s="115">
        <v>0</v>
      </c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  <c r="AK320" s="138"/>
      <c r="AL320" s="138"/>
      <c r="AM320" s="138"/>
      <c r="AN320" s="138"/>
      <c r="AO320" s="138"/>
      <c r="AP320" s="138"/>
      <c r="AQ320" s="138"/>
      <c r="AR320" s="138"/>
      <c r="AS320" s="138"/>
      <c r="AT320" s="138"/>
      <c r="AU320" s="138"/>
      <c r="AV320" s="138"/>
      <c r="AW320" s="138"/>
      <c r="AX320" s="138"/>
      <c r="AY320" s="138"/>
      <c r="AZ320" s="138"/>
      <c r="BA320" s="138"/>
      <c r="BB320" s="138"/>
    </row>
    <row r="321" spans="1:54">
      <c r="A321" s="89" t="s">
        <v>422</v>
      </c>
      <c r="B321" s="89" t="s">
        <v>10</v>
      </c>
      <c r="C321" s="92">
        <v>1318780537</v>
      </c>
      <c r="D321" s="92">
        <v>1662102103</v>
      </c>
      <c r="E321" s="92">
        <v>1836051259</v>
      </c>
      <c r="F321" s="92">
        <v>1699486221</v>
      </c>
      <c r="G321" s="92">
        <v>2036803306</v>
      </c>
      <c r="H321" s="92">
        <v>2459720168</v>
      </c>
      <c r="I321" s="92">
        <v>2714242524</v>
      </c>
      <c r="J321" s="92">
        <v>3045802289</v>
      </c>
      <c r="K321" s="92">
        <v>2559168885</v>
      </c>
      <c r="L321" s="92">
        <v>2739193548</v>
      </c>
      <c r="M321" s="115">
        <v>3020549421.9936099</v>
      </c>
      <c r="N321" s="115">
        <v>0</v>
      </c>
      <c r="O321" s="115">
        <v>0</v>
      </c>
      <c r="P321" s="115">
        <v>0</v>
      </c>
      <c r="Q321" s="115">
        <v>0</v>
      </c>
      <c r="R321" s="115">
        <v>0</v>
      </c>
      <c r="S321" s="115">
        <v>0</v>
      </c>
      <c r="T321" s="115">
        <v>0</v>
      </c>
      <c r="U321" s="115">
        <v>0</v>
      </c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  <c r="AK321" s="138"/>
      <c r="AL321" s="138"/>
      <c r="AM321" s="138"/>
      <c r="AN321" s="138"/>
      <c r="AO321" s="138"/>
      <c r="AP321" s="138"/>
      <c r="AQ321" s="138"/>
      <c r="AR321" s="138"/>
      <c r="AS321" s="138"/>
      <c r="AT321" s="138"/>
      <c r="AU321" s="138"/>
      <c r="AV321" s="138"/>
      <c r="AW321" s="138"/>
      <c r="AX321" s="138"/>
      <c r="AY321" s="138"/>
      <c r="AZ321" s="138"/>
      <c r="BA321" s="138"/>
      <c r="BB321" s="138"/>
    </row>
    <row r="322" spans="1:54" ht="25.5">
      <c r="A322" s="89" t="s">
        <v>423</v>
      </c>
      <c r="B322" s="89" t="s">
        <v>3466</v>
      </c>
      <c r="C322" s="92">
        <v>7751229587</v>
      </c>
      <c r="D322" s="92">
        <v>544557393</v>
      </c>
      <c r="E322" s="92">
        <v>4004889908</v>
      </c>
      <c r="F322" s="92">
        <v>15482592329</v>
      </c>
      <c r="G322" s="92">
        <v>40582621753</v>
      </c>
      <c r="H322" s="92">
        <v>19853026476</v>
      </c>
      <c r="I322" s="92">
        <v>23393711274</v>
      </c>
      <c r="J322" s="92">
        <v>5912455765</v>
      </c>
      <c r="K322" s="92">
        <v>7396268095</v>
      </c>
      <c r="L322" s="92">
        <v>15322836577</v>
      </c>
      <c r="M322" s="115">
        <v>17930832203.204899</v>
      </c>
      <c r="N322" s="115">
        <v>25802990577.216999</v>
      </c>
      <c r="O322" s="115">
        <v>42511035270.295998</v>
      </c>
      <c r="P322" s="115">
        <v>43335619603.190704</v>
      </c>
      <c r="Q322" s="115">
        <v>49578693702.097603</v>
      </c>
      <c r="R322" s="115">
        <v>165985651174.78101</v>
      </c>
      <c r="S322" s="115">
        <v>109714058219.27</v>
      </c>
      <c r="T322" s="115">
        <v>88739039613.990005</v>
      </c>
      <c r="U322" s="115">
        <v>80828684829.314499</v>
      </c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  <c r="AK322" s="138"/>
      <c r="AL322" s="138"/>
      <c r="AM322" s="138"/>
      <c r="AN322" s="138"/>
      <c r="AO322" s="138"/>
      <c r="AP322" s="138"/>
      <c r="AQ322" s="138"/>
      <c r="AR322" s="138"/>
      <c r="AS322" s="138"/>
      <c r="AT322" s="138"/>
      <c r="AU322" s="138"/>
      <c r="AV322" s="138"/>
      <c r="AW322" s="138"/>
      <c r="AX322" s="138"/>
      <c r="AY322" s="138"/>
      <c r="AZ322" s="138"/>
      <c r="BA322" s="138"/>
      <c r="BB322" s="138"/>
    </row>
    <row r="323" spans="1:54" ht="25.5">
      <c r="A323" s="89" t="s">
        <v>424</v>
      </c>
      <c r="B323" s="89" t="s">
        <v>3468</v>
      </c>
      <c r="C323" s="92">
        <v>-2540536843</v>
      </c>
      <c r="D323" s="92">
        <v>-2651640473</v>
      </c>
      <c r="E323" s="92">
        <v>-7427585925</v>
      </c>
      <c r="F323" s="92">
        <v>-7644603966</v>
      </c>
      <c r="G323" s="92">
        <v>-17173619678</v>
      </c>
      <c r="H323" s="92">
        <v>-11701546995</v>
      </c>
      <c r="I323" s="92">
        <v>-10931558204</v>
      </c>
      <c r="J323" s="92">
        <v>-10691760263</v>
      </c>
      <c r="K323" s="92">
        <v>-7992406788</v>
      </c>
      <c r="L323" s="92">
        <v>-6899690483</v>
      </c>
      <c r="M323" s="115">
        <v>-8790741319.8952808</v>
      </c>
      <c r="N323" s="115">
        <v>-14601409846.351</v>
      </c>
      <c r="O323" s="115">
        <v>-22366301862.761002</v>
      </c>
      <c r="P323" s="115">
        <v>-27512037899.610901</v>
      </c>
      <c r="Q323" s="115">
        <v>-35780151317.433403</v>
      </c>
      <c r="R323" s="115">
        <v>-51941214164.984398</v>
      </c>
      <c r="S323" s="115">
        <v>-64519428211.550003</v>
      </c>
      <c r="T323" s="140">
        <v>-75460866195.639999</v>
      </c>
      <c r="U323" s="140">
        <v>-86551206935.8983</v>
      </c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  <c r="AK323" s="138"/>
      <c r="AL323" s="138"/>
      <c r="AM323" s="138"/>
      <c r="AN323" s="138"/>
      <c r="AO323" s="138"/>
      <c r="AP323" s="138"/>
      <c r="AQ323" s="138"/>
      <c r="AR323" s="138"/>
      <c r="AS323" s="138"/>
      <c r="AT323" s="138"/>
      <c r="AU323" s="138"/>
      <c r="AV323" s="138"/>
      <c r="AW323" s="138"/>
      <c r="AX323" s="138"/>
      <c r="AY323" s="138"/>
      <c r="AZ323" s="138"/>
      <c r="BA323" s="138"/>
      <c r="BB323" s="138"/>
    </row>
    <row r="324" spans="1:54">
      <c r="A324" s="89" t="s">
        <v>425</v>
      </c>
      <c r="B324" s="89" t="s">
        <v>2</v>
      </c>
      <c r="C324" s="92">
        <v>0</v>
      </c>
      <c r="D324" s="92">
        <v>0</v>
      </c>
      <c r="E324" s="92">
        <v>0</v>
      </c>
      <c r="F324" s="92">
        <v>0</v>
      </c>
      <c r="G324" s="92">
        <v>0</v>
      </c>
      <c r="H324" s="92">
        <v>-36396018</v>
      </c>
      <c r="I324" s="92">
        <v>2775274</v>
      </c>
      <c r="J324" s="92">
        <v>0</v>
      </c>
      <c r="K324" s="92">
        <v>0</v>
      </c>
      <c r="L324" s="92">
        <v>0</v>
      </c>
      <c r="M324" s="115">
        <v>0</v>
      </c>
      <c r="N324" s="115">
        <v>0</v>
      </c>
      <c r="O324" s="115">
        <v>0</v>
      </c>
      <c r="P324" s="94">
        <v>0</v>
      </c>
      <c r="Q324" s="94">
        <v>0</v>
      </c>
      <c r="R324" s="115">
        <v>0</v>
      </c>
      <c r="S324" s="115">
        <v>0</v>
      </c>
      <c r="T324" s="115">
        <v>0</v>
      </c>
      <c r="U324" s="115">
        <v>0</v>
      </c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  <c r="AK324" s="138"/>
      <c r="AL324" s="138"/>
      <c r="AM324" s="138"/>
      <c r="AN324" s="138"/>
      <c r="AO324" s="138"/>
      <c r="AP324" s="138"/>
      <c r="AQ324" s="138"/>
      <c r="AR324" s="138"/>
      <c r="AS324" s="138"/>
      <c r="AT324" s="138"/>
      <c r="AU324" s="138"/>
      <c r="AV324" s="138"/>
      <c r="AW324" s="138"/>
      <c r="AX324" s="138"/>
      <c r="AY324" s="138"/>
      <c r="AZ324" s="138"/>
      <c r="BA324" s="138"/>
      <c r="BB324" s="138"/>
    </row>
    <row r="325" spans="1:54" ht="25.5">
      <c r="A325" s="116" t="s">
        <v>3471</v>
      </c>
      <c r="B325" s="89" t="s">
        <v>3472</v>
      </c>
      <c r="C325" s="92">
        <v>0</v>
      </c>
      <c r="D325" s="92">
        <v>0</v>
      </c>
      <c r="E325" s="92">
        <v>0</v>
      </c>
      <c r="F325" s="92">
        <v>0</v>
      </c>
      <c r="G325" s="92">
        <v>0</v>
      </c>
      <c r="H325" s="92">
        <v>0</v>
      </c>
      <c r="I325" s="92">
        <v>0</v>
      </c>
      <c r="J325" s="92">
        <v>0</v>
      </c>
      <c r="K325" s="92">
        <v>0</v>
      </c>
      <c r="L325" s="92">
        <v>0</v>
      </c>
      <c r="M325" s="115">
        <v>0</v>
      </c>
      <c r="N325" s="115">
        <v>-166964024788.66599</v>
      </c>
      <c r="O325" s="115">
        <v>0</v>
      </c>
      <c r="P325" s="115">
        <v>0</v>
      </c>
      <c r="Q325" s="115">
        <v>0</v>
      </c>
      <c r="R325" s="115">
        <v>0</v>
      </c>
      <c r="S325" s="115">
        <v>0</v>
      </c>
      <c r="T325" s="115">
        <v>0</v>
      </c>
      <c r="U325" s="115">
        <v>0</v>
      </c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  <c r="AL325" s="138"/>
      <c r="AM325" s="138"/>
      <c r="AN325" s="138"/>
      <c r="AO325" s="138"/>
      <c r="AP325" s="138"/>
      <c r="AQ325" s="138"/>
      <c r="AR325" s="138"/>
      <c r="AS325" s="138"/>
      <c r="AT325" s="138"/>
      <c r="AU325" s="138"/>
      <c r="AV325" s="138"/>
      <c r="AW325" s="138"/>
      <c r="AX325" s="138"/>
      <c r="AY325" s="138"/>
      <c r="AZ325" s="138"/>
      <c r="BA325" s="138"/>
      <c r="BB325" s="138"/>
    </row>
    <row r="326" spans="1:54" ht="38.25">
      <c r="A326" s="89" t="s">
        <v>3494</v>
      </c>
      <c r="B326" s="89" t="s">
        <v>3495</v>
      </c>
      <c r="C326" s="92">
        <v>0</v>
      </c>
      <c r="D326" s="92">
        <v>0</v>
      </c>
      <c r="E326" s="92">
        <v>0</v>
      </c>
      <c r="F326" s="92">
        <v>0</v>
      </c>
      <c r="G326" s="92">
        <v>0</v>
      </c>
      <c r="H326" s="92">
        <v>0</v>
      </c>
      <c r="I326" s="92">
        <v>0</v>
      </c>
      <c r="J326" s="92">
        <v>0</v>
      </c>
      <c r="K326" s="92">
        <v>0</v>
      </c>
      <c r="L326" s="92">
        <v>0</v>
      </c>
      <c r="M326" s="115">
        <v>0</v>
      </c>
      <c r="N326" s="115">
        <v>860639375.44193995</v>
      </c>
      <c r="O326" s="115">
        <v>873155904.05795991</v>
      </c>
      <c r="P326" s="115">
        <v>880441675.06722999</v>
      </c>
      <c r="Q326" s="115">
        <v>865628348.52643001</v>
      </c>
      <c r="R326" s="115">
        <v>822699580.36206996</v>
      </c>
      <c r="S326" s="115">
        <v>818568679.11000001</v>
      </c>
      <c r="T326" s="115">
        <v>839284981.52999997</v>
      </c>
      <c r="U326" s="115">
        <v>871182858.50856006</v>
      </c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  <c r="AK326" s="138"/>
      <c r="AL326" s="138"/>
      <c r="AM326" s="138"/>
      <c r="AN326" s="138"/>
      <c r="AO326" s="138"/>
      <c r="AP326" s="138"/>
      <c r="AQ326" s="138"/>
      <c r="AR326" s="138"/>
      <c r="AS326" s="138"/>
      <c r="AT326" s="138"/>
      <c r="AU326" s="138"/>
      <c r="AV326" s="138"/>
      <c r="AW326" s="138"/>
      <c r="AX326" s="138"/>
      <c r="AY326" s="138"/>
      <c r="AZ326" s="138"/>
      <c r="BA326" s="138"/>
      <c r="BB326" s="138"/>
    </row>
    <row r="327" spans="1:54" ht="25.5">
      <c r="A327" s="89" t="s">
        <v>3503</v>
      </c>
      <c r="B327" s="89" t="s">
        <v>3504</v>
      </c>
      <c r="C327" s="92">
        <v>0</v>
      </c>
      <c r="D327" s="92">
        <v>0</v>
      </c>
      <c r="E327" s="92">
        <v>0</v>
      </c>
      <c r="F327" s="92">
        <v>0</v>
      </c>
      <c r="G327" s="92">
        <v>0</v>
      </c>
      <c r="H327" s="92">
        <v>0</v>
      </c>
      <c r="I327" s="92">
        <v>0</v>
      </c>
      <c r="J327" s="92">
        <v>0</v>
      </c>
      <c r="K327" s="92">
        <v>0</v>
      </c>
      <c r="L327" s="95">
        <v>0</v>
      </c>
      <c r="M327" s="115">
        <v>0</v>
      </c>
      <c r="N327" s="115">
        <v>0</v>
      </c>
      <c r="O327" s="115">
        <f>506656035/1000</f>
        <v>506656.03499999997</v>
      </c>
      <c r="P327" s="115">
        <v>-284513.701</v>
      </c>
      <c r="Q327" s="115">
        <v>-284513.701</v>
      </c>
      <c r="R327" s="115">
        <v>-284513.701</v>
      </c>
      <c r="S327" s="115">
        <v>-284513.7</v>
      </c>
      <c r="T327" s="115">
        <v>0</v>
      </c>
      <c r="U327" s="115">
        <v>0</v>
      </c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  <c r="AK327" s="138"/>
      <c r="AL327" s="138"/>
      <c r="AM327" s="138"/>
      <c r="AN327" s="138"/>
      <c r="AO327" s="138"/>
      <c r="AP327" s="138"/>
      <c r="AQ327" s="138"/>
      <c r="AR327" s="138"/>
      <c r="AS327" s="138"/>
      <c r="AT327" s="138"/>
      <c r="AU327" s="138"/>
      <c r="AV327" s="138"/>
      <c r="AW327" s="138"/>
      <c r="AX327" s="138"/>
      <c r="AY327" s="138"/>
      <c r="AZ327" s="138"/>
      <c r="BA327" s="138"/>
      <c r="BB327" s="138"/>
    </row>
    <row r="328" spans="1:54" ht="38.25">
      <c r="A328" s="89" t="s">
        <v>3507</v>
      </c>
      <c r="B328" s="89" t="s">
        <v>3508</v>
      </c>
      <c r="C328" s="92">
        <v>0</v>
      </c>
      <c r="D328" s="92">
        <v>0</v>
      </c>
      <c r="E328" s="92">
        <v>0</v>
      </c>
      <c r="F328" s="92">
        <v>0</v>
      </c>
      <c r="G328" s="92">
        <v>0</v>
      </c>
      <c r="H328" s="92">
        <v>0</v>
      </c>
      <c r="I328" s="92">
        <v>0</v>
      </c>
      <c r="J328" s="92">
        <v>0</v>
      </c>
      <c r="K328" s="92">
        <v>0</v>
      </c>
      <c r="L328" s="95">
        <v>0</v>
      </c>
      <c r="M328" s="115">
        <v>0</v>
      </c>
      <c r="N328" s="115">
        <v>23195863284.448299</v>
      </c>
      <c r="O328" s="115">
        <v>20470956727.108398</v>
      </c>
      <c r="P328" s="115">
        <v>17653043271.805103</v>
      </c>
      <c r="Q328" s="115">
        <v>21213196732.279198</v>
      </c>
      <c r="R328" s="115">
        <v>25047603490.208397</v>
      </c>
      <c r="S328" s="115">
        <v>18262727413.84</v>
      </c>
      <c r="T328" s="115">
        <v>23999386462.990002</v>
      </c>
      <c r="U328" s="115">
        <v>23448600404.245602</v>
      </c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  <c r="AK328" s="138"/>
      <c r="AL328" s="138"/>
      <c r="AM328" s="138"/>
      <c r="AN328" s="138"/>
      <c r="AO328" s="138"/>
      <c r="AP328" s="138"/>
      <c r="AQ328" s="138"/>
      <c r="AR328" s="138"/>
      <c r="AS328" s="138"/>
      <c r="AT328" s="138"/>
      <c r="AU328" s="138"/>
      <c r="AV328" s="138"/>
      <c r="AW328" s="138"/>
      <c r="AX328" s="138"/>
      <c r="AY328" s="138"/>
      <c r="AZ328" s="138"/>
      <c r="BA328" s="138"/>
      <c r="BB328" s="138"/>
    </row>
    <row r="329" spans="1:54" ht="38.25">
      <c r="A329" s="89" t="s">
        <v>3517</v>
      </c>
      <c r="B329" s="89" t="s">
        <v>3518</v>
      </c>
      <c r="C329" s="92">
        <v>0</v>
      </c>
      <c r="D329" s="92">
        <v>0</v>
      </c>
      <c r="E329" s="92">
        <v>0</v>
      </c>
      <c r="F329" s="92">
        <v>0</v>
      </c>
      <c r="G329" s="92">
        <v>0</v>
      </c>
      <c r="H329" s="92">
        <v>0</v>
      </c>
      <c r="I329" s="92">
        <v>0</v>
      </c>
      <c r="J329" s="92">
        <v>0</v>
      </c>
      <c r="K329" s="92">
        <v>0</v>
      </c>
      <c r="L329" s="95">
        <v>0</v>
      </c>
      <c r="M329" s="115">
        <v>0</v>
      </c>
      <c r="N329" s="115">
        <v>216758497.72601002</v>
      </c>
      <c r="O329" s="115">
        <v>1844361430.43099</v>
      </c>
      <c r="P329" s="115">
        <v>142100379.17241001</v>
      </c>
      <c r="Q329" s="115">
        <v>268014618.40547001</v>
      </c>
      <c r="R329" s="115">
        <v>267383019.90379998</v>
      </c>
      <c r="S329" s="115">
        <v>329521600.99000001</v>
      </c>
      <c r="T329" s="115">
        <v>321738906.17000002</v>
      </c>
      <c r="U329" s="115">
        <v>333212980.77916998</v>
      </c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  <c r="AL329" s="138"/>
      <c r="AM329" s="138"/>
      <c r="AN329" s="138"/>
      <c r="AO329" s="138"/>
      <c r="AP329" s="138"/>
      <c r="AQ329" s="138"/>
      <c r="AR329" s="138"/>
      <c r="AS329" s="138"/>
      <c r="AT329" s="138"/>
      <c r="AU329" s="138"/>
      <c r="AV329" s="138"/>
      <c r="AW329" s="138"/>
      <c r="AX329" s="138"/>
      <c r="AY329" s="138"/>
      <c r="AZ329" s="138"/>
      <c r="BA329" s="138"/>
      <c r="BB329" s="138"/>
    </row>
    <row r="330" spans="1:54">
      <c r="A330" s="89" t="s">
        <v>3527</v>
      </c>
      <c r="B330" s="89" t="s">
        <v>7670</v>
      </c>
      <c r="C330" s="92">
        <v>0</v>
      </c>
      <c r="D330" s="92">
        <v>0</v>
      </c>
      <c r="E330" s="92">
        <v>0</v>
      </c>
      <c r="F330" s="92">
        <v>0</v>
      </c>
      <c r="G330" s="92">
        <v>0</v>
      </c>
      <c r="H330" s="92">
        <v>0</v>
      </c>
      <c r="I330" s="92">
        <v>0</v>
      </c>
      <c r="J330" s="92">
        <v>0</v>
      </c>
      <c r="K330" s="92">
        <v>0</v>
      </c>
      <c r="L330" s="95">
        <v>0</v>
      </c>
      <c r="M330" s="115">
        <v>0</v>
      </c>
      <c r="N330" s="115">
        <v>-5611311190.6537104</v>
      </c>
      <c r="O330" s="115">
        <v>-27631419964.2617</v>
      </c>
      <c r="P330" s="115">
        <v>-42457134168.315498</v>
      </c>
      <c r="Q330" s="115">
        <v>-35042343074.093002</v>
      </c>
      <c r="R330" s="115">
        <v>-78758849077.224899</v>
      </c>
      <c r="S330" s="115">
        <v>-148096085724.63</v>
      </c>
      <c r="T330" s="115">
        <v>-146333894753.75</v>
      </c>
      <c r="U330" s="115">
        <v>-280420796536.19397</v>
      </c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  <c r="AK330" s="138"/>
      <c r="AL330" s="138"/>
      <c r="AM330" s="138"/>
      <c r="AN330" s="138"/>
      <c r="AO330" s="138"/>
      <c r="AP330" s="138"/>
      <c r="AQ330" s="138"/>
      <c r="AR330" s="138"/>
      <c r="AS330" s="138"/>
      <c r="AT330" s="138"/>
      <c r="AU330" s="138"/>
      <c r="AV330" s="138"/>
      <c r="AW330" s="138"/>
      <c r="AX330" s="138"/>
      <c r="AY330" s="138"/>
      <c r="AZ330" s="138"/>
      <c r="BA330" s="138"/>
      <c r="BB330" s="138"/>
    </row>
    <row r="331" spans="1:54" ht="51">
      <c r="A331" s="89" t="s">
        <v>3533</v>
      </c>
      <c r="B331" s="89" t="s">
        <v>7671</v>
      </c>
      <c r="C331" s="92">
        <v>0</v>
      </c>
      <c r="D331" s="92">
        <v>0</v>
      </c>
      <c r="E331" s="92">
        <v>0</v>
      </c>
      <c r="F331" s="92">
        <v>0</v>
      </c>
      <c r="G331" s="92">
        <v>0</v>
      </c>
      <c r="H331" s="92">
        <v>0</v>
      </c>
      <c r="I331" s="92">
        <v>0</v>
      </c>
      <c r="J331" s="92">
        <v>0</v>
      </c>
      <c r="K331" s="92">
        <v>0</v>
      </c>
      <c r="L331" s="95">
        <v>0</v>
      </c>
      <c r="M331" s="115">
        <v>0</v>
      </c>
      <c r="N331" s="115">
        <v>845.37522999999999</v>
      </c>
      <c r="O331" s="115">
        <v>1933.00522</v>
      </c>
      <c r="P331" s="115">
        <v>1087.6299899999999</v>
      </c>
      <c r="Q331" s="115">
        <v>1087.6299899999999</v>
      </c>
      <c r="R331" s="115">
        <v>1087.6299899999999</v>
      </c>
      <c r="S331" s="115">
        <v>1087.6300000000001</v>
      </c>
      <c r="T331" s="115">
        <v>1087.6300000000001</v>
      </c>
      <c r="U331" s="115">
        <v>1087.6299899999999</v>
      </c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  <c r="AL331" s="138"/>
      <c r="AM331" s="138"/>
      <c r="AN331" s="138"/>
      <c r="AO331" s="138"/>
      <c r="AP331" s="138"/>
      <c r="AQ331" s="138"/>
      <c r="AR331" s="138"/>
      <c r="AS331" s="138"/>
      <c r="AT331" s="138"/>
      <c r="AU331" s="138"/>
      <c r="AV331" s="138"/>
      <c r="AW331" s="138"/>
      <c r="AX331" s="138"/>
      <c r="AY331" s="138"/>
      <c r="AZ331" s="138"/>
      <c r="BA331" s="138"/>
      <c r="BB331" s="138"/>
    </row>
    <row r="332" spans="1:54">
      <c r="A332" s="89" t="s">
        <v>426</v>
      </c>
      <c r="B332" s="89" t="s">
        <v>3539</v>
      </c>
      <c r="C332" s="92">
        <v>-8086092695.1899996</v>
      </c>
      <c r="D332" s="92">
        <v>-8400115354.7799959</v>
      </c>
      <c r="E332" s="92">
        <v>5292110967.6699982</v>
      </c>
      <c r="F332" s="92">
        <v>6447605120.2099991</v>
      </c>
      <c r="G332" s="92">
        <v>14528364287.640001</v>
      </c>
      <c r="H332" s="92">
        <v>13685330311.860001</v>
      </c>
      <c r="I332" s="92">
        <v>21659952646.23</v>
      </c>
      <c r="J332" s="92">
        <v>28493262561.73</v>
      </c>
      <c r="K332" s="92">
        <v>105387232910.86</v>
      </c>
      <c r="L332" s="95">
        <v>132126846476.64</v>
      </c>
      <c r="M332" s="115">
        <v>140087919595.17599</v>
      </c>
      <c r="N332" s="115">
        <v>25191178241.7164</v>
      </c>
      <c r="O332" s="115">
        <v>26847001646.771397</v>
      </c>
      <c r="P332" s="115">
        <v>30641866826.248501</v>
      </c>
      <c r="Q332" s="115">
        <v>34982349746.468002</v>
      </c>
      <c r="R332" s="115">
        <v>39216001844.729202</v>
      </c>
      <c r="S332" s="115">
        <v>39909149432.400002</v>
      </c>
      <c r="T332" s="115">
        <v>42862995974.709999</v>
      </c>
      <c r="U332" s="115">
        <v>43522471213.508293</v>
      </c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  <c r="AL332" s="138"/>
      <c r="AM332" s="138"/>
      <c r="AN332" s="138"/>
      <c r="AO332" s="138"/>
      <c r="AP332" s="138"/>
      <c r="AQ332" s="138"/>
      <c r="AR332" s="138"/>
      <c r="AS332" s="138"/>
      <c r="AT332" s="138"/>
      <c r="AU332" s="138"/>
      <c r="AV332" s="138"/>
      <c r="AW332" s="138"/>
      <c r="AX332" s="138"/>
      <c r="AY332" s="138"/>
      <c r="AZ332" s="138"/>
      <c r="BA332" s="138"/>
      <c r="BB332" s="138"/>
    </row>
    <row r="333" spans="1:54">
      <c r="A333" s="89" t="s">
        <v>427</v>
      </c>
      <c r="B333" s="89" t="s">
        <v>18</v>
      </c>
      <c r="C333" s="92">
        <v>-4042495473</v>
      </c>
      <c r="D333" s="92">
        <v>90100464</v>
      </c>
      <c r="E333" s="92">
        <v>101650271</v>
      </c>
      <c r="F333" s="92">
        <v>25363282</v>
      </c>
      <c r="G333" s="92">
        <v>25339720</v>
      </c>
      <c r="H333" s="92">
        <v>25339720</v>
      </c>
      <c r="I333" s="92">
        <v>25339720</v>
      </c>
      <c r="J333" s="92">
        <v>41235711</v>
      </c>
      <c r="K333" s="92">
        <v>44003780</v>
      </c>
      <c r="L333" s="95">
        <v>44099816</v>
      </c>
      <c r="M333" s="115">
        <v>171665663.70602</v>
      </c>
      <c r="N333" s="115">
        <v>39935972.399660006</v>
      </c>
      <c r="O333" s="115">
        <v>40338140.161349997</v>
      </c>
      <c r="P333" s="115">
        <v>39961940.753260002</v>
      </c>
      <c r="Q333" s="115">
        <v>40328777.063579999</v>
      </c>
      <c r="R333" s="115">
        <v>40096413.773800001</v>
      </c>
      <c r="S333" s="115">
        <v>39802168.009999998</v>
      </c>
      <c r="T333" s="115">
        <v>39998516.439999998</v>
      </c>
      <c r="U333" s="115">
        <v>40873113.883280002</v>
      </c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  <c r="AL333" s="138"/>
      <c r="AM333" s="138"/>
      <c r="AN333" s="138"/>
      <c r="AO333" s="138"/>
      <c r="AP333" s="138"/>
      <c r="AQ333" s="138"/>
      <c r="AR333" s="138"/>
      <c r="AS333" s="138"/>
      <c r="AT333" s="138"/>
      <c r="AU333" s="138"/>
      <c r="AV333" s="138"/>
      <c r="AW333" s="138"/>
      <c r="AX333" s="138"/>
      <c r="AY333" s="138"/>
      <c r="AZ333" s="138"/>
      <c r="BA333" s="138"/>
      <c r="BB333" s="138"/>
    </row>
    <row r="334" spans="1:54">
      <c r="A334" s="89" t="s">
        <v>428</v>
      </c>
      <c r="B334" s="89" t="s">
        <v>17</v>
      </c>
      <c r="C334" s="92">
        <v>1943453469.52</v>
      </c>
      <c r="D334" s="92">
        <v>2484364560.9499998</v>
      </c>
      <c r="E334" s="92">
        <v>2712759510.75</v>
      </c>
      <c r="F334" s="92">
        <v>2515385951.1399999</v>
      </c>
      <c r="G334" s="92">
        <v>2702418881.7800002</v>
      </c>
      <c r="H334" s="92">
        <v>2968865482.75</v>
      </c>
      <c r="I334" s="92">
        <v>3311186561.7800002</v>
      </c>
      <c r="J334" s="92">
        <v>3541878733.25</v>
      </c>
      <c r="K334" s="92">
        <v>1778202546.95</v>
      </c>
      <c r="L334" s="95">
        <v>1939445386.8900001</v>
      </c>
      <c r="M334" s="115">
        <v>768977639.03899002</v>
      </c>
      <c r="N334" s="115">
        <v>2451243696.1166501</v>
      </c>
      <c r="O334" s="115">
        <v>2852947011.2607598</v>
      </c>
      <c r="P334" s="115">
        <v>3078113271.4401803</v>
      </c>
      <c r="Q334" s="115">
        <v>3202353119.9024501</v>
      </c>
      <c r="R334" s="115">
        <v>3585040678.4033599</v>
      </c>
      <c r="S334" s="115">
        <v>4054718023.46</v>
      </c>
      <c r="T334" s="115">
        <v>4462403954.5500002</v>
      </c>
      <c r="U334" s="115">
        <v>4732017161.96243</v>
      </c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  <c r="AL334" s="138"/>
      <c r="AM334" s="138"/>
      <c r="AN334" s="138"/>
      <c r="AO334" s="138"/>
      <c r="AP334" s="138"/>
      <c r="AQ334" s="138"/>
      <c r="AR334" s="138"/>
      <c r="AS334" s="138"/>
      <c r="AT334" s="138"/>
      <c r="AU334" s="138"/>
      <c r="AV334" s="138"/>
      <c r="AW334" s="138"/>
      <c r="AX334" s="138"/>
      <c r="AY334" s="138"/>
      <c r="AZ334" s="138"/>
      <c r="BA334" s="138"/>
      <c r="BB334" s="138"/>
    </row>
    <row r="335" spans="1:54">
      <c r="A335" s="89" t="s">
        <v>429</v>
      </c>
      <c r="B335" s="89" t="s">
        <v>181</v>
      </c>
      <c r="C335" s="92">
        <v>1244454780</v>
      </c>
      <c r="D335" s="92">
        <v>5798000</v>
      </c>
      <c r="E335" s="92">
        <v>5798000</v>
      </c>
      <c r="F335" s="92">
        <v>5798000</v>
      </c>
      <c r="G335" s="92">
        <v>5798000</v>
      </c>
      <c r="H335" s="92">
        <v>0</v>
      </c>
      <c r="I335" s="92">
        <v>0</v>
      </c>
      <c r="J335" s="92">
        <v>0</v>
      </c>
      <c r="K335" s="92">
        <v>0</v>
      </c>
      <c r="L335" s="92">
        <v>0</v>
      </c>
      <c r="M335" s="115">
        <v>0</v>
      </c>
      <c r="N335" s="115">
        <v>0</v>
      </c>
      <c r="O335" s="115">
        <v>0</v>
      </c>
      <c r="P335" s="94">
        <v>0</v>
      </c>
      <c r="Q335" s="94">
        <v>0</v>
      </c>
      <c r="R335" s="115">
        <v>0</v>
      </c>
      <c r="S335" s="115">
        <v>0</v>
      </c>
      <c r="T335" s="115">
        <v>0</v>
      </c>
      <c r="U335" s="115">
        <v>0</v>
      </c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  <c r="AL335" s="138"/>
      <c r="AM335" s="138"/>
      <c r="AN335" s="138"/>
      <c r="AO335" s="138"/>
      <c r="AP335" s="138"/>
      <c r="AQ335" s="138"/>
      <c r="AR335" s="138"/>
      <c r="AS335" s="138"/>
      <c r="AT335" s="138"/>
      <c r="AU335" s="138"/>
      <c r="AV335" s="138"/>
      <c r="AW335" s="138"/>
      <c r="AX335" s="138"/>
      <c r="AY335" s="138"/>
      <c r="AZ335" s="138"/>
      <c r="BA335" s="138"/>
      <c r="BB335" s="138"/>
    </row>
    <row r="336" spans="1:54">
      <c r="A336" s="89" t="s">
        <v>430</v>
      </c>
      <c r="B336" s="89" t="s">
        <v>183</v>
      </c>
      <c r="C336" s="92">
        <v>0</v>
      </c>
      <c r="D336" s="92">
        <v>0</v>
      </c>
      <c r="E336" s="92">
        <v>0</v>
      </c>
      <c r="F336" s="92">
        <v>0</v>
      </c>
      <c r="G336" s="92">
        <v>0</v>
      </c>
      <c r="H336" s="92">
        <v>0</v>
      </c>
      <c r="I336" s="92">
        <v>0</v>
      </c>
      <c r="J336" s="92">
        <v>0</v>
      </c>
      <c r="K336" s="92">
        <v>59286686331</v>
      </c>
      <c r="L336" s="92">
        <v>58242921510</v>
      </c>
      <c r="M336" s="115">
        <v>58973997096.225296</v>
      </c>
      <c r="N336" s="115">
        <v>0</v>
      </c>
      <c r="O336" s="115">
        <v>0</v>
      </c>
      <c r="P336" s="115">
        <v>0</v>
      </c>
      <c r="Q336" s="115">
        <v>0</v>
      </c>
      <c r="R336" s="115">
        <v>0</v>
      </c>
      <c r="S336" s="115">
        <v>0</v>
      </c>
      <c r="T336" s="115">
        <v>0</v>
      </c>
      <c r="U336" s="115">
        <v>0</v>
      </c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  <c r="AL336" s="138"/>
      <c r="AM336" s="138"/>
      <c r="AN336" s="138"/>
      <c r="AO336" s="138"/>
      <c r="AP336" s="138"/>
      <c r="AQ336" s="138"/>
      <c r="AR336" s="138"/>
      <c r="AS336" s="138"/>
      <c r="AT336" s="138"/>
      <c r="AU336" s="138"/>
      <c r="AV336" s="138"/>
      <c r="AW336" s="138"/>
      <c r="AX336" s="138"/>
      <c r="AY336" s="138"/>
      <c r="AZ336" s="138"/>
      <c r="BA336" s="138"/>
      <c r="BB336" s="138"/>
    </row>
    <row r="337" spans="1:54">
      <c r="A337" s="89" t="s">
        <v>431</v>
      </c>
      <c r="B337" s="89" t="s">
        <v>16</v>
      </c>
      <c r="C337" s="92">
        <v>17181245625</v>
      </c>
      <c r="D337" s="92">
        <v>27177242558</v>
      </c>
      <c r="E337" s="92">
        <v>33793526912</v>
      </c>
      <c r="F337" s="92">
        <v>-6913506850</v>
      </c>
      <c r="G337" s="92">
        <v>-10317590128</v>
      </c>
      <c r="H337" s="92">
        <v>-8263281469</v>
      </c>
      <c r="I337" s="92">
        <v>-1174872974</v>
      </c>
      <c r="J337" s="92">
        <v>4658724251</v>
      </c>
      <c r="K337" s="92">
        <v>2054979262</v>
      </c>
      <c r="L337" s="92">
        <v>29251182325</v>
      </c>
      <c r="M337" s="115">
        <v>36922631329.511002</v>
      </c>
      <c r="N337" s="115">
        <v>3117833434.4242902</v>
      </c>
      <c r="O337" s="115">
        <v>3209322200.24084</v>
      </c>
      <c r="P337" s="94">
        <v>3404858648.78618</v>
      </c>
      <c r="Q337" s="94">
        <v>3536139553.4951801</v>
      </c>
      <c r="R337" s="115">
        <v>3819200270.9738598</v>
      </c>
      <c r="S337" s="115">
        <v>4149264089.23</v>
      </c>
      <c r="T337" s="115">
        <v>1969969847.8299999</v>
      </c>
      <c r="U337" s="115">
        <v>2110571307.7978601</v>
      </c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  <c r="AL337" s="138"/>
      <c r="AM337" s="138"/>
      <c r="AN337" s="138"/>
      <c r="AO337" s="138"/>
      <c r="AP337" s="138"/>
      <c r="AQ337" s="138"/>
      <c r="AR337" s="138"/>
      <c r="AS337" s="138"/>
      <c r="AT337" s="138"/>
      <c r="AU337" s="138"/>
      <c r="AV337" s="138"/>
      <c r="AW337" s="138"/>
      <c r="AX337" s="138"/>
      <c r="AY337" s="138"/>
      <c r="AZ337" s="138"/>
      <c r="BA337" s="138"/>
      <c r="BB337" s="138"/>
    </row>
    <row r="338" spans="1:54">
      <c r="A338" s="89" t="s">
        <v>432</v>
      </c>
      <c r="B338" s="89" t="s">
        <v>222</v>
      </c>
      <c r="C338" s="92">
        <v>80304</v>
      </c>
      <c r="D338" s="92">
        <v>0</v>
      </c>
      <c r="E338" s="92">
        <v>0</v>
      </c>
      <c r="F338" s="92">
        <v>0</v>
      </c>
      <c r="G338" s="92">
        <v>0</v>
      </c>
      <c r="H338" s="92">
        <v>0</v>
      </c>
      <c r="I338" s="92">
        <v>0</v>
      </c>
      <c r="J338" s="92">
        <v>0</v>
      </c>
      <c r="K338" s="92">
        <v>0</v>
      </c>
      <c r="L338" s="92">
        <v>0</v>
      </c>
      <c r="M338" s="115">
        <v>0</v>
      </c>
      <c r="N338" s="115">
        <v>0</v>
      </c>
      <c r="O338" s="115">
        <v>0</v>
      </c>
      <c r="P338" s="115">
        <v>0</v>
      </c>
      <c r="Q338" s="115">
        <v>0</v>
      </c>
      <c r="R338" s="115">
        <v>0</v>
      </c>
      <c r="S338" s="115">
        <v>0</v>
      </c>
      <c r="T338" s="115">
        <v>0</v>
      </c>
      <c r="U338" s="115">
        <v>0</v>
      </c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  <c r="AL338" s="138"/>
      <c r="AM338" s="138"/>
      <c r="AN338" s="138"/>
      <c r="AO338" s="138"/>
      <c r="AP338" s="138"/>
      <c r="AQ338" s="138"/>
      <c r="AR338" s="138"/>
      <c r="AS338" s="138"/>
      <c r="AT338" s="138"/>
      <c r="AU338" s="138"/>
      <c r="AV338" s="138"/>
      <c r="AW338" s="138"/>
      <c r="AX338" s="138"/>
      <c r="AY338" s="138"/>
      <c r="AZ338" s="138"/>
      <c r="BA338" s="138"/>
      <c r="BB338" s="138"/>
    </row>
    <row r="339" spans="1:54" ht="25.5">
      <c r="A339" s="89" t="s">
        <v>433</v>
      </c>
      <c r="B339" s="89" t="s">
        <v>15</v>
      </c>
      <c r="C339" s="92">
        <v>24384201.550000001</v>
      </c>
      <c r="D339" s="92">
        <v>756.55</v>
      </c>
      <c r="E339" s="92">
        <v>756.55</v>
      </c>
      <c r="F339" s="92">
        <v>0</v>
      </c>
      <c r="G339" s="92">
        <v>0</v>
      </c>
      <c r="H339" s="92">
        <v>0</v>
      </c>
      <c r="I339" s="92">
        <v>23292533.579999998</v>
      </c>
      <c r="J339" s="92">
        <v>0</v>
      </c>
      <c r="K339" s="92">
        <v>170.58</v>
      </c>
      <c r="L339" s="92">
        <v>0</v>
      </c>
      <c r="M339" s="115">
        <v>24181.326069999999</v>
      </c>
      <c r="N339" s="115">
        <v>24181.326069999999</v>
      </c>
      <c r="O339" s="115">
        <v>0</v>
      </c>
      <c r="P339" s="94">
        <v>1.1721700000000002</v>
      </c>
      <c r="Q339" s="94">
        <v>1.19476</v>
      </c>
      <c r="R339" s="115">
        <v>1.2077100000000001</v>
      </c>
      <c r="S339" s="115">
        <v>1.23</v>
      </c>
      <c r="T339" s="115">
        <v>1.23</v>
      </c>
      <c r="U339" s="115">
        <v>757.28311999999994</v>
      </c>
      <c r="V339" s="138"/>
      <c r="W339" s="138"/>
      <c r="X339" s="138"/>
      <c r="Y339" s="138"/>
      <c r="Z339" s="138"/>
      <c r="AA339" s="138"/>
      <c r="AB339" s="138"/>
      <c r="AC339" s="138"/>
      <c r="AD339" s="138"/>
      <c r="AE339" s="138"/>
      <c r="AF339" s="138"/>
      <c r="AG339" s="138"/>
      <c r="AH339" s="138"/>
      <c r="AI339" s="138"/>
      <c r="AJ339" s="138"/>
      <c r="AK339" s="138"/>
      <c r="AL339" s="138"/>
      <c r="AM339" s="138"/>
      <c r="AN339" s="138"/>
      <c r="AO339" s="138"/>
      <c r="AP339" s="138"/>
      <c r="AQ339" s="138"/>
      <c r="AR339" s="138"/>
      <c r="AS339" s="138"/>
      <c r="AT339" s="138"/>
      <c r="AU339" s="138"/>
      <c r="AV339" s="138"/>
      <c r="AW339" s="138"/>
      <c r="AX339" s="138"/>
      <c r="AY339" s="138"/>
      <c r="AZ339" s="138"/>
      <c r="BA339" s="138"/>
      <c r="BB339" s="138"/>
    </row>
    <row r="340" spans="1:54">
      <c r="A340" s="89" t="s">
        <v>3550</v>
      </c>
      <c r="B340" s="89" t="s">
        <v>3551</v>
      </c>
      <c r="C340" s="92">
        <v>0</v>
      </c>
      <c r="D340" s="92">
        <v>0</v>
      </c>
      <c r="E340" s="92">
        <v>0</v>
      </c>
      <c r="F340" s="92">
        <v>0</v>
      </c>
      <c r="G340" s="92">
        <v>0</v>
      </c>
      <c r="H340" s="92">
        <v>0</v>
      </c>
      <c r="I340" s="92">
        <v>0</v>
      </c>
      <c r="J340" s="92">
        <v>0</v>
      </c>
      <c r="K340" s="92">
        <v>0</v>
      </c>
      <c r="L340" s="92">
        <v>0</v>
      </c>
      <c r="M340" s="115">
        <v>0</v>
      </c>
      <c r="N340" s="115">
        <v>15431186919.339001</v>
      </c>
      <c r="O340" s="115">
        <v>17180494045.291</v>
      </c>
      <c r="P340" s="115">
        <v>20101115220.744999</v>
      </c>
      <c r="Q340" s="115">
        <v>23523446101.243999</v>
      </c>
      <c r="R340" s="115">
        <v>26911943807.176998</v>
      </c>
      <c r="S340" s="115">
        <v>29828975064.369999</v>
      </c>
      <c r="T340" s="115">
        <v>30850485541.27</v>
      </c>
      <c r="U340" s="115">
        <v>33922817501.327</v>
      </c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  <c r="AF340" s="138"/>
      <c r="AG340" s="138"/>
      <c r="AH340" s="138"/>
      <c r="AI340" s="138"/>
      <c r="AJ340" s="138"/>
      <c r="AK340" s="138"/>
      <c r="AL340" s="138"/>
      <c r="AM340" s="138"/>
      <c r="AN340" s="138"/>
      <c r="AO340" s="138"/>
      <c r="AP340" s="138"/>
      <c r="AQ340" s="138"/>
      <c r="AR340" s="138"/>
      <c r="AS340" s="138"/>
      <c r="AT340" s="138"/>
      <c r="AU340" s="138"/>
      <c r="AV340" s="138"/>
      <c r="AW340" s="138"/>
      <c r="AX340" s="138"/>
      <c r="AY340" s="138"/>
      <c r="AZ340" s="138"/>
      <c r="BA340" s="138"/>
      <c r="BB340" s="138"/>
    </row>
    <row r="341" spans="1:54">
      <c r="A341" s="89" t="s">
        <v>7816</v>
      </c>
      <c r="B341" s="89" t="s">
        <v>7821</v>
      </c>
      <c r="C341" s="92">
        <v>0</v>
      </c>
      <c r="D341" s="92">
        <v>0</v>
      </c>
      <c r="E341" s="92">
        <v>0</v>
      </c>
      <c r="F341" s="92">
        <v>0</v>
      </c>
      <c r="G341" s="92">
        <v>0</v>
      </c>
      <c r="H341" s="92">
        <v>0</v>
      </c>
      <c r="I341" s="92">
        <v>0</v>
      </c>
      <c r="J341" s="92">
        <v>0</v>
      </c>
      <c r="K341" s="92">
        <v>0</v>
      </c>
      <c r="L341" s="92">
        <v>0</v>
      </c>
      <c r="M341" s="92">
        <v>0</v>
      </c>
      <c r="N341" s="92">
        <v>0</v>
      </c>
      <c r="O341" s="92">
        <v>0</v>
      </c>
      <c r="P341" s="92">
        <v>0</v>
      </c>
      <c r="Q341" s="92">
        <v>0</v>
      </c>
      <c r="R341" s="92">
        <v>0</v>
      </c>
      <c r="S341" s="92">
        <v>0</v>
      </c>
      <c r="T341" s="92">
        <v>513200.12</v>
      </c>
      <c r="U341" s="92">
        <v>510745.04130000004</v>
      </c>
      <c r="V341" s="138"/>
      <c r="W341" s="138"/>
      <c r="X341" s="138"/>
      <c r="Y341" s="138"/>
      <c r="Z341" s="138"/>
      <c r="AA341" s="138"/>
      <c r="AB341" s="138"/>
      <c r="AC341" s="138"/>
      <c r="AD341" s="138"/>
      <c r="AE341" s="138"/>
      <c r="AF341" s="138"/>
      <c r="AG341" s="138"/>
      <c r="AH341" s="138"/>
      <c r="AI341" s="138"/>
      <c r="AJ341" s="138"/>
      <c r="AK341" s="138"/>
      <c r="AL341" s="138"/>
      <c r="AM341" s="138"/>
      <c r="AN341" s="138"/>
      <c r="AO341" s="138"/>
      <c r="AP341" s="138"/>
      <c r="AQ341" s="138"/>
      <c r="AR341" s="138"/>
      <c r="AS341" s="138"/>
      <c r="AT341" s="138"/>
      <c r="AU341" s="138"/>
      <c r="AV341" s="138"/>
      <c r="AW341" s="138"/>
      <c r="AX341" s="138"/>
      <c r="AY341" s="138"/>
      <c r="AZ341" s="138"/>
      <c r="BA341" s="138"/>
      <c r="BB341" s="138"/>
    </row>
    <row r="342" spans="1:54">
      <c r="A342" s="89" t="s">
        <v>434</v>
      </c>
      <c r="B342" s="89" t="s">
        <v>14</v>
      </c>
      <c r="C342" s="92">
        <v>932031627.62</v>
      </c>
      <c r="D342" s="92">
        <v>937978143.71000004</v>
      </c>
      <c r="E342" s="92">
        <v>1160639451.8800001</v>
      </c>
      <c r="F342" s="92">
        <v>1318796323.71</v>
      </c>
      <c r="G342" s="92">
        <v>1408903016.54</v>
      </c>
      <c r="H342" s="92">
        <v>1477627099</v>
      </c>
      <c r="I342" s="92">
        <v>1300791427.8800001</v>
      </c>
      <c r="J342" s="92">
        <v>650717585</v>
      </c>
      <c r="K342" s="92">
        <v>774324631.5</v>
      </c>
      <c r="L342" s="92">
        <v>1112208555.8699999</v>
      </c>
      <c r="M342" s="115">
        <v>1182729246.86625</v>
      </c>
      <c r="N342" s="115">
        <v>1469581285.6923401</v>
      </c>
      <c r="O342" s="115">
        <v>1874392125.6688602</v>
      </c>
      <c r="P342" s="115">
        <v>2240483267.9300299</v>
      </c>
      <c r="Q342" s="115">
        <v>2530886286.2883501</v>
      </c>
      <c r="R342" s="115">
        <v>2987279670.4251299</v>
      </c>
      <c r="S342" s="115">
        <v>3429801303.7199998</v>
      </c>
      <c r="T342" s="115">
        <v>3867645988.3499999</v>
      </c>
      <c r="U342" s="115">
        <v>4465009623.8337593</v>
      </c>
      <c r="V342" s="138"/>
      <c r="W342" s="138"/>
      <c r="X342" s="138"/>
      <c r="Y342" s="138"/>
      <c r="Z342" s="138"/>
      <c r="AA342" s="138"/>
      <c r="AB342" s="138"/>
      <c r="AC342" s="138"/>
      <c r="AD342" s="138"/>
      <c r="AE342" s="138"/>
      <c r="AF342" s="138"/>
      <c r="AG342" s="138"/>
      <c r="AH342" s="138"/>
      <c r="AI342" s="138"/>
      <c r="AJ342" s="138"/>
      <c r="AK342" s="138"/>
      <c r="AL342" s="138"/>
      <c r="AM342" s="138"/>
      <c r="AN342" s="138"/>
      <c r="AO342" s="138"/>
      <c r="AP342" s="138"/>
      <c r="AQ342" s="138"/>
      <c r="AR342" s="138"/>
      <c r="AS342" s="138"/>
      <c r="AT342" s="138"/>
      <c r="AU342" s="138"/>
      <c r="AV342" s="138"/>
      <c r="AW342" s="138"/>
      <c r="AX342" s="138"/>
      <c r="AY342" s="138"/>
      <c r="AZ342" s="138"/>
      <c r="BA342" s="138"/>
      <c r="BB342" s="138"/>
    </row>
    <row r="343" spans="1:54">
      <c r="A343" s="89" t="s">
        <v>435</v>
      </c>
      <c r="B343" s="89" t="s">
        <v>13</v>
      </c>
      <c r="C343" s="92">
        <v>49907622</v>
      </c>
      <c r="D343" s="92">
        <v>473</v>
      </c>
      <c r="E343" s="92">
        <v>473</v>
      </c>
      <c r="F343" s="92">
        <v>473</v>
      </c>
      <c r="G343" s="92">
        <v>473</v>
      </c>
      <c r="H343" s="92">
        <v>573</v>
      </c>
      <c r="I343" s="92">
        <v>573</v>
      </c>
      <c r="J343" s="92">
        <v>673</v>
      </c>
      <c r="K343" s="92">
        <v>673</v>
      </c>
      <c r="L343" s="92">
        <v>673</v>
      </c>
      <c r="M343" s="115">
        <v>472.86</v>
      </c>
      <c r="N343" s="115">
        <v>0</v>
      </c>
      <c r="O343" s="115">
        <v>0</v>
      </c>
      <c r="P343" s="94">
        <v>0</v>
      </c>
      <c r="Q343" s="94">
        <v>0</v>
      </c>
      <c r="R343" s="115">
        <v>0</v>
      </c>
      <c r="S343" s="115">
        <v>0</v>
      </c>
      <c r="T343" s="115">
        <v>0</v>
      </c>
      <c r="U343" s="115">
        <v>0</v>
      </c>
      <c r="V343" s="138"/>
      <c r="W343" s="138"/>
      <c r="X343" s="138"/>
      <c r="Y343" s="138"/>
      <c r="Z343" s="138"/>
      <c r="AA343" s="138"/>
      <c r="AB343" s="138"/>
      <c r="AC343" s="138"/>
      <c r="AD343" s="138"/>
      <c r="AE343" s="138"/>
      <c r="AF343" s="138"/>
      <c r="AG343" s="138"/>
      <c r="AH343" s="138"/>
      <c r="AI343" s="138"/>
      <c r="AJ343" s="138"/>
      <c r="AK343" s="138"/>
      <c r="AL343" s="138"/>
      <c r="AM343" s="138"/>
      <c r="AN343" s="138"/>
      <c r="AO343" s="138"/>
      <c r="AP343" s="138"/>
      <c r="AQ343" s="138"/>
      <c r="AR343" s="138"/>
      <c r="AS343" s="138"/>
      <c r="AT343" s="138"/>
      <c r="AU343" s="138"/>
      <c r="AV343" s="138"/>
      <c r="AW343" s="138"/>
      <c r="AX343" s="138"/>
      <c r="AY343" s="138"/>
      <c r="AZ343" s="138"/>
      <c r="BA343" s="138"/>
      <c r="BB343" s="138"/>
    </row>
    <row r="344" spans="1:54">
      <c r="A344" s="89" t="s">
        <v>436</v>
      </c>
      <c r="B344" s="89" t="s">
        <v>12</v>
      </c>
      <c r="C344" s="92">
        <v>0</v>
      </c>
      <c r="D344" s="92">
        <v>0</v>
      </c>
      <c r="E344" s="92">
        <v>-589219200</v>
      </c>
      <c r="F344" s="92">
        <v>-110339000</v>
      </c>
      <c r="G344" s="92">
        <v>0</v>
      </c>
      <c r="H344" s="92">
        <v>0</v>
      </c>
      <c r="I344" s="92">
        <v>0</v>
      </c>
      <c r="J344" s="92">
        <v>0</v>
      </c>
      <c r="K344" s="92">
        <v>0</v>
      </c>
      <c r="L344" s="92">
        <v>0</v>
      </c>
      <c r="M344" s="115">
        <v>0</v>
      </c>
      <c r="N344" s="115">
        <v>0</v>
      </c>
      <c r="O344" s="115">
        <v>0</v>
      </c>
      <c r="P344" s="94">
        <v>0</v>
      </c>
      <c r="Q344" s="94">
        <v>0</v>
      </c>
      <c r="R344" s="115">
        <v>0</v>
      </c>
      <c r="S344" s="115">
        <v>0</v>
      </c>
      <c r="T344" s="115">
        <v>0</v>
      </c>
      <c r="U344" s="115">
        <v>0</v>
      </c>
      <c r="V344" s="138"/>
      <c r="W344" s="138"/>
      <c r="X344" s="138"/>
      <c r="Y344" s="138"/>
      <c r="Z344" s="138"/>
      <c r="AA344" s="138"/>
      <c r="AB344" s="138"/>
      <c r="AC344" s="138"/>
      <c r="AD344" s="138"/>
      <c r="AE344" s="138"/>
      <c r="AF344" s="138"/>
      <c r="AG344" s="138"/>
      <c r="AH344" s="138"/>
      <c r="AI344" s="138"/>
      <c r="AJ344" s="138"/>
      <c r="AK344" s="138"/>
      <c r="AL344" s="138"/>
      <c r="AM344" s="138"/>
      <c r="AN344" s="138"/>
      <c r="AO344" s="138"/>
      <c r="AP344" s="138"/>
      <c r="AQ344" s="138"/>
      <c r="AR344" s="138"/>
      <c r="AS344" s="138"/>
      <c r="AT344" s="138"/>
      <c r="AU344" s="138"/>
      <c r="AV344" s="138"/>
      <c r="AW344" s="138"/>
      <c r="AX344" s="138"/>
      <c r="AY344" s="138"/>
      <c r="AZ344" s="138"/>
      <c r="BA344" s="138"/>
      <c r="BB344" s="138"/>
    </row>
    <row r="345" spans="1:54">
      <c r="A345" s="89" t="s">
        <v>437</v>
      </c>
      <c r="B345" s="89" t="s">
        <v>11</v>
      </c>
      <c r="C345" s="92">
        <v>-36607215494.419998</v>
      </c>
      <c r="D345" s="92">
        <v>-59062925883.839996</v>
      </c>
      <c r="E345" s="92">
        <v>-49456723983.540001</v>
      </c>
      <c r="F345" s="92">
        <v>-1183930121.29</v>
      </c>
      <c r="G345" s="92">
        <v>2518097162</v>
      </c>
      <c r="H345" s="92">
        <v>991252464.23000002</v>
      </c>
      <c r="I345" s="92">
        <v>-440124907.38</v>
      </c>
      <c r="J345" s="92">
        <v>3515074405</v>
      </c>
      <c r="K345" s="92">
        <v>14073719297.98</v>
      </c>
      <c r="L345" s="92">
        <v>19268445135.939999</v>
      </c>
      <c r="M345" s="115">
        <v>14824311271.692499</v>
      </c>
      <c r="N345" s="115">
        <v>716415939.28670001</v>
      </c>
      <c r="O345" s="115">
        <v>971151634.46326005</v>
      </c>
      <c r="P345" s="115">
        <v>850498968.10820997</v>
      </c>
      <c r="Q345" s="115">
        <v>682283362.43336999</v>
      </c>
      <c r="R345" s="115">
        <v>691809736.46447992</v>
      </c>
      <c r="S345" s="115">
        <v>729457869.73000002</v>
      </c>
      <c r="T345" s="115">
        <v>570641465.61000001</v>
      </c>
      <c r="U345" s="115">
        <v>398983736.99789</v>
      </c>
      <c r="V345" s="138"/>
      <c r="W345" s="138"/>
      <c r="X345" s="138"/>
      <c r="Y345" s="138"/>
      <c r="Z345" s="138"/>
      <c r="AA345" s="138"/>
      <c r="AB345" s="138"/>
      <c r="AC345" s="138"/>
      <c r="AD345" s="138"/>
      <c r="AE345" s="138"/>
      <c r="AF345" s="138"/>
      <c r="AG345" s="138"/>
      <c r="AH345" s="138"/>
      <c r="AI345" s="138"/>
      <c r="AJ345" s="138"/>
      <c r="AK345" s="138"/>
      <c r="AL345" s="138"/>
      <c r="AM345" s="138"/>
      <c r="AN345" s="138"/>
      <c r="AO345" s="138"/>
      <c r="AP345" s="138"/>
      <c r="AQ345" s="138"/>
      <c r="AR345" s="138"/>
      <c r="AS345" s="138"/>
      <c r="AT345" s="138"/>
      <c r="AU345" s="138"/>
      <c r="AV345" s="138"/>
      <c r="AW345" s="138"/>
      <c r="AX345" s="138"/>
      <c r="AY345" s="138"/>
      <c r="AZ345" s="138"/>
      <c r="BA345" s="138"/>
      <c r="BB345" s="138"/>
    </row>
    <row r="346" spans="1:54">
      <c r="A346" s="89" t="s">
        <v>3571</v>
      </c>
      <c r="B346" s="89" t="s">
        <v>7798</v>
      </c>
      <c r="C346" s="92">
        <v>0</v>
      </c>
      <c r="D346" s="92">
        <v>0</v>
      </c>
      <c r="E346" s="92">
        <v>0</v>
      </c>
      <c r="F346" s="92">
        <v>0</v>
      </c>
      <c r="G346" s="92">
        <v>0</v>
      </c>
      <c r="H346" s="92">
        <v>0</v>
      </c>
      <c r="I346" s="92">
        <v>0</v>
      </c>
      <c r="J346" s="92">
        <v>0</v>
      </c>
      <c r="K346" s="92">
        <v>0</v>
      </c>
      <c r="L346" s="92">
        <v>0</v>
      </c>
      <c r="M346" s="115">
        <v>0</v>
      </c>
      <c r="N346" s="115">
        <v>0</v>
      </c>
      <c r="O346" s="115">
        <v>0</v>
      </c>
      <c r="P346" s="115">
        <v>0</v>
      </c>
      <c r="Q346" s="115">
        <v>0</v>
      </c>
      <c r="R346" s="115">
        <v>0</v>
      </c>
      <c r="S346" s="115">
        <v>0</v>
      </c>
      <c r="T346" s="115">
        <v>0</v>
      </c>
      <c r="U346" s="115">
        <v>0</v>
      </c>
      <c r="V346" s="138"/>
      <c r="W346" s="138"/>
      <c r="X346" s="138"/>
      <c r="Y346" s="138"/>
      <c r="Z346" s="138"/>
      <c r="AA346" s="138"/>
      <c r="AB346" s="138"/>
      <c r="AC346" s="138"/>
      <c r="AD346" s="138"/>
      <c r="AE346" s="138"/>
      <c r="AF346" s="138"/>
      <c r="AG346" s="138"/>
      <c r="AH346" s="138"/>
      <c r="AI346" s="138"/>
      <c r="AJ346" s="138"/>
      <c r="AK346" s="138"/>
      <c r="AL346" s="138"/>
      <c r="AM346" s="138"/>
      <c r="AN346" s="138"/>
      <c r="AO346" s="138"/>
      <c r="AP346" s="138"/>
      <c r="AQ346" s="138"/>
      <c r="AR346" s="138"/>
      <c r="AS346" s="138"/>
      <c r="AT346" s="138"/>
      <c r="AU346" s="138"/>
      <c r="AV346" s="138"/>
      <c r="AW346" s="138"/>
      <c r="AX346" s="138"/>
      <c r="AY346" s="138"/>
      <c r="AZ346" s="138"/>
      <c r="BA346" s="138"/>
      <c r="BB346" s="138"/>
    </row>
    <row r="347" spans="1:54" ht="25.5">
      <c r="A347" s="89" t="s">
        <v>7799</v>
      </c>
      <c r="B347" s="89" t="s">
        <v>7800</v>
      </c>
      <c r="C347" s="92">
        <v>0</v>
      </c>
      <c r="D347" s="92">
        <v>0</v>
      </c>
      <c r="E347" s="92">
        <v>0</v>
      </c>
      <c r="F347" s="92">
        <v>0</v>
      </c>
      <c r="G347" s="92">
        <v>0</v>
      </c>
      <c r="H347" s="92">
        <v>0</v>
      </c>
      <c r="I347" s="92">
        <v>0</v>
      </c>
      <c r="J347" s="92">
        <v>0</v>
      </c>
      <c r="K347" s="92">
        <v>0</v>
      </c>
      <c r="L347" s="92">
        <v>0</v>
      </c>
      <c r="M347" s="115">
        <v>0</v>
      </c>
      <c r="N347" s="115">
        <v>0</v>
      </c>
      <c r="O347" s="115">
        <v>0</v>
      </c>
      <c r="P347" s="115">
        <v>0</v>
      </c>
      <c r="Q347" s="115">
        <v>0</v>
      </c>
      <c r="R347" s="115">
        <v>0</v>
      </c>
      <c r="S347" s="115">
        <v>0</v>
      </c>
      <c r="T347" s="115">
        <v>0</v>
      </c>
      <c r="U347" s="115">
        <v>0</v>
      </c>
      <c r="V347" s="138"/>
      <c r="W347" s="138"/>
      <c r="X347" s="138"/>
      <c r="Y347" s="138"/>
      <c r="Z347" s="138"/>
      <c r="AA347" s="138"/>
      <c r="AB347" s="138"/>
      <c r="AC347" s="138"/>
      <c r="AD347" s="138"/>
      <c r="AE347" s="138"/>
      <c r="AF347" s="138"/>
      <c r="AG347" s="138"/>
      <c r="AH347" s="138"/>
      <c r="AI347" s="138"/>
      <c r="AJ347" s="138"/>
      <c r="AK347" s="138"/>
      <c r="AL347" s="138"/>
      <c r="AM347" s="138"/>
      <c r="AN347" s="138"/>
      <c r="AO347" s="138"/>
      <c r="AP347" s="138"/>
      <c r="AQ347" s="138"/>
      <c r="AR347" s="138"/>
      <c r="AS347" s="138"/>
      <c r="AT347" s="138"/>
      <c r="AU347" s="138"/>
      <c r="AV347" s="138"/>
      <c r="AW347" s="138"/>
      <c r="AX347" s="138"/>
      <c r="AY347" s="138"/>
      <c r="AZ347" s="138"/>
      <c r="BA347" s="138"/>
      <c r="BB347" s="138"/>
    </row>
    <row r="348" spans="1:54">
      <c r="A348" s="89" t="s">
        <v>438</v>
      </c>
      <c r="B348" s="89" t="s">
        <v>10</v>
      </c>
      <c r="C348" s="92">
        <v>409940457.63999999</v>
      </c>
      <c r="D348" s="92">
        <v>428815617.13</v>
      </c>
      <c r="E348" s="92">
        <v>456069188.41000003</v>
      </c>
      <c r="F348" s="92">
        <v>475333095</v>
      </c>
      <c r="G348" s="92">
        <v>512884047</v>
      </c>
      <c r="H348" s="92">
        <v>475023618</v>
      </c>
      <c r="I348" s="92">
        <v>496400315</v>
      </c>
      <c r="J348" s="92">
        <v>542663696</v>
      </c>
      <c r="K348" s="92">
        <v>560434098.75999999</v>
      </c>
      <c r="L348" s="92">
        <v>547749875</v>
      </c>
      <c r="M348" s="115">
        <v>568117681.35293996</v>
      </c>
      <c r="N348" s="115">
        <v>0</v>
      </c>
      <c r="O348" s="115">
        <v>0</v>
      </c>
      <c r="P348" s="115">
        <v>0</v>
      </c>
      <c r="Q348" s="115">
        <v>0</v>
      </c>
      <c r="R348" s="115">
        <v>0</v>
      </c>
      <c r="S348" s="115">
        <v>0</v>
      </c>
      <c r="T348" s="115">
        <v>0</v>
      </c>
      <c r="U348" s="115">
        <v>0</v>
      </c>
      <c r="V348" s="138"/>
      <c r="W348" s="138"/>
      <c r="X348" s="138"/>
      <c r="Y348" s="138"/>
      <c r="Z348" s="138"/>
      <c r="AA348" s="138"/>
      <c r="AB348" s="138"/>
      <c r="AC348" s="138"/>
      <c r="AD348" s="138"/>
      <c r="AE348" s="138"/>
      <c r="AF348" s="138"/>
      <c r="AG348" s="138"/>
      <c r="AH348" s="138"/>
      <c r="AI348" s="138"/>
      <c r="AJ348" s="138"/>
      <c r="AK348" s="138"/>
      <c r="AL348" s="138"/>
      <c r="AM348" s="138"/>
      <c r="AN348" s="138"/>
      <c r="AO348" s="138"/>
      <c r="AP348" s="138"/>
      <c r="AQ348" s="138"/>
      <c r="AR348" s="138"/>
      <c r="AS348" s="138"/>
      <c r="AT348" s="138"/>
      <c r="AU348" s="138"/>
      <c r="AV348" s="138"/>
      <c r="AW348" s="138"/>
      <c r="AX348" s="138"/>
      <c r="AY348" s="138"/>
      <c r="AZ348" s="138"/>
      <c r="BA348" s="138"/>
      <c r="BB348" s="138"/>
    </row>
    <row r="349" spans="1:54">
      <c r="A349" s="89" t="s">
        <v>439</v>
      </c>
      <c r="B349" s="89" t="s">
        <v>9</v>
      </c>
      <c r="C349" s="92">
        <v>252569696</v>
      </c>
      <c r="D349" s="92">
        <v>301961072</v>
      </c>
      <c r="E349" s="92">
        <v>0</v>
      </c>
      <c r="F349" s="92">
        <v>3083532</v>
      </c>
      <c r="G349" s="92">
        <v>0</v>
      </c>
      <c r="H349" s="92">
        <v>3087042</v>
      </c>
      <c r="I349" s="92">
        <v>3145870</v>
      </c>
      <c r="J349" s="92">
        <v>3163981</v>
      </c>
      <c r="K349" s="92">
        <v>4682946</v>
      </c>
      <c r="L349" s="92">
        <v>13634331</v>
      </c>
      <c r="M349" s="115">
        <v>16905261.616</v>
      </c>
      <c r="N349" s="115">
        <v>0</v>
      </c>
      <c r="O349" s="115">
        <v>0</v>
      </c>
      <c r="P349" s="115">
        <v>0</v>
      </c>
      <c r="Q349" s="115">
        <v>0</v>
      </c>
      <c r="R349" s="115">
        <v>0</v>
      </c>
      <c r="S349" s="115">
        <v>0</v>
      </c>
      <c r="T349" s="115">
        <v>0</v>
      </c>
      <c r="U349" s="115">
        <v>0</v>
      </c>
      <c r="V349" s="138"/>
      <c r="W349" s="138"/>
      <c r="X349" s="138"/>
      <c r="Y349" s="138"/>
      <c r="Z349" s="138"/>
      <c r="AA349" s="138"/>
      <c r="AB349" s="138"/>
      <c r="AC349" s="138"/>
      <c r="AD349" s="138"/>
      <c r="AE349" s="138"/>
      <c r="AF349" s="138"/>
      <c r="AG349" s="138"/>
      <c r="AH349" s="138"/>
      <c r="AI349" s="138"/>
      <c r="AJ349" s="138"/>
      <c r="AK349" s="138"/>
      <c r="AL349" s="138"/>
      <c r="AM349" s="138"/>
      <c r="AN349" s="138"/>
      <c r="AO349" s="138"/>
      <c r="AP349" s="138"/>
      <c r="AQ349" s="138"/>
      <c r="AR349" s="138"/>
      <c r="AS349" s="138"/>
      <c r="AT349" s="138"/>
      <c r="AU349" s="138"/>
      <c r="AV349" s="138"/>
      <c r="AW349" s="138"/>
      <c r="AX349" s="138"/>
      <c r="AY349" s="138"/>
      <c r="AZ349" s="138"/>
      <c r="BA349" s="138"/>
      <c r="BB349" s="138"/>
    </row>
    <row r="350" spans="1:54">
      <c r="A350" s="89" t="s">
        <v>440</v>
      </c>
      <c r="B350" s="89" t="s">
        <v>8</v>
      </c>
      <c r="C350" s="92">
        <v>10540043736.83</v>
      </c>
      <c r="D350" s="92">
        <v>12056191324.99</v>
      </c>
      <c r="E350" s="92">
        <v>6450788088.1099997</v>
      </c>
      <c r="F350" s="92">
        <v>7407490999.0699997</v>
      </c>
      <c r="G350" s="92">
        <v>8340688277.7399998</v>
      </c>
      <c r="H350" s="92">
        <v>8104288156.6400003</v>
      </c>
      <c r="I350" s="92">
        <v>11839598343.41</v>
      </c>
      <c r="J350" s="92">
        <v>12897328327</v>
      </c>
      <c r="K350" s="92">
        <v>16891363684.690001</v>
      </c>
      <c r="L350" s="92">
        <v>14535628720</v>
      </c>
      <c r="M350" s="115">
        <v>14577761508.4184</v>
      </c>
      <c r="N350" s="115">
        <v>0</v>
      </c>
      <c r="O350" s="115">
        <v>0</v>
      </c>
      <c r="P350" s="115">
        <v>0</v>
      </c>
      <c r="Q350" s="115">
        <v>0</v>
      </c>
      <c r="R350" s="115">
        <v>0</v>
      </c>
      <c r="S350" s="115">
        <v>0</v>
      </c>
      <c r="T350" s="115">
        <v>0</v>
      </c>
      <c r="U350" s="115">
        <v>0</v>
      </c>
      <c r="V350" s="138"/>
      <c r="W350" s="138"/>
      <c r="X350" s="138"/>
      <c r="Y350" s="138"/>
      <c r="Z350" s="138"/>
      <c r="AA350" s="138"/>
      <c r="AB350" s="138"/>
      <c r="AC350" s="138"/>
      <c r="AD350" s="138"/>
      <c r="AE350" s="138"/>
      <c r="AF350" s="138"/>
      <c r="AG350" s="138"/>
      <c r="AH350" s="138"/>
      <c r="AI350" s="138"/>
      <c r="AJ350" s="138"/>
      <c r="AK350" s="138"/>
      <c r="AL350" s="138"/>
      <c r="AM350" s="138"/>
      <c r="AN350" s="138"/>
      <c r="AO350" s="138"/>
      <c r="AP350" s="138"/>
      <c r="AQ350" s="138"/>
      <c r="AR350" s="138"/>
      <c r="AS350" s="138"/>
      <c r="AT350" s="138"/>
      <c r="AU350" s="138"/>
      <c r="AV350" s="138"/>
      <c r="AW350" s="138"/>
      <c r="AX350" s="138"/>
      <c r="AY350" s="138"/>
      <c r="AZ350" s="138"/>
      <c r="BA350" s="138"/>
      <c r="BB350" s="138"/>
    </row>
    <row r="351" spans="1:54" ht="25.5">
      <c r="A351" s="89" t="s">
        <v>442</v>
      </c>
      <c r="B351" s="89" t="s">
        <v>7</v>
      </c>
      <c r="C351" s="92">
        <v>192964676</v>
      </c>
      <c r="D351" s="92">
        <v>175173433.34999999</v>
      </c>
      <c r="E351" s="92">
        <v>174342121</v>
      </c>
      <c r="F351" s="92">
        <v>174314728</v>
      </c>
      <c r="G351" s="92">
        <v>174282296</v>
      </c>
      <c r="H351" s="92">
        <v>178581303</v>
      </c>
      <c r="I351" s="92">
        <v>211680006.21000001</v>
      </c>
      <c r="J351" s="92">
        <v>210793462</v>
      </c>
      <c r="K351" s="92">
        <v>345610889</v>
      </c>
      <c r="L351" s="92">
        <v>469490772</v>
      </c>
      <c r="M351" s="115">
        <v>460194933.67403001</v>
      </c>
      <c r="N351" s="115">
        <v>0</v>
      </c>
      <c r="O351" s="115">
        <v>0</v>
      </c>
      <c r="P351" s="115">
        <v>0</v>
      </c>
      <c r="Q351" s="115">
        <v>0</v>
      </c>
      <c r="R351" s="115">
        <v>0</v>
      </c>
      <c r="S351" s="115">
        <v>0</v>
      </c>
      <c r="T351" s="115">
        <v>0</v>
      </c>
      <c r="U351" s="115">
        <v>0</v>
      </c>
      <c r="V351" s="138"/>
      <c r="W351" s="138"/>
      <c r="X351" s="138"/>
      <c r="Y351" s="138"/>
      <c r="Z351" s="138"/>
      <c r="AA351" s="138"/>
      <c r="AB351" s="138"/>
      <c r="AC351" s="138"/>
      <c r="AD351" s="138"/>
      <c r="AE351" s="138"/>
      <c r="AF351" s="138"/>
      <c r="AG351" s="138"/>
      <c r="AH351" s="138"/>
      <c r="AI351" s="138"/>
      <c r="AJ351" s="138"/>
      <c r="AK351" s="138"/>
      <c r="AL351" s="138"/>
      <c r="AM351" s="138"/>
      <c r="AN351" s="138"/>
      <c r="AO351" s="138"/>
      <c r="AP351" s="138"/>
      <c r="AQ351" s="138"/>
      <c r="AR351" s="138"/>
      <c r="AS351" s="138"/>
      <c r="AT351" s="138"/>
      <c r="AU351" s="138"/>
      <c r="AV351" s="138"/>
      <c r="AW351" s="138"/>
      <c r="AX351" s="138"/>
      <c r="AY351" s="138"/>
      <c r="AZ351" s="138"/>
      <c r="BA351" s="138"/>
      <c r="BB351" s="138"/>
    </row>
    <row r="352" spans="1:54">
      <c r="A352" s="89" t="s">
        <v>443</v>
      </c>
      <c r="B352" s="89" t="s">
        <v>6</v>
      </c>
      <c r="C352" s="92">
        <v>282193263.56</v>
      </c>
      <c r="D352" s="92">
        <v>287746004.37</v>
      </c>
      <c r="E352" s="92">
        <v>554928796.64999998</v>
      </c>
      <c r="F352" s="92">
        <v>1133789359.95</v>
      </c>
      <c r="G352" s="92">
        <v>291006044.54000002</v>
      </c>
      <c r="H352" s="92">
        <v>279795422.61000001</v>
      </c>
      <c r="I352" s="92">
        <v>322154159.06999999</v>
      </c>
      <c r="J352" s="92">
        <v>186997534</v>
      </c>
      <c r="K352" s="92">
        <v>186064072.12</v>
      </c>
      <c r="L352" s="92">
        <v>16019235</v>
      </c>
      <c r="M352" s="115">
        <v>13481487.99337</v>
      </c>
      <c r="N352" s="115">
        <v>0</v>
      </c>
      <c r="O352" s="115">
        <v>0</v>
      </c>
      <c r="P352" s="115">
        <v>0</v>
      </c>
      <c r="Q352" s="115">
        <v>0</v>
      </c>
      <c r="R352" s="115">
        <v>0</v>
      </c>
      <c r="S352" s="115">
        <v>0</v>
      </c>
      <c r="T352" s="115">
        <v>0</v>
      </c>
      <c r="U352" s="115">
        <v>0</v>
      </c>
      <c r="V352" s="138"/>
      <c r="W352" s="138"/>
      <c r="X352" s="138"/>
      <c r="Y352" s="138"/>
      <c r="Z352" s="138"/>
      <c r="AA352" s="138"/>
      <c r="AB352" s="138"/>
      <c r="AC352" s="138"/>
      <c r="AD352" s="138"/>
      <c r="AE352" s="138"/>
      <c r="AF352" s="138"/>
      <c r="AG352" s="138"/>
      <c r="AH352" s="138"/>
      <c r="AI352" s="138"/>
      <c r="AJ352" s="138"/>
      <c r="AK352" s="138"/>
      <c r="AL352" s="138"/>
      <c r="AM352" s="138"/>
      <c r="AN352" s="138"/>
      <c r="AO352" s="138"/>
      <c r="AP352" s="138"/>
      <c r="AQ352" s="138"/>
      <c r="AR352" s="138"/>
      <c r="AS352" s="138"/>
      <c r="AT352" s="138"/>
      <c r="AU352" s="138"/>
      <c r="AV352" s="138"/>
      <c r="AW352" s="138"/>
      <c r="AX352" s="138"/>
      <c r="AY352" s="138"/>
      <c r="AZ352" s="138"/>
      <c r="BA352" s="138"/>
      <c r="BB352" s="138"/>
    </row>
    <row r="353" spans="1:54">
      <c r="A353" s="89" t="s">
        <v>444</v>
      </c>
      <c r="B353" s="89" t="s">
        <v>5</v>
      </c>
      <c r="C353" s="92">
        <v>1634871663</v>
      </c>
      <c r="D353" s="92">
        <v>8051207856.7399998</v>
      </c>
      <c r="E353" s="92">
        <v>11674731777.559999</v>
      </c>
      <c r="F353" s="92">
        <v>3061245011.1100001</v>
      </c>
      <c r="G353" s="92">
        <v>5405435259</v>
      </c>
      <c r="H353" s="92">
        <v>5197614681</v>
      </c>
      <c r="I353" s="92">
        <v>2945388297</v>
      </c>
      <c r="J353" s="92">
        <v>2412561774</v>
      </c>
      <c r="K353" s="92">
        <v>7989704650.21</v>
      </c>
      <c r="L353" s="92">
        <v>10269145764</v>
      </c>
      <c r="M353" s="115">
        <v>13764603562.008499</v>
      </c>
      <c r="N353" s="115">
        <v>0</v>
      </c>
      <c r="O353" s="115">
        <v>0</v>
      </c>
      <c r="P353" s="115">
        <v>0</v>
      </c>
      <c r="Q353" s="115">
        <v>0</v>
      </c>
      <c r="R353" s="115">
        <v>0</v>
      </c>
      <c r="S353" s="115">
        <v>0</v>
      </c>
      <c r="T353" s="115">
        <v>0</v>
      </c>
      <c r="U353" s="115">
        <v>0</v>
      </c>
      <c r="V353" s="138"/>
      <c r="W353" s="138"/>
      <c r="X353" s="138"/>
      <c r="Y353" s="138"/>
      <c r="Z353" s="138"/>
      <c r="AA353" s="138"/>
      <c r="AB353" s="138"/>
      <c r="AC353" s="138"/>
      <c r="AD353" s="138"/>
      <c r="AE353" s="138"/>
      <c r="AF353" s="138"/>
      <c r="AG353" s="138"/>
      <c r="AH353" s="138"/>
      <c r="AI353" s="138"/>
      <c r="AJ353" s="138"/>
      <c r="AK353" s="138"/>
      <c r="AL353" s="138"/>
      <c r="AM353" s="138"/>
      <c r="AN353" s="138"/>
      <c r="AO353" s="138"/>
      <c r="AP353" s="138"/>
      <c r="AQ353" s="138"/>
      <c r="AR353" s="138"/>
      <c r="AS353" s="138"/>
      <c r="AT353" s="138"/>
      <c r="AU353" s="138"/>
      <c r="AV353" s="138"/>
      <c r="AW353" s="138"/>
      <c r="AX353" s="138"/>
      <c r="AY353" s="138"/>
      <c r="AZ353" s="138"/>
      <c r="BA353" s="138"/>
      <c r="BB353" s="138"/>
    </row>
    <row r="354" spans="1:54">
      <c r="A354" s="89" t="s">
        <v>445</v>
      </c>
      <c r="B354" s="89" t="s">
        <v>4</v>
      </c>
      <c r="C354" s="92">
        <v>25603391.239999998</v>
      </c>
      <c r="D354" s="92">
        <v>19861716.91</v>
      </c>
      <c r="E354" s="92">
        <v>22891839.670000002</v>
      </c>
      <c r="F354" s="92">
        <v>18299937</v>
      </c>
      <c r="G354" s="92">
        <v>21807998</v>
      </c>
      <c r="H354" s="92">
        <v>22060340</v>
      </c>
      <c r="I354" s="92">
        <v>22081238</v>
      </c>
      <c r="J354" s="92">
        <v>22081238</v>
      </c>
      <c r="K354" s="92">
        <v>4167820</v>
      </c>
      <c r="L354" s="92">
        <v>22121940</v>
      </c>
      <c r="M354" s="115">
        <v>27425861.629000001</v>
      </c>
      <c r="N354" s="115">
        <v>0</v>
      </c>
      <c r="O354" s="115">
        <v>0</v>
      </c>
      <c r="P354" s="115">
        <v>0</v>
      </c>
      <c r="Q354" s="115">
        <v>0</v>
      </c>
      <c r="R354" s="115">
        <v>0</v>
      </c>
      <c r="S354" s="115">
        <v>0</v>
      </c>
      <c r="T354" s="115">
        <v>0</v>
      </c>
      <c r="U354" s="115">
        <v>0</v>
      </c>
      <c r="V354" s="138"/>
      <c r="W354" s="138"/>
      <c r="X354" s="138"/>
      <c r="Y354" s="138"/>
      <c r="Z354" s="138"/>
      <c r="AA354" s="138"/>
      <c r="AB354" s="138"/>
      <c r="AC354" s="138"/>
      <c r="AD354" s="138"/>
      <c r="AE354" s="138"/>
      <c r="AF354" s="138"/>
      <c r="AG354" s="138"/>
      <c r="AH354" s="138"/>
      <c r="AI354" s="138"/>
      <c r="AJ354" s="138"/>
      <c r="AK354" s="138"/>
      <c r="AL354" s="138"/>
      <c r="AM354" s="138"/>
      <c r="AN354" s="138"/>
      <c r="AO354" s="138"/>
      <c r="AP354" s="138"/>
      <c r="AQ354" s="138"/>
      <c r="AR354" s="138"/>
      <c r="AS354" s="138"/>
      <c r="AT354" s="138"/>
      <c r="AU354" s="138"/>
      <c r="AV354" s="138"/>
      <c r="AW354" s="138"/>
      <c r="AX354" s="138"/>
      <c r="AY354" s="138"/>
      <c r="AZ354" s="138"/>
      <c r="BA354" s="138"/>
      <c r="BB354" s="138"/>
    </row>
    <row r="355" spans="1:54" ht="25.5">
      <c r="A355" s="89" t="s">
        <v>446</v>
      </c>
      <c r="B355" s="89" t="s">
        <v>3</v>
      </c>
      <c r="C355" s="92">
        <v>-11554207</v>
      </c>
      <c r="D355" s="92">
        <v>294148</v>
      </c>
      <c r="E355" s="92">
        <v>192912</v>
      </c>
      <c r="F355" s="92">
        <v>-18925186.030000001</v>
      </c>
      <c r="G355" s="92">
        <v>-76747</v>
      </c>
      <c r="H355" s="92">
        <v>-76747</v>
      </c>
      <c r="I355" s="92">
        <v>695947</v>
      </c>
      <c r="J355" s="92">
        <v>-76747</v>
      </c>
      <c r="K355" s="92">
        <v>-76747</v>
      </c>
      <c r="L355" s="92">
        <v>-14497</v>
      </c>
      <c r="M355" s="115">
        <v>-14496.982</v>
      </c>
      <c r="N355" s="115">
        <v>0</v>
      </c>
      <c r="O355" s="115">
        <v>0</v>
      </c>
      <c r="P355" s="115">
        <v>0</v>
      </c>
      <c r="Q355" s="115">
        <v>0</v>
      </c>
      <c r="R355" s="115">
        <v>0</v>
      </c>
      <c r="S355" s="115">
        <v>0</v>
      </c>
      <c r="T355" s="115">
        <v>0</v>
      </c>
      <c r="U355" s="115">
        <v>0</v>
      </c>
      <c r="V355" s="138"/>
      <c r="W355" s="138"/>
      <c r="X355" s="138"/>
      <c r="Y355" s="138"/>
      <c r="Z355" s="138"/>
      <c r="AA355" s="138"/>
      <c r="AB355" s="138"/>
      <c r="AC355" s="138"/>
      <c r="AD355" s="138"/>
      <c r="AE355" s="138"/>
      <c r="AF355" s="138"/>
      <c r="AG355" s="138"/>
      <c r="AH355" s="138"/>
      <c r="AI355" s="138"/>
      <c r="AJ355" s="138"/>
      <c r="AK355" s="138"/>
      <c r="AL355" s="138"/>
      <c r="AM355" s="138"/>
      <c r="AN355" s="138"/>
      <c r="AO355" s="138"/>
      <c r="AP355" s="138"/>
      <c r="AQ355" s="138"/>
      <c r="AR355" s="138"/>
      <c r="AS355" s="138"/>
      <c r="AT355" s="138"/>
      <c r="AU355" s="138"/>
      <c r="AV355" s="138"/>
      <c r="AW355" s="138"/>
      <c r="AX355" s="138"/>
      <c r="AY355" s="138"/>
      <c r="AZ355" s="138"/>
      <c r="BA355" s="138"/>
      <c r="BB355" s="138"/>
    </row>
    <row r="356" spans="1:54">
      <c r="A356" s="89" t="s">
        <v>447</v>
      </c>
      <c r="B356" s="89" t="s">
        <v>2</v>
      </c>
      <c r="C356" s="92">
        <v>-1422706001.73</v>
      </c>
      <c r="D356" s="92">
        <v>-238920262.63999999</v>
      </c>
      <c r="E356" s="92">
        <v>-766272940.54999995</v>
      </c>
      <c r="F356" s="92">
        <v>-125030222.45999999</v>
      </c>
      <c r="G356" s="92">
        <v>4742718846.9300003</v>
      </c>
      <c r="H356" s="92">
        <v>3504287711.3899999</v>
      </c>
      <c r="I356" s="92">
        <v>3941582123</v>
      </c>
      <c r="J356" s="92">
        <v>1141211194.8900001</v>
      </c>
      <c r="K356" s="92">
        <v>365532495.91000003</v>
      </c>
      <c r="L356" s="92">
        <v>-1551115687.0599999</v>
      </c>
      <c r="M356" s="115">
        <v>-835862524.20507991</v>
      </c>
      <c r="N356" s="115">
        <v>0</v>
      </c>
      <c r="O356" s="115">
        <v>0</v>
      </c>
      <c r="P356" s="94">
        <v>0</v>
      </c>
      <c r="Q356" s="94">
        <v>0</v>
      </c>
      <c r="R356" s="115">
        <v>0</v>
      </c>
      <c r="S356" s="115">
        <v>0</v>
      </c>
      <c r="T356" s="115">
        <v>0</v>
      </c>
      <c r="U356" s="115">
        <v>0</v>
      </c>
      <c r="V356" s="138"/>
      <c r="W356" s="138"/>
      <c r="X356" s="138"/>
      <c r="Y356" s="138"/>
      <c r="Z356" s="138"/>
      <c r="AA356" s="138"/>
      <c r="AB356" s="138"/>
      <c r="AC356" s="138"/>
      <c r="AD356" s="138"/>
      <c r="AE356" s="138"/>
      <c r="AF356" s="138"/>
      <c r="AG356" s="138"/>
      <c r="AH356" s="138"/>
      <c r="AI356" s="138"/>
      <c r="AJ356" s="138"/>
      <c r="AK356" s="138"/>
      <c r="AL356" s="138"/>
      <c r="AM356" s="138"/>
      <c r="AN356" s="138"/>
      <c r="AO356" s="138"/>
      <c r="AP356" s="138"/>
      <c r="AQ356" s="138"/>
      <c r="AR356" s="138"/>
      <c r="AS356" s="138"/>
      <c r="AT356" s="138"/>
      <c r="AU356" s="138"/>
      <c r="AV356" s="138"/>
      <c r="AW356" s="138"/>
      <c r="AX356" s="138"/>
      <c r="AY356" s="138"/>
      <c r="AZ356" s="138"/>
      <c r="BA356" s="138"/>
      <c r="BB356" s="138"/>
    </row>
    <row r="357" spans="1:54">
      <c r="A357" s="89" t="s">
        <v>448</v>
      </c>
      <c r="B357" s="89" t="s">
        <v>1</v>
      </c>
      <c r="C357" s="92">
        <v>12339474</v>
      </c>
      <c r="D357" s="92">
        <v>0</v>
      </c>
      <c r="E357" s="92">
        <v>0</v>
      </c>
      <c r="F357" s="92">
        <v>0</v>
      </c>
      <c r="G357" s="92">
        <v>0</v>
      </c>
      <c r="H357" s="92">
        <v>0</v>
      </c>
      <c r="I357" s="92">
        <v>0</v>
      </c>
      <c r="J357" s="92">
        <v>0</v>
      </c>
      <c r="K357" s="92">
        <v>143838.43</v>
      </c>
      <c r="L357" s="92">
        <v>0</v>
      </c>
      <c r="M357" s="115">
        <v>0</v>
      </c>
      <c r="N357" s="115">
        <v>0</v>
      </c>
      <c r="O357" s="115">
        <v>0</v>
      </c>
      <c r="P357" s="94">
        <v>0</v>
      </c>
      <c r="Q357" s="94">
        <v>0</v>
      </c>
      <c r="R357" s="115">
        <v>0</v>
      </c>
      <c r="S357" s="115">
        <v>0</v>
      </c>
      <c r="T357" s="115">
        <v>0</v>
      </c>
      <c r="U357" s="115">
        <v>0</v>
      </c>
      <c r="V357" s="138"/>
      <c r="W357" s="138"/>
      <c r="X357" s="138"/>
      <c r="Y357" s="138"/>
      <c r="Z357" s="138"/>
      <c r="AA357" s="138"/>
      <c r="AB357" s="138"/>
      <c r="AC357" s="138"/>
      <c r="AD357" s="138"/>
      <c r="AE357" s="138"/>
      <c r="AF357" s="138"/>
      <c r="AG357" s="138"/>
      <c r="AH357" s="138"/>
      <c r="AI357" s="138"/>
      <c r="AJ357" s="138"/>
      <c r="AK357" s="138"/>
      <c r="AL357" s="138"/>
      <c r="AM357" s="138"/>
      <c r="AN357" s="138"/>
      <c r="AO357" s="138"/>
      <c r="AP357" s="138"/>
      <c r="AQ357" s="138"/>
      <c r="AR357" s="138"/>
      <c r="AS357" s="138"/>
      <c r="AT357" s="138"/>
      <c r="AU357" s="138"/>
      <c r="AV357" s="138"/>
      <c r="AW357" s="138"/>
      <c r="AX357" s="138"/>
      <c r="AY357" s="138"/>
      <c r="AZ357" s="138"/>
      <c r="BA357" s="138"/>
      <c r="BB357" s="138"/>
    </row>
    <row r="358" spans="1:54" ht="25.5">
      <c r="A358" s="89" t="s">
        <v>3582</v>
      </c>
      <c r="B358" s="89" t="s">
        <v>3472</v>
      </c>
      <c r="C358" s="92">
        <v>0</v>
      </c>
      <c r="D358" s="92">
        <v>0</v>
      </c>
      <c r="E358" s="92">
        <v>0</v>
      </c>
      <c r="F358" s="92">
        <v>0</v>
      </c>
      <c r="G358" s="92">
        <v>0</v>
      </c>
      <c r="H358" s="92">
        <v>0</v>
      </c>
      <c r="I358" s="92">
        <v>0</v>
      </c>
      <c r="J358" s="92">
        <v>0</v>
      </c>
      <c r="K358" s="92">
        <v>0</v>
      </c>
      <c r="L358" s="92">
        <v>0</v>
      </c>
      <c r="M358" s="115">
        <v>0</v>
      </c>
      <c r="N358" s="115">
        <v>652629559.15395999</v>
      </c>
      <c r="O358" s="115">
        <v>0</v>
      </c>
      <c r="P358" s="115">
        <v>0</v>
      </c>
      <c r="Q358" s="115">
        <v>0</v>
      </c>
      <c r="R358" s="115">
        <v>0</v>
      </c>
      <c r="S358" s="115">
        <v>0</v>
      </c>
      <c r="T358" s="115">
        <v>0</v>
      </c>
      <c r="U358" s="115">
        <v>0</v>
      </c>
      <c r="V358" s="138"/>
      <c r="W358" s="138"/>
      <c r="X358" s="138"/>
      <c r="Y358" s="138"/>
      <c r="Z358" s="138"/>
      <c r="AA358" s="138"/>
      <c r="AB358" s="138"/>
      <c r="AC358" s="138"/>
      <c r="AD358" s="138"/>
      <c r="AE358" s="138"/>
      <c r="AF358" s="138"/>
      <c r="AG358" s="138"/>
      <c r="AH358" s="138"/>
      <c r="AI358" s="138"/>
      <c r="AJ358" s="138"/>
      <c r="AK358" s="138"/>
      <c r="AL358" s="138"/>
      <c r="AM358" s="138"/>
      <c r="AN358" s="138"/>
      <c r="AO358" s="138"/>
      <c r="AP358" s="138"/>
      <c r="AQ358" s="138"/>
      <c r="AR358" s="138"/>
      <c r="AS358" s="138"/>
      <c r="AT358" s="138"/>
      <c r="AU358" s="138"/>
      <c r="AV358" s="138"/>
      <c r="AW358" s="138"/>
      <c r="AX358" s="138"/>
      <c r="AY358" s="138"/>
      <c r="AZ358" s="138"/>
      <c r="BA358" s="138"/>
      <c r="BB358" s="138"/>
    </row>
    <row r="359" spans="1:54">
      <c r="A359" s="89" t="s">
        <v>449</v>
      </c>
      <c r="B359" s="89" t="s">
        <v>0</v>
      </c>
      <c r="C359" s="92">
        <v>-728205507</v>
      </c>
      <c r="D359" s="92">
        <v>-1115005338</v>
      </c>
      <c r="E359" s="92">
        <v>-1003993006.8200001</v>
      </c>
      <c r="F359" s="92">
        <v>-1339564191.99</v>
      </c>
      <c r="G359" s="92">
        <v>-1303348859.8900001</v>
      </c>
      <c r="H359" s="92">
        <v>-1279135085.77</v>
      </c>
      <c r="I359" s="92">
        <v>-1168386587.3199999</v>
      </c>
      <c r="J359" s="92">
        <v>-1331093256.4100001</v>
      </c>
      <c r="K359" s="92">
        <v>1027688469.73</v>
      </c>
      <c r="L359" s="92">
        <v>-2054117379</v>
      </c>
      <c r="M359" s="115">
        <v>-1349030581.5546899</v>
      </c>
      <c r="N359" s="115">
        <v>0</v>
      </c>
      <c r="O359" s="115">
        <v>0</v>
      </c>
      <c r="P359" s="94">
        <v>0</v>
      </c>
      <c r="Q359" s="94">
        <v>0</v>
      </c>
      <c r="R359" s="115">
        <v>0</v>
      </c>
      <c r="S359" s="118">
        <v>0</v>
      </c>
      <c r="T359" s="118">
        <v>0</v>
      </c>
      <c r="U359" s="118">
        <v>0</v>
      </c>
      <c r="V359" s="138"/>
      <c r="W359" s="138"/>
      <c r="X359" s="138"/>
      <c r="Y359" s="138"/>
      <c r="Z359" s="138"/>
      <c r="AA359" s="138"/>
      <c r="AB359" s="138"/>
      <c r="AC359" s="138"/>
      <c r="AD359" s="138"/>
      <c r="AE359" s="138"/>
      <c r="AF359" s="138"/>
      <c r="AG359" s="138"/>
      <c r="AH359" s="138"/>
      <c r="AI359" s="138"/>
      <c r="AJ359" s="138"/>
      <c r="AK359" s="138"/>
      <c r="AL359" s="138"/>
      <c r="AM359" s="138"/>
      <c r="AN359" s="138"/>
      <c r="AO359" s="138"/>
      <c r="AP359" s="138"/>
      <c r="AQ359" s="138"/>
      <c r="AR359" s="138"/>
      <c r="AS359" s="138"/>
      <c r="AT359" s="138"/>
      <c r="AU359" s="138"/>
      <c r="AV359" s="138"/>
      <c r="AW359" s="138"/>
      <c r="AX359" s="138"/>
      <c r="AY359" s="138"/>
      <c r="AZ359" s="138"/>
      <c r="BA359" s="138"/>
      <c r="BB359" s="138"/>
    </row>
    <row r="360" spans="1:54" ht="38.25">
      <c r="A360" s="89" t="s">
        <v>3602</v>
      </c>
      <c r="B360" s="89" t="s">
        <v>3603</v>
      </c>
      <c r="C360" s="92">
        <v>0</v>
      </c>
      <c r="D360" s="92">
        <v>0</v>
      </c>
      <c r="E360" s="92">
        <v>0</v>
      </c>
      <c r="F360" s="92">
        <v>0</v>
      </c>
      <c r="G360" s="92">
        <v>0</v>
      </c>
      <c r="H360" s="92">
        <v>0</v>
      </c>
      <c r="I360" s="92">
        <v>0</v>
      </c>
      <c r="J360" s="92">
        <v>0</v>
      </c>
      <c r="K360" s="92">
        <v>0</v>
      </c>
      <c r="L360" s="92">
        <v>0</v>
      </c>
      <c r="M360" s="115">
        <v>0</v>
      </c>
      <c r="N360" s="115">
        <v>70135653.878480002</v>
      </c>
      <c r="O360" s="115">
        <v>330111947.07483</v>
      </c>
      <c r="P360" s="115">
        <v>573131058.15697002</v>
      </c>
      <c r="Q360" s="115">
        <v>-311464955.73121995</v>
      </c>
      <c r="R360" s="115">
        <v>-1438611488.96299</v>
      </c>
      <c r="S360" s="115">
        <v>-162074598.83000001</v>
      </c>
      <c r="T360" s="115">
        <v>-339884432.70999998</v>
      </c>
      <c r="U360" s="115">
        <v>-475167674.64350998</v>
      </c>
      <c r="V360" s="138"/>
      <c r="W360" s="138"/>
      <c r="X360" s="138"/>
      <c r="Y360" s="138"/>
      <c r="Z360" s="138"/>
      <c r="AA360" s="138"/>
      <c r="AB360" s="138"/>
      <c r="AC360" s="138"/>
      <c r="AD360" s="138"/>
      <c r="AE360" s="138"/>
      <c r="AF360" s="138"/>
      <c r="AG360" s="138"/>
      <c r="AH360" s="138"/>
      <c r="AI360" s="138"/>
      <c r="AJ360" s="138"/>
      <c r="AK360" s="138"/>
      <c r="AL360" s="138"/>
      <c r="AM360" s="138"/>
      <c r="AN360" s="138"/>
      <c r="AO360" s="138"/>
      <c r="AP360" s="138"/>
      <c r="AQ360" s="138"/>
      <c r="AR360" s="138"/>
      <c r="AS360" s="138"/>
      <c r="AT360" s="138"/>
      <c r="AU360" s="138"/>
      <c r="AV360" s="138"/>
      <c r="AW360" s="138"/>
      <c r="AX360" s="138"/>
      <c r="AY360" s="138"/>
      <c r="AZ360" s="138"/>
      <c r="BA360" s="138"/>
      <c r="BB360" s="138"/>
    </row>
    <row r="361" spans="1:54" ht="25.5">
      <c r="A361" s="89" t="s">
        <v>3614</v>
      </c>
      <c r="B361" s="89" t="s">
        <v>3504</v>
      </c>
      <c r="C361" s="92">
        <v>0</v>
      </c>
      <c r="D361" s="92">
        <v>0</v>
      </c>
      <c r="E361" s="92">
        <v>0</v>
      </c>
      <c r="F361" s="92">
        <v>0</v>
      </c>
      <c r="G361" s="92">
        <v>0</v>
      </c>
      <c r="H361" s="92">
        <v>0</v>
      </c>
      <c r="I361" s="92">
        <v>0</v>
      </c>
      <c r="J361" s="92">
        <v>0</v>
      </c>
      <c r="K361" s="92">
        <v>0</v>
      </c>
      <c r="L361" s="92">
        <v>0</v>
      </c>
      <c r="M361" s="115">
        <v>0</v>
      </c>
      <c r="N361" s="115">
        <v>1982.2136699999999</v>
      </c>
      <c r="O361" s="115">
        <v>0</v>
      </c>
      <c r="P361" s="115">
        <v>0</v>
      </c>
      <c r="Q361" s="115">
        <v>0</v>
      </c>
      <c r="R361" s="115">
        <v>0</v>
      </c>
      <c r="S361" s="115">
        <v>0</v>
      </c>
      <c r="T361" s="115">
        <v>0</v>
      </c>
      <c r="U361" s="115">
        <v>0</v>
      </c>
      <c r="V361" s="138"/>
      <c r="W361" s="138"/>
      <c r="X361" s="138"/>
      <c r="Y361" s="138"/>
      <c r="Z361" s="138"/>
      <c r="AA361" s="138"/>
      <c r="AB361" s="138"/>
      <c r="AC361" s="138"/>
      <c r="AD361" s="138"/>
      <c r="AE361" s="138"/>
      <c r="AF361" s="138"/>
      <c r="AG361" s="138"/>
      <c r="AH361" s="138"/>
      <c r="AI361" s="138"/>
      <c r="AJ361" s="138"/>
      <c r="AK361" s="138"/>
      <c r="AL361" s="138"/>
      <c r="AM361" s="138"/>
      <c r="AN361" s="138"/>
      <c r="AO361" s="138"/>
      <c r="AP361" s="138"/>
      <c r="AQ361" s="138"/>
      <c r="AR361" s="138"/>
      <c r="AS361" s="138"/>
      <c r="AT361" s="138"/>
      <c r="AU361" s="138"/>
      <c r="AV361" s="138"/>
      <c r="AW361" s="138"/>
      <c r="AX361" s="138"/>
      <c r="AY361" s="138"/>
      <c r="AZ361" s="138"/>
      <c r="BA361" s="138"/>
      <c r="BB361" s="138"/>
    </row>
    <row r="362" spans="1:54" ht="25.5">
      <c r="A362" s="89" t="s">
        <v>3616</v>
      </c>
      <c r="B362" s="89" t="s">
        <v>3617</v>
      </c>
      <c r="C362" s="92">
        <v>0</v>
      </c>
      <c r="D362" s="92">
        <v>0</v>
      </c>
      <c r="E362" s="92">
        <v>0</v>
      </c>
      <c r="F362" s="92">
        <v>0</v>
      </c>
      <c r="G362" s="92">
        <v>0</v>
      </c>
      <c r="H362" s="92">
        <v>0</v>
      </c>
      <c r="I362" s="92">
        <v>0</v>
      </c>
      <c r="J362" s="92">
        <v>0</v>
      </c>
      <c r="K362" s="92">
        <v>0</v>
      </c>
      <c r="L362" s="92">
        <v>0</v>
      </c>
      <c r="M362" s="115">
        <v>0</v>
      </c>
      <c r="N362" s="115">
        <v>0</v>
      </c>
      <c r="O362" s="115">
        <v>0</v>
      </c>
      <c r="P362" s="115">
        <v>0</v>
      </c>
      <c r="Q362" s="115">
        <v>0</v>
      </c>
      <c r="R362" s="115">
        <v>0</v>
      </c>
      <c r="S362" s="115">
        <v>0</v>
      </c>
      <c r="T362" s="115">
        <v>0</v>
      </c>
      <c r="U362" s="115">
        <v>0</v>
      </c>
      <c r="V362" s="138"/>
      <c r="W362" s="138"/>
      <c r="X362" s="138"/>
      <c r="Y362" s="138"/>
      <c r="Z362" s="138"/>
      <c r="AA362" s="138"/>
      <c r="AB362" s="138"/>
      <c r="AC362" s="138"/>
      <c r="AD362" s="138"/>
      <c r="AE362" s="138"/>
      <c r="AF362" s="138"/>
      <c r="AG362" s="138"/>
      <c r="AH362" s="138"/>
      <c r="AI362" s="138"/>
      <c r="AJ362" s="138"/>
      <c r="AK362" s="138"/>
      <c r="AL362" s="138"/>
      <c r="AM362" s="138"/>
      <c r="AN362" s="138"/>
      <c r="AO362" s="138"/>
      <c r="AP362" s="138"/>
      <c r="AQ362" s="138"/>
      <c r="AR362" s="138"/>
      <c r="AS362" s="138"/>
      <c r="AT362" s="138"/>
      <c r="AU362" s="138"/>
      <c r="AV362" s="138"/>
      <c r="AW362" s="138"/>
      <c r="AX362" s="138"/>
      <c r="AY362" s="138"/>
      <c r="AZ362" s="138"/>
      <c r="BA362" s="138"/>
      <c r="BB362" s="138"/>
    </row>
    <row r="363" spans="1:54" ht="38.25">
      <c r="A363" s="89" t="s">
        <v>3619</v>
      </c>
      <c r="B363" s="89" t="s">
        <v>3508</v>
      </c>
      <c r="C363" s="92">
        <v>0</v>
      </c>
      <c r="D363" s="92">
        <v>0</v>
      </c>
      <c r="E363" s="92">
        <v>0</v>
      </c>
      <c r="F363" s="92">
        <v>0</v>
      </c>
      <c r="G363" s="92">
        <v>0</v>
      </c>
      <c r="H363" s="92">
        <v>0</v>
      </c>
      <c r="I363" s="92">
        <v>0</v>
      </c>
      <c r="J363" s="92">
        <v>0</v>
      </c>
      <c r="K363" s="92">
        <v>0</v>
      </c>
      <c r="L363" s="92">
        <v>0</v>
      </c>
      <c r="M363" s="115">
        <v>0</v>
      </c>
      <c r="N363" s="115">
        <v>0</v>
      </c>
      <c r="O363" s="115">
        <v>0</v>
      </c>
      <c r="P363" s="115">
        <v>0</v>
      </c>
      <c r="Q363" s="115">
        <v>0</v>
      </c>
      <c r="R363" s="115">
        <v>0</v>
      </c>
      <c r="S363" s="115">
        <v>0</v>
      </c>
      <c r="T363" s="115">
        <v>0</v>
      </c>
      <c r="U363" s="115">
        <v>0</v>
      </c>
      <c r="V363" s="138"/>
      <c r="W363" s="138"/>
      <c r="X363" s="138"/>
      <c r="Y363" s="138"/>
      <c r="Z363" s="138"/>
      <c r="AA363" s="138"/>
      <c r="AB363" s="138"/>
      <c r="AC363" s="138"/>
      <c r="AD363" s="138"/>
      <c r="AE363" s="138"/>
      <c r="AF363" s="138"/>
      <c r="AG363" s="138"/>
      <c r="AH363" s="138"/>
      <c r="AI363" s="138"/>
      <c r="AJ363" s="138"/>
      <c r="AK363" s="138"/>
      <c r="AL363" s="138"/>
      <c r="AM363" s="138"/>
      <c r="AN363" s="138"/>
      <c r="AO363" s="138"/>
      <c r="AP363" s="138"/>
      <c r="AQ363" s="138"/>
      <c r="AR363" s="138"/>
      <c r="AS363" s="138"/>
      <c r="AT363" s="138"/>
      <c r="AU363" s="138"/>
      <c r="AV363" s="138"/>
      <c r="AW363" s="138"/>
      <c r="AX363" s="138"/>
      <c r="AY363" s="138"/>
      <c r="AZ363" s="138"/>
      <c r="BA363" s="138"/>
      <c r="BB363" s="138"/>
    </row>
    <row r="364" spans="1:54" ht="38.25">
      <c r="A364" s="89" t="s">
        <v>3626</v>
      </c>
      <c r="B364" s="89" t="s">
        <v>3518</v>
      </c>
      <c r="C364" s="92">
        <v>0</v>
      </c>
      <c r="D364" s="92">
        <v>0</v>
      </c>
      <c r="E364" s="92">
        <v>0</v>
      </c>
      <c r="F364" s="92">
        <v>0</v>
      </c>
      <c r="G364" s="92">
        <v>0</v>
      </c>
      <c r="H364" s="92">
        <v>0</v>
      </c>
      <c r="I364" s="92">
        <v>0</v>
      </c>
      <c r="J364" s="92">
        <v>0</v>
      </c>
      <c r="K364" s="92">
        <v>0</v>
      </c>
      <c r="L364" s="92">
        <v>0</v>
      </c>
      <c r="M364" s="115">
        <v>0</v>
      </c>
      <c r="N364" s="115">
        <v>0</v>
      </c>
      <c r="O364" s="115">
        <v>0</v>
      </c>
      <c r="P364" s="94">
        <v>0</v>
      </c>
      <c r="Q364" s="94">
        <v>0</v>
      </c>
      <c r="R364" s="115">
        <v>0</v>
      </c>
      <c r="S364" s="115">
        <v>1339210.01</v>
      </c>
      <c r="T364" s="115">
        <v>-47246.59</v>
      </c>
      <c r="U364" s="115">
        <v>-220407.495</v>
      </c>
      <c r="V364" s="138"/>
      <c r="W364" s="138"/>
      <c r="X364" s="138"/>
      <c r="Y364" s="138"/>
      <c r="Z364" s="138"/>
      <c r="AA364" s="138"/>
      <c r="AB364" s="138"/>
      <c r="AC364" s="138"/>
      <c r="AD364" s="138"/>
      <c r="AE364" s="138"/>
      <c r="AF364" s="138"/>
      <c r="AG364" s="138"/>
      <c r="AH364" s="138"/>
      <c r="AI364" s="138"/>
      <c r="AJ364" s="138"/>
      <c r="AK364" s="138"/>
      <c r="AL364" s="138"/>
      <c r="AM364" s="138"/>
      <c r="AN364" s="138"/>
      <c r="AO364" s="138"/>
      <c r="AP364" s="138"/>
      <c r="AQ364" s="138"/>
      <c r="AR364" s="138"/>
      <c r="AS364" s="138"/>
      <c r="AT364" s="138"/>
      <c r="AU364" s="138"/>
      <c r="AV364" s="138"/>
      <c r="AW364" s="138"/>
      <c r="AX364" s="138"/>
      <c r="AY364" s="138"/>
      <c r="AZ364" s="138"/>
      <c r="BA364" s="138"/>
      <c r="BB364" s="138"/>
    </row>
    <row r="365" spans="1:54" ht="38.25">
      <c r="A365" s="89" t="s">
        <v>3631</v>
      </c>
      <c r="B365" s="89" t="s">
        <v>3524</v>
      </c>
      <c r="C365" s="92">
        <v>0</v>
      </c>
      <c r="D365" s="95">
        <v>0</v>
      </c>
      <c r="E365" s="95">
        <v>0</v>
      </c>
      <c r="F365" s="95">
        <v>0</v>
      </c>
      <c r="G365" s="95">
        <v>0</v>
      </c>
      <c r="H365" s="95">
        <v>0</v>
      </c>
      <c r="I365" s="95">
        <v>0</v>
      </c>
      <c r="J365" s="95">
        <v>0</v>
      </c>
      <c r="K365" s="95">
        <v>0</v>
      </c>
      <c r="L365" s="95">
        <v>0</v>
      </c>
      <c r="M365" s="95">
        <v>0</v>
      </c>
      <c r="N365" s="115">
        <v>0</v>
      </c>
      <c r="O365" s="115">
        <v>0</v>
      </c>
      <c r="P365" s="115">
        <v>0</v>
      </c>
      <c r="Q365" s="115">
        <v>0</v>
      </c>
      <c r="R365" s="115">
        <v>0</v>
      </c>
      <c r="S365" s="115">
        <v>0</v>
      </c>
      <c r="T365" s="115">
        <v>0</v>
      </c>
      <c r="U365" s="115">
        <v>0</v>
      </c>
      <c r="V365" s="138"/>
      <c r="W365" s="138"/>
      <c r="X365" s="138"/>
      <c r="Y365" s="138"/>
      <c r="Z365" s="138"/>
      <c r="AA365" s="138"/>
      <c r="AB365" s="138"/>
      <c r="AC365" s="138"/>
      <c r="AD365" s="138"/>
      <c r="AE365" s="138"/>
      <c r="AF365" s="138"/>
      <c r="AG365" s="138"/>
      <c r="AH365" s="138"/>
      <c r="AI365" s="138"/>
      <c r="AJ365" s="138"/>
      <c r="AK365" s="138"/>
      <c r="AL365" s="138"/>
      <c r="AM365" s="138"/>
      <c r="AN365" s="138"/>
      <c r="AO365" s="138"/>
      <c r="AP365" s="138"/>
      <c r="AQ365" s="138"/>
      <c r="AR365" s="138"/>
      <c r="AS365" s="138"/>
      <c r="AT365" s="138"/>
      <c r="AU365" s="138"/>
      <c r="AV365" s="138"/>
      <c r="AW365" s="138"/>
      <c r="AX365" s="138"/>
      <c r="AY365" s="138"/>
      <c r="AZ365" s="138"/>
      <c r="BA365" s="138"/>
      <c r="BB365" s="138"/>
    </row>
    <row r="366" spans="1:54" ht="25.5">
      <c r="A366" s="89" t="s">
        <v>3635</v>
      </c>
      <c r="B366" s="89" t="s">
        <v>3636</v>
      </c>
      <c r="C366" s="92">
        <v>0</v>
      </c>
      <c r="D366" s="95">
        <v>0</v>
      </c>
      <c r="E366" s="95">
        <v>0</v>
      </c>
      <c r="F366" s="95">
        <v>0</v>
      </c>
      <c r="G366" s="95">
        <v>0</v>
      </c>
      <c r="H366" s="95">
        <v>0</v>
      </c>
      <c r="I366" s="95">
        <v>0</v>
      </c>
      <c r="J366" s="95">
        <v>0</v>
      </c>
      <c r="K366" s="95">
        <v>0</v>
      </c>
      <c r="L366" s="95">
        <v>0</v>
      </c>
      <c r="M366" s="95">
        <v>0</v>
      </c>
      <c r="N366" s="115">
        <v>63962510.226959996</v>
      </c>
      <c r="O366" s="115">
        <v>63894962.926519997</v>
      </c>
      <c r="P366" s="115">
        <v>69661718.465039998</v>
      </c>
      <c r="Q366" s="115">
        <v>84240143.002939999</v>
      </c>
      <c r="R366" s="115">
        <v>61724114.064709999</v>
      </c>
      <c r="S366" s="115">
        <v>69510768.209999993</v>
      </c>
      <c r="T366" s="115">
        <v>47230467.909999996</v>
      </c>
      <c r="U366" s="115">
        <v>53743621.127180003</v>
      </c>
      <c r="V366" s="138"/>
      <c r="W366" s="138"/>
      <c r="X366" s="138"/>
      <c r="Y366" s="138"/>
      <c r="Z366" s="138"/>
      <c r="AA366" s="138"/>
      <c r="AB366" s="138"/>
      <c r="AC366" s="138"/>
      <c r="AD366" s="138"/>
      <c r="AE366" s="138"/>
      <c r="AF366" s="138"/>
      <c r="AG366" s="138"/>
      <c r="AH366" s="138"/>
      <c r="AI366" s="138"/>
      <c r="AJ366" s="138"/>
      <c r="AK366" s="138"/>
      <c r="AL366" s="138"/>
      <c r="AM366" s="138"/>
      <c r="AN366" s="138"/>
      <c r="AO366" s="138"/>
      <c r="AP366" s="138"/>
      <c r="AQ366" s="138"/>
      <c r="AR366" s="138"/>
      <c r="AS366" s="138"/>
      <c r="AT366" s="138"/>
      <c r="AU366" s="138"/>
      <c r="AV366" s="138"/>
      <c r="AW366" s="138"/>
      <c r="AX366" s="138"/>
      <c r="AY366" s="138"/>
      <c r="AZ366" s="138"/>
      <c r="BA366" s="138"/>
      <c r="BB366" s="138"/>
    </row>
    <row r="367" spans="1:54">
      <c r="A367" s="89" t="s">
        <v>3640</v>
      </c>
      <c r="B367" s="89" t="s">
        <v>7672</v>
      </c>
      <c r="C367" s="92">
        <v>0</v>
      </c>
      <c r="D367" s="95">
        <v>0</v>
      </c>
      <c r="E367" s="95">
        <v>0</v>
      </c>
      <c r="F367" s="95">
        <v>0</v>
      </c>
      <c r="G367" s="95">
        <v>0</v>
      </c>
      <c r="H367" s="95">
        <v>0</v>
      </c>
      <c r="I367" s="95">
        <v>0</v>
      </c>
      <c r="J367" s="95">
        <v>0</v>
      </c>
      <c r="K367" s="95">
        <v>0</v>
      </c>
      <c r="L367" s="95">
        <v>0</v>
      </c>
      <c r="M367" s="95">
        <v>0</v>
      </c>
      <c r="N367" s="115">
        <v>-49777627.416339993</v>
      </c>
      <c r="O367" s="115">
        <v>26953418.609999999</v>
      </c>
      <c r="P367" s="94">
        <v>51230575.693000004</v>
      </c>
      <c r="Q367" s="94">
        <v>77365585.912</v>
      </c>
      <c r="R367" s="115">
        <v>26934280.923999999</v>
      </c>
      <c r="S367" s="115">
        <v>-105074885.63</v>
      </c>
      <c r="T367" s="115">
        <v>33683970.020000003</v>
      </c>
      <c r="U367" s="115">
        <v>116539554.108</v>
      </c>
      <c r="V367" s="138"/>
      <c r="W367" s="138"/>
      <c r="X367" s="138"/>
      <c r="Y367" s="138"/>
      <c r="Z367" s="138"/>
      <c r="AA367" s="138"/>
      <c r="AB367" s="138"/>
      <c r="AC367" s="138"/>
      <c r="AD367" s="138"/>
      <c r="AE367" s="138"/>
      <c r="AF367" s="138"/>
      <c r="AG367" s="138"/>
      <c r="AH367" s="138"/>
      <c r="AI367" s="138"/>
      <c r="AJ367" s="138"/>
      <c r="AK367" s="138"/>
      <c r="AL367" s="138"/>
      <c r="AM367" s="138"/>
      <c r="AN367" s="138"/>
      <c r="AO367" s="138"/>
      <c r="AP367" s="138"/>
      <c r="AQ367" s="138"/>
      <c r="AR367" s="138"/>
      <c r="AS367" s="138"/>
      <c r="AT367" s="138"/>
      <c r="AU367" s="138"/>
      <c r="AV367" s="138"/>
      <c r="AW367" s="138"/>
      <c r="AX367" s="138"/>
      <c r="AY367" s="138"/>
      <c r="AZ367" s="138"/>
      <c r="BA367" s="138"/>
      <c r="BB367" s="138"/>
    </row>
    <row r="368" spans="1:54" ht="25.5">
      <c r="A368" s="89" t="s">
        <v>3647</v>
      </c>
      <c r="B368" s="89" t="s">
        <v>3648</v>
      </c>
      <c r="C368" s="92">
        <v>0</v>
      </c>
      <c r="D368" s="95">
        <v>0</v>
      </c>
      <c r="E368" s="95">
        <v>0</v>
      </c>
      <c r="F368" s="95">
        <v>0</v>
      </c>
      <c r="G368" s="95">
        <v>0</v>
      </c>
      <c r="H368" s="95">
        <v>0</v>
      </c>
      <c r="I368" s="95">
        <v>0</v>
      </c>
      <c r="J368" s="95">
        <v>0</v>
      </c>
      <c r="K368" s="95">
        <v>0</v>
      </c>
      <c r="L368" s="95">
        <v>0</v>
      </c>
      <c r="M368" s="95">
        <v>0</v>
      </c>
      <c r="N368" s="115">
        <v>1228004735.075</v>
      </c>
      <c r="O368" s="115">
        <v>297396161.074</v>
      </c>
      <c r="P368" s="94">
        <v>231933828.06351</v>
      </c>
      <c r="Q368" s="94">
        <v>1616083560.6521699</v>
      </c>
      <c r="R368" s="115">
        <v>2530584360.2781701</v>
      </c>
      <c r="S368" s="115">
        <v>-2126569581.1099999</v>
      </c>
      <c r="T368" s="115">
        <v>1360354700.6900001</v>
      </c>
      <c r="U368" s="115">
        <v>-1843207827.7149999</v>
      </c>
      <c r="V368" s="138"/>
      <c r="W368" s="138"/>
      <c r="X368" s="138"/>
      <c r="Y368" s="138"/>
      <c r="Z368" s="138"/>
      <c r="AA368" s="138"/>
      <c r="AB368" s="138"/>
      <c r="AC368" s="138"/>
      <c r="AD368" s="138"/>
      <c r="AE368" s="138"/>
      <c r="AF368" s="138"/>
      <c r="AG368" s="138"/>
      <c r="AH368" s="138"/>
      <c r="AI368" s="138"/>
      <c r="AJ368" s="138"/>
      <c r="AK368" s="138"/>
      <c r="AL368" s="138"/>
      <c r="AM368" s="138"/>
      <c r="AN368" s="138"/>
      <c r="AO368" s="138"/>
      <c r="AP368" s="138"/>
      <c r="AQ368" s="138"/>
      <c r="AR368" s="138"/>
      <c r="AS368" s="138"/>
      <c r="AT368" s="138"/>
      <c r="AU368" s="138"/>
      <c r="AV368" s="138"/>
      <c r="AW368" s="138"/>
      <c r="AX368" s="138"/>
      <c r="AY368" s="138"/>
      <c r="AZ368" s="138"/>
      <c r="BA368" s="138"/>
      <c r="BB368" s="138"/>
    </row>
    <row r="369" spans="1:54" ht="63.75">
      <c r="A369" s="89" t="s">
        <v>7650</v>
      </c>
      <c r="B369" s="89" t="s">
        <v>7651</v>
      </c>
      <c r="C369" s="92">
        <v>0</v>
      </c>
      <c r="D369" s="95">
        <v>0</v>
      </c>
      <c r="E369" s="95">
        <v>0</v>
      </c>
      <c r="F369" s="95">
        <v>0</v>
      </c>
      <c r="G369" s="95">
        <v>0</v>
      </c>
      <c r="H369" s="95">
        <v>0</v>
      </c>
      <c r="I369" s="95">
        <v>0</v>
      </c>
      <c r="J369" s="95">
        <v>0</v>
      </c>
      <c r="K369" s="95">
        <v>0</v>
      </c>
      <c r="L369" s="95">
        <v>0</v>
      </c>
      <c r="M369" s="95">
        <v>0</v>
      </c>
      <c r="N369" s="115">
        <v>0</v>
      </c>
      <c r="O369" s="115">
        <v>0</v>
      </c>
      <c r="P369" s="94">
        <v>878326.93495000002</v>
      </c>
      <c r="Q369" s="94">
        <v>688211.01045000006</v>
      </c>
      <c r="R369" s="115">
        <v>0</v>
      </c>
      <c r="S369" s="115">
        <v>0</v>
      </c>
      <c r="T369" s="115">
        <v>0</v>
      </c>
      <c r="U369" s="115">
        <v>0</v>
      </c>
      <c r="V369" s="138"/>
      <c r="W369" s="138"/>
      <c r="X369" s="138"/>
      <c r="Y369" s="138"/>
      <c r="Z369" s="138"/>
      <c r="AA369" s="138"/>
      <c r="AB369" s="138"/>
      <c r="AC369" s="138"/>
      <c r="AD369" s="138"/>
      <c r="AE369" s="138"/>
      <c r="AF369" s="138"/>
      <c r="AG369" s="138"/>
      <c r="AH369" s="138"/>
      <c r="AI369" s="138"/>
      <c r="AJ369" s="138"/>
      <c r="AK369" s="138"/>
      <c r="AL369" s="138"/>
      <c r="AM369" s="138"/>
      <c r="AN369" s="138"/>
      <c r="AO369" s="138"/>
      <c r="AP369" s="138"/>
      <c r="AQ369" s="138"/>
      <c r="AR369" s="138"/>
      <c r="AS369" s="138"/>
      <c r="AT369" s="138"/>
      <c r="AU369" s="138"/>
      <c r="AV369" s="138"/>
      <c r="AW369" s="138"/>
      <c r="AX369" s="138"/>
      <c r="AY369" s="138"/>
      <c r="AZ369" s="138"/>
      <c r="BA369" s="138"/>
      <c r="BB369" s="138"/>
    </row>
    <row r="370" spans="1:54">
      <c r="A370" s="89" t="s">
        <v>450</v>
      </c>
      <c r="B370" s="89" t="s">
        <v>164</v>
      </c>
      <c r="C370" s="92">
        <v>-9313354322.1000004</v>
      </c>
      <c r="D370" s="95">
        <v>-17313936857.150002</v>
      </c>
      <c r="E370" s="95">
        <v>-15937255039.91</v>
      </c>
      <c r="F370" s="95">
        <v>-16112439110.370001</v>
      </c>
      <c r="G370" s="95">
        <v>11505887792.200001</v>
      </c>
      <c r="H370" s="95">
        <v>18563673487.540001</v>
      </c>
      <c r="I370" s="95">
        <v>-15648507017.870001</v>
      </c>
      <c r="J370" s="95">
        <v>-46495468553.360001</v>
      </c>
      <c r="K370" s="95">
        <v>-53202999678.120003</v>
      </c>
      <c r="L370" s="95">
        <v>-27807469015.91</v>
      </c>
      <c r="M370" s="95">
        <v>-26870155097.8391</v>
      </c>
      <c r="N370" s="115">
        <v>-51134701263.807297</v>
      </c>
      <c r="O370" s="115">
        <v>-10916316264.3703</v>
      </c>
      <c r="P370" s="115">
        <v>-94635813657.423203</v>
      </c>
      <c r="Q370" s="115">
        <v>-90802831558.405502</v>
      </c>
      <c r="R370" s="115">
        <v>-116616830300.584</v>
      </c>
      <c r="S370" s="115">
        <v>11019071997.84</v>
      </c>
      <c r="T370" s="115">
        <v>-148868324113.85999</v>
      </c>
      <c r="U370" s="115">
        <v>-73913817348.626801</v>
      </c>
      <c r="V370" s="138"/>
      <c r="W370" s="138"/>
      <c r="X370" s="138"/>
      <c r="Y370" s="138"/>
      <c r="Z370" s="138"/>
      <c r="AA370" s="138"/>
      <c r="AB370" s="138"/>
      <c r="AC370" s="138"/>
      <c r="AD370" s="138"/>
      <c r="AE370" s="138"/>
      <c r="AF370" s="138"/>
      <c r="AG370" s="138"/>
      <c r="AH370" s="138"/>
      <c r="AI370" s="138"/>
      <c r="AJ370" s="138"/>
      <c r="AK370" s="138"/>
      <c r="AL370" s="138"/>
      <c r="AM370" s="138"/>
      <c r="AN370" s="138"/>
      <c r="AO370" s="138"/>
      <c r="AP370" s="138"/>
      <c r="AQ370" s="138"/>
      <c r="AR370" s="138"/>
      <c r="AS370" s="138"/>
      <c r="AT370" s="138"/>
      <c r="AU370" s="138"/>
      <c r="AV370" s="138"/>
      <c r="AW370" s="138"/>
      <c r="AX370" s="138"/>
      <c r="AY370" s="138"/>
      <c r="AZ370" s="138"/>
      <c r="BA370" s="138"/>
      <c r="BB370" s="138"/>
    </row>
    <row r="371" spans="1:54">
      <c r="A371" s="89" t="s">
        <v>3651</v>
      </c>
      <c r="B371" s="89" t="s">
        <v>3652</v>
      </c>
      <c r="C371" s="92">
        <v>0</v>
      </c>
      <c r="D371" s="95">
        <v>0</v>
      </c>
      <c r="E371" s="95">
        <v>0</v>
      </c>
      <c r="F371" s="95">
        <v>0</v>
      </c>
      <c r="G371" s="95">
        <v>11505887792.200001</v>
      </c>
      <c r="H371" s="95">
        <v>18563673487.540001</v>
      </c>
      <c r="I371" s="95">
        <v>0</v>
      </c>
      <c r="J371" s="95">
        <v>0</v>
      </c>
      <c r="K371" s="95">
        <v>0</v>
      </c>
      <c r="L371" s="95">
        <v>0</v>
      </c>
      <c r="M371" s="95">
        <v>0</v>
      </c>
      <c r="N371" s="115">
        <v>2598898422.6737599</v>
      </c>
      <c r="O371" s="115">
        <v>0</v>
      </c>
      <c r="P371" s="94">
        <v>0</v>
      </c>
      <c r="Q371" s="94">
        <v>0</v>
      </c>
      <c r="R371" s="115">
        <v>0</v>
      </c>
      <c r="S371" s="115">
        <v>11019071997.84</v>
      </c>
      <c r="T371" s="115">
        <v>0</v>
      </c>
      <c r="U371" s="115">
        <v>0</v>
      </c>
      <c r="V371" s="138"/>
      <c r="W371" s="138"/>
      <c r="X371" s="138"/>
      <c r="Y371" s="138"/>
      <c r="Z371" s="138"/>
      <c r="AA371" s="138"/>
      <c r="AB371" s="138"/>
      <c r="AC371" s="138"/>
      <c r="AD371" s="138"/>
      <c r="AE371" s="138"/>
      <c r="AF371" s="138"/>
      <c r="AG371" s="138"/>
      <c r="AH371" s="138"/>
      <c r="AI371" s="138"/>
      <c r="AJ371" s="138"/>
      <c r="AK371" s="138"/>
      <c r="AL371" s="138"/>
      <c r="AM371" s="138"/>
      <c r="AN371" s="138"/>
      <c r="AO371" s="138"/>
      <c r="AP371" s="138"/>
      <c r="AQ371" s="138"/>
      <c r="AR371" s="138"/>
      <c r="AS371" s="138"/>
      <c r="AT371" s="138"/>
      <c r="AU371" s="138"/>
      <c r="AV371" s="138"/>
      <c r="AW371" s="138"/>
      <c r="AX371" s="138"/>
      <c r="AY371" s="138"/>
      <c r="AZ371" s="138"/>
      <c r="BA371" s="138"/>
      <c r="BB371" s="138"/>
    </row>
    <row r="372" spans="1:54">
      <c r="A372" s="89" t="s">
        <v>3657</v>
      </c>
      <c r="B372" s="89" t="s">
        <v>3658</v>
      </c>
      <c r="C372" s="92">
        <v>-9313354322.1000004</v>
      </c>
      <c r="D372" s="95">
        <v>-17313936857.150002</v>
      </c>
      <c r="E372" s="95">
        <v>0</v>
      </c>
      <c r="F372" s="95">
        <v>0</v>
      </c>
      <c r="G372" s="95">
        <v>0</v>
      </c>
      <c r="H372" s="95">
        <v>0</v>
      </c>
      <c r="I372" s="95">
        <v>-15648507017.870001</v>
      </c>
      <c r="J372" s="95">
        <v>-46495468553.360001</v>
      </c>
      <c r="K372" s="95">
        <v>-53202999678.120003</v>
      </c>
      <c r="L372" s="95">
        <v>-27807469015.91</v>
      </c>
      <c r="M372" s="95">
        <v>-26870155097.8391</v>
      </c>
      <c r="N372" s="115">
        <v>-53733599686.481102</v>
      </c>
      <c r="O372" s="115">
        <v>10916316264.3703</v>
      </c>
      <c r="P372" s="94">
        <v>-94635813657.423203</v>
      </c>
      <c r="Q372" s="94">
        <v>-90802831558.405502</v>
      </c>
      <c r="R372" s="115">
        <v>-116616830300.584</v>
      </c>
      <c r="S372" s="115">
        <v>0</v>
      </c>
      <c r="T372" s="115">
        <v>-148868324113.85999</v>
      </c>
      <c r="U372" s="115">
        <v>-73913817348.626801</v>
      </c>
      <c r="V372" s="138"/>
      <c r="W372" s="138"/>
      <c r="X372" s="138"/>
      <c r="Y372" s="138"/>
      <c r="Z372" s="138"/>
      <c r="AA372" s="138"/>
      <c r="AB372" s="138"/>
      <c r="AC372" s="138"/>
      <c r="AD372" s="138"/>
      <c r="AE372" s="138"/>
      <c r="AF372" s="138"/>
      <c r="AG372" s="138"/>
      <c r="AH372" s="138"/>
      <c r="AI372" s="138"/>
      <c r="AJ372" s="138"/>
      <c r="AK372" s="138"/>
      <c r="AL372" s="138"/>
      <c r="AM372" s="138"/>
      <c r="AN372" s="138"/>
      <c r="AO372" s="138"/>
      <c r="AP372" s="138"/>
      <c r="AQ372" s="138"/>
      <c r="AR372" s="138"/>
      <c r="AS372" s="138"/>
      <c r="AT372" s="138"/>
      <c r="AU372" s="138"/>
      <c r="AV372" s="138"/>
      <c r="AW372" s="138"/>
      <c r="AX372" s="138"/>
      <c r="AY372" s="138"/>
      <c r="AZ372" s="138"/>
      <c r="BA372" s="138"/>
      <c r="BB372" s="138"/>
    </row>
    <row r="373" spans="1:54" ht="25.5">
      <c r="A373" s="89" t="s">
        <v>3663</v>
      </c>
      <c r="B373" s="89" t="s">
        <v>3664</v>
      </c>
      <c r="C373" s="92"/>
      <c r="D373" s="95">
        <v>0</v>
      </c>
      <c r="E373" s="95">
        <v>0</v>
      </c>
      <c r="F373" s="95">
        <v>0</v>
      </c>
      <c r="G373" s="95">
        <v>0</v>
      </c>
      <c r="H373" s="95">
        <v>0</v>
      </c>
      <c r="I373" s="95">
        <v>0</v>
      </c>
      <c r="J373" s="95">
        <v>0</v>
      </c>
      <c r="K373" s="95">
        <v>0</v>
      </c>
      <c r="L373" s="95">
        <v>0</v>
      </c>
      <c r="M373" s="95">
        <v>0</v>
      </c>
      <c r="N373" s="115">
        <v>7214487063.2952099</v>
      </c>
      <c r="O373" s="115">
        <v>9283134223.9790802</v>
      </c>
      <c r="P373" s="115">
        <v>17195412219.213001</v>
      </c>
      <c r="Q373" s="115">
        <v>-7551603183.4855194</v>
      </c>
      <c r="R373" s="115">
        <v>-4834066473.2980499</v>
      </c>
      <c r="S373" s="115">
        <v>-11017613715.98</v>
      </c>
      <c r="T373" s="115">
        <v>-9451080909.3899994</v>
      </c>
      <c r="U373" s="115">
        <v>-19269280903.564301</v>
      </c>
      <c r="V373" s="138"/>
      <c r="W373" s="138"/>
      <c r="X373" s="138"/>
      <c r="Y373" s="138"/>
      <c r="Z373" s="138"/>
      <c r="AA373" s="138"/>
      <c r="AB373" s="138"/>
      <c r="AC373" s="138"/>
      <c r="AD373" s="138"/>
      <c r="AE373" s="138"/>
      <c r="AF373" s="138"/>
      <c r="AG373" s="138"/>
      <c r="AH373" s="138"/>
      <c r="AI373" s="138"/>
      <c r="AJ373" s="138"/>
      <c r="AK373" s="138"/>
      <c r="AL373" s="138"/>
      <c r="AM373" s="138"/>
      <c r="AN373" s="138"/>
      <c r="AO373" s="138"/>
      <c r="AP373" s="138"/>
      <c r="AQ373" s="138"/>
      <c r="AR373" s="138"/>
      <c r="AS373" s="138"/>
      <c r="AT373" s="138"/>
      <c r="AU373" s="138"/>
      <c r="AV373" s="138"/>
      <c r="AW373" s="138"/>
      <c r="AX373" s="138"/>
      <c r="AY373" s="138"/>
      <c r="AZ373" s="138"/>
      <c r="BA373" s="138"/>
      <c r="BB373" s="138"/>
    </row>
    <row r="374" spans="1:54">
      <c r="A374" s="89" t="s">
        <v>3671</v>
      </c>
      <c r="B374" s="89" t="s">
        <v>3672</v>
      </c>
      <c r="C374" s="95"/>
      <c r="D374" s="95">
        <v>0</v>
      </c>
      <c r="E374" s="95">
        <v>0</v>
      </c>
      <c r="F374" s="95">
        <v>0</v>
      </c>
      <c r="G374" s="95">
        <v>0</v>
      </c>
      <c r="H374" s="95">
        <v>0</v>
      </c>
      <c r="I374" s="95">
        <v>0</v>
      </c>
      <c r="J374" s="95">
        <v>0</v>
      </c>
      <c r="K374" s="95">
        <v>0</v>
      </c>
      <c r="L374" s="95">
        <v>0</v>
      </c>
      <c r="M374" s="95">
        <v>0</v>
      </c>
      <c r="N374" s="115">
        <v>13507992526.5061</v>
      </c>
      <c r="O374" s="115">
        <v>12874198613.0534</v>
      </c>
      <c r="P374" s="115">
        <v>13784837040.0909</v>
      </c>
      <c r="Q374" s="115">
        <v>15444234290.8281</v>
      </c>
      <c r="R374" s="115">
        <v>18020254598.146</v>
      </c>
      <c r="S374" s="115">
        <v>16515166666.16</v>
      </c>
      <c r="T374" s="115">
        <v>18704497786.66</v>
      </c>
      <c r="U374" s="115">
        <v>19292934540.829201</v>
      </c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  <c r="AL374" s="138"/>
      <c r="AM374" s="138"/>
      <c r="AN374" s="138"/>
      <c r="AO374" s="138"/>
      <c r="AP374" s="138"/>
      <c r="AQ374" s="138"/>
      <c r="AR374" s="138"/>
      <c r="AS374" s="138"/>
      <c r="AT374" s="138"/>
      <c r="AU374" s="138"/>
      <c r="AV374" s="138"/>
      <c r="AW374" s="138"/>
      <c r="AX374" s="138"/>
      <c r="AY374" s="138"/>
      <c r="AZ374" s="138"/>
      <c r="BA374" s="138"/>
      <c r="BB374" s="138"/>
    </row>
    <row r="375" spans="1:54">
      <c r="A375" s="119">
        <v>4</v>
      </c>
      <c r="B375" s="88" t="s">
        <v>3677</v>
      </c>
      <c r="C375" s="104">
        <v>164302824624</v>
      </c>
      <c r="D375" s="104">
        <v>180276609076</v>
      </c>
      <c r="E375" s="104">
        <v>196892051469</v>
      </c>
      <c r="F375" s="113">
        <v>206162746566</v>
      </c>
      <c r="G375" s="113">
        <v>254969313726</v>
      </c>
      <c r="H375" s="113">
        <v>282333522949</v>
      </c>
      <c r="I375" s="113">
        <v>288222994461</v>
      </c>
      <c r="J375" s="104">
        <v>300775804503</v>
      </c>
      <c r="K375" s="113">
        <v>305504755695</v>
      </c>
      <c r="L375" s="113">
        <v>331632777548</v>
      </c>
      <c r="M375" s="113">
        <v>312463056897.185</v>
      </c>
      <c r="N375" s="113">
        <v>390652315625.41901</v>
      </c>
      <c r="O375" s="113">
        <v>449125153610.65002</v>
      </c>
      <c r="P375" s="113">
        <v>445956820160.72601</v>
      </c>
      <c r="Q375" s="113">
        <v>473112462832.46301</v>
      </c>
      <c r="R375" s="113">
        <v>630060783795.95703</v>
      </c>
      <c r="S375" s="113">
        <v>805404889940.29004</v>
      </c>
      <c r="T375" s="113">
        <v>745914767382.13</v>
      </c>
      <c r="U375" s="113">
        <v>850590278002.104</v>
      </c>
      <c r="V375" s="138"/>
      <c r="W375" s="138"/>
      <c r="X375" s="138"/>
      <c r="Y375" s="138"/>
      <c r="Z375" s="138"/>
      <c r="AA375" s="138"/>
      <c r="AB375" s="138"/>
      <c r="AC375" s="138"/>
      <c r="AD375" s="138"/>
      <c r="AE375" s="138"/>
      <c r="AF375" s="138"/>
      <c r="AG375" s="138"/>
      <c r="AH375" s="138"/>
      <c r="AI375" s="138"/>
      <c r="AJ375" s="138"/>
      <c r="AK375" s="138"/>
      <c r="AL375" s="138"/>
      <c r="AM375" s="138"/>
      <c r="AN375" s="138"/>
      <c r="AO375" s="138"/>
      <c r="AP375" s="138"/>
      <c r="AQ375" s="138"/>
      <c r="AR375" s="138"/>
      <c r="AS375" s="138"/>
      <c r="AT375" s="138"/>
      <c r="AU375" s="138"/>
      <c r="AV375" s="138"/>
      <c r="AW375" s="138"/>
      <c r="AX375" s="138"/>
      <c r="AY375" s="138"/>
      <c r="AZ375" s="138"/>
      <c r="BA375" s="138"/>
      <c r="BB375" s="138"/>
    </row>
    <row r="376" spans="1:54">
      <c r="A376" s="89" t="s">
        <v>3679</v>
      </c>
      <c r="B376" s="89" t="s">
        <v>4680</v>
      </c>
      <c r="C376" s="95">
        <v>75929823617</v>
      </c>
      <c r="D376" s="95">
        <v>74419328123</v>
      </c>
      <c r="E376" s="95">
        <v>76739758397</v>
      </c>
      <c r="F376" s="115">
        <v>79515124823</v>
      </c>
      <c r="G376" s="115">
        <v>107356510106</v>
      </c>
      <c r="H376" s="115">
        <v>121178154396</v>
      </c>
      <c r="I376" s="115">
        <v>123330487825</v>
      </c>
      <c r="J376" s="95">
        <v>137224722921</v>
      </c>
      <c r="K376" s="115">
        <v>147337273418</v>
      </c>
      <c r="L376" s="115">
        <v>153985669309</v>
      </c>
      <c r="M376" s="115">
        <v>155639290051.28601</v>
      </c>
      <c r="N376" s="115">
        <v>185249809947.03</v>
      </c>
      <c r="O376" s="115">
        <v>210725588994.77701</v>
      </c>
      <c r="P376" s="115">
        <v>172324196749.431</v>
      </c>
      <c r="Q376" s="115">
        <v>191355665111.90302</v>
      </c>
      <c r="R376" s="115">
        <v>239151668866.87601</v>
      </c>
      <c r="S376" s="115">
        <v>298197454784.02002</v>
      </c>
      <c r="T376" s="115">
        <v>343525451772.72998</v>
      </c>
      <c r="U376" s="115">
        <v>369734141942.98401</v>
      </c>
      <c r="V376" s="138"/>
      <c r="W376" s="138"/>
      <c r="X376" s="138"/>
      <c r="Y376" s="138"/>
      <c r="Z376" s="138"/>
      <c r="AA376" s="138"/>
      <c r="AB376" s="138"/>
      <c r="AC376" s="138"/>
      <c r="AD376" s="138"/>
      <c r="AE376" s="138"/>
      <c r="AF376" s="138"/>
      <c r="AG376" s="138"/>
      <c r="AH376" s="138"/>
      <c r="AI376" s="138"/>
      <c r="AJ376" s="138"/>
      <c r="AK376" s="138"/>
      <c r="AL376" s="138"/>
      <c r="AM376" s="138"/>
      <c r="AN376" s="138"/>
      <c r="AO376" s="138"/>
      <c r="AP376" s="138"/>
      <c r="AQ376" s="138"/>
      <c r="AR376" s="138"/>
      <c r="AS376" s="138"/>
      <c r="AT376" s="138"/>
      <c r="AU376" s="138"/>
      <c r="AV376" s="138"/>
      <c r="AW376" s="138"/>
      <c r="AX376" s="138"/>
      <c r="AY376" s="138"/>
      <c r="AZ376" s="138"/>
      <c r="BA376" s="138"/>
      <c r="BB376" s="138"/>
    </row>
    <row r="377" spans="1:54">
      <c r="A377" s="89" t="s">
        <v>7673</v>
      </c>
      <c r="B377" s="89" t="s">
        <v>1334</v>
      </c>
      <c r="C377" s="95">
        <v>63260355549</v>
      </c>
      <c r="D377" s="95">
        <v>59380739796</v>
      </c>
      <c r="E377" s="95">
        <v>60116576293</v>
      </c>
      <c r="F377" s="115">
        <v>61550449642</v>
      </c>
      <c r="G377" s="115">
        <v>85813551151</v>
      </c>
      <c r="H377" s="115">
        <v>79918732916</v>
      </c>
      <c r="I377" s="115">
        <v>81782412884</v>
      </c>
      <c r="J377" s="95">
        <v>94310058307</v>
      </c>
      <c r="K377" s="115">
        <v>104105840605</v>
      </c>
      <c r="L377" s="115">
        <v>107589951830</v>
      </c>
      <c r="M377" s="115">
        <v>118665880396.345</v>
      </c>
      <c r="N377" s="115">
        <v>126508524141.011</v>
      </c>
      <c r="O377" s="115">
        <v>141881078150.604</v>
      </c>
      <c r="P377" s="115">
        <v>129110373755.966</v>
      </c>
      <c r="Q377" s="115">
        <v>140777288374.737</v>
      </c>
      <c r="R377" s="115">
        <v>182885691403.427</v>
      </c>
      <c r="S377" s="115">
        <v>234270616010.07001</v>
      </c>
      <c r="T377" s="115">
        <v>234792736943.32999</v>
      </c>
      <c r="U377" s="115">
        <v>253886677474.48099</v>
      </c>
      <c r="V377" s="138"/>
      <c r="W377" s="138"/>
      <c r="X377" s="138"/>
      <c r="Y377" s="138"/>
      <c r="Z377" s="138"/>
      <c r="AA377" s="138"/>
      <c r="AB377" s="138"/>
      <c r="AC377" s="138"/>
      <c r="AD377" s="138"/>
      <c r="AE377" s="138"/>
      <c r="AF377" s="138"/>
      <c r="AG377" s="138"/>
      <c r="AH377" s="138"/>
      <c r="AI377" s="138"/>
      <c r="AJ377" s="138"/>
      <c r="AK377" s="138"/>
      <c r="AL377" s="138"/>
      <c r="AM377" s="138"/>
      <c r="AN377" s="138"/>
      <c r="AO377" s="138"/>
      <c r="AP377" s="138"/>
      <c r="AQ377" s="138"/>
      <c r="AR377" s="138"/>
      <c r="AS377" s="138"/>
      <c r="AT377" s="138"/>
      <c r="AU377" s="138"/>
      <c r="AV377" s="138"/>
      <c r="AW377" s="138"/>
      <c r="AX377" s="138"/>
      <c r="AY377" s="138"/>
      <c r="AZ377" s="138"/>
      <c r="BA377" s="138"/>
      <c r="BB377" s="138"/>
    </row>
    <row r="378" spans="1:54">
      <c r="A378" s="89" t="s">
        <v>3740</v>
      </c>
      <c r="B378" s="89" t="s">
        <v>3741</v>
      </c>
      <c r="C378" s="95">
        <v>11725120167</v>
      </c>
      <c r="D378" s="95">
        <v>12942635612</v>
      </c>
      <c r="E378" s="95">
        <v>13374462007</v>
      </c>
      <c r="F378" s="115">
        <v>15893298543</v>
      </c>
      <c r="G378" s="115">
        <v>16780348312</v>
      </c>
      <c r="H378" s="115">
        <v>34765973189</v>
      </c>
      <c r="I378" s="115">
        <v>36874537746</v>
      </c>
      <c r="J378" s="95">
        <v>39103756670</v>
      </c>
      <c r="K378" s="115">
        <v>41283186670</v>
      </c>
      <c r="L378" s="115">
        <v>44207509674</v>
      </c>
      <c r="M378" s="115">
        <v>34795473192.155304</v>
      </c>
      <c r="N378" s="115">
        <v>35582841166.555099</v>
      </c>
      <c r="O378" s="115">
        <v>44030101599.722099</v>
      </c>
      <c r="P378" s="115">
        <v>17948521492.0574</v>
      </c>
      <c r="Q378" s="115">
        <v>23512248513.2938</v>
      </c>
      <c r="R378" s="115">
        <v>25021914032.152897</v>
      </c>
      <c r="S378" s="115">
        <v>28823871349.459999</v>
      </c>
      <c r="T378" s="115">
        <v>32094963377.779999</v>
      </c>
      <c r="U378" s="115">
        <v>33633446671.8316</v>
      </c>
      <c r="V378" s="138"/>
      <c r="W378" s="138"/>
      <c r="X378" s="138"/>
      <c r="Y378" s="138"/>
      <c r="Z378" s="138"/>
      <c r="AA378" s="138"/>
      <c r="AB378" s="138"/>
      <c r="AC378" s="138"/>
      <c r="AD378" s="138"/>
      <c r="AE378" s="138"/>
      <c r="AF378" s="138"/>
      <c r="AG378" s="138"/>
      <c r="AH378" s="138"/>
      <c r="AI378" s="138"/>
      <c r="AJ378" s="138"/>
      <c r="AK378" s="138"/>
      <c r="AL378" s="138"/>
      <c r="AM378" s="138"/>
      <c r="AN378" s="138"/>
      <c r="AO378" s="138"/>
      <c r="AP378" s="138"/>
      <c r="AQ378" s="138"/>
      <c r="AR378" s="138"/>
      <c r="AS378" s="138"/>
      <c r="AT378" s="138"/>
      <c r="AU378" s="138"/>
      <c r="AV378" s="138"/>
      <c r="AW378" s="138"/>
      <c r="AX378" s="138"/>
      <c r="AY378" s="138"/>
      <c r="AZ378" s="138"/>
      <c r="BA378" s="138"/>
      <c r="BB378" s="138"/>
    </row>
    <row r="379" spans="1:54">
      <c r="A379" s="89" t="s">
        <v>3791</v>
      </c>
      <c r="B379" s="89" t="s">
        <v>154</v>
      </c>
      <c r="C379" s="95">
        <v>0</v>
      </c>
      <c r="D379" s="95">
        <v>0</v>
      </c>
      <c r="E379" s="95">
        <v>0</v>
      </c>
      <c r="F379" s="115">
        <v>0</v>
      </c>
      <c r="G379" s="115">
        <v>0</v>
      </c>
      <c r="H379" s="115">
        <v>1731679203</v>
      </c>
      <c r="I379" s="115">
        <v>178047987</v>
      </c>
      <c r="J379" s="95">
        <v>108459100</v>
      </c>
      <c r="K379" s="115">
        <v>49416303</v>
      </c>
      <c r="L379" s="115">
        <v>6035189</v>
      </c>
      <c r="M379" s="115">
        <v>2135633.6054400001</v>
      </c>
      <c r="N379" s="115">
        <v>0.09</v>
      </c>
      <c r="O379" s="115">
        <v>0</v>
      </c>
      <c r="P379" s="115">
        <v>0</v>
      </c>
      <c r="Q379" s="115">
        <v>0</v>
      </c>
      <c r="R379" s="115">
        <v>0</v>
      </c>
      <c r="S379" s="115">
        <v>0</v>
      </c>
      <c r="T379" s="115">
        <v>0</v>
      </c>
      <c r="U379" s="115">
        <v>0</v>
      </c>
      <c r="V379" s="138"/>
      <c r="W379" s="138"/>
      <c r="X379" s="138"/>
      <c r="Y379" s="138"/>
      <c r="Z379" s="138"/>
      <c r="AA379" s="138"/>
      <c r="AB379" s="138"/>
      <c r="AC379" s="138"/>
      <c r="AD379" s="138"/>
      <c r="AE379" s="138"/>
      <c r="AF379" s="138"/>
      <c r="AG379" s="138"/>
      <c r="AH379" s="138"/>
      <c r="AI379" s="138"/>
      <c r="AJ379" s="138"/>
      <c r="AK379" s="138"/>
      <c r="AL379" s="138"/>
      <c r="AM379" s="138"/>
      <c r="AN379" s="138"/>
      <c r="AO379" s="138"/>
      <c r="AP379" s="138"/>
      <c r="AQ379" s="138"/>
      <c r="AR379" s="138"/>
      <c r="AS379" s="138"/>
      <c r="AT379" s="138"/>
      <c r="AU379" s="138"/>
      <c r="AV379" s="138"/>
      <c r="AW379" s="138"/>
      <c r="AX379" s="138"/>
      <c r="AY379" s="138"/>
      <c r="AZ379" s="138"/>
      <c r="BA379" s="138"/>
      <c r="BB379" s="138"/>
    </row>
    <row r="380" spans="1:54">
      <c r="A380" s="89" t="s">
        <v>3795</v>
      </c>
      <c r="B380" s="89" t="s">
        <v>133</v>
      </c>
      <c r="C380" s="95">
        <v>2767505861</v>
      </c>
      <c r="D380" s="95">
        <v>3049610149</v>
      </c>
      <c r="E380" s="95">
        <v>3441976708</v>
      </c>
      <c r="F380" s="115">
        <v>3727502396</v>
      </c>
      <c r="G380" s="115">
        <v>4164389827</v>
      </c>
      <c r="H380" s="115">
        <v>4688186591</v>
      </c>
      <c r="I380" s="115">
        <v>3240701405</v>
      </c>
      <c r="J380" s="95">
        <v>2357056264</v>
      </c>
      <c r="K380" s="115">
        <v>2526557615</v>
      </c>
      <c r="L380" s="115">
        <v>2822950526</v>
      </c>
      <c r="M380" s="115">
        <v>2784964927.8713703</v>
      </c>
      <c r="N380" s="115">
        <v>3114944156.3301201</v>
      </c>
      <c r="O380" s="115">
        <v>3224053375.2747202</v>
      </c>
      <c r="P380" s="115">
        <v>3262553244.3615098</v>
      </c>
      <c r="Q380" s="115">
        <v>3491600461.8528399</v>
      </c>
      <c r="R380" s="115">
        <v>4024737278.75069</v>
      </c>
      <c r="S380" s="115">
        <v>4527813593.4200001</v>
      </c>
      <c r="T380" s="115">
        <v>4946493439.2299995</v>
      </c>
      <c r="U380" s="115">
        <v>5392526551.5254498</v>
      </c>
      <c r="V380" s="138"/>
      <c r="W380" s="138"/>
      <c r="X380" s="138"/>
      <c r="Y380" s="138"/>
      <c r="Z380" s="138"/>
      <c r="AA380" s="138"/>
      <c r="AB380" s="138"/>
      <c r="AC380" s="138"/>
      <c r="AD380" s="138"/>
      <c r="AE380" s="138"/>
      <c r="AF380" s="138"/>
      <c r="AG380" s="138"/>
      <c r="AH380" s="138"/>
      <c r="AI380" s="138"/>
      <c r="AJ380" s="138"/>
      <c r="AK380" s="138"/>
      <c r="AL380" s="138"/>
      <c r="AM380" s="138"/>
      <c r="AN380" s="138"/>
      <c r="AO380" s="138"/>
      <c r="AP380" s="138"/>
      <c r="AQ380" s="138"/>
      <c r="AR380" s="138"/>
      <c r="AS380" s="138"/>
      <c r="AT380" s="138"/>
      <c r="AU380" s="138"/>
      <c r="AV380" s="138"/>
      <c r="AW380" s="138"/>
      <c r="AX380" s="138"/>
      <c r="AY380" s="138"/>
      <c r="AZ380" s="138"/>
      <c r="BA380" s="138"/>
      <c r="BB380" s="138"/>
    </row>
    <row r="381" spans="1:54">
      <c r="A381" s="89" t="s">
        <v>3800</v>
      </c>
      <c r="B381" s="89" t="s">
        <v>166</v>
      </c>
      <c r="C381" s="95">
        <v>984983305</v>
      </c>
      <c r="D381" s="95">
        <v>642571246</v>
      </c>
      <c r="E381" s="95">
        <v>1294676798</v>
      </c>
      <c r="F381" s="115">
        <v>433490630</v>
      </c>
      <c r="G381" s="115">
        <v>1258101287</v>
      </c>
      <c r="H381" s="115">
        <v>1215656307</v>
      </c>
      <c r="I381" s="115">
        <v>1760518719</v>
      </c>
      <c r="J381" s="95">
        <v>1982256830</v>
      </c>
      <c r="K381" s="115">
        <v>18473431</v>
      </c>
      <c r="L381" s="115">
        <v>18003935</v>
      </c>
      <c r="M381" s="115">
        <v>21854131.309999999</v>
      </c>
      <c r="N381" s="115">
        <v>95448465.024000004</v>
      </c>
      <c r="O381" s="115">
        <v>161147145.34514999</v>
      </c>
      <c r="P381" s="115">
        <v>126652959.30024001</v>
      </c>
      <c r="Q381" s="115">
        <v>167208736.991</v>
      </c>
      <c r="R381" s="115">
        <v>294771717.74840999</v>
      </c>
      <c r="S381" s="115">
        <v>363370026.92000002</v>
      </c>
      <c r="T381" s="115">
        <v>364078148.87</v>
      </c>
      <c r="U381" s="115">
        <v>473148087.29383004</v>
      </c>
      <c r="V381" s="138"/>
      <c r="W381" s="138"/>
      <c r="X381" s="138"/>
      <c r="Y381" s="138"/>
      <c r="Z381" s="138"/>
      <c r="AA381" s="138"/>
      <c r="AB381" s="138"/>
      <c r="AC381" s="138"/>
      <c r="AD381" s="138"/>
      <c r="AE381" s="138"/>
      <c r="AF381" s="138"/>
      <c r="AG381" s="138"/>
      <c r="AH381" s="138"/>
      <c r="AI381" s="138"/>
      <c r="AJ381" s="138"/>
      <c r="AK381" s="138"/>
      <c r="AL381" s="138"/>
      <c r="AM381" s="138"/>
      <c r="AN381" s="138"/>
      <c r="AO381" s="138"/>
      <c r="AP381" s="138"/>
      <c r="AQ381" s="138"/>
      <c r="AR381" s="138"/>
      <c r="AS381" s="138"/>
      <c r="AT381" s="138"/>
      <c r="AU381" s="138"/>
      <c r="AV381" s="138"/>
      <c r="AW381" s="138"/>
      <c r="AX381" s="138"/>
      <c r="AY381" s="138"/>
      <c r="AZ381" s="138"/>
      <c r="BA381" s="138"/>
      <c r="BB381" s="138"/>
    </row>
    <row r="382" spans="1:54" ht="25.5">
      <c r="A382" s="89" t="s">
        <v>3808</v>
      </c>
      <c r="B382" s="89" t="s">
        <v>1114</v>
      </c>
      <c r="C382" s="95">
        <v>0</v>
      </c>
      <c r="D382" s="95">
        <v>0</v>
      </c>
      <c r="E382" s="95">
        <v>0</v>
      </c>
      <c r="F382" s="115">
        <v>0</v>
      </c>
      <c r="G382" s="115">
        <v>0</v>
      </c>
      <c r="H382" s="115">
        <v>0</v>
      </c>
      <c r="I382" s="115">
        <v>0</v>
      </c>
      <c r="J382" s="95">
        <v>0</v>
      </c>
      <c r="K382" s="115">
        <v>0</v>
      </c>
      <c r="L382" s="115">
        <v>0</v>
      </c>
      <c r="M382" s="115">
        <v>0</v>
      </c>
      <c r="N382" s="115">
        <v>20533302854.667</v>
      </c>
      <c r="O382" s="115">
        <v>22159121785.096397</v>
      </c>
      <c r="P382" s="115">
        <v>22475759217.0695</v>
      </c>
      <c r="Q382" s="115">
        <v>24167754794.051998</v>
      </c>
      <c r="R382" s="115">
        <v>27876757171.0653</v>
      </c>
      <c r="S382" s="115">
        <v>31441956419.700001</v>
      </c>
      <c r="T382" s="115">
        <v>34969819678.440002</v>
      </c>
      <c r="U382" s="115">
        <v>38311672908.331001</v>
      </c>
      <c r="V382" s="138"/>
      <c r="W382" s="138"/>
      <c r="X382" s="138"/>
      <c r="Y382" s="138"/>
      <c r="Z382" s="138"/>
      <c r="AA382" s="138"/>
      <c r="AB382" s="138"/>
      <c r="AC382" s="138"/>
      <c r="AD382" s="138"/>
      <c r="AE382" s="138"/>
      <c r="AF382" s="138"/>
      <c r="AG382" s="138"/>
      <c r="AH382" s="138"/>
      <c r="AI382" s="138"/>
      <c r="AJ382" s="138"/>
      <c r="AK382" s="138"/>
      <c r="AL382" s="138"/>
      <c r="AM382" s="138"/>
      <c r="AN382" s="138"/>
      <c r="AO382" s="138"/>
      <c r="AP382" s="138"/>
      <c r="AQ382" s="138"/>
      <c r="AR382" s="138"/>
      <c r="AS382" s="138"/>
      <c r="AT382" s="138"/>
      <c r="AU382" s="138"/>
      <c r="AV382" s="138"/>
      <c r="AW382" s="138"/>
      <c r="AX382" s="138"/>
      <c r="AY382" s="138"/>
      <c r="AZ382" s="138"/>
      <c r="BA382" s="138"/>
      <c r="BB382" s="138"/>
    </row>
    <row r="383" spans="1:54" ht="38.25">
      <c r="A383" s="89" t="s">
        <v>7818</v>
      </c>
      <c r="B383" s="89" t="s">
        <v>7822</v>
      </c>
      <c r="C383" s="95">
        <v>0</v>
      </c>
      <c r="D383" s="95">
        <v>0</v>
      </c>
      <c r="E383" s="95">
        <v>0</v>
      </c>
      <c r="F383" s="95">
        <v>0</v>
      </c>
      <c r="G383" s="95">
        <v>0</v>
      </c>
      <c r="H383" s="95">
        <v>0</v>
      </c>
      <c r="I383" s="95">
        <v>0</v>
      </c>
      <c r="J383" s="95">
        <v>0</v>
      </c>
      <c r="K383" s="95">
        <v>0</v>
      </c>
      <c r="L383" s="95">
        <v>0</v>
      </c>
      <c r="M383" s="95">
        <v>0</v>
      </c>
      <c r="N383" s="95">
        <v>0</v>
      </c>
      <c r="O383" s="95">
        <v>0</v>
      </c>
      <c r="P383" s="95">
        <v>0</v>
      </c>
      <c r="Q383" s="95">
        <v>0</v>
      </c>
      <c r="R383" s="95">
        <v>0</v>
      </c>
      <c r="S383" s="95">
        <v>0</v>
      </c>
      <c r="T383" s="95">
        <v>38113650650.860001</v>
      </c>
      <c r="U383" s="95">
        <v>39709737225.403999</v>
      </c>
      <c r="V383" s="138"/>
      <c r="W383" s="138"/>
      <c r="X383" s="138"/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  <c r="AL383" s="138"/>
      <c r="AM383" s="138"/>
      <c r="AN383" s="138"/>
      <c r="AO383" s="138"/>
      <c r="AP383" s="138"/>
      <c r="AQ383" s="138"/>
      <c r="AR383" s="138"/>
      <c r="AS383" s="138"/>
      <c r="AT383" s="138"/>
      <c r="AU383" s="138"/>
      <c r="AV383" s="138"/>
      <c r="AW383" s="138"/>
      <c r="AX383" s="138"/>
      <c r="AY383" s="138"/>
      <c r="AZ383" s="138"/>
      <c r="BA383" s="138"/>
      <c r="BB383" s="138"/>
    </row>
    <row r="384" spans="1:54">
      <c r="A384" s="89" t="s">
        <v>3818</v>
      </c>
      <c r="B384" s="89" t="s">
        <v>3819</v>
      </c>
      <c r="C384" s="95">
        <v>-2808141265</v>
      </c>
      <c r="D384" s="95">
        <v>-1596228680</v>
      </c>
      <c r="E384" s="95">
        <v>-1487933409</v>
      </c>
      <c r="F384" s="115">
        <v>-2089616388</v>
      </c>
      <c r="G384" s="115">
        <v>-659880471</v>
      </c>
      <c r="H384" s="115">
        <v>-1142073810</v>
      </c>
      <c r="I384" s="115">
        <v>-505730916</v>
      </c>
      <c r="J384" s="95">
        <v>-636864250</v>
      </c>
      <c r="K384" s="115">
        <v>-646201206</v>
      </c>
      <c r="L384" s="115">
        <v>-658781845</v>
      </c>
      <c r="M384" s="115">
        <v>-631018230.00092006</v>
      </c>
      <c r="N384" s="115">
        <v>-585250836.64734995</v>
      </c>
      <c r="O384" s="115">
        <v>-729913061.26584995</v>
      </c>
      <c r="P384" s="115">
        <v>-599663919.32361996</v>
      </c>
      <c r="Q384" s="115">
        <v>-760435769.02322996</v>
      </c>
      <c r="R384" s="115">
        <v>-952202736.26853001</v>
      </c>
      <c r="S384" s="115">
        <v>-1230172615.53</v>
      </c>
      <c r="T384" s="140">
        <v>-1756290465.79</v>
      </c>
      <c r="U384" s="140">
        <v>-1673066975.8834801</v>
      </c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  <c r="AL384" s="138"/>
      <c r="AM384" s="138"/>
      <c r="AN384" s="138"/>
      <c r="AO384" s="138"/>
      <c r="AP384" s="138"/>
      <c r="AQ384" s="138"/>
      <c r="AR384" s="138"/>
      <c r="AS384" s="138"/>
      <c r="AT384" s="138"/>
      <c r="AU384" s="138"/>
      <c r="AV384" s="138"/>
      <c r="AW384" s="138"/>
      <c r="AX384" s="138"/>
      <c r="AY384" s="138"/>
      <c r="AZ384" s="138"/>
      <c r="BA384" s="138"/>
      <c r="BB384" s="138"/>
    </row>
    <row r="385" spans="1:54">
      <c r="A385" s="89" t="s">
        <v>3858</v>
      </c>
      <c r="B385" s="89" t="s">
        <v>132</v>
      </c>
      <c r="C385" s="95">
        <v>21933562594</v>
      </c>
      <c r="D385" s="95">
        <v>29888261559</v>
      </c>
      <c r="E385" s="95">
        <v>32892949787</v>
      </c>
      <c r="F385" s="115">
        <v>42640017615</v>
      </c>
      <c r="G385" s="115">
        <v>63745364794</v>
      </c>
      <c r="H385" s="115">
        <v>67587245819</v>
      </c>
      <c r="I385" s="115">
        <v>69436609565</v>
      </c>
      <c r="J385" s="95">
        <v>62461823976</v>
      </c>
      <c r="K385" s="115">
        <v>48062218958</v>
      </c>
      <c r="L385" s="115">
        <v>46288591707</v>
      </c>
      <c r="M385" s="115">
        <v>56500085612.648499</v>
      </c>
      <c r="N385" s="115">
        <v>72846213528.779007</v>
      </c>
      <c r="O385" s="115">
        <v>76741735902.888596</v>
      </c>
      <c r="P385" s="115">
        <v>55440225135.277496</v>
      </c>
      <c r="Q385" s="115">
        <v>99247592000.292007</v>
      </c>
      <c r="R385" s="115">
        <v>167264845315.96301</v>
      </c>
      <c r="S385" s="115">
        <v>153777628331.53</v>
      </c>
      <c r="T385" s="115">
        <v>134906903389.45</v>
      </c>
      <c r="U385" s="115">
        <v>120709459751.864</v>
      </c>
      <c r="V385" s="138"/>
      <c r="W385" s="138"/>
      <c r="X385" s="138"/>
      <c r="Y385" s="138"/>
      <c r="Z385" s="138"/>
      <c r="AA385" s="138"/>
      <c r="AB385" s="138"/>
      <c r="AC385" s="138"/>
      <c r="AD385" s="138"/>
      <c r="AE385" s="138"/>
      <c r="AF385" s="138"/>
      <c r="AG385" s="138"/>
      <c r="AH385" s="138"/>
      <c r="AI385" s="138"/>
      <c r="AJ385" s="138"/>
      <c r="AK385" s="138"/>
      <c r="AL385" s="138"/>
      <c r="AM385" s="138"/>
      <c r="AN385" s="138"/>
      <c r="AO385" s="138"/>
      <c r="AP385" s="138"/>
      <c r="AQ385" s="138"/>
      <c r="AR385" s="138"/>
      <c r="AS385" s="138"/>
      <c r="AT385" s="138"/>
      <c r="AU385" s="138"/>
      <c r="AV385" s="138"/>
      <c r="AW385" s="138"/>
      <c r="AX385" s="138"/>
      <c r="AY385" s="138"/>
      <c r="AZ385" s="138"/>
      <c r="BA385" s="138"/>
      <c r="BB385" s="138"/>
    </row>
    <row r="386" spans="1:54" ht="25.5">
      <c r="A386" s="89" t="s">
        <v>3859</v>
      </c>
      <c r="B386" s="89" t="s">
        <v>951</v>
      </c>
      <c r="C386" s="95">
        <v>872830224</v>
      </c>
      <c r="D386" s="95">
        <v>31323773</v>
      </c>
      <c r="E386" s="95">
        <v>31821715</v>
      </c>
      <c r="F386" s="115">
        <v>26553502</v>
      </c>
      <c r="G386" s="115">
        <v>28539662</v>
      </c>
      <c r="H386" s="115">
        <v>32639161</v>
      </c>
      <c r="I386" s="115">
        <v>30984376</v>
      </c>
      <c r="J386" s="95">
        <v>30129039</v>
      </c>
      <c r="K386" s="115">
        <v>49049889</v>
      </c>
      <c r="L386" s="115">
        <v>51546595</v>
      </c>
      <c r="M386" s="115">
        <v>80997195.856820002</v>
      </c>
      <c r="N386" s="115">
        <v>71505582.24391</v>
      </c>
      <c r="O386" s="115">
        <v>28461346.841499999</v>
      </c>
      <c r="P386" s="115">
        <v>42338183.13453</v>
      </c>
      <c r="Q386" s="115">
        <v>19877589.191300001</v>
      </c>
      <c r="R386" s="115">
        <v>0</v>
      </c>
      <c r="S386" s="115">
        <v>0</v>
      </c>
      <c r="T386" s="115">
        <v>0</v>
      </c>
      <c r="U386" s="115">
        <v>0</v>
      </c>
      <c r="V386" s="138"/>
      <c r="W386" s="138"/>
      <c r="X386" s="138"/>
      <c r="Y386" s="138"/>
      <c r="Z386" s="138"/>
      <c r="AA386" s="138"/>
      <c r="AB386" s="138"/>
      <c r="AC386" s="138"/>
      <c r="AD386" s="138"/>
      <c r="AE386" s="138"/>
      <c r="AF386" s="138"/>
      <c r="AG386" s="138"/>
      <c r="AH386" s="138"/>
      <c r="AI386" s="138"/>
      <c r="AJ386" s="138"/>
      <c r="AK386" s="138"/>
      <c r="AL386" s="138"/>
      <c r="AM386" s="138"/>
      <c r="AN386" s="138"/>
      <c r="AO386" s="138"/>
      <c r="AP386" s="138"/>
      <c r="AQ386" s="138"/>
      <c r="AR386" s="138"/>
      <c r="AS386" s="138"/>
      <c r="AT386" s="138"/>
      <c r="AU386" s="138"/>
      <c r="AV386" s="138"/>
      <c r="AW386" s="138"/>
      <c r="AX386" s="138"/>
      <c r="AY386" s="138"/>
      <c r="AZ386" s="138"/>
      <c r="BA386" s="138"/>
      <c r="BB386" s="138"/>
    </row>
    <row r="387" spans="1:54">
      <c r="A387" s="89" t="s">
        <v>3873</v>
      </c>
      <c r="B387" s="89" t="s">
        <v>953</v>
      </c>
      <c r="C387" s="95">
        <v>7857636179</v>
      </c>
      <c r="D387" s="95">
        <v>14709546724</v>
      </c>
      <c r="E387" s="95">
        <v>14875405380</v>
      </c>
      <c r="F387" s="115">
        <v>20574412863</v>
      </c>
      <c r="G387" s="115">
        <v>34776801211</v>
      </c>
      <c r="H387" s="115">
        <v>37502879987</v>
      </c>
      <c r="I387" s="115">
        <v>39234426165</v>
      </c>
      <c r="J387" s="95">
        <v>34425636362</v>
      </c>
      <c r="K387" s="115">
        <v>24232295035</v>
      </c>
      <c r="L387" s="115">
        <v>20916066935</v>
      </c>
      <c r="M387" s="115">
        <v>26542915367.675999</v>
      </c>
      <c r="N387" s="115">
        <v>35771425717.718002</v>
      </c>
      <c r="O387" s="115">
        <v>35739065616.196999</v>
      </c>
      <c r="P387" s="115">
        <v>24440002657.800999</v>
      </c>
      <c r="Q387" s="115">
        <v>40841723373.782997</v>
      </c>
      <c r="R387" s="115">
        <v>0</v>
      </c>
      <c r="S387" s="115">
        <v>0</v>
      </c>
      <c r="T387" s="115">
        <v>0</v>
      </c>
      <c r="U387" s="115">
        <v>0</v>
      </c>
      <c r="V387" s="138"/>
      <c r="W387" s="138"/>
      <c r="X387" s="138"/>
      <c r="Y387" s="138"/>
      <c r="Z387" s="138"/>
      <c r="AA387" s="138"/>
      <c r="AB387" s="138"/>
      <c r="AC387" s="138"/>
      <c r="AD387" s="138"/>
      <c r="AE387" s="138"/>
      <c r="AF387" s="138"/>
      <c r="AG387" s="138"/>
      <c r="AH387" s="138"/>
      <c r="AI387" s="138"/>
      <c r="AJ387" s="138"/>
      <c r="AK387" s="138"/>
      <c r="AL387" s="138"/>
      <c r="AM387" s="138"/>
      <c r="AN387" s="138"/>
      <c r="AO387" s="138"/>
      <c r="AP387" s="138"/>
      <c r="AQ387" s="138"/>
      <c r="AR387" s="138"/>
      <c r="AS387" s="138"/>
      <c r="AT387" s="138"/>
      <c r="AU387" s="138"/>
      <c r="AV387" s="138"/>
      <c r="AW387" s="138"/>
      <c r="AX387" s="138"/>
      <c r="AY387" s="138"/>
      <c r="AZ387" s="138"/>
      <c r="BA387" s="138"/>
      <c r="BB387" s="138"/>
    </row>
    <row r="388" spans="1:54">
      <c r="A388" s="89" t="s">
        <v>3878</v>
      </c>
      <c r="B388" s="89" t="s">
        <v>955</v>
      </c>
      <c r="C388" s="95">
        <v>230890304</v>
      </c>
      <c r="D388" s="95">
        <v>71654237</v>
      </c>
      <c r="E388" s="95">
        <v>138470394</v>
      </c>
      <c r="F388" s="115">
        <v>176567378</v>
      </c>
      <c r="G388" s="115">
        <v>165508776</v>
      </c>
      <c r="H388" s="115">
        <v>191402451</v>
      </c>
      <c r="I388" s="115">
        <v>198464239</v>
      </c>
      <c r="J388" s="95">
        <v>195735136</v>
      </c>
      <c r="K388" s="115">
        <v>203396965</v>
      </c>
      <c r="L388" s="115">
        <v>211596356</v>
      </c>
      <c r="M388" s="115">
        <v>217552717.16628</v>
      </c>
      <c r="N388" s="115">
        <v>221262163.56210998</v>
      </c>
      <c r="O388" s="115">
        <v>251257988.65432</v>
      </c>
      <c r="P388" s="115">
        <v>217237999.63457999</v>
      </c>
      <c r="Q388" s="115">
        <v>237417194.87961999</v>
      </c>
      <c r="R388" s="115">
        <v>0</v>
      </c>
      <c r="S388" s="115">
        <v>0</v>
      </c>
      <c r="T388" s="115">
        <v>0</v>
      </c>
      <c r="U388" s="115">
        <v>0</v>
      </c>
      <c r="V388" s="138"/>
      <c r="W388" s="138"/>
      <c r="X388" s="138"/>
      <c r="Y388" s="138"/>
      <c r="Z388" s="138"/>
      <c r="AA388" s="138"/>
      <c r="AB388" s="138"/>
      <c r="AC388" s="138"/>
      <c r="AD388" s="138"/>
      <c r="AE388" s="138"/>
      <c r="AF388" s="138"/>
      <c r="AG388" s="138"/>
      <c r="AH388" s="138"/>
      <c r="AI388" s="138"/>
      <c r="AJ388" s="138"/>
      <c r="AK388" s="138"/>
      <c r="AL388" s="138"/>
      <c r="AM388" s="138"/>
      <c r="AN388" s="138"/>
      <c r="AO388" s="138"/>
      <c r="AP388" s="138"/>
      <c r="AQ388" s="138"/>
      <c r="AR388" s="138"/>
      <c r="AS388" s="138"/>
      <c r="AT388" s="138"/>
      <c r="AU388" s="138"/>
      <c r="AV388" s="138"/>
      <c r="AW388" s="138"/>
      <c r="AX388" s="138"/>
      <c r="AY388" s="138"/>
      <c r="AZ388" s="138"/>
      <c r="BA388" s="138"/>
      <c r="BB388" s="138"/>
    </row>
    <row r="389" spans="1:54">
      <c r="A389" s="89" t="s">
        <v>3881</v>
      </c>
      <c r="B389" s="89" t="s">
        <v>115</v>
      </c>
      <c r="C389" s="95">
        <v>12348816742</v>
      </c>
      <c r="D389" s="95">
        <v>14460305666</v>
      </c>
      <c r="E389" s="95">
        <v>17101695349</v>
      </c>
      <c r="F389" s="115">
        <v>20714338786</v>
      </c>
      <c r="G389" s="115">
        <v>27062372573</v>
      </c>
      <c r="H389" s="115">
        <v>27236535582</v>
      </c>
      <c r="I389" s="115">
        <v>27730903499</v>
      </c>
      <c r="J389" s="95">
        <v>25723669499</v>
      </c>
      <c r="K389" s="115">
        <v>21435531410</v>
      </c>
      <c r="L389" s="115">
        <v>22858825603</v>
      </c>
      <c r="M389" s="115">
        <v>27445104492.7906</v>
      </c>
      <c r="N389" s="115">
        <v>34112256364.763397</v>
      </c>
      <c r="O389" s="115">
        <v>35396345244.896103</v>
      </c>
      <c r="P389" s="115">
        <v>25923751614.778198</v>
      </c>
      <c r="Q389" s="115">
        <v>46350780037.122299</v>
      </c>
      <c r="R389" s="115">
        <v>141906121507.069</v>
      </c>
      <c r="S389" s="115">
        <v>134800314145.19</v>
      </c>
      <c r="T389" s="115">
        <v>121678418753.14</v>
      </c>
      <c r="U389" s="115">
        <v>109395467996.84399</v>
      </c>
      <c r="V389" s="138"/>
      <c r="W389" s="138"/>
      <c r="X389" s="138"/>
      <c r="Y389" s="138"/>
      <c r="Z389" s="138"/>
      <c r="AA389" s="138"/>
      <c r="AB389" s="138"/>
      <c r="AC389" s="138"/>
      <c r="AD389" s="138"/>
      <c r="AE389" s="138"/>
      <c r="AF389" s="138"/>
      <c r="AG389" s="138"/>
      <c r="AH389" s="138"/>
      <c r="AI389" s="138"/>
      <c r="AJ389" s="138"/>
      <c r="AK389" s="138"/>
      <c r="AL389" s="138"/>
      <c r="AM389" s="138"/>
      <c r="AN389" s="138"/>
      <c r="AO389" s="138"/>
      <c r="AP389" s="138"/>
      <c r="AQ389" s="138"/>
      <c r="AR389" s="138"/>
      <c r="AS389" s="138"/>
      <c r="AT389" s="138"/>
      <c r="AU389" s="138"/>
      <c r="AV389" s="138"/>
      <c r="AW389" s="138"/>
      <c r="AX389" s="138"/>
      <c r="AY389" s="138"/>
      <c r="AZ389" s="138"/>
      <c r="BA389" s="138"/>
      <c r="BB389" s="138"/>
    </row>
    <row r="390" spans="1:54">
      <c r="A390" s="89" t="s">
        <v>3896</v>
      </c>
      <c r="B390" s="89" t="s">
        <v>959</v>
      </c>
      <c r="C390" s="95">
        <v>90784804</v>
      </c>
      <c r="D390" s="95">
        <v>96493956</v>
      </c>
      <c r="E390" s="95">
        <v>141128470</v>
      </c>
      <c r="F390" s="115">
        <v>57619413</v>
      </c>
      <c r="G390" s="115">
        <v>3959360</v>
      </c>
      <c r="H390" s="115">
        <v>8899744</v>
      </c>
      <c r="I390" s="115">
        <v>0</v>
      </c>
      <c r="J390" s="95">
        <v>0</v>
      </c>
      <c r="K390" s="115">
        <v>0</v>
      </c>
      <c r="L390" s="115">
        <v>0</v>
      </c>
      <c r="M390" s="115">
        <v>0</v>
      </c>
      <c r="N390" s="115">
        <v>0</v>
      </c>
      <c r="O390" s="115">
        <v>0</v>
      </c>
      <c r="P390" s="115">
        <v>309640.32821000001</v>
      </c>
      <c r="Q390" s="115">
        <v>297638</v>
      </c>
      <c r="R390" s="115">
        <v>0</v>
      </c>
      <c r="S390" s="115">
        <v>0</v>
      </c>
      <c r="T390" s="115">
        <v>0</v>
      </c>
      <c r="U390" s="115">
        <v>0</v>
      </c>
      <c r="V390" s="138"/>
      <c r="W390" s="138"/>
      <c r="X390" s="138"/>
      <c r="Y390" s="138"/>
      <c r="Z390" s="138"/>
      <c r="AA390" s="138"/>
      <c r="AB390" s="138"/>
      <c r="AC390" s="138"/>
      <c r="AD390" s="138"/>
      <c r="AE390" s="138"/>
      <c r="AF390" s="138"/>
      <c r="AG390" s="138"/>
      <c r="AH390" s="138"/>
      <c r="AI390" s="138"/>
      <c r="AJ390" s="138"/>
      <c r="AK390" s="138"/>
      <c r="AL390" s="138"/>
      <c r="AM390" s="138"/>
      <c r="AN390" s="138"/>
      <c r="AO390" s="138"/>
      <c r="AP390" s="138"/>
      <c r="AQ390" s="138"/>
      <c r="AR390" s="138"/>
      <c r="AS390" s="138"/>
      <c r="AT390" s="138"/>
      <c r="AU390" s="138"/>
      <c r="AV390" s="138"/>
      <c r="AW390" s="138"/>
      <c r="AX390" s="138"/>
      <c r="AY390" s="138"/>
      <c r="AZ390" s="138"/>
      <c r="BA390" s="138"/>
      <c r="BB390" s="138"/>
    </row>
    <row r="391" spans="1:54">
      <c r="A391" s="89" t="s">
        <v>3901</v>
      </c>
      <c r="B391" s="89" t="s">
        <v>961</v>
      </c>
      <c r="C391" s="95">
        <v>611019121</v>
      </c>
      <c r="D391" s="95">
        <v>607051572</v>
      </c>
      <c r="E391" s="95">
        <v>719536502</v>
      </c>
      <c r="F391" s="115">
        <v>1206756290</v>
      </c>
      <c r="G391" s="115">
        <v>1882168591</v>
      </c>
      <c r="H391" s="115">
        <v>2808675906</v>
      </c>
      <c r="I391" s="115">
        <v>2447479509</v>
      </c>
      <c r="J391" s="95">
        <v>2195315312</v>
      </c>
      <c r="K391" s="115">
        <v>2270380744</v>
      </c>
      <c r="L391" s="115">
        <v>2416038830</v>
      </c>
      <c r="M391" s="115">
        <v>2301114571.8678904</v>
      </c>
      <c r="N391" s="115">
        <v>2765156709.3025699</v>
      </c>
      <c r="O391" s="115">
        <v>5458316842.2777996</v>
      </c>
      <c r="P391" s="115">
        <v>4915042030.9612598</v>
      </c>
      <c r="Q391" s="115">
        <v>11937018099.634699</v>
      </c>
      <c r="R391" s="115">
        <v>25445625202.429802</v>
      </c>
      <c r="S391" s="115">
        <v>19140256720.299999</v>
      </c>
      <c r="T391" s="115">
        <v>13310420482.77</v>
      </c>
      <c r="U391" s="115">
        <v>11438550350.753199</v>
      </c>
      <c r="V391" s="138"/>
      <c r="W391" s="138"/>
      <c r="X391" s="138"/>
      <c r="Y391" s="138"/>
      <c r="Z391" s="138"/>
      <c r="AA391" s="138"/>
      <c r="AB391" s="138"/>
      <c r="AC391" s="138"/>
      <c r="AD391" s="138"/>
      <c r="AE391" s="138"/>
      <c r="AF391" s="138"/>
      <c r="AG391" s="138"/>
      <c r="AH391" s="138"/>
      <c r="AI391" s="138"/>
      <c r="AJ391" s="138"/>
      <c r="AK391" s="138"/>
      <c r="AL391" s="138"/>
      <c r="AM391" s="138"/>
      <c r="AN391" s="138"/>
      <c r="AO391" s="138"/>
      <c r="AP391" s="138"/>
      <c r="AQ391" s="138"/>
      <c r="AR391" s="138"/>
      <c r="AS391" s="138"/>
      <c r="AT391" s="138"/>
      <c r="AU391" s="138"/>
      <c r="AV391" s="138"/>
      <c r="AW391" s="138"/>
      <c r="AX391" s="138"/>
      <c r="AY391" s="138"/>
      <c r="AZ391" s="138"/>
      <c r="BA391" s="138"/>
      <c r="BB391" s="138"/>
    </row>
    <row r="392" spans="1:54" ht="25.5">
      <c r="A392" s="89" t="s">
        <v>3933</v>
      </c>
      <c r="B392" s="89" t="s">
        <v>3934</v>
      </c>
      <c r="C392" s="95">
        <v>-78414780</v>
      </c>
      <c r="D392" s="95">
        <v>-88114369</v>
      </c>
      <c r="E392" s="95">
        <v>-115108023</v>
      </c>
      <c r="F392" s="115">
        <v>-116230617</v>
      </c>
      <c r="G392" s="115">
        <v>-173985379</v>
      </c>
      <c r="H392" s="115">
        <v>-193787012</v>
      </c>
      <c r="I392" s="115">
        <v>-205648223</v>
      </c>
      <c r="J392" s="95">
        <v>-108661372</v>
      </c>
      <c r="K392" s="115">
        <v>-128435085</v>
      </c>
      <c r="L392" s="115">
        <v>-165482612</v>
      </c>
      <c r="M392" s="115">
        <v>-87598732.709040001</v>
      </c>
      <c r="N392" s="115">
        <v>-95393008.811000004</v>
      </c>
      <c r="O392" s="115">
        <v>-131711135.9782</v>
      </c>
      <c r="P392" s="115">
        <v>-98456991.360259995</v>
      </c>
      <c r="Q392" s="115">
        <v>-139521932.31889001</v>
      </c>
      <c r="R392" s="115">
        <v>-86901393.536080003</v>
      </c>
      <c r="S392" s="115">
        <v>-162942533.96000001</v>
      </c>
      <c r="T392" s="140">
        <v>-81935846.459999993</v>
      </c>
      <c r="U392" s="140">
        <v>-124558595.73285</v>
      </c>
      <c r="V392" s="138"/>
      <c r="W392" s="138"/>
      <c r="X392" s="138"/>
      <c r="Y392" s="138"/>
      <c r="Z392" s="138"/>
      <c r="AA392" s="138"/>
      <c r="AB392" s="138"/>
      <c r="AC392" s="138"/>
      <c r="AD392" s="138"/>
      <c r="AE392" s="138"/>
      <c r="AF392" s="138"/>
      <c r="AG392" s="138"/>
      <c r="AH392" s="138"/>
      <c r="AI392" s="138"/>
      <c r="AJ392" s="138"/>
      <c r="AK392" s="138"/>
      <c r="AL392" s="138"/>
      <c r="AM392" s="138"/>
      <c r="AN392" s="138"/>
      <c r="AO392" s="138"/>
      <c r="AP392" s="138"/>
      <c r="AQ392" s="138"/>
      <c r="AR392" s="138"/>
      <c r="AS392" s="138"/>
      <c r="AT392" s="138"/>
      <c r="AU392" s="138"/>
      <c r="AV392" s="138"/>
      <c r="AW392" s="138"/>
      <c r="AX392" s="138"/>
      <c r="AY392" s="138"/>
      <c r="AZ392" s="138"/>
      <c r="BA392" s="138"/>
      <c r="BB392" s="138"/>
    </row>
    <row r="393" spans="1:54">
      <c r="A393" s="89" t="s">
        <v>3940</v>
      </c>
      <c r="B393" s="89" t="s">
        <v>2861</v>
      </c>
      <c r="C393" s="95">
        <v>14290555487</v>
      </c>
      <c r="D393" s="95">
        <v>14805838018</v>
      </c>
      <c r="E393" s="95">
        <v>15800806902</v>
      </c>
      <c r="F393" s="115">
        <v>19715469306</v>
      </c>
      <c r="G393" s="115">
        <v>20500973434</v>
      </c>
      <c r="H393" s="115">
        <v>21545514950</v>
      </c>
      <c r="I393" s="115">
        <v>28353983170</v>
      </c>
      <c r="J393" s="95">
        <v>30866170126</v>
      </c>
      <c r="K393" s="115">
        <v>35045676722</v>
      </c>
      <c r="L393" s="115">
        <v>29268242969</v>
      </c>
      <c r="M393" s="115">
        <v>27064967054.627102</v>
      </c>
      <c r="N393" s="115">
        <v>29042412878.893898</v>
      </c>
      <c r="O393" s="115">
        <v>31784728129.893299</v>
      </c>
      <c r="P393" s="115">
        <v>31472325335.2509</v>
      </c>
      <c r="Q393" s="115">
        <v>35080551485.787895</v>
      </c>
      <c r="R393" s="115">
        <v>40600189291.3983</v>
      </c>
      <c r="S393" s="115">
        <v>46692951961.349998</v>
      </c>
      <c r="T393" s="115">
        <v>49925878712.529999</v>
      </c>
      <c r="U393" s="115">
        <v>48755794359.0112</v>
      </c>
      <c r="V393" s="138"/>
      <c r="W393" s="138"/>
      <c r="X393" s="138"/>
      <c r="Y393" s="138"/>
      <c r="Z393" s="138"/>
      <c r="AA393" s="138"/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/>
      <c r="AL393" s="138"/>
      <c r="AM393" s="138"/>
      <c r="AN393" s="138"/>
      <c r="AO393" s="138"/>
      <c r="AP393" s="138"/>
      <c r="AQ393" s="138"/>
      <c r="AR393" s="138"/>
      <c r="AS393" s="138"/>
      <c r="AT393" s="138"/>
      <c r="AU393" s="138"/>
      <c r="AV393" s="138"/>
      <c r="AW393" s="138"/>
      <c r="AX393" s="138"/>
      <c r="AY393" s="138"/>
      <c r="AZ393" s="138"/>
      <c r="BA393" s="138"/>
      <c r="BB393" s="138"/>
    </row>
    <row r="394" spans="1:54">
      <c r="A394" s="89" t="s">
        <v>3941</v>
      </c>
      <c r="B394" s="89" t="s">
        <v>964</v>
      </c>
      <c r="C394" s="95">
        <v>534913926</v>
      </c>
      <c r="D394" s="95">
        <v>616273731</v>
      </c>
      <c r="E394" s="95">
        <v>763952738</v>
      </c>
      <c r="F394" s="115">
        <v>770305959</v>
      </c>
      <c r="G394" s="115">
        <v>859364275</v>
      </c>
      <c r="H394" s="115">
        <v>915688958</v>
      </c>
      <c r="I394" s="115">
        <v>1059072753</v>
      </c>
      <c r="J394" s="95">
        <v>1131661073</v>
      </c>
      <c r="K394" s="115">
        <v>1156990889</v>
      </c>
      <c r="L394" s="115">
        <v>1176351483</v>
      </c>
      <c r="M394" s="115">
        <v>1274172018.95924</v>
      </c>
      <c r="N394" s="115">
        <v>1355305808.9674499</v>
      </c>
      <c r="O394" s="115">
        <v>1548215797.1525199</v>
      </c>
      <c r="P394" s="115">
        <v>1453830599.9468501</v>
      </c>
      <c r="Q394" s="115">
        <v>1763676142.0322599</v>
      </c>
      <c r="R394" s="115">
        <v>2014661259.3190901</v>
      </c>
      <c r="S394" s="115">
        <v>2295400792.71</v>
      </c>
      <c r="T394" s="115">
        <v>2636326352.7399998</v>
      </c>
      <c r="U394" s="115">
        <v>3290017921.4047599</v>
      </c>
      <c r="V394" s="138"/>
      <c r="W394" s="138"/>
      <c r="X394" s="138"/>
      <c r="Y394" s="138"/>
      <c r="Z394" s="138"/>
      <c r="AA394" s="138"/>
      <c r="AB394" s="138"/>
      <c r="AC394" s="138"/>
      <c r="AD394" s="138"/>
      <c r="AE394" s="138"/>
      <c r="AF394" s="138"/>
      <c r="AG394" s="138"/>
      <c r="AH394" s="138"/>
      <c r="AI394" s="138"/>
      <c r="AJ394" s="138"/>
      <c r="AK394" s="138"/>
      <c r="AL394" s="138"/>
      <c r="AM394" s="138"/>
      <c r="AN394" s="138"/>
      <c r="AO394" s="138"/>
      <c r="AP394" s="138"/>
      <c r="AQ394" s="138"/>
      <c r="AR394" s="138"/>
      <c r="AS394" s="138"/>
      <c r="AT394" s="138"/>
      <c r="AU394" s="138"/>
      <c r="AV394" s="138"/>
      <c r="AW394" s="138"/>
      <c r="AX394" s="138"/>
      <c r="AY394" s="138"/>
      <c r="AZ394" s="138"/>
      <c r="BA394" s="138"/>
      <c r="BB394" s="138"/>
    </row>
    <row r="395" spans="1:54">
      <c r="A395" s="89" t="s">
        <v>3976</v>
      </c>
      <c r="B395" s="89" t="s">
        <v>176</v>
      </c>
      <c r="C395" s="95">
        <v>2827517720</v>
      </c>
      <c r="D395" s="95">
        <v>2247252253</v>
      </c>
      <c r="E395" s="95">
        <v>1684401636</v>
      </c>
      <c r="F395" s="115">
        <v>1911227919</v>
      </c>
      <c r="G395" s="115">
        <v>1735820812</v>
      </c>
      <c r="H395" s="115">
        <v>2118274642</v>
      </c>
      <c r="I395" s="115">
        <v>2900450891</v>
      </c>
      <c r="J395" s="95">
        <v>2949778326</v>
      </c>
      <c r="K395" s="115">
        <v>3303068922</v>
      </c>
      <c r="L395" s="115">
        <v>1623392529</v>
      </c>
      <c r="M395" s="115">
        <v>1768036430.40434</v>
      </c>
      <c r="N395" s="115">
        <v>1907528230.1503701</v>
      </c>
      <c r="O395" s="115">
        <v>1768803328.5309799</v>
      </c>
      <c r="P395" s="115">
        <v>1980308698.2447801</v>
      </c>
      <c r="Q395" s="115">
        <v>2067603886.34571</v>
      </c>
      <c r="R395" s="115">
        <v>2247682239.6017098</v>
      </c>
      <c r="S395" s="115">
        <v>2641856435.9400001</v>
      </c>
      <c r="T395" s="115">
        <v>3014454206.1300001</v>
      </c>
      <c r="U395" s="115">
        <v>3290887173.83566</v>
      </c>
      <c r="V395" s="138"/>
      <c r="W395" s="138"/>
      <c r="X395" s="138"/>
      <c r="Y395" s="138"/>
      <c r="Z395" s="138"/>
      <c r="AA395" s="138"/>
      <c r="AB395" s="138"/>
      <c r="AC395" s="138"/>
      <c r="AD395" s="138"/>
      <c r="AE395" s="138"/>
      <c r="AF395" s="138"/>
      <c r="AG395" s="138"/>
      <c r="AH395" s="138"/>
      <c r="AI395" s="138"/>
      <c r="AJ395" s="138"/>
      <c r="AK395" s="138"/>
      <c r="AL395" s="138"/>
      <c r="AM395" s="138"/>
      <c r="AN395" s="138"/>
      <c r="AO395" s="138"/>
      <c r="AP395" s="138"/>
      <c r="AQ395" s="138"/>
      <c r="AR395" s="138"/>
      <c r="AS395" s="138"/>
      <c r="AT395" s="138"/>
      <c r="AU395" s="138"/>
      <c r="AV395" s="138"/>
      <c r="AW395" s="138"/>
      <c r="AX395" s="138"/>
      <c r="AY395" s="138"/>
      <c r="AZ395" s="138"/>
      <c r="BA395" s="138"/>
      <c r="BB395" s="138"/>
    </row>
    <row r="396" spans="1:54">
      <c r="A396" s="89" t="s">
        <v>4001</v>
      </c>
      <c r="B396" s="89" t="s">
        <v>129</v>
      </c>
      <c r="C396" s="95">
        <v>466641630</v>
      </c>
      <c r="D396" s="95">
        <v>415310155</v>
      </c>
      <c r="E396" s="95">
        <v>500459701</v>
      </c>
      <c r="F396" s="115">
        <v>569120026</v>
      </c>
      <c r="G396" s="115">
        <v>427947169</v>
      </c>
      <c r="H396" s="115">
        <v>318857808</v>
      </c>
      <c r="I396" s="115">
        <v>266589927</v>
      </c>
      <c r="J396" s="95">
        <v>283916632</v>
      </c>
      <c r="K396" s="115">
        <v>266180133</v>
      </c>
      <c r="L396" s="115">
        <v>273566853</v>
      </c>
      <c r="M396" s="115">
        <v>317211440.11941999</v>
      </c>
      <c r="N396" s="115">
        <v>752478036.47529006</v>
      </c>
      <c r="O396" s="115">
        <v>814484845.65794992</v>
      </c>
      <c r="P396" s="115">
        <v>711748393.69116008</v>
      </c>
      <c r="Q396" s="115">
        <v>844061341.14033997</v>
      </c>
      <c r="R396" s="115">
        <v>945744198.82923996</v>
      </c>
      <c r="S396" s="115">
        <v>1102069995.0699999</v>
      </c>
      <c r="T396" s="115">
        <v>1336729510.96</v>
      </c>
      <c r="U396" s="115">
        <v>1612714218.6303999</v>
      </c>
      <c r="V396" s="138"/>
      <c r="W396" s="138"/>
      <c r="X396" s="138"/>
      <c r="Y396" s="138"/>
      <c r="Z396" s="138"/>
      <c r="AA396" s="138"/>
      <c r="AB396" s="138"/>
      <c r="AC396" s="138"/>
      <c r="AD396" s="138"/>
      <c r="AE396" s="138"/>
      <c r="AF396" s="138"/>
      <c r="AG396" s="138"/>
      <c r="AH396" s="138"/>
      <c r="AI396" s="138"/>
      <c r="AJ396" s="138"/>
      <c r="AK396" s="138"/>
      <c r="AL396" s="138"/>
      <c r="AM396" s="138"/>
      <c r="AN396" s="138"/>
      <c r="AO396" s="138"/>
      <c r="AP396" s="138"/>
      <c r="AQ396" s="138"/>
      <c r="AR396" s="138"/>
      <c r="AS396" s="138"/>
      <c r="AT396" s="138"/>
      <c r="AU396" s="138"/>
      <c r="AV396" s="138"/>
      <c r="AW396" s="138"/>
      <c r="AX396" s="138"/>
      <c r="AY396" s="138"/>
      <c r="AZ396" s="138"/>
      <c r="BA396" s="138"/>
      <c r="BB396" s="138"/>
    </row>
    <row r="397" spans="1:54" ht="25.5">
      <c r="A397" s="89" t="s">
        <v>4072</v>
      </c>
      <c r="B397" s="89" t="s">
        <v>1186</v>
      </c>
      <c r="C397" s="95">
        <v>275917469</v>
      </c>
      <c r="D397" s="95">
        <v>194543106</v>
      </c>
      <c r="E397" s="95">
        <v>758374161</v>
      </c>
      <c r="F397" s="115">
        <v>4444714994</v>
      </c>
      <c r="G397" s="115">
        <v>4364212733</v>
      </c>
      <c r="H397" s="115">
        <v>420118205</v>
      </c>
      <c r="I397" s="115">
        <v>524681603</v>
      </c>
      <c r="J397" s="95">
        <v>581071438</v>
      </c>
      <c r="K397" s="115">
        <v>652620775</v>
      </c>
      <c r="L397" s="115">
        <v>664624506</v>
      </c>
      <c r="M397" s="115">
        <v>669152040.69799995</v>
      </c>
      <c r="N397" s="115">
        <v>936815663.04499996</v>
      </c>
      <c r="O397" s="115">
        <v>909610187.70099998</v>
      </c>
      <c r="P397" s="115">
        <v>891233272.079</v>
      </c>
      <c r="Q397" s="115">
        <v>1022935994.971</v>
      </c>
      <c r="R397" s="115">
        <v>1191402705.003</v>
      </c>
      <c r="S397" s="115">
        <v>1488079302.3299999</v>
      </c>
      <c r="T397" s="115">
        <v>1643467372.8900001</v>
      </c>
      <c r="U397" s="115">
        <v>1797678272.023</v>
      </c>
      <c r="V397" s="138"/>
      <c r="W397" s="138"/>
      <c r="X397" s="138"/>
      <c r="Y397" s="138"/>
      <c r="Z397" s="138"/>
      <c r="AA397" s="138"/>
      <c r="AB397" s="138"/>
      <c r="AC397" s="138"/>
      <c r="AD397" s="138"/>
      <c r="AE397" s="138"/>
      <c r="AF397" s="138"/>
      <c r="AG397" s="138"/>
      <c r="AH397" s="138"/>
      <c r="AI397" s="138"/>
      <c r="AJ397" s="138"/>
      <c r="AK397" s="138"/>
      <c r="AL397" s="138"/>
      <c r="AM397" s="138"/>
      <c r="AN397" s="138"/>
      <c r="AO397" s="138"/>
      <c r="AP397" s="138"/>
      <c r="AQ397" s="138"/>
      <c r="AR397" s="138"/>
      <c r="AS397" s="138"/>
      <c r="AT397" s="138"/>
      <c r="AU397" s="138"/>
      <c r="AV397" s="138"/>
      <c r="AW397" s="138"/>
      <c r="AX397" s="138"/>
      <c r="AY397" s="138"/>
      <c r="AZ397" s="138"/>
      <c r="BA397" s="138"/>
      <c r="BB397" s="138"/>
    </row>
    <row r="398" spans="1:54">
      <c r="A398" s="89" t="s">
        <v>4079</v>
      </c>
      <c r="B398" s="89" t="s">
        <v>1024</v>
      </c>
      <c r="C398" s="95">
        <v>4963258966</v>
      </c>
      <c r="D398" s="95">
        <v>5182293891</v>
      </c>
      <c r="E398" s="95">
        <v>5017356528</v>
      </c>
      <c r="F398" s="115">
        <v>5299980802</v>
      </c>
      <c r="G398" s="115">
        <v>5668430949</v>
      </c>
      <c r="H398" s="115">
        <v>5289665703</v>
      </c>
      <c r="I398" s="115">
        <v>5233351665</v>
      </c>
      <c r="J398" s="95">
        <v>5827860653</v>
      </c>
      <c r="K398" s="115">
        <v>7495355830</v>
      </c>
      <c r="L398" s="115">
        <v>4626298059</v>
      </c>
      <c r="M398" s="115">
        <v>4180577866.539</v>
      </c>
      <c r="N398" s="115">
        <v>4591451431.2274809</v>
      </c>
      <c r="O398" s="115">
        <v>4991619219.4345303</v>
      </c>
      <c r="P398" s="115">
        <v>5306824334.9288397</v>
      </c>
      <c r="Q398" s="115">
        <v>5825708755.5003605</v>
      </c>
      <c r="R398" s="115">
        <v>6814241582.9020004</v>
      </c>
      <c r="S398" s="115">
        <v>8090284659.7700005</v>
      </c>
      <c r="T398" s="115">
        <v>8874139381.0400009</v>
      </c>
      <c r="U398" s="115">
        <v>8716892867.9019604</v>
      </c>
      <c r="V398" s="138"/>
      <c r="W398" s="138"/>
      <c r="X398" s="138"/>
      <c r="Y398" s="138"/>
      <c r="Z398" s="138"/>
      <c r="AA398" s="138"/>
      <c r="AB398" s="138"/>
      <c r="AC398" s="138"/>
      <c r="AD398" s="138"/>
      <c r="AE398" s="138"/>
      <c r="AF398" s="138"/>
      <c r="AG398" s="138"/>
      <c r="AH398" s="138"/>
      <c r="AI398" s="138"/>
      <c r="AJ398" s="138"/>
      <c r="AK398" s="138"/>
      <c r="AL398" s="138"/>
      <c r="AM398" s="138"/>
      <c r="AN398" s="138"/>
      <c r="AO398" s="138"/>
      <c r="AP398" s="138"/>
      <c r="AQ398" s="138"/>
      <c r="AR398" s="138"/>
      <c r="AS398" s="138"/>
      <c r="AT398" s="138"/>
      <c r="AU398" s="138"/>
      <c r="AV398" s="138"/>
      <c r="AW398" s="138"/>
      <c r="AX398" s="138"/>
      <c r="AY398" s="138"/>
      <c r="AZ398" s="138"/>
      <c r="BA398" s="138"/>
      <c r="BB398" s="138"/>
    </row>
    <row r="399" spans="1:54">
      <c r="A399" s="89" t="s">
        <v>4088</v>
      </c>
      <c r="B399" s="89" t="s">
        <v>1026</v>
      </c>
      <c r="C399" s="95">
        <v>0</v>
      </c>
      <c r="D399" s="95">
        <v>0</v>
      </c>
      <c r="E399" s="95">
        <v>0</v>
      </c>
      <c r="F399" s="115">
        <v>0</v>
      </c>
      <c r="G399" s="115">
        <v>0</v>
      </c>
      <c r="H399" s="115">
        <v>0</v>
      </c>
      <c r="I399" s="115">
        <v>0</v>
      </c>
      <c r="J399" s="95">
        <v>0</v>
      </c>
      <c r="K399" s="115">
        <v>0</v>
      </c>
      <c r="L399" s="115">
        <v>0</v>
      </c>
      <c r="M399" s="115">
        <v>0</v>
      </c>
      <c r="N399" s="115">
        <v>0</v>
      </c>
      <c r="O399" s="115">
        <v>0</v>
      </c>
      <c r="P399" s="115">
        <v>0</v>
      </c>
      <c r="Q399" s="115">
        <v>0</v>
      </c>
      <c r="R399" s="115">
        <v>0</v>
      </c>
      <c r="S399" s="115">
        <v>0</v>
      </c>
      <c r="T399" s="115">
        <v>0</v>
      </c>
      <c r="U399" s="115">
        <v>0</v>
      </c>
      <c r="V399" s="138"/>
      <c r="W399" s="138"/>
      <c r="X399" s="138"/>
      <c r="Y399" s="138"/>
      <c r="Z399" s="138"/>
      <c r="AA399" s="138"/>
      <c r="AB399" s="138"/>
      <c r="AC399" s="138"/>
      <c r="AD399" s="138"/>
      <c r="AE399" s="138"/>
      <c r="AF399" s="138"/>
      <c r="AG399" s="138"/>
      <c r="AH399" s="138"/>
      <c r="AI399" s="138"/>
      <c r="AJ399" s="138"/>
      <c r="AK399" s="138"/>
      <c r="AL399" s="138"/>
      <c r="AM399" s="138"/>
      <c r="AN399" s="138"/>
      <c r="AO399" s="138"/>
      <c r="AP399" s="138"/>
      <c r="AQ399" s="138"/>
      <c r="AR399" s="138"/>
      <c r="AS399" s="138"/>
      <c r="AT399" s="138"/>
      <c r="AU399" s="138"/>
      <c r="AV399" s="138"/>
      <c r="AW399" s="138"/>
      <c r="AX399" s="138"/>
      <c r="AY399" s="138"/>
      <c r="AZ399" s="138"/>
      <c r="BA399" s="138"/>
      <c r="BB399" s="138"/>
    </row>
    <row r="400" spans="1:54">
      <c r="A400" s="89" t="s">
        <v>4093</v>
      </c>
      <c r="B400" s="89" t="s">
        <v>1028</v>
      </c>
      <c r="C400" s="95">
        <v>38295604</v>
      </c>
      <c r="D400" s="95">
        <v>42740699</v>
      </c>
      <c r="E400" s="95">
        <v>49492728</v>
      </c>
      <c r="F400" s="115">
        <v>47977960</v>
      </c>
      <c r="G400" s="115">
        <v>50224276</v>
      </c>
      <c r="H400" s="115">
        <v>55060416</v>
      </c>
      <c r="I400" s="115">
        <v>53790982</v>
      </c>
      <c r="J400" s="95">
        <v>59724312</v>
      </c>
      <c r="K400" s="115">
        <v>61869189</v>
      </c>
      <c r="L400" s="115">
        <v>67450722</v>
      </c>
      <c r="M400" s="115">
        <v>97693357.996999994</v>
      </c>
      <c r="N400" s="115">
        <v>106505365.34794</v>
      </c>
      <c r="O400" s="115">
        <v>105939151.09874001</v>
      </c>
      <c r="P400" s="115">
        <v>107927781.72649001</v>
      </c>
      <c r="Q400" s="115">
        <v>120989706.15347999</v>
      </c>
      <c r="R400" s="115">
        <v>121194136.20471001</v>
      </c>
      <c r="S400" s="115">
        <v>141710322.63999999</v>
      </c>
      <c r="T400" s="115">
        <v>157807972.47999999</v>
      </c>
      <c r="U400" s="115">
        <v>162452190.21399999</v>
      </c>
      <c r="V400" s="138"/>
      <c r="W400" s="138"/>
      <c r="X400" s="138"/>
      <c r="Y400" s="138"/>
      <c r="Z400" s="138"/>
      <c r="AA400" s="138"/>
      <c r="AB400" s="138"/>
      <c r="AC400" s="138"/>
      <c r="AD400" s="138"/>
      <c r="AE400" s="138"/>
      <c r="AF400" s="138"/>
      <c r="AG400" s="138"/>
      <c r="AH400" s="138"/>
      <c r="AI400" s="138"/>
      <c r="AJ400" s="138"/>
      <c r="AK400" s="138"/>
      <c r="AL400" s="138"/>
      <c r="AM400" s="138"/>
      <c r="AN400" s="138"/>
      <c r="AO400" s="138"/>
      <c r="AP400" s="138"/>
      <c r="AQ400" s="138"/>
      <c r="AR400" s="138"/>
      <c r="AS400" s="138"/>
      <c r="AT400" s="138"/>
      <c r="AU400" s="138"/>
      <c r="AV400" s="138"/>
      <c r="AW400" s="138"/>
      <c r="AX400" s="138"/>
      <c r="AY400" s="138"/>
      <c r="AZ400" s="138"/>
      <c r="BA400" s="138"/>
      <c r="BB400" s="138"/>
    </row>
    <row r="401" spans="1:54">
      <c r="A401" s="89" t="s">
        <v>4099</v>
      </c>
      <c r="B401" s="89" t="s">
        <v>1030</v>
      </c>
      <c r="C401" s="95">
        <v>0</v>
      </c>
      <c r="D401" s="95">
        <v>0</v>
      </c>
      <c r="E401" s="95">
        <v>0</v>
      </c>
      <c r="F401" s="115">
        <v>0</v>
      </c>
      <c r="G401" s="115">
        <v>0</v>
      </c>
      <c r="H401" s="115">
        <v>0</v>
      </c>
      <c r="I401" s="115">
        <v>0</v>
      </c>
      <c r="J401" s="95">
        <v>0</v>
      </c>
      <c r="K401" s="115">
        <v>0</v>
      </c>
      <c r="L401" s="115">
        <v>0</v>
      </c>
      <c r="M401" s="115">
        <v>0</v>
      </c>
      <c r="N401" s="115">
        <v>0</v>
      </c>
      <c r="O401" s="115">
        <v>0</v>
      </c>
      <c r="P401" s="115">
        <v>0</v>
      </c>
      <c r="Q401" s="115">
        <v>0</v>
      </c>
      <c r="R401" s="115">
        <v>0</v>
      </c>
      <c r="S401" s="115">
        <v>0</v>
      </c>
      <c r="T401" s="115">
        <v>0</v>
      </c>
      <c r="U401" s="115">
        <v>0</v>
      </c>
      <c r="V401" s="138"/>
      <c r="W401" s="138"/>
      <c r="X401" s="138"/>
      <c r="Y401" s="138"/>
      <c r="Z401" s="138"/>
      <c r="AA401" s="138"/>
      <c r="AB401" s="138"/>
      <c r="AC401" s="138"/>
      <c r="AD401" s="138"/>
      <c r="AE401" s="138"/>
      <c r="AF401" s="138"/>
      <c r="AG401" s="138"/>
      <c r="AH401" s="138"/>
      <c r="AI401" s="138"/>
      <c r="AJ401" s="138"/>
      <c r="AK401" s="138"/>
      <c r="AL401" s="138"/>
      <c r="AM401" s="138"/>
      <c r="AN401" s="138"/>
      <c r="AO401" s="138"/>
      <c r="AP401" s="138"/>
      <c r="AQ401" s="138"/>
      <c r="AR401" s="138"/>
      <c r="AS401" s="138"/>
      <c r="AT401" s="138"/>
      <c r="AU401" s="138"/>
      <c r="AV401" s="138"/>
      <c r="AW401" s="138"/>
      <c r="AX401" s="138"/>
      <c r="AY401" s="138"/>
      <c r="AZ401" s="138"/>
      <c r="BA401" s="138"/>
      <c r="BB401" s="138"/>
    </row>
    <row r="402" spans="1:54">
      <c r="A402" s="89" t="s">
        <v>4121</v>
      </c>
      <c r="B402" s="89" t="s">
        <v>1032</v>
      </c>
      <c r="C402" s="95">
        <v>132176891</v>
      </c>
      <c r="D402" s="95">
        <v>76829618</v>
      </c>
      <c r="E402" s="95">
        <v>67497140</v>
      </c>
      <c r="F402" s="115">
        <v>46258945</v>
      </c>
      <c r="G402" s="115">
        <v>105137736</v>
      </c>
      <c r="H402" s="115">
        <v>105989385</v>
      </c>
      <c r="I402" s="115">
        <v>139015292</v>
      </c>
      <c r="J402" s="95">
        <v>8640561</v>
      </c>
      <c r="K402" s="115">
        <v>21468704</v>
      </c>
      <c r="L402" s="115">
        <v>140533694</v>
      </c>
      <c r="M402" s="115">
        <v>82292533.487000003</v>
      </c>
      <c r="N402" s="115">
        <v>79629564.175999999</v>
      </c>
      <c r="O402" s="115">
        <v>662676.31900000002</v>
      </c>
      <c r="P402" s="115">
        <v>0</v>
      </c>
      <c r="Q402" s="115">
        <v>10090095.594000001</v>
      </c>
      <c r="R402" s="115">
        <v>11732010.309</v>
      </c>
      <c r="S402" s="115">
        <v>101383907.93000001</v>
      </c>
      <c r="T402" s="115">
        <v>101912938.25</v>
      </c>
      <c r="U402" s="115">
        <v>34310438.740000002</v>
      </c>
      <c r="V402" s="138"/>
      <c r="W402" s="138"/>
      <c r="X402" s="138"/>
      <c r="Y402" s="138"/>
      <c r="Z402" s="138"/>
      <c r="AA402" s="138"/>
      <c r="AB402" s="138"/>
      <c r="AC402" s="138"/>
      <c r="AD402" s="138"/>
      <c r="AE402" s="138"/>
      <c r="AF402" s="138"/>
      <c r="AG402" s="138"/>
      <c r="AH402" s="138"/>
      <c r="AI402" s="138"/>
      <c r="AJ402" s="138"/>
      <c r="AK402" s="138"/>
      <c r="AL402" s="138"/>
      <c r="AM402" s="138"/>
      <c r="AN402" s="138"/>
      <c r="AO402" s="138"/>
      <c r="AP402" s="138"/>
      <c r="AQ402" s="138"/>
      <c r="AR402" s="138"/>
      <c r="AS402" s="138"/>
      <c r="AT402" s="138"/>
      <c r="AU402" s="138"/>
      <c r="AV402" s="138"/>
      <c r="AW402" s="138"/>
      <c r="AX402" s="138"/>
      <c r="AY402" s="138"/>
      <c r="AZ402" s="138"/>
      <c r="BA402" s="138"/>
      <c r="BB402" s="138"/>
    </row>
    <row r="403" spans="1:54">
      <c r="A403" s="89" t="s">
        <v>4128</v>
      </c>
      <c r="B403" s="89" t="s">
        <v>966</v>
      </c>
      <c r="C403" s="95">
        <v>1138778270</v>
      </c>
      <c r="D403" s="95">
        <v>1162024657</v>
      </c>
      <c r="E403" s="95">
        <v>1982434463</v>
      </c>
      <c r="F403" s="115">
        <v>1873533884</v>
      </c>
      <c r="G403" s="115">
        <v>2265444986</v>
      </c>
      <c r="H403" s="115">
        <v>2451875178</v>
      </c>
      <c r="I403" s="115">
        <v>5304778455</v>
      </c>
      <c r="J403" s="95">
        <v>6442517971</v>
      </c>
      <c r="K403" s="115">
        <v>8549542351</v>
      </c>
      <c r="L403" s="115">
        <v>8297263820</v>
      </c>
      <c r="M403" s="115">
        <v>8688992291.3650093</v>
      </c>
      <c r="N403" s="115">
        <v>9549002828.5585899</v>
      </c>
      <c r="O403" s="115">
        <v>11026237258.625198</v>
      </c>
      <c r="P403" s="115">
        <v>10447537733.2335</v>
      </c>
      <c r="Q403" s="115">
        <v>11452335230.007401</v>
      </c>
      <c r="R403" s="115">
        <v>13324523742.206499</v>
      </c>
      <c r="S403" s="115">
        <v>14678922227.84</v>
      </c>
      <c r="T403" s="115">
        <v>14462778674.440001</v>
      </c>
      <c r="U403" s="115">
        <v>14986736442.146</v>
      </c>
      <c r="V403" s="138"/>
      <c r="W403" s="138"/>
      <c r="X403" s="138"/>
      <c r="Y403" s="138"/>
      <c r="Z403" s="138"/>
      <c r="AA403" s="138"/>
      <c r="AB403" s="138"/>
      <c r="AC403" s="138"/>
      <c r="AD403" s="138"/>
      <c r="AE403" s="138"/>
      <c r="AF403" s="138"/>
      <c r="AG403" s="138"/>
      <c r="AH403" s="138"/>
      <c r="AI403" s="138"/>
      <c r="AJ403" s="138"/>
      <c r="AK403" s="138"/>
      <c r="AL403" s="138"/>
      <c r="AM403" s="138"/>
      <c r="AN403" s="138"/>
      <c r="AO403" s="138"/>
      <c r="AP403" s="138"/>
      <c r="AQ403" s="138"/>
      <c r="AR403" s="138"/>
      <c r="AS403" s="138"/>
      <c r="AT403" s="138"/>
      <c r="AU403" s="138"/>
      <c r="AV403" s="138"/>
      <c r="AW403" s="138"/>
      <c r="AX403" s="138"/>
      <c r="AY403" s="138"/>
      <c r="AZ403" s="138"/>
      <c r="BA403" s="138"/>
      <c r="BB403" s="138"/>
    </row>
    <row r="404" spans="1:54">
      <c r="A404" s="89" t="s">
        <v>4143</v>
      </c>
      <c r="B404" s="89" t="s">
        <v>980</v>
      </c>
      <c r="C404" s="95">
        <v>125984158</v>
      </c>
      <c r="D404" s="95">
        <v>138451215</v>
      </c>
      <c r="E404" s="95">
        <v>156214374</v>
      </c>
      <c r="F404" s="115">
        <v>120033510</v>
      </c>
      <c r="G404" s="115">
        <v>109240064</v>
      </c>
      <c r="H404" s="115">
        <v>121721364</v>
      </c>
      <c r="I404" s="115">
        <v>142030158</v>
      </c>
      <c r="J404" s="95">
        <v>139112946</v>
      </c>
      <c r="K404" s="115">
        <v>181618010</v>
      </c>
      <c r="L404" s="115">
        <v>86308985</v>
      </c>
      <c r="M404" s="115">
        <v>104316453.86589999</v>
      </c>
      <c r="N404" s="115">
        <v>115289013.02187</v>
      </c>
      <c r="O404" s="115">
        <v>203296043.40232</v>
      </c>
      <c r="P404" s="115">
        <v>164876994.97516</v>
      </c>
      <c r="Q404" s="115">
        <v>169006382.16745001</v>
      </c>
      <c r="R404" s="115">
        <v>169635799.19246</v>
      </c>
      <c r="S404" s="115">
        <v>113666190.91</v>
      </c>
      <c r="T404" s="115">
        <v>149736556.49000001</v>
      </c>
      <c r="U404" s="115">
        <v>145488282.64804998</v>
      </c>
      <c r="V404" s="138"/>
      <c r="W404" s="138"/>
      <c r="X404" s="138"/>
      <c r="Y404" s="138"/>
      <c r="Z404" s="138"/>
      <c r="AA404" s="138"/>
      <c r="AB404" s="138"/>
      <c r="AC404" s="138"/>
      <c r="AD404" s="138"/>
      <c r="AE404" s="138"/>
      <c r="AF404" s="138"/>
      <c r="AG404" s="138"/>
      <c r="AH404" s="138"/>
      <c r="AI404" s="138"/>
      <c r="AJ404" s="138"/>
      <c r="AK404" s="138"/>
      <c r="AL404" s="138"/>
      <c r="AM404" s="138"/>
      <c r="AN404" s="138"/>
      <c r="AO404" s="138"/>
      <c r="AP404" s="138"/>
      <c r="AQ404" s="138"/>
      <c r="AR404" s="138"/>
      <c r="AS404" s="138"/>
      <c r="AT404" s="138"/>
      <c r="AU404" s="138"/>
      <c r="AV404" s="138"/>
      <c r="AW404" s="138"/>
      <c r="AX404" s="138"/>
      <c r="AY404" s="138"/>
      <c r="AZ404" s="138"/>
      <c r="BA404" s="138"/>
      <c r="BB404" s="138"/>
    </row>
    <row r="405" spans="1:54">
      <c r="A405" s="89" t="s">
        <v>4158</v>
      </c>
      <c r="B405" s="89" t="s">
        <v>1034</v>
      </c>
      <c r="C405" s="95">
        <v>138399830</v>
      </c>
      <c r="D405" s="95">
        <v>167773657</v>
      </c>
      <c r="E405" s="95">
        <v>161659350</v>
      </c>
      <c r="F405" s="115">
        <v>185107907</v>
      </c>
      <c r="G405" s="115">
        <v>169551448</v>
      </c>
      <c r="H405" s="115">
        <v>135899190</v>
      </c>
      <c r="I405" s="115">
        <v>164294732</v>
      </c>
      <c r="J405" s="95">
        <v>81228429</v>
      </c>
      <c r="K405" s="115">
        <v>95389877</v>
      </c>
      <c r="L405" s="115">
        <v>96988075</v>
      </c>
      <c r="M405" s="115">
        <v>101596530.55500001</v>
      </c>
      <c r="N405" s="115">
        <v>102549469.579</v>
      </c>
      <c r="O405" s="115">
        <v>92139119.062000006</v>
      </c>
      <c r="P405" s="115">
        <v>85732575.660999998</v>
      </c>
      <c r="Q405" s="115">
        <v>106030561.189</v>
      </c>
      <c r="R405" s="115">
        <v>134708550.704</v>
      </c>
      <c r="S405" s="115">
        <v>113789972.52</v>
      </c>
      <c r="T405" s="115">
        <v>134615559.18000001</v>
      </c>
      <c r="U405" s="115">
        <v>186207590.97400001</v>
      </c>
      <c r="V405" s="138"/>
      <c r="W405" s="138"/>
      <c r="X405" s="138"/>
      <c r="Y405" s="138"/>
      <c r="Z405" s="138"/>
      <c r="AA405" s="138"/>
      <c r="AB405" s="138"/>
      <c r="AC405" s="138"/>
      <c r="AD405" s="138"/>
      <c r="AE405" s="138"/>
      <c r="AF405" s="138"/>
      <c r="AG405" s="138"/>
      <c r="AH405" s="138"/>
      <c r="AI405" s="138"/>
      <c r="AJ405" s="138"/>
      <c r="AK405" s="138"/>
      <c r="AL405" s="138"/>
      <c r="AM405" s="138"/>
      <c r="AN405" s="138"/>
      <c r="AO405" s="138"/>
      <c r="AP405" s="138"/>
      <c r="AQ405" s="138"/>
      <c r="AR405" s="138"/>
      <c r="AS405" s="138"/>
      <c r="AT405" s="138"/>
      <c r="AU405" s="138"/>
      <c r="AV405" s="138"/>
      <c r="AW405" s="138"/>
      <c r="AX405" s="138"/>
      <c r="AY405" s="138"/>
      <c r="AZ405" s="138"/>
      <c r="BA405" s="138"/>
      <c r="BB405" s="138"/>
    </row>
    <row r="406" spans="1:54">
      <c r="A406" s="89" t="s">
        <v>4174</v>
      </c>
      <c r="B406" s="89" t="s">
        <v>968</v>
      </c>
      <c r="C406" s="95">
        <v>5454147</v>
      </c>
      <c r="D406" s="95">
        <v>4530377</v>
      </c>
      <c r="E406" s="95">
        <v>3903378</v>
      </c>
      <c r="F406" s="115">
        <v>6483546</v>
      </c>
      <c r="G406" s="115">
        <v>0</v>
      </c>
      <c r="H406" s="115">
        <v>2373651</v>
      </c>
      <c r="I406" s="115">
        <v>4874304</v>
      </c>
      <c r="J406" s="95">
        <v>4883641</v>
      </c>
      <c r="K406" s="115">
        <v>5867767</v>
      </c>
      <c r="L406" s="115">
        <v>8409512</v>
      </c>
      <c r="M406" s="115">
        <v>8711843.0370000005</v>
      </c>
      <c r="N406" s="115">
        <v>0</v>
      </c>
      <c r="O406" s="115">
        <v>0</v>
      </c>
      <c r="P406" s="115">
        <v>0</v>
      </c>
      <c r="Q406" s="115">
        <v>0</v>
      </c>
      <c r="R406" s="115">
        <v>0</v>
      </c>
      <c r="S406" s="115">
        <v>0</v>
      </c>
      <c r="T406" s="115">
        <v>0</v>
      </c>
      <c r="U406" s="115">
        <v>0</v>
      </c>
      <c r="V406" s="138"/>
      <c r="W406" s="138"/>
      <c r="X406" s="138"/>
      <c r="Y406" s="138"/>
      <c r="Z406" s="138"/>
      <c r="AA406" s="138"/>
      <c r="AB406" s="138"/>
      <c r="AC406" s="138"/>
      <c r="AD406" s="138"/>
      <c r="AE406" s="138"/>
      <c r="AF406" s="138"/>
      <c r="AG406" s="138"/>
      <c r="AH406" s="138"/>
      <c r="AI406" s="138"/>
      <c r="AJ406" s="138"/>
      <c r="AK406" s="138"/>
      <c r="AL406" s="138"/>
      <c r="AM406" s="138"/>
      <c r="AN406" s="138"/>
      <c r="AO406" s="138"/>
      <c r="AP406" s="138"/>
      <c r="AQ406" s="138"/>
      <c r="AR406" s="138"/>
      <c r="AS406" s="138"/>
      <c r="AT406" s="138"/>
      <c r="AU406" s="138"/>
      <c r="AV406" s="138"/>
      <c r="AW406" s="138"/>
      <c r="AX406" s="138"/>
      <c r="AY406" s="138"/>
      <c r="AZ406" s="138"/>
      <c r="BA406" s="138"/>
      <c r="BB406" s="138"/>
    </row>
    <row r="407" spans="1:54">
      <c r="A407" s="89" t="s">
        <v>4191</v>
      </c>
      <c r="B407" s="89" t="s">
        <v>970</v>
      </c>
      <c r="C407" s="95">
        <v>59206238</v>
      </c>
      <c r="D407" s="95">
        <v>71688800</v>
      </c>
      <c r="E407" s="95">
        <v>71853598</v>
      </c>
      <c r="F407" s="115">
        <v>73326008</v>
      </c>
      <c r="G407" s="115">
        <v>79436208</v>
      </c>
      <c r="H407" s="115">
        <v>79125992</v>
      </c>
      <c r="I407" s="115">
        <v>83800283</v>
      </c>
      <c r="J407" s="95">
        <v>83175681</v>
      </c>
      <c r="K407" s="115">
        <v>87406387</v>
      </c>
      <c r="L407" s="115">
        <v>83707264</v>
      </c>
      <c r="M407" s="115">
        <v>71125057.088760003</v>
      </c>
      <c r="N407" s="115">
        <v>74761985.457340002</v>
      </c>
      <c r="O407" s="115">
        <v>72483646.489600003</v>
      </c>
      <c r="P407" s="115">
        <v>35472694.503989995</v>
      </c>
      <c r="Q407" s="115">
        <v>48130176.453000002</v>
      </c>
      <c r="R407" s="115">
        <v>90550814.89621</v>
      </c>
      <c r="S407" s="115">
        <v>98233542.650000006</v>
      </c>
      <c r="T407" s="115">
        <v>100750049.81</v>
      </c>
      <c r="U407" s="115">
        <v>106342653.01969001</v>
      </c>
      <c r="V407" s="138"/>
      <c r="W407" s="138"/>
      <c r="X407" s="138"/>
      <c r="Y407" s="138"/>
      <c r="Z407" s="138"/>
      <c r="AA407" s="138"/>
      <c r="AB407" s="138"/>
      <c r="AC407" s="138"/>
      <c r="AD407" s="138"/>
      <c r="AE407" s="138"/>
      <c r="AF407" s="138"/>
      <c r="AG407" s="138"/>
      <c r="AH407" s="138"/>
      <c r="AI407" s="138"/>
      <c r="AJ407" s="138"/>
      <c r="AK407" s="138"/>
      <c r="AL407" s="138"/>
      <c r="AM407" s="138"/>
      <c r="AN407" s="138"/>
      <c r="AO407" s="138"/>
      <c r="AP407" s="138"/>
      <c r="AQ407" s="138"/>
      <c r="AR407" s="138"/>
      <c r="AS407" s="138"/>
      <c r="AT407" s="138"/>
      <c r="AU407" s="138"/>
      <c r="AV407" s="138"/>
      <c r="AW407" s="138"/>
      <c r="AX407" s="138"/>
      <c r="AY407" s="138"/>
      <c r="AZ407" s="138"/>
      <c r="BA407" s="138"/>
      <c r="BB407" s="138"/>
    </row>
    <row r="408" spans="1:54">
      <c r="A408" s="89" t="s">
        <v>7701</v>
      </c>
      <c r="B408" s="89" t="s">
        <v>7749</v>
      </c>
      <c r="C408" s="95">
        <v>2035885850</v>
      </c>
      <c r="D408" s="95">
        <v>2628748928</v>
      </c>
      <c r="E408" s="95">
        <v>2795486797</v>
      </c>
      <c r="F408" s="115">
        <v>2514962045</v>
      </c>
      <c r="G408" s="115">
        <v>2742846324</v>
      </c>
      <c r="H408" s="115">
        <v>3140127578</v>
      </c>
      <c r="I408" s="115">
        <v>3223694445</v>
      </c>
      <c r="J408" s="95">
        <v>3171665630</v>
      </c>
      <c r="K408" s="115">
        <v>3447588691</v>
      </c>
      <c r="L408" s="115">
        <v>4180937664</v>
      </c>
      <c r="M408" s="115">
        <v>1635163360.8016999</v>
      </c>
      <c r="N408" s="115">
        <v>0</v>
      </c>
      <c r="O408" s="115">
        <v>0</v>
      </c>
      <c r="P408" s="115">
        <v>0</v>
      </c>
      <c r="Q408" s="115">
        <v>0</v>
      </c>
      <c r="R408" s="115">
        <v>0</v>
      </c>
      <c r="S408" s="115">
        <v>0</v>
      </c>
      <c r="T408" s="115">
        <v>0</v>
      </c>
      <c r="U408" s="115">
        <v>0</v>
      </c>
      <c r="V408" s="138"/>
      <c r="W408" s="138"/>
      <c r="X408" s="138"/>
      <c r="Y408" s="138"/>
      <c r="Z408" s="138"/>
      <c r="AA408" s="138"/>
      <c r="AB408" s="138"/>
      <c r="AC408" s="138"/>
      <c r="AD408" s="138"/>
      <c r="AE408" s="138"/>
      <c r="AF408" s="138"/>
      <c r="AG408" s="138"/>
      <c r="AH408" s="138"/>
      <c r="AI408" s="138"/>
      <c r="AJ408" s="138"/>
      <c r="AK408" s="138"/>
      <c r="AL408" s="138"/>
      <c r="AM408" s="138"/>
      <c r="AN408" s="138"/>
      <c r="AO408" s="138"/>
      <c r="AP408" s="138"/>
      <c r="AQ408" s="138"/>
      <c r="AR408" s="138"/>
      <c r="AS408" s="138"/>
      <c r="AT408" s="138"/>
      <c r="AU408" s="138"/>
      <c r="AV408" s="138"/>
      <c r="AW408" s="138"/>
      <c r="AX408" s="138"/>
      <c r="AY408" s="138"/>
      <c r="AZ408" s="138"/>
      <c r="BA408" s="138"/>
      <c r="BB408" s="138"/>
    </row>
    <row r="409" spans="1:54">
      <c r="A409" s="89" t="s">
        <v>4202</v>
      </c>
      <c r="B409" s="89" t="s">
        <v>215</v>
      </c>
      <c r="C409" s="95">
        <v>43067295</v>
      </c>
      <c r="D409" s="95">
        <v>0</v>
      </c>
      <c r="E409" s="95">
        <v>0</v>
      </c>
      <c r="F409" s="115">
        <v>0</v>
      </c>
      <c r="G409" s="115">
        <v>0</v>
      </c>
      <c r="H409" s="115">
        <v>0</v>
      </c>
      <c r="I409" s="115">
        <v>0</v>
      </c>
      <c r="J409" s="95">
        <v>0</v>
      </c>
      <c r="K409" s="115">
        <v>0</v>
      </c>
      <c r="L409" s="115">
        <v>0</v>
      </c>
      <c r="M409" s="115">
        <v>0</v>
      </c>
      <c r="N409" s="115">
        <v>0</v>
      </c>
      <c r="O409" s="115">
        <v>0</v>
      </c>
      <c r="P409" s="115">
        <v>0</v>
      </c>
      <c r="Q409" s="115">
        <v>0</v>
      </c>
      <c r="R409" s="115">
        <v>0</v>
      </c>
      <c r="S409" s="115">
        <v>0</v>
      </c>
      <c r="T409" s="115">
        <v>0</v>
      </c>
      <c r="U409" s="115">
        <v>0</v>
      </c>
      <c r="V409" s="138"/>
      <c r="W409" s="138"/>
      <c r="X409" s="138"/>
      <c r="Y409" s="138"/>
      <c r="Z409" s="138"/>
      <c r="AA409" s="138"/>
      <c r="AB409" s="138"/>
      <c r="AC409" s="138"/>
      <c r="AD409" s="138"/>
      <c r="AE409" s="138"/>
      <c r="AF409" s="138"/>
      <c r="AG409" s="138"/>
      <c r="AH409" s="138"/>
      <c r="AI409" s="138"/>
      <c r="AJ409" s="138"/>
      <c r="AK409" s="138"/>
      <c r="AL409" s="138"/>
      <c r="AM409" s="138"/>
      <c r="AN409" s="138"/>
      <c r="AO409" s="138"/>
      <c r="AP409" s="138"/>
      <c r="AQ409" s="138"/>
      <c r="AR409" s="138"/>
      <c r="AS409" s="138"/>
      <c r="AT409" s="138"/>
      <c r="AU409" s="138"/>
      <c r="AV409" s="138"/>
      <c r="AW409" s="138"/>
      <c r="AX409" s="138"/>
      <c r="AY409" s="138"/>
      <c r="AZ409" s="138"/>
      <c r="BA409" s="138"/>
      <c r="BB409" s="138"/>
    </row>
    <row r="410" spans="1:54">
      <c r="A410" s="89" t="s">
        <v>4213</v>
      </c>
      <c r="B410" s="89" t="s">
        <v>974</v>
      </c>
      <c r="C410" s="95">
        <v>937326062</v>
      </c>
      <c r="D410" s="95">
        <v>1118938931</v>
      </c>
      <c r="E410" s="95">
        <v>1519072553</v>
      </c>
      <c r="F410" s="115">
        <v>1149711416</v>
      </c>
      <c r="G410" s="115">
        <v>1267696658</v>
      </c>
      <c r="H410" s="115">
        <v>5290535320</v>
      </c>
      <c r="I410" s="115">
        <v>6648783622</v>
      </c>
      <c r="J410" s="95">
        <v>6939577677</v>
      </c>
      <c r="K410" s="115">
        <v>7170624578</v>
      </c>
      <c r="L410" s="115">
        <v>4451746059</v>
      </c>
      <c r="M410" s="115">
        <v>4535802242.5729599</v>
      </c>
      <c r="N410" s="115">
        <v>4871942638.6505098</v>
      </c>
      <c r="O410" s="115">
        <v>5231258784.39606</v>
      </c>
      <c r="P410" s="115">
        <v>5749785240.2975502</v>
      </c>
      <c r="Q410" s="115">
        <v>6522605351.1424198</v>
      </c>
      <c r="R410" s="115">
        <v>7734672357.1760302</v>
      </c>
      <c r="S410" s="115">
        <v>8913459401.3700008</v>
      </c>
      <c r="T410" s="115">
        <v>10507040784.450001</v>
      </c>
      <c r="U410" s="115">
        <v>7489672565.2426901</v>
      </c>
      <c r="V410" s="138"/>
      <c r="W410" s="138"/>
      <c r="X410" s="138"/>
      <c r="Y410" s="138"/>
      <c r="Z410" s="138"/>
      <c r="AA410" s="138"/>
      <c r="AB410" s="138"/>
      <c r="AC410" s="138"/>
      <c r="AD410" s="138"/>
      <c r="AE410" s="138"/>
      <c r="AF410" s="138"/>
      <c r="AG410" s="138"/>
      <c r="AH410" s="138"/>
      <c r="AI410" s="138"/>
      <c r="AJ410" s="138"/>
      <c r="AK410" s="138"/>
      <c r="AL410" s="138"/>
      <c r="AM410" s="138"/>
      <c r="AN410" s="138"/>
      <c r="AO410" s="138"/>
      <c r="AP410" s="138"/>
      <c r="AQ410" s="138"/>
      <c r="AR410" s="138"/>
      <c r="AS410" s="138"/>
      <c r="AT410" s="138"/>
      <c r="AU410" s="138"/>
      <c r="AV410" s="138"/>
      <c r="AW410" s="138"/>
      <c r="AX410" s="138"/>
      <c r="AY410" s="138"/>
      <c r="AZ410" s="138"/>
      <c r="BA410" s="138"/>
      <c r="BB410" s="138"/>
    </row>
    <row r="411" spans="1:54">
      <c r="A411" s="89" t="s">
        <v>4226</v>
      </c>
      <c r="B411" s="89" t="s">
        <v>976</v>
      </c>
      <c r="C411" s="95">
        <v>164713836</v>
      </c>
      <c r="D411" s="95">
        <v>185546376</v>
      </c>
      <c r="E411" s="95">
        <v>202419245</v>
      </c>
      <c r="F411" s="115">
        <v>126053440</v>
      </c>
      <c r="G411" s="115">
        <v>69842352</v>
      </c>
      <c r="H411" s="115">
        <v>82518647</v>
      </c>
      <c r="I411" s="115">
        <v>207686327</v>
      </c>
      <c r="J411" s="95">
        <v>223300575</v>
      </c>
      <c r="K411" s="115">
        <v>317492091</v>
      </c>
      <c r="L411" s="115">
        <v>291629667</v>
      </c>
      <c r="M411" s="115">
        <v>252725937.21886998</v>
      </c>
      <c r="N411" s="115">
        <v>278287456.46809</v>
      </c>
      <c r="O411" s="115">
        <v>280454123.86928004</v>
      </c>
      <c r="P411" s="115">
        <v>167035305.78845999</v>
      </c>
      <c r="Q411" s="115">
        <v>325977877.16678005</v>
      </c>
      <c r="R411" s="115">
        <v>506627785.38296998</v>
      </c>
      <c r="S411" s="115">
        <v>547948870.13</v>
      </c>
      <c r="T411" s="115">
        <v>0</v>
      </c>
      <c r="U411" s="115">
        <v>0</v>
      </c>
      <c r="V411" s="138"/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/>
      <c r="AL411" s="138"/>
      <c r="AM411" s="138"/>
      <c r="AN411" s="138"/>
      <c r="AO411" s="138"/>
      <c r="AP411" s="138"/>
      <c r="AQ411" s="138"/>
      <c r="AR411" s="138"/>
      <c r="AS411" s="138"/>
      <c r="AT411" s="138"/>
      <c r="AU411" s="138"/>
      <c r="AV411" s="138"/>
      <c r="AW411" s="138"/>
      <c r="AX411" s="138"/>
      <c r="AY411" s="138"/>
      <c r="AZ411" s="138"/>
      <c r="BA411" s="138"/>
      <c r="BB411" s="138"/>
    </row>
    <row r="412" spans="1:54">
      <c r="A412" s="89" t="s">
        <v>4243</v>
      </c>
      <c r="B412" s="89" t="s">
        <v>978</v>
      </c>
      <c r="C412" s="95">
        <v>0</v>
      </c>
      <c r="D412" s="95">
        <v>817</v>
      </c>
      <c r="E412" s="95">
        <v>0</v>
      </c>
      <c r="F412" s="115">
        <v>2081</v>
      </c>
      <c r="G412" s="115">
        <v>214</v>
      </c>
      <c r="H412" s="115">
        <v>359</v>
      </c>
      <c r="I412" s="115">
        <v>92834</v>
      </c>
      <c r="J412" s="95">
        <v>1837390</v>
      </c>
      <c r="K412" s="115">
        <v>442413</v>
      </c>
      <c r="L412" s="115">
        <v>1022564</v>
      </c>
      <c r="M412" s="115">
        <v>474189.05554999999</v>
      </c>
      <c r="N412" s="115">
        <v>7082387.7736299997</v>
      </c>
      <c r="O412" s="115">
        <v>4717353.1135200001</v>
      </c>
      <c r="P412" s="115">
        <v>3914240.81116</v>
      </c>
      <c r="Q412" s="115">
        <v>8549206.7514600009</v>
      </c>
      <c r="R412" s="115">
        <v>8547387.7294999994</v>
      </c>
      <c r="S412" s="115">
        <v>14164790.640000001</v>
      </c>
      <c r="T412" s="115">
        <v>106320076.3</v>
      </c>
      <c r="U412" s="115">
        <v>287107034.13409001</v>
      </c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8"/>
      <c r="AG412" s="138"/>
      <c r="AH412" s="138"/>
      <c r="AI412" s="138"/>
      <c r="AJ412" s="138"/>
      <c r="AK412" s="138"/>
      <c r="AL412" s="138"/>
      <c r="AM412" s="138"/>
      <c r="AN412" s="138"/>
      <c r="AO412" s="138"/>
      <c r="AP412" s="138"/>
      <c r="AQ412" s="138"/>
      <c r="AR412" s="138"/>
      <c r="AS412" s="138"/>
      <c r="AT412" s="138"/>
      <c r="AU412" s="138"/>
      <c r="AV412" s="138"/>
      <c r="AW412" s="138"/>
      <c r="AX412" s="138"/>
      <c r="AY412" s="138"/>
      <c r="AZ412" s="138"/>
      <c r="BA412" s="138"/>
      <c r="BB412" s="138"/>
    </row>
    <row r="413" spans="1:54">
      <c r="A413" s="89" t="s">
        <v>7829</v>
      </c>
      <c r="B413" s="89" t="s">
        <v>7830</v>
      </c>
      <c r="C413" s="95">
        <v>0</v>
      </c>
      <c r="D413" s="95">
        <v>0</v>
      </c>
      <c r="E413" s="95">
        <v>0</v>
      </c>
      <c r="F413" s="95">
        <v>0</v>
      </c>
      <c r="G413" s="95">
        <v>0</v>
      </c>
      <c r="H413" s="95">
        <v>0</v>
      </c>
      <c r="I413" s="95">
        <v>0</v>
      </c>
      <c r="J413" s="95">
        <v>0</v>
      </c>
      <c r="K413" s="95">
        <v>0</v>
      </c>
      <c r="L413" s="95">
        <v>0</v>
      </c>
      <c r="M413" s="95">
        <v>0</v>
      </c>
      <c r="N413" s="95">
        <v>0</v>
      </c>
      <c r="O413" s="95">
        <v>0</v>
      </c>
      <c r="P413" s="95">
        <v>0</v>
      </c>
      <c r="Q413" s="95">
        <v>0</v>
      </c>
      <c r="R413" s="95">
        <v>0</v>
      </c>
      <c r="S413" s="95">
        <v>0</v>
      </c>
      <c r="T413" s="95">
        <v>0</v>
      </c>
      <c r="U413" s="115">
        <v>227760</v>
      </c>
      <c r="V413" s="138"/>
      <c r="W413" s="138"/>
      <c r="X413" s="138"/>
      <c r="Y413" s="138"/>
      <c r="Z413" s="138"/>
      <c r="AA413" s="138"/>
      <c r="AB413" s="138"/>
      <c r="AC413" s="138"/>
      <c r="AD413" s="138"/>
      <c r="AE413" s="138"/>
      <c r="AF413" s="138"/>
      <c r="AG413" s="138"/>
      <c r="AH413" s="138"/>
      <c r="AI413" s="138"/>
      <c r="AJ413" s="138"/>
      <c r="AK413" s="138"/>
      <c r="AL413" s="138"/>
      <c r="AM413" s="138"/>
      <c r="AN413" s="138"/>
      <c r="AO413" s="138"/>
      <c r="AP413" s="138"/>
      <c r="AQ413" s="138"/>
      <c r="AR413" s="138"/>
      <c r="AS413" s="138"/>
      <c r="AT413" s="138"/>
      <c r="AU413" s="138"/>
      <c r="AV413" s="138"/>
      <c r="AW413" s="138"/>
      <c r="AX413" s="138"/>
      <c r="AY413" s="138"/>
      <c r="AZ413" s="138"/>
      <c r="BA413" s="138"/>
      <c r="BB413" s="138"/>
    </row>
    <row r="414" spans="1:54">
      <c r="A414" s="89" t="s">
        <v>4252</v>
      </c>
      <c r="B414" s="89" t="s">
        <v>210</v>
      </c>
      <c r="C414" s="95">
        <v>12918767</v>
      </c>
      <c r="D414" s="95">
        <v>17344204</v>
      </c>
      <c r="E414" s="95">
        <v>20778376</v>
      </c>
      <c r="F414" s="115">
        <v>24830614</v>
      </c>
      <c r="G414" s="115">
        <v>26405893</v>
      </c>
      <c r="H414" s="115">
        <v>28247494</v>
      </c>
      <c r="I414" s="115">
        <v>32026253</v>
      </c>
      <c r="J414" s="95">
        <v>35012595</v>
      </c>
      <c r="K414" s="115">
        <v>38130704</v>
      </c>
      <c r="L414" s="115">
        <v>962730866</v>
      </c>
      <c r="M414" s="115">
        <v>1075931575.1424301</v>
      </c>
      <c r="N414" s="115">
        <v>1140983987.9167399</v>
      </c>
      <c r="O414" s="115">
        <v>1178591593.5076799</v>
      </c>
      <c r="P414" s="115">
        <v>1463836711.5221999</v>
      </c>
      <c r="Q414" s="115">
        <v>1595304810.03427</v>
      </c>
      <c r="R414" s="115">
        <v>1740675081.33091</v>
      </c>
      <c r="S414" s="115">
        <v>2042982159.8099999</v>
      </c>
      <c r="T414" s="115">
        <v>2162500975.8899999</v>
      </c>
      <c r="U414" s="115">
        <v>2311951080.8301501</v>
      </c>
      <c r="V414" s="138"/>
      <c r="W414" s="138"/>
      <c r="X414" s="138"/>
      <c r="Y414" s="138"/>
      <c r="Z414" s="138"/>
      <c r="AA414" s="138"/>
      <c r="AB414" s="138"/>
      <c r="AC414" s="138"/>
      <c r="AD414" s="138"/>
      <c r="AE414" s="138"/>
      <c r="AF414" s="138"/>
      <c r="AG414" s="138"/>
      <c r="AH414" s="138"/>
      <c r="AI414" s="138"/>
      <c r="AJ414" s="138"/>
      <c r="AK414" s="138"/>
      <c r="AL414" s="138"/>
      <c r="AM414" s="138"/>
      <c r="AN414" s="138"/>
      <c r="AO414" s="138"/>
      <c r="AP414" s="138"/>
      <c r="AQ414" s="138"/>
      <c r="AR414" s="138"/>
      <c r="AS414" s="138"/>
      <c r="AT414" s="138"/>
      <c r="AU414" s="138"/>
      <c r="AV414" s="138"/>
      <c r="AW414" s="138"/>
      <c r="AX414" s="138"/>
      <c r="AY414" s="138"/>
      <c r="AZ414" s="138"/>
      <c r="BA414" s="138"/>
      <c r="BB414" s="138"/>
    </row>
    <row r="415" spans="1:54">
      <c r="A415" s="89" t="s">
        <v>4255</v>
      </c>
      <c r="B415" s="89" t="s">
        <v>1020</v>
      </c>
      <c r="C415" s="95">
        <v>528829191</v>
      </c>
      <c r="D415" s="95">
        <v>672590386</v>
      </c>
      <c r="E415" s="95">
        <v>876300278</v>
      </c>
      <c r="F415" s="115">
        <v>940626781</v>
      </c>
      <c r="G415" s="115">
        <v>968541777</v>
      </c>
      <c r="H415" s="115">
        <v>1199807464</v>
      </c>
      <c r="I415" s="115">
        <v>2538406788</v>
      </c>
      <c r="J415" s="95">
        <v>3183557875</v>
      </c>
      <c r="K415" s="115">
        <v>2444910948</v>
      </c>
      <c r="L415" s="115">
        <v>2738539216</v>
      </c>
      <c r="M415" s="115">
        <v>2475435826.2544198</v>
      </c>
      <c r="N415" s="115">
        <v>3554725408.05972</v>
      </c>
      <c r="O415" s="115">
        <v>3883295011.02494</v>
      </c>
      <c r="P415" s="115">
        <v>3603395486.7273197</v>
      </c>
      <c r="Q415" s="115">
        <v>3868204755.0296202</v>
      </c>
      <c r="R415" s="115">
        <v>5157365983.8209295</v>
      </c>
      <c r="S415" s="115">
        <v>5187188024.54</v>
      </c>
      <c r="T415" s="115">
        <v>5504707023.8699999</v>
      </c>
      <c r="U415" s="115">
        <v>5319336292.5955706</v>
      </c>
      <c r="V415" s="138"/>
      <c r="W415" s="138"/>
      <c r="X415" s="138"/>
      <c r="Y415" s="138"/>
      <c r="Z415" s="138"/>
      <c r="AA415" s="138"/>
      <c r="AB415" s="138"/>
      <c r="AC415" s="138"/>
      <c r="AD415" s="138"/>
      <c r="AE415" s="138"/>
      <c r="AF415" s="138"/>
      <c r="AG415" s="138"/>
      <c r="AH415" s="138"/>
      <c r="AI415" s="138"/>
      <c r="AJ415" s="138"/>
      <c r="AK415" s="138"/>
      <c r="AL415" s="138"/>
      <c r="AM415" s="138"/>
      <c r="AN415" s="138"/>
      <c r="AO415" s="138"/>
      <c r="AP415" s="138"/>
      <c r="AQ415" s="138"/>
      <c r="AR415" s="138"/>
      <c r="AS415" s="138"/>
      <c r="AT415" s="138"/>
      <c r="AU415" s="138"/>
      <c r="AV415" s="138"/>
      <c r="AW415" s="138"/>
      <c r="AX415" s="138"/>
      <c r="AY415" s="138"/>
      <c r="AZ415" s="138"/>
      <c r="BA415" s="138"/>
      <c r="BB415" s="138"/>
    </row>
    <row r="416" spans="1:54" ht="25.5">
      <c r="A416" s="89" t="s">
        <v>4277</v>
      </c>
      <c r="B416" s="89" t="s">
        <v>4278</v>
      </c>
      <c r="C416" s="95">
        <v>-138730363</v>
      </c>
      <c r="D416" s="95">
        <v>-137043783</v>
      </c>
      <c r="E416" s="95">
        <v>-830850142</v>
      </c>
      <c r="F416" s="115">
        <v>-388788531</v>
      </c>
      <c r="G416" s="115">
        <v>-409170440</v>
      </c>
      <c r="H416" s="115">
        <v>-210372404</v>
      </c>
      <c r="I416" s="115">
        <v>-173438144</v>
      </c>
      <c r="J416" s="95">
        <v>-282353279</v>
      </c>
      <c r="K416" s="115">
        <v>-250891537</v>
      </c>
      <c r="L416" s="115">
        <v>-503258569</v>
      </c>
      <c r="M416" s="115">
        <v>-274443940.53454</v>
      </c>
      <c r="N416" s="115">
        <v>-381926395.98110998</v>
      </c>
      <c r="O416" s="115">
        <v>-327080009.49199998</v>
      </c>
      <c r="P416" s="115">
        <v>-701134728.88661003</v>
      </c>
      <c r="Q416" s="115">
        <v>-670658785.89060998</v>
      </c>
      <c r="R416" s="115">
        <v>-1613776343.20997</v>
      </c>
      <c r="S416" s="115">
        <v>-878188635.45000005</v>
      </c>
      <c r="T416" s="140">
        <v>-967408722.39999998</v>
      </c>
      <c r="U416" s="140">
        <v>-982228425.32879007</v>
      </c>
      <c r="V416" s="138"/>
      <c r="W416" s="138"/>
      <c r="X416" s="138"/>
      <c r="Y416" s="138"/>
      <c r="Z416" s="138"/>
      <c r="AA416" s="138"/>
      <c r="AB416" s="138"/>
      <c r="AC416" s="138"/>
      <c r="AD416" s="138"/>
      <c r="AE416" s="138"/>
      <c r="AF416" s="138"/>
      <c r="AG416" s="138"/>
      <c r="AH416" s="138"/>
      <c r="AI416" s="138"/>
      <c r="AJ416" s="138"/>
      <c r="AK416" s="138"/>
      <c r="AL416" s="138"/>
      <c r="AM416" s="138"/>
      <c r="AN416" s="138"/>
      <c r="AO416" s="138"/>
      <c r="AP416" s="138"/>
      <c r="AQ416" s="138"/>
      <c r="AR416" s="138"/>
      <c r="AS416" s="138"/>
      <c r="AT416" s="138"/>
      <c r="AU416" s="138"/>
      <c r="AV416" s="138"/>
      <c r="AW416" s="138"/>
      <c r="AX416" s="138"/>
      <c r="AY416" s="138"/>
      <c r="AZ416" s="138"/>
      <c r="BA416" s="138"/>
      <c r="BB416" s="138"/>
    </row>
    <row r="417" spans="1:54">
      <c r="A417" s="89" t="s">
        <v>4295</v>
      </c>
      <c r="B417" s="89" t="s">
        <v>4296</v>
      </c>
      <c r="C417" s="95">
        <v>2457602667</v>
      </c>
      <c r="D417" s="95">
        <v>2911262742</v>
      </c>
      <c r="E417" s="95">
        <v>4408553947</v>
      </c>
      <c r="F417" s="115">
        <v>4654699329</v>
      </c>
      <c r="G417" s="115">
        <v>4560018679</v>
      </c>
      <c r="H417" s="115">
        <v>5530711662</v>
      </c>
      <c r="I417" s="115">
        <v>5730993862</v>
      </c>
      <c r="J417" s="95">
        <v>5903006358</v>
      </c>
      <c r="K417" s="115">
        <v>188297692</v>
      </c>
      <c r="L417" s="115">
        <v>214738137</v>
      </c>
      <c r="M417" s="115">
        <v>184787041.06426001</v>
      </c>
      <c r="N417" s="115">
        <v>3192134193.4207902</v>
      </c>
      <c r="O417" s="115">
        <v>3585777128.45579</v>
      </c>
      <c r="P417" s="115">
        <v>9025271215.613081</v>
      </c>
      <c r="Q417" s="115">
        <v>13974719815.6611</v>
      </c>
      <c r="R417" s="115">
        <v>14634752000.593901</v>
      </c>
      <c r="S417" s="115">
        <v>15770673346.18</v>
      </c>
      <c r="T417" s="115">
        <v>37310322851.370003</v>
      </c>
      <c r="U417" s="115">
        <v>47198121374.055099</v>
      </c>
      <c r="V417" s="138"/>
      <c r="W417" s="138"/>
      <c r="X417" s="138"/>
      <c r="Y417" s="138"/>
      <c r="Z417" s="138"/>
      <c r="AA417" s="138"/>
      <c r="AB417" s="138"/>
      <c r="AC417" s="138"/>
      <c r="AD417" s="138"/>
      <c r="AE417" s="138"/>
      <c r="AF417" s="138"/>
      <c r="AG417" s="138"/>
      <c r="AH417" s="138"/>
      <c r="AI417" s="138"/>
      <c r="AJ417" s="138"/>
      <c r="AK417" s="138"/>
      <c r="AL417" s="138"/>
      <c r="AM417" s="138"/>
      <c r="AN417" s="138"/>
      <c r="AO417" s="138"/>
      <c r="AP417" s="138"/>
      <c r="AQ417" s="138"/>
      <c r="AR417" s="138"/>
      <c r="AS417" s="138"/>
      <c r="AT417" s="138"/>
      <c r="AU417" s="138"/>
      <c r="AV417" s="138"/>
      <c r="AW417" s="138"/>
      <c r="AX417" s="138"/>
      <c r="AY417" s="138"/>
      <c r="AZ417" s="138"/>
      <c r="BA417" s="138"/>
      <c r="BB417" s="138"/>
    </row>
    <row r="418" spans="1:54">
      <c r="A418" s="89" t="s">
        <v>4297</v>
      </c>
      <c r="B418" s="89" t="s">
        <v>4298</v>
      </c>
      <c r="C418" s="95">
        <v>0</v>
      </c>
      <c r="D418" s="95">
        <v>0</v>
      </c>
      <c r="E418" s="95">
        <v>0</v>
      </c>
      <c r="F418" s="115">
        <v>0</v>
      </c>
      <c r="G418" s="115">
        <v>0</v>
      </c>
      <c r="H418" s="115">
        <v>0</v>
      </c>
      <c r="I418" s="115">
        <v>0</v>
      </c>
      <c r="J418" s="95">
        <v>0</v>
      </c>
      <c r="K418" s="115">
        <v>0</v>
      </c>
      <c r="L418" s="115">
        <v>0</v>
      </c>
      <c r="M418" s="115">
        <v>0</v>
      </c>
      <c r="N418" s="115">
        <v>0</v>
      </c>
      <c r="O418" s="115">
        <v>0</v>
      </c>
      <c r="P418" s="115">
        <v>0</v>
      </c>
      <c r="Q418" s="115">
        <v>0</v>
      </c>
      <c r="R418" s="115">
        <v>0</v>
      </c>
      <c r="S418" s="115">
        <v>0</v>
      </c>
      <c r="T418" s="115">
        <v>0</v>
      </c>
      <c r="U418" s="115">
        <v>0</v>
      </c>
      <c r="V418" s="138"/>
      <c r="W418" s="138"/>
      <c r="X418" s="138"/>
      <c r="Y418" s="138"/>
      <c r="Z418" s="138"/>
      <c r="AA418" s="138"/>
      <c r="AB418" s="138"/>
      <c r="AC418" s="138"/>
      <c r="AD418" s="138"/>
      <c r="AE418" s="138"/>
      <c r="AF418" s="138"/>
      <c r="AG418" s="138"/>
      <c r="AH418" s="138"/>
      <c r="AI418" s="138"/>
      <c r="AJ418" s="138"/>
      <c r="AK418" s="138"/>
      <c r="AL418" s="138"/>
      <c r="AM418" s="138"/>
      <c r="AN418" s="138"/>
      <c r="AO418" s="138"/>
      <c r="AP418" s="138"/>
      <c r="AQ418" s="138"/>
      <c r="AR418" s="138"/>
      <c r="AS418" s="138"/>
      <c r="AT418" s="138"/>
      <c r="AU418" s="138"/>
      <c r="AV418" s="138"/>
      <c r="AW418" s="138"/>
      <c r="AX418" s="138"/>
      <c r="AY418" s="138"/>
      <c r="AZ418" s="138"/>
      <c r="BA418" s="138"/>
      <c r="BB418" s="138"/>
    </row>
    <row r="419" spans="1:54">
      <c r="A419" s="89" t="s">
        <v>4317</v>
      </c>
      <c r="B419" s="89" t="s">
        <v>550</v>
      </c>
      <c r="C419" s="95">
        <v>0</v>
      </c>
      <c r="D419" s="95">
        <v>0</v>
      </c>
      <c r="E419" s="95">
        <v>0</v>
      </c>
      <c r="F419" s="115">
        <v>0</v>
      </c>
      <c r="G419" s="115">
        <v>0</v>
      </c>
      <c r="H419" s="115">
        <v>0</v>
      </c>
      <c r="I419" s="115">
        <v>18661546</v>
      </c>
      <c r="J419" s="95">
        <v>20130331</v>
      </c>
      <c r="K419" s="115">
        <v>33367361</v>
      </c>
      <c r="L419" s="115">
        <v>25533499</v>
      </c>
      <c r="M419" s="115">
        <v>40619053.40112</v>
      </c>
      <c r="N419" s="115">
        <v>349192863.09492999</v>
      </c>
      <c r="O419" s="115">
        <v>566111691.31557</v>
      </c>
      <c r="P419" s="115">
        <v>318706519.64756</v>
      </c>
      <c r="Q419" s="115">
        <v>394364962.53274</v>
      </c>
      <c r="R419" s="115">
        <v>326975079.83319002</v>
      </c>
      <c r="S419" s="115">
        <v>848306692.50999999</v>
      </c>
      <c r="T419" s="115">
        <v>435612512.47000003</v>
      </c>
      <c r="U419" s="115">
        <v>1419154251.7254801</v>
      </c>
      <c r="V419" s="138"/>
      <c r="W419" s="138"/>
      <c r="X419" s="138"/>
      <c r="Y419" s="138"/>
      <c r="Z419" s="138"/>
      <c r="AA419" s="138"/>
      <c r="AB419" s="138"/>
      <c r="AC419" s="138"/>
      <c r="AD419" s="138"/>
      <c r="AE419" s="138"/>
      <c r="AF419" s="138"/>
      <c r="AG419" s="138"/>
      <c r="AH419" s="138"/>
      <c r="AI419" s="138"/>
      <c r="AJ419" s="138"/>
      <c r="AK419" s="138"/>
      <c r="AL419" s="138"/>
      <c r="AM419" s="138"/>
      <c r="AN419" s="138"/>
      <c r="AO419" s="138"/>
      <c r="AP419" s="138"/>
      <c r="AQ419" s="138"/>
      <c r="AR419" s="138"/>
      <c r="AS419" s="138"/>
      <c r="AT419" s="138"/>
      <c r="AU419" s="138"/>
      <c r="AV419" s="138"/>
      <c r="AW419" s="138"/>
      <c r="AX419" s="138"/>
      <c r="AY419" s="138"/>
      <c r="AZ419" s="138"/>
      <c r="BA419" s="138"/>
      <c r="BB419" s="138"/>
    </row>
    <row r="420" spans="1:54">
      <c r="A420" s="89" t="s">
        <v>4340</v>
      </c>
      <c r="B420" s="89" t="s">
        <v>1209</v>
      </c>
      <c r="C420" s="95">
        <v>0</v>
      </c>
      <c r="D420" s="95">
        <v>0</v>
      </c>
      <c r="E420" s="95">
        <v>0</v>
      </c>
      <c r="F420" s="115">
        <v>0</v>
      </c>
      <c r="G420" s="115">
        <v>0</v>
      </c>
      <c r="H420" s="115">
        <v>0</v>
      </c>
      <c r="I420" s="115">
        <v>0</v>
      </c>
      <c r="J420" s="95">
        <v>0</v>
      </c>
      <c r="K420" s="115">
        <v>0</v>
      </c>
      <c r="L420" s="115">
        <v>0</v>
      </c>
      <c r="M420" s="115">
        <v>0</v>
      </c>
      <c r="N420" s="115">
        <v>0</v>
      </c>
      <c r="O420" s="115">
        <v>8.9999999999999992E-5</v>
      </c>
      <c r="P420" s="115">
        <v>4.8999999999999998E-4</v>
      </c>
      <c r="Q420" s="115">
        <v>5.0000000000000002E-5</v>
      </c>
      <c r="R420" s="115">
        <v>2.9999999999999997E-5</v>
      </c>
      <c r="S420" s="115">
        <v>0</v>
      </c>
      <c r="T420" s="115">
        <v>0</v>
      </c>
      <c r="U420" s="115">
        <v>0</v>
      </c>
      <c r="V420" s="138"/>
      <c r="W420" s="138"/>
      <c r="X420" s="138"/>
      <c r="Y420" s="138"/>
      <c r="Z420" s="138"/>
      <c r="AA420" s="138"/>
      <c r="AB420" s="138"/>
      <c r="AC420" s="138"/>
      <c r="AD420" s="138"/>
      <c r="AE420" s="138"/>
      <c r="AF420" s="138"/>
      <c r="AG420" s="138"/>
      <c r="AH420" s="138"/>
      <c r="AI420" s="138"/>
      <c r="AJ420" s="138"/>
      <c r="AK420" s="138"/>
      <c r="AL420" s="138"/>
      <c r="AM420" s="138"/>
      <c r="AN420" s="138"/>
      <c r="AO420" s="138"/>
      <c r="AP420" s="138"/>
      <c r="AQ420" s="138"/>
      <c r="AR420" s="138"/>
      <c r="AS420" s="138"/>
      <c r="AT420" s="138"/>
      <c r="AU420" s="138"/>
      <c r="AV420" s="138"/>
      <c r="AW420" s="138"/>
      <c r="AX420" s="138"/>
      <c r="AY420" s="138"/>
      <c r="AZ420" s="138"/>
      <c r="BA420" s="138"/>
      <c r="BB420" s="138"/>
    </row>
    <row r="421" spans="1:54">
      <c r="A421" s="89" t="s">
        <v>4343</v>
      </c>
      <c r="B421" s="89" t="s">
        <v>1230</v>
      </c>
      <c r="C421" s="95">
        <v>2457602667</v>
      </c>
      <c r="D421" s="95">
        <v>2911262742</v>
      </c>
      <c r="E421" s="95">
        <v>4408553947</v>
      </c>
      <c r="F421" s="115">
        <v>4654699329</v>
      </c>
      <c r="G421" s="115">
        <v>4560018679</v>
      </c>
      <c r="H421" s="115">
        <v>5530711662</v>
      </c>
      <c r="I421" s="115">
        <v>5712332316</v>
      </c>
      <c r="J421" s="95">
        <v>5882876027</v>
      </c>
      <c r="K421" s="115">
        <v>154930331</v>
      </c>
      <c r="L421" s="115">
        <v>189204638</v>
      </c>
      <c r="M421" s="115">
        <v>144167987.66314003</v>
      </c>
      <c r="N421" s="115">
        <v>2800528998.0668302</v>
      </c>
      <c r="O421" s="115">
        <v>2971592005.02565</v>
      </c>
      <c r="P421" s="115">
        <v>8622707050.7257404</v>
      </c>
      <c r="Q421" s="115">
        <v>13463956316.2237</v>
      </c>
      <c r="R421" s="115">
        <v>14250191780.9002</v>
      </c>
      <c r="S421" s="115">
        <v>14857941069.690001</v>
      </c>
      <c r="T421" s="115">
        <v>36827653867.309998</v>
      </c>
      <c r="U421" s="115">
        <v>45708333992.338799</v>
      </c>
      <c r="V421" s="138"/>
      <c r="W421" s="138"/>
      <c r="X421" s="138"/>
      <c r="Y421" s="138"/>
      <c r="Z421" s="138"/>
      <c r="AA421" s="138"/>
      <c r="AB421" s="138"/>
      <c r="AC421" s="138"/>
      <c r="AD421" s="138"/>
      <c r="AE421" s="138"/>
      <c r="AF421" s="138"/>
      <c r="AG421" s="138"/>
      <c r="AH421" s="138"/>
      <c r="AI421" s="138"/>
      <c r="AJ421" s="138"/>
      <c r="AK421" s="138"/>
      <c r="AL421" s="138"/>
      <c r="AM421" s="138"/>
      <c r="AN421" s="138"/>
      <c r="AO421" s="138"/>
      <c r="AP421" s="138"/>
      <c r="AQ421" s="138"/>
      <c r="AR421" s="138"/>
      <c r="AS421" s="138"/>
      <c r="AT421" s="138"/>
      <c r="AU421" s="138"/>
      <c r="AV421" s="138"/>
      <c r="AW421" s="138"/>
      <c r="AX421" s="138"/>
      <c r="AY421" s="138"/>
      <c r="AZ421" s="138"/>
      <c r="BA421" s="138"/>
      <c r="BB421" s="138"/>
    </row>
    <row r="422" spans="1:54">
      <c r="A422" s="89" t="s">
        <v>4380</v>
      </c>
      <c r="B422" s="89" t="s">
        <v>2473</v>
      </c>
      <c r="C422" s="95">
        <v>0</v>
      </c>
      <c r="D422" s="95">
        <v>0</v>
      </c>
      <c r="E422" s="95">
        <v>0</v>
      </c>
      <c r="F422" s="115">
        <v>0</v>
      </c>
      <c r="G422" s="115">
        <v>0</v>
      </c>
      <c r="H422" s="115">
        <v>0</v>
      </c>
      <c r="I422" s="115">
        <v>0</v>
      </c>
      <c r="J422" s="95">
        <v>0</v>
      </c>
      <c r="K422" s="115">
        <v>0</v>
      </c>
      <c r="L422" s="115">
        <v>0</v>
      </c>
      <c r="M422" s="115">
        <v>0</v>
      </c>
      <c r="N422" s="115">
        <v>42412332.259029999</v>
      </c>
      <c r="O422" s="115">
        <v>48073432.114480004</v>
      </c>
      <c r="P422" s="115">
        <v>83857645.239289999</v>
      </c>
      <c r="Q422" s="115">
        <v>116398536.90463001</v>
      </c>
      <c r="R422" s="115">
        <v>57585139.860489994</v>
      </c>
      <c r="S422" s="115">
        <v>64425583.990000002</v>
      </c>
      <c r="T422" s="115">
        <v>47056471.590000004</v>
      </c>
      <c r="U422" s="115">
        <v>70633129.990820006</v>
      </c>
      <c r="V422" s="138"/>
      <c r="W422" s="138"/>
      <c r="X422" s="138"/>
      <c r="Y422" s="138"/>
      <c r="Z422" s="138"/>
      <c r="AA422" s="138"/>
      <c r="AB422" s="138"/>
      <c r="AC422" s="138"/>
      <c r="AD422" s="138"/>
      <c r="AE422" s="138"/>
      <c r="AF422" s="138"/>
      <c r="AG422" s="138"/>
      <c r="AH422" s="138"/>
      <c r="AI422" s="138"/>
      <c r="AJ422" s="138"/>
      <c r="AK422" s="138"/>
      <c r="AL422" s="138"/>
      <c r="AM422" s="138"/>
      <c r="AN422" s="138"/>
      <c r="AO422" s="138"/>
      <c r="AP422" s="138"/>
      <c r="AQ422" s="138"/>
      <c r="AR422" s="138"/>
      <c r="AS422" s="138"/>
      <c r="AT422" s="138"/>
      <c r="AU422" s="138"/>
      <c r="AV422" s="138"/>
      <c r="AW422" s="138"/>
      <c r="AX422" s="138"/>
      <c r="AY422" s="138"/>
      <c r="AZ422" s="138"/>
      <c r="BA422" s="138"/>
      <c r="BB422" s="138"/>
    </row>
    <row r="423" spans="1:54">
      <c r="A423" s="89" t="s">
        <v>7760</v>
      </c>
      <c r="B423" s="89" t="s">
        <v>7742</v>
      </c>
      <c r="C423" s="95">
        <v>9532922529</v>
      </c>
      <c r="D423" s="95">
        <v>6579394712</v>
      </c>
      <c r="E423" s="95">
        <v>13720743536</v>
      </c>
      <c r="F423" s="115">
        <v>15102269114</v>
      </c>
      <c r="G423" s="115">
        <v>21019189343</v>
      </c>
      <c r="H423" s="115">
        <v>23751397377</v>
      </c>
      <c r="I423" s="115">
        <v>21062942382</v>
      </c>
      <c r="J423" s="95">
        <v>21548304433</v>
      </c>
      <c r="K423" s="115">
        <v>0</v>
      </c>
      <c r="L423" s="115">
        <v>0</v>
      </c>
      <c r="M423" s="115">
        <v>0</v>
      </c>
      <c r="N423" s="115">
        <v>0</v>
      </c>
      <c r="O423" s="115">
        <v>0</v>
      </c>
      <c r="P423" s="115">
        <v>0</v>
      </c>
      <c r="Q423" s="115">
        <v>0</v>
      </c>
      <c r="R423" s="115">
        <v>0</v>
      </c>
      <c r="S423" s="115">
        <v>0</v>
      </c>
      <c r="T423" s="115">
        <v>0</v>
      </c>
      <c r="U423" s="115">
        <v>0</v>
      </c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  <c r="AL423" s="138"/>
      <c r="AM423" s="138"/>
      <c r="AN423" s="138"/>
      <c r="AO423" s="138"/>
      <c r="AP423" s="138"/>
      <c r="AQ423" s="138"/>
      <c r="AR423" s="138"/>
      <c r="AS423" s="138"/>
      <c r="AT423" s="138"/>
      <c r="AU423" s="138"/>
      <c r="AV423" s="138"/>
      <c r="AW423" s="138"/>
      <c r="AX423" s="138"/>
      <c r="AY423" s="138"/>
      <c r="AZ423" s="138"/>
      <c r="BA423" s="138"/>
      <c r="BB423" s="138"/>
    </row>
    <row r="424" spans="1:54">
      <c r="A424" s="89" t="s">
        <v>7761</v>
      </c>
      <c r="B424" s="89" t="s">
        <v>1188</v>
      </c>
      <c r="C424" s="95">
        <v>2808903544</v>
      </c>
      <c r="D424" s="95">
        <v>3040081869</v>
      </c>
      <c r="E424" s="95">
        <v>3518962735</v>
      </c>
      <c r="F424" s="115">
        <v>3920887497</v>
      </c>
      <c r="G424" s="115">
        <v>4482529450</v>
      </c>
      <c r="H424" s="115">
        <v>4621834047</v>
      </c>
      <c r="I424" s="115">
        <v>5237127202</v>
      </c>
      <c r="J424" s="95">
        <v>5964205166</v>
      </c>
      <c r="K424" s="115">
        <v>0</v>
      </c>
      <c r="L424" s="115">
        <v>0</v>
      </c>
      <c r="M424" s="115">
        <v>0</v>
      </c>
      <c r="N424" s="115">
        <v>0</v>
      </c>
      <c r="O424" s="115">
        <v>0</v>
      </c>
      <c r="P424" s="115">
        <v>0</v>
      </c>
      <c r="Q424" s="115">
        <v>0</v>
      </c>
      <c r="R424" s="115">
        <v>0</v>
      </c>
      <c r="S424" s="115">
        <v>0</v>
      </c>
      <c r="T424" s="115">
        <v>0</v>
      </c>
      <c r="U424" s="115">
        <v>0</v>
      </c>
      <c r="V424" s="138"/>
      <c r="W424" s="138"/>
      <c r="X424" s="138"/>
      <c r="Y424" s="138"/>
      <c r="Z424" s="138"/>
      <c r="AA424" s="138"/>
      <c r="AB424" s="138"/>
      <c r="AC424" s="138"/>
      <c r="AD424" s="138"/>
      <c r="AE424" s="138"/>
      <c r="AF424" s="138"/>
      <c r="AG424" s="138"/>
      <c r="AH424" s="138"/>
      <c r="AI424" s="138"/>
      <c r="AJ424" s="138"/>
      <c r="AK424" s="138"/>
      <c r="AL424" s="138"/>
      <c r="AM424" s="138"/>
      <c r="AN424" s="138"/>
      <c r="AO424" s="138"/>
      <c r="AP424" s="138"/>
      <c r="AQ424" s="138"/>
      <c r="AR424" s="138"/>
      <c r="AS424" s="138"/>
      <c r="AT424" s="138"/>
      <c r="AU424" s="138"/>
      <c r="AV424" s="138"/>
      <c r="AW424" s="138"/>
      <c r="AX424" s="138"/>
      <c r="AY424" s="138"/>
      <c r="AZ424" s="138"/>
      <c r="BA424" s="138"/>
      <c r="BB424" s="138"/>
    </row>
    <row r="425" spans="1:54">
      <c r="A425" s="89" t="s">
        <v>7762</v>
      </c>
      <c r="B425" s="89" t="s">
        <v>4075</v>
      </c>
      <c r="C425" s="95">
        <v>133836</v>
      </c>
      <c r="D425" s="95">
        <v>290302</v>
      </c>
      <c r="E425" s="95">
        <v>105613</v>
      </c>
      <c r="F425" s="115">
        <v>28100</v>
      </c>
      <c r="G425" s="115">
        <v>43933</v>
      </c>
      <c r="H425" s="115">
        <v>137649</v>
      </c>
      <c r="I425" s="115">
        <v>74946</v>
      </c>
      <c r="J425" s="95">
        <v>224281</v>
      </c>
      <c r="K425" s="115">
        <v>0</v>
      </c>
      <c r="L425" s="115">
        <v>0</v>
      </c>
      <c r="M425" s="115">
        <v>0</v>
      </c>
      <c r="N425" s="115">
        <v>0</v>
      </c>
      <c r="O425" s="115">
        <v>0</v>
      </c>
      <c r="P425" s="115">
        <v>0</v>
      </c>
      <c r="Q425" s="115">
        <v>0</v>
      </c>
      <c r="R425" s="115">
        <v>0</v>
      </c>
      <c r="S425" s="115">
        <v>0</v>
      </c>
      <c r="T425" s="115">
        <v>0</v>
      </c>
      <c r="U425" s="115">
        <v>0</v>
      </c>
      <c r="V425" s="138"/>
      <c r="W425" s="138"/>
      <c r="X425" s="138"/>
      <c r="Y425" s="138"/>
      <c r="Z425" s="138"/>
      <c r="AA425" s="138"/>
      <c r="AB425" s="138"/>
      <c r="AC425" s="138"/>
      <c r="AD425" s="138"/>
      <c r="AE425" s="138"/>
      <c r="AF425" s="138"/>
      <c r="AG425" s="138"/>
      <c r="AH425" s="138"/>
      <c r="AI425" s="138"/>
      <c r="AJ425" s="138"/>
      <c r="AK425" s="138"/>
      <c r="AL425" s="138"/>
      <c r="AM425" s="138"/>
      <c r="AN425" s="138"/>
      <c r="AO425" s="138"/>
      <c r="AP425" s="138"/>
      <c r="AQ425" s="138"/>
      <c r="AR425" s="138"/>
      <c r="AS425" s="138"/>
      <c r="AT425" s="138"/>
      <c r="AU425" s="138"/>
      <c r="AV425" s="138"/>
      <c r="AW425" s="138"/>
      <c r="AX425" s="138"/>
      <c r="AY425" s="138"/>
      <c r="AZ425" s="138"/>
      <c r="BA425" s="138"/>
      <c r="BB425" s="138"/>
    </row>
    <row r="426" spans="1:54" ht="25.5">
      <c r="A426" s="89" t="s">
        <v>7763</v>
      </c>
      <c r="B426" s="89" t="s">
        <v>7771</v>
      </c>
      <c r="C426" s="95">
        <v>625219756</v>
      </c>
      <c r="D426" s="95">
        <v>1389193347</v>
      </c>
      <c r="E426" s="95">
        <v>2708970583</v>
      </c>
      <c r="F426" s="115">
        <v>4113773200</v>
      </c>
      <c r="G426" s="115">
        <v>3229101393</v>
      </c>
      <c r="H426" s="115">
        <v>3977263721</v>
      </c>
      <c r="I426" s="115">
        <v>3635905252</v>
      </c>
      <c r="J426" s="95">
        <v>4517883621</v>
      </c>
      <c r="K426" s="115">
        <v>0</v>
      </c>
      <c r="L426" s="115">
        <v>0</v>
      </c>
      <c r="M426" s="115">
        <v>0</v>
      </c>
      <c r="N426" s="115">
        <v>0</v>
      </c>
      <c r="O426" s="115">
        <v>0</v>
      </c>
      <c r="P426" s="115">
        <v>0</v>
      </c>
      <c r="Q426" s="115">
        <v>0</v>
      </c>
      <c r="R426" s="115">
        <v>0</v>
      </c>
      <c r="S426" s="115">
        <v>0</v>
      </c>
      <c r="T426" s="115">
        <v>0</v>
      </c>
      <c r="U426" s="115">
        <v>0</v>
      </c>
      <c r="V426" s="138"/>
      <c r="W426" s="138"/>
      <c r="X426" s="138"/>
      <c r="Y426" s="138"/>
      <c r="Z426" s="138"/>
      <c r="AA426" s="138"/>
      <c r="AB426" s="138"/>
      <c r="AC426" s="138"/>
      <c r="AD426" s="138"/>
      <c r="AE426" s="138"/>
      <c r="AF426" s="138"/>
      <c r="AG426" s="138"/>
      <c r="AH426" s="138"/>
      <c r="AI426" s="138"/>
      <c r="AJ426" s="138"/>
      <c r="AK426" s="138"/>
      <c r="AL426" s="138"/>
      <c r="AM426" s="138"/>
      <c r="AN426" s="138"/>
      <c r="AO426" s="138"/>
      <c r="AP426" s="138"/>
      <c r="AQ426" s="138"/>
      <c r="AR426" s="138"/>
      <c r="AS426" s="138"/>
      <c r="AT426" s="138"/>
      <c r="AU426" s="138"/>
      <c r="AV426" s="138"/>
      <c r="AW426" s="138"/>
      <c r="AX426" s="138"/>
      <c r="AY426" s="138"/>
      <c r="AZ426" s="138"/>
      <c r="BA426" s="138"/>
      <c r="BB426" s="138"/>
    </row>
    <row r="427" spans="1:54">
      <c r="A427" s="89" t="s">
        <v>7764</v>
      </c>
      <c r="B427" s="89" t="s">
        <v>1120</v>
      </c>
      <c r="C427" s="95">
        <v>25078773</v>
      </c>
      <c r="D427" s="95">
        <v>234283427</v>
      </c>
      <c r="E427" s="95">
        <v>17980390</v>
      </c>
      <c r="F427" s="115">
        <v>9874935</v>
      </c>
      <c r="G427" s="115">
        <v>571457</v>
      </c>
      <c r="H427" s="115">
        <v>510522</v>
      </c>
      <c r="I427" s="115">
        <v>3078791</v>
      </c>
      <c r="J427" s="95">
        <v>5581494</v>
      </c>
      <c r="K427" s="115">
        <v>0</v>
      </c>
      <c r="L427" s="115">
        <v>0</v>
      </c>
      <c r="M427" s="115">
        <v>0</v>
      </c>
      <c r="N427" s="115">
        <v>0</v>
      </c>
      <c r="O427" s="115">
        <v>0</v>
      </c>
      <c r="P427" s="115">
        <v>0</v>
      </c>
      <c r="Q427" s="115">
        <v>0</v>
      </c>
      <c r="R427" s="115">
        <v>0</v>
      </c>
      <c r="S427" s="115">
        <v>0</v>
      </c>
      <c r="T427" s="115">
        <v>0</v>
      </c>
      <c r="U427" s="115">
        <v>0</v>
      </c>
      <c r="V427" s="138"/>
      <c r="W427" s="138"/>
      <c r="X427" s="138"/>
      <c r="Y427" s="138"/>
      <c r="Z427" s="138"/>
      <c r="AA427" s="138"/>
      <c r="AB427" s="138"/>
      <c r="AC427" s="138"/>
      <c r="AD427" s="138"/>
      <c r="AE427" s="138"/>
      <c r="AF427" s="138"/>
      <c r="AG427" s="138"/>
      <c r="AH427" s="138"/>
      <c r="AI427" s="138"/>
      <c r="AJ427" s="138"/>
      <c r="AK427" s="138"/>
      <c r="AL427" s="138"/>
      <c r="AM427" s="138"/>
      <c r="AN427" s="138"/>
      <c r="AO427" s="138"/>
      <c r="AP427" s="138"/>
      <c r="AQ427" s="138"/>
      <c r="AR427" s="138"/>
      <c r="AS427" s="138"/>
      <c r="AT427" s="138"/>
      <c r="AU427" s="138"/>
      <c r="AV427" s="138"/>
      <c r="AW427" s="138"/>
      <c r="AX427" s="138"/>
      <c r="AY427" s="138"/>
      <c r="AZ427" s="138"/>
      <c r="BA427" s="138"/>
      <c r="BB427" s="138"/>
    </row>
    <row r="428" spans="1:54">
      <c r="A428" s="89" t="s">
        <v>7765</v>
      </c>
      <c r="B428" s="89" t="s">
        <v>1184</v>
      </c>
      <c r="C428" s="95">
        <v>71735254</v>
      </c>
      <c r="D428" s="95">
        <v>80644103</v>
      </c>
      <c r="E428" s="95">
        <v>94741957</v>
      </c>
      <c r="F428" s="115">
        <v>107936348</v>
      </c>
      <c r="G428" s="115">
        <v>157435204</v>
      </c>
      <c r="H428" s="115">
        <v>134849218</v>
      </c>
      <c r="I428" s="115">
        <v>120945984</v>
      </c>
      <c r="J428" s="95">
        <v>65542284</v>
      </c>
      <c r="K428" s="115">
        <v>0</v>
      </c>
      <c r="L428" s="115">
        <v>0</v>
      </c>
      <c r="M428" s="115">
        <v>0</v>
      </c>
      <c r="N428" s="115">
        <v>0</v>
      </c>
      <c r="O428" s="115">
        <v>0</v>
      </c>
      <c r="P428" s="115">
        <v>0</v>
      </c>
      <c r="Q428" s="115">
        <v>0</v>
      </c>
      <c r="R428" s="115">
        <v>0</v>
      </c>
      <c r="S428" s="115">
        <v>0</v>
      </c>
      <c r="T428" s="115">
        <v>0</v>
      </c>
      <c r="U428" s="115">
        <v>0</v>
      </c>
      <c r="V428" s="138"/>
      <c r="W428" s="138"/>
      <c r="X428" s="138"/>
      <c r="Y428" s="138"/>
      <c r="Z428" s="138"/>
      <c r="AA428" s="138"/>
      <c r="AB428" s="138"/>
      <c r="AC428" s="138"/>
      <c r="AD428" s="138"/>
      <c r="AE428" s="138"/>
      <c r="AF428" s="138"/>
      <c r="AG428" s="138"/>
      <c r="AH428" s="138"/>
      <c r="AI428" s="138"/>
      <c r="AJ428" s="138"/>
      <c r="AK428" s="138"/>
      <c r="AL428" s="138"/>
      <c r="AM428" s="138"/>
      <c r="AN428" s="138"/>
      <c r="AO428" s="138"/>
      <c r="AP428" s="138"/>
      <c r="AQ428" s="138"/>
      <c r="AR428" s="138"/>
      <c r="AS428" s="138"/>
      <c r="AT428" s="138"/>
      <c r="AU428" s="138"/>
      <c r="AV428" s="138"/>
      <c r="AW428" s="138"/>
      <c r="AX428" s="138"/>
      <c r="AY428" s="138"/>
      <c r="AZ428" s="138"/>
      <c r="BA428" s="138"/>
      <c r="BB428" s="138"/>
    </row>
    <row r="429" spans="1:54">
      <c r="A429" s="89" t="s">
        <v>7766</v>
      </c>
      <c r="B429" s="89" t="s">
        <v>7772</v>
      </c>
      <c r="C429" s="95">
        <v>0</v>
      </c>
      <c r="D429" s="95">
        <v>0</v>
      </c>
      <c r="E429" s="95">
        <v>0</v>
      </c>
      <c r="F429" s="115">
        <v>0</v>
      </c>
      <c r="G429" s="115">
        <v>0</v>
      </c>
      <c r="H429" s="115">
        <v>19525146</v>
      </c>
      <c r="I429" s="115">
        <v>80491681</v>
      </c>
      <c r="J429" s="95">
        <v>79738255</v>
      </c>
      <c r="K429" s="115">
        <v>0</v>
      </c>
      <c r="L429" s="115">
        <v>0</v>
      </c>
      <c r="M429" s="115">
        <v>0</v>
      </c>
      <c r="N429" s="115">
        <v>0</v>
      </c>
      <c r="O429" s="115">
        <v>0</v>
      </c>
      <c r="P429" s="115">
        <v>0</v>
      </c>
      <c r="Q429" s="115">
        <v>0</v>
      </c>
      <c r="R429" s="115">
        <v>0</v>
      </c>
      <c r="S429" s="115">
        <v>0</v>
      </c>
      <c r="T429" s="115">
        <v>0</v>
      </c>
      <c r="U429" s="115">
        <v>0</v>
      </c>
      <c r="V429" s="138"/>
      <c r="W429" s="138"/>
      <c r="X429" s="138"/>
      <c r="Y429" s="138"/>
      <c r="Z429" s="138"/>
      <c r="AA429" s="138"/>
      <c r="AB429" s="138"/>
      <c r="AC429" s="138"/>
      <c r="AD429" s="138"/>
      <c r="AE429" s="138"/>
      <c r="AF429" s="138"/>
      <c r="AG429" s="138"/>
      <c r="AH429" s="138"/>
      <c r="AI429" s="138"/>
      <c r="AJ429" s="138"/>
      <c r="AK429" s="138"/>
      <c r="AL429" s="138"/>
      <c r="AM429" s="138"/>
      <c r="AN429" s="138"/>
      <c r="AO429" s="138"/>
      <c r="AP429" s="138"/>
      <c r="AQ429" s="138"/>
      <c r="AR429" s="138"/>
      <c r="AS429" s="138"/>
      <c r="AT429" s="138"/>
      <c r="AU429" s="138"/>
      <c r="AV429" s="138"/>
      <c r="AW429" s="138"/>
      <c r="AX429" s="138"/>
      <c r="AY429" s="138"/>
      <c r="AZ429" s="138"/>
      <c r="BA429" s="138"/>
      <c r="BB429" s="138"/>
    </row>
    <row r="430" spans="1:54">
      <c r="A430" s="89" t="s">
        <v>7767</v>
      </c>
      <c r="B430" s="89" t="s">
        <v>7773</v>
      </c>
      <c r="C430" s="95">
        <v>37154281</v>
      </c>
      <c r="D430" s="95">
        <v>60596858</v>
      </c>
      <c r="E430" s="95">
        <v>57506323</v>
      </c>
      <c r="F430" s="115">
        <v>627885769</v>
      </c>
      <c r="G430" s="115">
        <v>435530032</v>
      </c>
      <c r="H430" s="115">
        <v>6176979</v>
      </c>
      <c r="I430" s="115">
        <v>7862839</v>
      </c>
      <c r="J430" s="95">
        <v>21328477</v>
      </c>
      <c r="K430" s="115">
        <v>0</v>
      </c>
      <c r="L430" s="115">
        <v>0</v>
      </c>
      <c r="M430" s="115">
        <v>0</v>
      </c>
      <c r="N430" s="115">
        <v>0</v>
      </c>
      <c r="O430" s="115">
        <v>0</v>
      </c>
      <c r="P430" s="115">
        <v>0</v>
      </c>
      <c r="Q430" s="115">
        <v>0</v>
      </c>
      <c r="R430" s="115">
        <v>0</v>
      </c>
      <c r="S430" s="115">
        <v>0</v>
      </c>
      <c r="T430" s="115">
        <v>0</v>
      </c>
      <c r="U430" s="115">
        <v>0</v>
      </c>
      <c r="V430" s="138"/>
      <c r="W430" s="138"/>
      <c r="X430" s="138"/>
      <c r="Y430" s="138"/>
      <c r="Z430" s="138"/>
      <c r="AA430" s="138"/>
      <c r="AB430" s="138"/>
      <c r="AC430" s="138"/>
      <c r="AD430" s="138"/>
      <c r="AE430" s="138"/>
      <c r="AF430" s="138"/>
      <c r="AG430" s="138"/>
      <c r="AH430" s="138"/>
      <c r="AI430" s="138"/>
      <c r="AJ430" s="138"/>
      <c r="AK430" s="138"/>
      <c r="AL430" s="138"/>
      <c r="AM430" s="138"/>
      <c r="AN430" s="138"/>
      <c r="AO430" s="138"/>
      <c r="AP430" s="138"/>
      <c r="AQ430" s="138"/>
      <c r="AR430" s="138"/>
      <c r="AS430" s="138"/>
      <c r="AT430" s="138"/>
      <c r="AU430" s="138"/>
      <c r="AV430" s="138"/>
      <c r="AW430" s="138"/>
      <c r="AX430" s="138"/>
      <c r="AY430" s="138"/>
      <c r="AZ430" s="138"/>
      <c r="BA430" s="138"/>
      <c r="BB430" s="138"/>
    </row>
    <row r="431" spans="1:54">
      <c r="A431" s="89" t="s">
        <v>7768</v>
      </c>
      <c r="B431" s="89" t="s">
        <v>1180</v>
      </c>
      <c r="C431" s="95">
        <v>151477510</v>
      </c>
      <c r="D431" s="95">
        <v>565280218</v>
      </c>
      <c r="E431" s="95">
        <v>703897063</v>
      </c>
      <c r="F431" s="115">
        <v>279295096</v>
      </c>
      <c r="G431" s="115">
        <v>198698120</v>
      </c>
      <c r="H431" s="115">
        <v>377944716</v>
      </c>
      <c r="I431" s="115">
        <v>1204940457</v>
      </c>
      <c r="J431" s="95">
        <v>161032307</v>
      </c>
      <c r="K431" s="115">
        <v>0</v>
      </c>
      <c r="L431" s="115">
        <v>0</v>
      </c>
      <c r="M431" s="115">
        <v>0</v>
      </c>
      <c r="N431" s="115">
        <v>0</v>
      </c>
      <c r="O431" s="115">
        <v>0</v>
      </c>
      <c r="P431" s="115">
        <v>0</v>
      </c>
      <c r="Q431" s="115">
        <v>0</v>
      </c>
      <c r="R431" s="115">
        <v>0</v>
      </c>
      <c r="S431" s="115">
        <v>0</v>
      </c>
      <c r="T431" s="115">
        <v>0</v>
      </c>
      <c r="U431" s="115">
        <v>0</v>
      </c>
      <c r="V431" s="138"/>
      <c r="W431" s="138"/>
      <c r="X431" s="138"/>
      <c r="Y431" s="138"/>
      <c r="Z431" s="138"/>
      <c r="AA431" s="138"/>
      <c r="AB431" s="138"/>
      <c r="AC431" s="138"/>
      <c r="AD431" s="138"/>
      <c r="AE431" s="138"/>
      <c r="AF431" s="138"/>
      <c r="AG431" s="138"/>
      <c r="AH431" s="138"/>
      <c r="AI431" s="138"/>
      <c r="AJ431" s="138"/>
      <c r="AK431" s="138"/>
      <c r="AL431" s="138"/>
      <c r="AM431" s="138"/>
      <c r="AN431" s="138"/>
      <c r="AO431" s="138"/>
      <c r="AP431" s="138"/>
      <c r="AQ431" s="138"/>
      <c r="AR431" s="138"/>
      <c r="AS431" s="138"/>
      <c r="AT431" s="138"/>
      <c r="AU431" s="138"/>
      <c r="AV431" s="138"/>
      <c r="AW431" s="138"/>
      <c r="AX431" s="138"/>
      <c r="AY431" s="138"/>
      <c r="AZ431" s="138"/>
      <c r="BA431" s="138"/>
      <c r="BB431" s="138"/>
    </row>
    <row r="432" spans="1:54">
      <c r="A432" s="89" t="s">
        <v>7769</v>
      </c>
      <c r="B432" s="89" t="s">
        <v>1178</v>
      </c>
      <c r="C432" s="95">
        <v>805596575</v>
      </c>
      <c r="D432" s="95">
        <v>1209024588</v>
      </c>
      <c r="E432" s="95">
        <v>1173453702</v>
      </c>
      <c r="F432" s="115">
        <v>1093488760</v>
      </c>
      <c r="G432" s="115">
        <v>989349977</v>
      </c>
      <c r="H432" s="115">
        <v>1114270547</v>
      </c>
      <c r="I432" s="115">
        <v>832903327</v>
      </c>
      <c r="J432" s="95">
        <v>727313412</v>
      </c>
      <c r="K432" s="115">
        <v>0</v>
      </c>
      <c r="L432" s="115">
        <v>0</v>
      </c>
      <c r="M432" s="115">
        <v>0</v>
      </c>
      <c r="N432" s="115">
        <v>0</v>
      </c>
      <c r="O432" s="115">
        <v>0</v>
      </c>
      <c r="P432" s="115">
        <v>0</v>
      </c>
      <c r="Q432" s="115">
        <v>0</v>
      </c>
      <c r="R432" s="115">
        <v>0</v>
      </c>
      <c r="S432" s="115">
        <v>0</v>
      </c>
      <c r="T432" s="115">
        <v>0</v>
      </c>
      <c r="U432" s="115">
        <v>0</v>
      </c>
      <c r="V432" s="138"/>
      <c r="W432" s="138"/>
      <c r="X432" s="138"/>
      <c r="Y432" s="138"/>
      <c r="Z432" s="138"/>
      <c r="AA432" s="138"/>
      <c r="AB432" s="138"/>
      <c r="AC432" s="138"/>
      <c r="AD432" s="138"/>
      <c r="AE432" s="138"/>
      <c r="AF432" s="138"/>
      <c r="AG432" s="138"/>
      <c r="AH432" s="138"/>
      <c r="AI432" s="138"/>
      <c r="AJ432" s="138"/>
      <c r="AK432" s="138"/>
      <c r="AL432" s="138"/>
      <c r="AM432" s="138"/>
      <c r="AN432" s="138"/>
      <c r="AO432" s="138"/>
      <c r="AP432" s="138"/>
      <c r="AQ432" s="138"/>
      <c r="AR432" s="138"/>
      <c r="AS432" s="138"/>
      <c r="AT432" s="138"/>
      <c r="AU432" s="138"/>
      <c r="AV432" s="138"/>
      <c r="AW432" s="138"/>
      <c r="AX432" s="138"/>
      <c r="AY432" s="138"/>
      <c r="AZ432" s="138"/>
      <c r="BA432" s="138"/>
      <c r="BB432" s="138"/>
    </row>
    <row r="433" spans="1:54">
      <c r="A433" s="89" t="s">
        <v>7770</v>
      </c>
      <c r="B433" s="89" t="s">
        <v>7774</v>
      </c>
      <c r="C433" s="95">
        <v>5007623000</v>
      </c>
      <c r="D433" s="95">
        <v>0</v>
      </c>
      <c r="E433" s="95">
        <v>5445125170</v>
      </c>
      <c r="F433" s="115">
        <v>4949099409</v>
      </c>
      <c r="G433" s="115">
        <v>11525929777</v>
      </c>
      <c r="H433" s="115">
        <v>13498884832</v>
      </c>
      <c r="I433" s="115">
        <v>9939611903</v>
      </c>
      <c r="J433" s="95">
        <v>10005455136</v>
      </c>
      <c r="K433" s="115">
        <v>0</v>
      </c>
      <c r="L433" s="115">
        <v>0</v>
      </c>
      <c r="M433" s="115">
        <v>0</v>
      </c>
      <c r="N433" s="115">
        <v>0</v>
      </c>
      <c r="O433" s="115">
        <v>0</v>
      </c>
      <c r="P433" s="115">
        <v>0</v>
      </c>
      <c r="Q433" s="115">
        <v>0</v>
      </c>
      <c r="R433" s="115">
        <v>0</v>
      </c>
      <c r="S433" s="115">
        <v>0</v>
      </c>
      <c r="T433" s="115">
        <v>0</v>
      </c>
      <c r="U433" s="115">
        <v>0</v>
      </c>
      <c r="V433" s="138"/>
      <c r="W433" s="138"/>
      <c r="X433" s="138"/>
      <c r="Y433" s="138"/>
      <c r="Z433" s="138"/>
      <c r="AA433" s="138"/>
      <c r="AB433" s="138"/>
      <c r="AC433" s="138"/>
      <c r="AD433" s="138"/>
      <c r="AE433" s="138"/>
      <c r="AF433" s="138"/>
      <c r="AG433" s="138"/>
      <c r="AH433" s="138"/>
      <c r="AI433" s="138"/>
      <c r="AJ433" s="138"/>
      <c r="AK433" s="138"/>
      <c r="AL433" s="138"/>
      <c r="AM433" s="138"/>
      <c r="AN433" s="138"/>
      <c r="AO433" s="138"/>
      <c r="AP433" s="138"/>
      <c r="AQ433" s="138"/>
      <c r="AR433" s="138"/>
      <c r="AS433" s="138"/>
      <c r="AT433" s="138"/>
      <c r="AU433" s="138"/>
      <c r="AV433" s="138"/>
      <c r="AW433" s="138"/>
      <c r="AX433" s="138"/>
      <c r="AY433" s="138"/>
      <c r="AZ433" s="138"/>
      <c r="BA433" s="138"/>
      <c r="BB433" s="138"/>
    </row>
    <row r="434" spans="1:54">
      <c r="A434" s="89" t="s">
        <v>4394</v>
      </c>
      <c r="B434" s="89" t="s">
        <v>4395</v>
      </c>
      <c r="C434" s="95">
        <v>37272279</v>
      </c>
      <c r="D434" s="95">
        <v>16808910</v>
      </c>
      <c r="E434" s="95">
        <v>514708184</v>
      </c>
      <c r="F434" s="115">
        <v>315981774</v>
      </c>
      <c r="G434" s="115">
        <v>3295511</v>
      </c>
      <c r="H434" s="115">
        <v>923396</v>
      </c>
      <c r="I434" s="115">
        <v>94790782</v>
      </c>
      <c r="J434" s="95">
        <v>118577963</v>
      </c>
      <c r="K434" s="115">
        <v>847500921</v>
      </c>
      <c r="L434" s="115">
        <v>662978014</v>
      </c>
      <c r="M434" s="115">
        <v>905110424.59492004</v>
      </c>
      <c r="N434" s="115">
        <v>1097908959.7125401</v>
      </c>
      <c r="O434" s="115">
        <v>6899595986.6601105</v>
      </c>
      <c r="P434" s="115">
        <v>675124205.92309999</v>
      </c>
      <c r="Q434" s="115">
        <v>723011142.81131995</v>
      </c>
      <c r="R434" s="115">
        <v>782302268.48810995</v>
      </c>
      <c r="S434" s="115">
        <v>860584206.08000004</v>
      </c>
      <c r="T434" s="115">
        <v>930017848.98000002</v>
      </c>
      <c r="U434" s="115">
        <v>984559175.40596998</v>
      </c>
      <c r="V434" s="138"/>
      <c r="W434" s="138"/>
      <c r="X434" s="138"/>
      <c r="Y434" s="138"/>
      <c r="Z434" s="138"/>
      <c r="AA434" s="138"/>
      <c r="AB434" s="138"/>
      <c r="AC434" s="138"/>
      <c r="AD434" s="138"/>
      <c r="AE434" s="138"/>
      <c r="AF434" s="138"/>
      <c r="AG434" s="138"/>
      <c r="AH434" s="138"/>
      <c r="AI434" s="138"/>
      <c r="AJ434" s="138"/>
      <c r="AK434" s="138"/>
      <c r="AL434" s="138"/>
      <c r="AM434" s="138"/>
      <c r="AN434" s="138"/>
      <c r="AO434" s="138"/>
      <c r="AP434" s="138"/>
      <c r="AQ434" s="138"/>
      <c r="AR434" s="138"/>
      <c r="AS434" s="138"/>
      <c r="AT434" s="138"/>
      <c r="AU434" s="138"/>
      <c r="AV434" s="138"/>
      <c r="AW434" s="138"/>
      <c r="AX434" s="138"/>
      <c r="AY434" s="138"/>
      <c r="AZ434" s="138"/>
      <c r="BA434" s="138"/>
      <c r="BB434" s="138"/>
    </row>
    <row r="435" spans="1:54">
      <c r="A435" s="89" t="s">
        <v>4396</v>
      </c>
      <c r="B435" s="89" t="s">
        <v>4397</v>
      </c>
      <c r="C435" s="95">
        <v>31597480</v>
      </c>
      <c r="D435" s="95">
        <v>9377669</v>
      </c>
      <c r="E435" s="95">
        <v>256649905</v>
      </c>
      <c r="F435" s="115">
        <v>27000778</v>
      </c>
      <c r="G435" s="115">
        <v>31292</v>
      </c>
      <c r="H435" s="115">
        <v>491514</v>
      </c>
      <c r="I435" s="115">
        <v>94790782</v>
      </c>
      <c r="J435" s="95">
        <v>118557747</v>
      </c>
      <c r="K435" s="115">
        <v>800218873</v>
      </c>
      <c r="L435" s="115">
        <v>406042683</v>
      </c>
      <c r="M435" s="115">
        <v>664228352.77644992</v>
      </c>
      <c r="N435" s="115">
        <v>1081030808.0562401</v>
      </c>
      <c r="O435" s="115">
        <v>6870226872.9054403</v>
      </c>
      <c r="P435" s="115">
        <v>672788226.35805011</v>
      </c>
      <c r="Q435" s="115">
        <v>719158813.87809002</v>
      </c>
      <c r="R435" s="115">
        <v>777517078.29280007</v>
      </c>
      <c r="S435" s="115">
        <v>854512800.05999994</v>
      </c>
      <c r="T435" s="115">
        <v>924268237.62</v>
      </c>
      <c r="U435" s="115">
        <v>974724668.68041003</v>
      </c>
      <c r="V435" s="138"/>
      <c r="W435" s="138"/>
      <c r="X435" s="138"/>
      <c r="Y435" s="138"/>
      <c r="Z435" s="138"/>
      <c r="AA435" s="138"/>
      <c r="AB435" s="138"/>
      <c r="AC435" s="138"/>
      <c r="AD435" s="138"/>
      <c r="AE435" s="138"/>
      <c r="AF435" s="138"/>
      <c r="AG435" s="138"/>
      <c r="AH435" s="138"/>
      <c r="AI435" s="138"/>
      <c r="AJ435" s="138"/>
      <c r="AK435" s="138"/>
      <c r="AL435" s="138"/>
      <c r="AM435" s="138"/>
      <c r="AN435" s="138"/>
      <c r="AO435" s="138"/>
      <c r="AP435" s="138"/>
      <c r="AQ435" s="138"/>
      <c r="AR435" s="138"/>
      <c r="AS435" s="138"/>
      <c r="AT435" s="138"/>
      <c r="AU435" s="138"/>
      <c r="AV435" s="138"/>
      <c r="AW435" s="138"/>
      <c r="AX435" s="138"/>
      <c r="AY435" s="138"/>
      <c r="AZ435" s="138"/>
      <c r="BA435" s="138"/>
      <c r="BB435" s="138"/>
    </row>
    <row r="436" spans="1:54">
      <c r="A436" s="89" t="s">
        <v>4404</v>
      </c>
      <c r="B436" s="89" t="s">
        <v>4702</v>
      </c>
      <c r="C436" s="95">
        <v>1646780</v>
      </c>
      <c r="D436" s="95">
        <v>1965687</v>
      </c>
      <c r="E436" s="95">
        <v>192787588</v>
      </c>
      <c r="F436" s="115">
        <v>288785041</v>
      </c>
      <c r="G436" s="115">
        <v>3264219</v>
      </c>
      <c r="H436" s="115">
        <v>431882</v>
      </c>
      <c r="I436" s="115">
        <v>0</v>
      </c>
      <c r="J436" s="95">
        <v>20216</v>
      </c>
      <c r="K436" s="115">
        <v>37306707</v>
      </c>
      <c r="L436" s="115">
        <v>91023</v>
      </c>
      <c r="M436" s="115">
        <v>4721605.6809999999</v>
      </c>
      <c r="N436" s="115">
        <v>9903115.6689999998</v>
      </c>
      <c r="O436" s="115">
        <v>1632569.2715099999</v>
      </c>
      <c r="P436" s="115">
        <v>346946.20000999997</v>
      </c>
      <c r="Q436" s="115">
        <v>-4725213.7348999996</v>
      </c>
      <c r="R436" s="115">
        <v>1454955.5843099998</v>
      </c>
      <c r="S436" s="115">
        <v>2008637.47</v>
      </c>
      <c r="T436" s="115">
        <v>302536.99</v>
      </c>
      <c r="U436" s="115">
        <v>1674403.0895499999</v>
      </c>
      <c r="V436" s="138"/>
      <c r="W436" s="138"/>
      <c r="X436" s="138"/>
      <c r="Y436" s="138"/>
      <c r="Z436" s="138"/>
      <c r="AA436" s="138"/>
      <c r="AB436" s="138"/>
      <c r="AC436" s="138"/>
      <c r="AD436" s="138"/>
      <c r="AE436" s="138"/>
      <c r="AF436" s="138"/>
      <c r="AG436" s="138"/>
      <c r="AH436" s="138"/>
      <c r="AI436" s="138"/>
      <c r="AJ436" s="138"/>
      <c r="AK436" s="138"/>
      <c r="AL436" s="138"/>
      <c r="AM436" s="138"/>
      <c r="AN436" s="138"/>
      <c r="AO436" s="138"/>
      <c r="AP436" s="138"/>
      <c r="AQ436" s="138"/>
      <c r="AR436" s="138"/>
      <c r="AS436" s="138"/>
      <c r="AT436" s="138"/>
      <c r="AU436" s="138"/>
      <c r="AV436" s="138"/>
      <c r="AW436" s="138"/>
      <c r="AX436" s="138"/>
      <c r="AY436" s="138"/>
      <c r="AZ436" s="138"/>
      <c r="BA436" s="138"/>
      <c r="BB436" s="138"/>
    </row>
    <row r="437" spans="1:54">
      <c r="A437" s="89" t="s">
        <v>4410</v>
      </c>
      <c r="B437" s="89" t="s">
        <v>4411</v>
      </c>
      <c r="C437" s="95">
        <v>4028019</v>
      </c>
      <c r="D437" s="95">
        <v>5465554</v>
      </c>
      <c r="E437" s="95">
        <v>65270691</v>
      </c>
      <c r="F437" s="115">
        <v>195955</v>
      </c>
      <c r="G437" s="115">
        <v>0</v>
      </c>
      <c r="H437" s="115">
        <v>0</v>
      </c>
      <c r="I437" s="115">
        <v>0</v>
      </c>
      <c r="J437" s="95">
        <v>0</v>
      </c>
      <c r="K437" s="115">
        <v>9975341</v>
      </c>
      <c r="L437" s="115">
        <v>256844308</v>
      </c>
      <c r="M437" s="115">
        <v>236160466.13747001</v>
      </c>
      <c r="N437" s="115">
        <v>6975035.9873000002</v>
      </c>
      <c r="O437" s="115">
        <v>27736544.48316</v>
      </c>
      <c r="P437" s="115">
        <v>1989033.3650400001</v>
      </c>
      <c r="Q437" s="115">
        <v>8577542.6681299992</v>
      </c>
      <c r="R437" s="115">
        <v>3330234.611</v>
      </c>
      <c r="S437" s="115">
        <v>4062768.55</v>
      </c>
      <c r="T437" s="115">
        <v>5447074.3700000001</v>
      </c>
      <c r="U437" s="115">
        <v>8160103.6360100005</v>
      </c>
      <c r="V437" s="138"/>
      <c r="W437" s="138"/>
      <c r="X437" s="138"/>
      <c r="Y437" s="138"/>
      <c r="Z437" s="138"/>
      <c r="AA437" s="138"/>
      <c r="AB437" s="138"/>
      <c r="AC437" s="138"/>
      <c r="AD437" s="138"/>
      <c r="AE437" s="138"/>
      <c r="AF437" s="138"/>
      <c r="AG437" s="138"/>
      <c r="AH437" s="138"/>
      <c r="AI437" s="138"/>
      <c r="AJ437" s="138"/>
      <c r="AK437" s="138"/>
      <c r="AL437" s="138"/>
      <c r="AM437" s="138"/>
      <c r="AN437" s="138"/>
      <c r="AO437" s="138"/>
      <c r="AP437" s="138"/>
      <c r="AQ437" s="138"/>
      <c r="AR437" s="138"/>
      <c r="AS437" s="138"/>
      <c r="AT437" s="138"/>
      <c r="AU437" s="138"/>
      <c r="AV437" s="138"/>
      <c r="AW437" s="138"/>
      <c r="AX437" s="138"/>
      <c r="AY437" s="138"/>
      <c r="AZ437" s="138"/>
      <c r="BA437" s="138"/>
      <c r="BB437" s="138"/>
    </row>
    <row r="438" spans="1:54">
      <c r="A438" s="89" t="s">
        <v>4423</v>
      </c>
      <c r="B438" s="89" t="s">
        <v>4705</v>
      </c>
      <c r="C438" s="95">
        <v>49418136657</v>
      </c>
      <c r="D438" s="95">
        <v>57084425405</v>
      </c>
      <c r="E438" s="95">
        <v>57829854280</v>
      </c>
      <c r="F438" s="115">
        <v>48117290111</v>
      </c>
      <c r="G438" s="115">
        <v>44532896622</v>
      </c>
      <c r="H438" s="115">
        <v>47228713498</v>
      </c>
      <c r="I438" s="115">
        <v>45275949364</v>
      </c>
      <c r="J438" s="95">
        <v>50455438993</v>
      </c>
      <c r="K438" s="115">
        <v>79432935907</v>
      </c>
      <c r="L438" s="115">
        <v>105629014623</v>
      </c>
      <c r="M438" s="115">
        <v>76121520619.618088</v>
      </c>
      <c r="N438" s="115">
        <v>99223836117.582596</v>
      </c>
      <c r="O438" s="115">
        <v>119387727467.97501</v>
      </c>
      <c r="P438" s="115">
        <v>177019677519.23001</v>
      </c>
      <c r="Q438" s="115">
        <v>132730923276.007</v>
      </c>
      <c r="R438" s="115">
        <v>167627026052.638</v>
      </c>
      <c r="S438" s="115">
        <v>290105597311.12</v>
      </c>
      <c r="T438" s="115">
        <v>179316192807.07001</v>
      </c>
      <c r="U438" s="115">
        <v>263208201398.784</v>
      </c>
      <c r="V438" s="138"/>
      <c r="W438" s="138"/>
      <c r="X438" s="138"/>
      <c r="Y438" s="138"/>
      <c r="Z438" s="138"/>
      <c r="AA438" s="138"/>
      <c r="AB438" s="138"/>
      <c r="AC438" s="138"/>
      <c r="AD438" s="138"/>
      <c r="AE438" s="138"/>
      <c r="AF438" s="138"/>
      <c r="AG438" s="138"/>
      <c r="AH438" s="138"/>
      <c r="AI438" s="138"/>
      <c r="AJ438" s="138"/>
      <c r="AK438" s="138"/>
      <c r="AL438" s="138"/>
      <c r="AM438" s="138"/>
      <c r="AN438" s="138"/>
      <c r="AO438" s="138"/>
      <c r="AP438" s="138"/>
      <c r="AQ438" s="138"/>
      <c r="AR438" s="138"/>
      <c r="AS438" s="138"/>
      <c r="AT438" s="138"/>
      <c r="AU438" s="138"/>
      <c r="AV438" s="138"/>
      <c r="AW438" s="138"/>
      <c r="AX438" s="138"/>
      <c r="AY438" s="138"/>
      <c r="AZ438" s="138"/>
      <c r="BA438" s="138"/>
      <c r="BB438" s="138"/>
    </row>
    <row r="439" spans="1:54">
      <c r="A439" s="89" t="s">
        <v>4425</v>
      </c>
      <c r="B439" s="89" t="s">
        <v>4426</v>
      </c>
      <c r="C439" s="95">
        <v>0</v>
      </c>
      <c r="D439" s="95">
        <v>0</v>
      </c>
      <c r="E439" s="95">
        <v>0</v>
      </c>
      <c r="F439" s="115">
        <v>0</v>
      </c>
      <c r="G439" s="115">
        <v>0</v>
      </c>
      <c r="H439" s="115">
        <v>0</v>
      </c>
      <c r="I439" s="115">
        <v>0</v>
      </c>
      <c r="J439" s="95">
        <v>0</v>
      </c>
      <c r="K439" s="115">
        <v>0</v>
      </c>
      <c r="L439" s="115">
        <v>0</v>
      </c>
      <c r="M439" s="115">
        <v>0</v>
      </c>
      <c r="N439" s="115">
        <v>18779368915.2136</v>
      </c>
      <c r="O439" s="115">
        <v>19986126899.567398</v>
      </c>
      <c r="P439" s="115">
        <v>44322195147.434998</v>
      </c>
      <c r="Q439" s="115">
        <v>16863764942.125099</v>
      </c>
      <c r="R439" s="115">
        <v>28913447135.988102</v>
      </c>
      <c r="S439" s="115">
        <v>42836838673.32</v>
      </c>
      <c r="T439" s="115">
        <v>35525908107.75</v>
      </c>
      <c r="U439" s="115">
        <v>39770726825.534599</v>
      </c>
      <c r="V439" s="138"/>
      <c r="W439" s="138"/>
      <c r="X439" s="138"/>
      <c r="Y439" s="138"/>
      <c r="Z439" s="138"/>
      <c r="AA439" s="138"/>
      <c r="AB439" s="138"/>
      <c r="AC439" s="138"/>
      <c r="AD439" s="138"/>
      <c r="AE439" s="138"/>
      <c r="AF439" s="138"/>
      <c r="AG439" s="138"/>
      <c r="AH439" s="138"/>
      <c r="AI439" s="138"/>
      <c r="AJ439" s="138"/>
      <c r="AK439" s="138"/>
      <c r="AL439" s="138"/>
      <c r="AM439" s="138"/>
      <c r="AN439" s="138"/>
      <c r="AO439" s="138"/>
      <c r="AP439" s="138"/>
      <c r="AQ439" s="138"/>
      <c r="AR439" s="138"/>
      <c r="AS439" s="138"/>
      <c r="AT439" s="138"/>
      <c r="AU439" s="138"/>
      <c r="AV439" s="138"/>
      <c r="AW439" s="138"/>
      <c r="AX439" s="138"/>
      <c r="AY439" s="138"/>
      <c r="AZ439" s="138"/>
      <c r="BA439" s="138"/>
      <c r="BB439" s="138"/>
    </row>
    <row r="440" spans="1:54">
      <c r="A440" s="89" t="s">
        <v>7702</v>
      </c>
      <c r="B440" s="89" t="s">
        <v>4426</v>
      </c>
      <c r="C440" s="95">
        <v>14553411760</v>
      </c>
      <c r="D440" s="95">
        <v>14585437311</v>
      </c>
      <c r="E440" s="95">
        <v>12354866099</v>
      </c>
      <c r="F440" s="115">
        <v>7481586723</v>
      </c>
      <c r="G440" s="115">
        <v>9933474855</v>
      </c>
      <c r="H440" s="115">
        <v>11948829609</v>
      </c>
      <c r="I440" s="115">
        <v>9803879611</v>
      </c>
      <c r="J440" s="95">
        <v>11208786945</v>
      </c>
      <c r="K440" s="115">
        <v>14960718795</v>
      </c>
      <c r="L440" s="115">
        <v>24963157301</v>
      </c>
      <c r="M440" s="115">
        <v>17895135885.210899</v>
      </c>
      <c r="N440" s="115">
        <v>0</v>
      </c>
      <c r="O440" s="115">
        <v>0</v>
      </c>
      <c r="P440" s="115">
        <v>0</v>
      </c>
      <c r="Q440" s="115">
        <v>0</v>
      </c>
      <c r="R440" s="115">
        <v>0</v>
      </c>
      <c r="S440" s="115">
        <v>0</v>
      </c>
      <c r="T440" s="115">
        <v>0</v>
      </c>
      <c r="U440" s="115">
        <v>0</v>
      </c>
      <c r="V440" s="138"/>
      <c r="W440" s="138"/>
      <c r="X440" s="138"/>
      <c r="Y440" s="138"/>
      <c r="Z440" s="138"/>
      <c r="AA440" s="138"/>
      <c r="AB440" s="138"/>
      <c r="AC440" s="138"/>
      <c r="AD440" s="138"/>
      <c r="AE440" s="138"/>
      <c r="AF440" s="138"/>
      <c r="AG440" s="138"/>
      <c r="AH440" s="138"/>
      <c r="AI440" s="138"/>
      <c r="AJ440" s="138"/>
      <c r="AK440" s="138"/>
      <c r="AL440" s="138"/>
      <c r="AM440" s="138"/>
      <c r="AN440" s="138"/>
      <c r="AO440" s="138"/>
      <c r="AP440" s="138"/>
      <c r="AQ440" s="138"/>
      <c r="AR440" s="138"/>
      <c r="AS440" s="138"/>
      <c r="AT440" s="138"/>
      <c r="AU440" s="138"/>
      <c r="AV440" s="138"/>
      <c r="AW440" s="138"/>
      <c r="AX440" s="138"/>
      <c r="AY440" s="138"/>
      <c r="AZ440" s="138"/>
      <c r="BA440" s="138"/>
      <c r="BB440" s="138"/>
    </row>
    <row r="441" spans="1:54">
      <c r="A441" s="89" t="s">
        <v>4511</v>
      </c>
      <c r="B441" s="89" t="s">
        <v>4512</v>
      </c>
      <c r="C441" s="95">
        <v>16689923516</v>
      </c>
      <c r="D441" s="95">
        <v>22767112151</v>
      </c>
      <c r="E441" s="95">
        <v>33503059941</v>
      </c>
      <c r="F441" s="115">
        <v>16861917523</v>
      </c>
      <c r="G441" s="115">
        <v>14022384705</v>
      </c>
      <c r="H441" s="115">
        <v>14325770702</v>
      </c>
      <c r="I441" s="115">
        <v>7358464454</v>
      </c>
      <c r="J441" s="95">
        <v>17149899482</v>
      </c>
      <c r="K441" s="115">
        <v>39100851082</v>
      </c>
      <c r="L441" s="115">
        <v>61149285853</v>
      </c>
      <c r="M441" s="115">
        <v>23019484509.858601</v>
      </c>
      <c r="N441" s="115">
        <v>35662568526.493896</v>
      </c>
      <c r="O441" s="115">
        <v>52161298668.564705</v>
      </c>
      <c r="P441" s="115">
        <v>82831372082.597504</v>
      </c>
      <c r="Q441" s="115">
        <v>54087271487.930702</v>
      </c>
      <c r="R441" s="115">
        <v>89023320008.373001</v>
      </c>
      <c r="S441" s="115">
        <v>188767230957.59</v>
      </c>
      <c r="T441" s="115">
        <v>79518496099.550003</v>
      </c>
      <c r="U441" s="115">
        <v>151857237192.35001</v>
      </c>
      <c r="V441" s="138"/>
      <c r="W441" s="138"/>
      <c r="X441" s="138"/>
      <c r="Y441" s="138"/>
      <c r="Z441" s="138"/>
      <c r="AA441" s="138"/>
      <c r="AB441" s="138"/>
      <c r="AC441" s="138"/>
      <c r="AD441" s="138"/>
      <c r="AE441" s="138"/>
      <c r="AF441" s="138"/>
      <c r="AG441" s="138"/>
      <c r="AH441" s="138"/>
      <c r="AI441" s="138"/>
      <c r="AJ441" s="138"/>
      <c r="AK441" s="138"/>
      <c r="AL441" s="138"/>
      <c r="AM441" s="138"/>
      <c r="AN441" s="138"/>
      <c r="AO441" s="138"/>
      <c r="AP441" s="138"/>
      <c r="AQ441" s="138"/>
      <c r="AR441" s="138"/>
      <c r="AS441" s="138"/>
      <c r="AT441" s="138"/>
      <c r="AU441" s="138"/>
      <c r="AV441" s="138"/>
      <c r="AW441" s="138"/>
      <c r="AX441" s="138"/>
      <c r="AY441" s="138"/>
      <c r="AZ441" s="138"/>
      <c r="BA441" s="138"/>
      <c r="BB441" s="138"/>
    </row>
    <row r="442" spans="1:54">
      <c r="A442" s="89" t="s">
        <v>7703</v>
      </c>
      <c r="B442" s="89" t="s">
        <v>7750</v>
      </c>
      <c r="C442" s="95">
        <v>262068630</v>
      </c>
      <c r="D442" s="95">
        <v>182548508</v>
      </c>
      <c r="E442" s="95">
        <v>484952486</v>
      </c>
      <c r="F442" s="115">
        <v>602915964</v>
      </c>
      <c r="G442" s="115">
        <v>1184185864</v>
      </c>
      <c r="H442" s="115">
        <v>1273290227</v>
      </c>
      <c r="I442" s="115">
        <v>1297613589</v>
      </c>
      <c r="J442" s="95">
        <v>1261927260</v>
      </c>
      <c r="K442" s="115">
        <v>3559255275</v>
      </c>
      <c r="L442" s="115">
        <v>2122261545</v>
      </c>
      <c r="M442" s="115">
        <v>1237209844.10305</v>
      </c>
      <c r="N442" s="115">
        <v>0</v>
      </c>
      <c r="O442" s="115">
        <v>0</v>
      </c>
      <c r="P442" s="115">
        <v>0</v>
      </c>
      <c r="Q442" s="115">
        <v>0</v>
      </c>
      <c r="R442" s="115">
        <v>0</v>
      </c>
      <c r="S442" s="115">
        <v>0</v>
      </c>
      <c r="T442" s="115">
        <v>0</v>
      </c>
      <c r="U442" s="115">
        <v>0</v>
      </c>
      <c r="V442" s="138"/>
      <c r="W442" s="138"/>
      <c r="X442" s="138"/>
      <c r="Y442" s="138"/>
      <c r="Z442" s="138"/>
      <c r="AA442" s="138"/>
      <c r="AB442" s="138"/>
      <c r="AC442" s="138"/>
      <c r="AD442" s="138"/>
      <c r="AE442" s="138"/>
      <c r="AF442" s="138"/>
      <c r="AG442" s="138"/>
      <c r="AH442" s="138"/>
      <c r="AI442" s="138"/>
      <c r="AJ442" s="138"/>
      <c r="AK442" s="138"/>
      <c r="AL442" s="138"/>
      <c r="AM442" s="138"/>
      <c r="AN442" s="138"/>
      <c r="AO442" s="138"/>
      <c r="AP442" s="138"/>
      <c r="AQ442" s="138"/>
      <c r="AR442" s="138"/>
      <c r="AS442" s="138"/>
      <c r="AT442" s="138"/>
      <c r="AU442" s="138"/>
      <c r="AV442" s="138"/>
      <c r="AW442" s="138"/>
      <c r="AX442" s="138"/>
      <c r="AY442" s="138"/>
      <c r="AZ442" s="138"/>
      <c r="BA442" s="138"/>
      <c r="BB442" s="138"/>
    </row>
    <row r="443" spans="1:54">
      <c r="A443" s="89" t="s">
        <v>4538</v>
      </c>
      <c r="B443" s="89" t="s">
        <v>4539</v>
      </c>
      <c r="C443" s="95">
        <v>4346559834</v>
      </c>
      <c r="D443" s="95">
        <v>9157603260</v>
      </c>
      <c r="E443" s="95">
        <v>3223498139</v>
      </c>
      <c r="F443" s="115">
        <v>5390525472</v>
      </c>
      <c r="G443" s="115">
        <v>4876340347</v>
      </c>
      <c r="H443" s="115">
        <v>2713501079</v>
      </c>
      <c r="I443" s="115">
        <v>3833059196</v>
      </c>
      <c r="J443" s="95">
        <v>6207460687</v>
      </c>
      <c r="K443" s="115">
        <v>5329838251</v>
      </c>
      <c r="L443" s="115">
        <v>5021683523</v>
      </c>
      <c r="M443" s="115">
        <v>8166841907.4981604</v>
      </c>
      <c r="N443" s="115">
        <v>38918282093.192497</v>
      </c>
      <c r="O443" s="115">
        <v>38721690022.412201</v>
      </c>
      <c r="P443" s="115">
        <v>41154937362.048401</v>
      </c>
      <c r="Q443" s="115">
        <v>51813594404.275795</v>
      </c>
      <c r="R443" s="115">
        <v>36183643087.054794</v>
      </c>
      <c r="S443" s="115">
        <v>20726834918.23</v>
      </c>
      <c r="T443" s="115">
        <v>29786344695.389999</v>
      </c>
      <c r="U443" s="115">
        <v>31496349420.506802</v>
      </c>
      <c r="V443" s="138"/>
      <c r="W443" s="138"/>
      <c r="X443" s="138"/>
      <c r="Y443" s="138"/>
      <c r="Z443" s="138"/>
      <c r="AA443" s="138"/>
      <c r="AB443" s="138"/>
      <c r="AC443" s="138"/>
      <c r="AD443" s="138"/>
      <c r="AE443" s="138"/>
      <c r="AF443" s="138"/>
      <c r="AG443" s="138"/>
      <c r="AH443" s="138"/>
      <c r="AI443" s="138"/>
      <c r="AJ443" s="138"/>
      <c r="AK443" s="138"/>
      <c r="AL443" s="138"/>
      <c r="AM443" s="138"/>
      <c r="AN443" s="138"/>
      <c r="AO443" s="138"/>
      <c r="AP443" s="138"/>
      <c r="AQ443" s="138"/>
      <c r="AR443" s="138"/>
      <c r="AS443" s="138"/>
      <c r="AT443" s="138"/>
      <c r="AU443" s="138"/>
      <c r="AV443" s="138"/>
      <c r="AW443" s="138"/>
      <c r="AX443" s="138"/>
      <c r="AY443" s="138"/>
      <c r="AZ443" s="138"/>
      <c r="BA443" s="138"/>
      <c r="BB443" s="138"/>
    </row>
    <row r="444" spans="1:54">
      <c r="A444" s="89" t="s">
        <v>4607</v>
      </c>
      <c r="B444" s="89" t="s">
        <v>4608</v>
      </c>
      <c r="C444" s="95">
        <v>0</v>
      </c>
      <c r="D444" s="95">
        <v>0</v>
      </c>
      <c r="E444" s="95">
        <v>0</v>
      </c>
      <c r="F444" s="115">
        <v>0</v>
      </c>
      <c r="G444" s="115">
        <v>0</v>
      </c>
      <c r="H444" s="115">
        <v>0</v>
      </c>
      <c r="I444" s="115">
        <v>0</v>
      </c>
      <c r="J444" s="95">
        <v>0</v>
      </c>
      <c r="K444" s="115">
        <v>0</v>
      </c>
      <c r="L444" s="115">
        <v>0</v>
      </c>
      <c r="M444" s="115">
        <v>0</v>
      </c>
      <c r="N444" s="115">
        <v>0</v>
      </c>
      <c r="O444" s="115">
        <v>0</v>
      </c>
      <c r="P444" s="115">
        <v>0</v>
      </c>
      <c r="Q444" s="115">
        <v>0</v>
      </c>
      <c r="R444" s="115">
        <v>0</v>
      </c>
      <c r="S444" s="115">
        <v>0</v>
      </c>
      <c r="T444" s="115">
        <v>0</v>
      </c>
      <c r="U444" s="115">
        <v>0</v>
      </c>
      <c r="V444" s="138"/>
      <c r="W444" s="138"/>
      <c r="X444" s="138"/>
      <c r="Y444" s="138"/>
      <c r="Z444" s="138"/>
      <c r="AA444" s="138"/>
      <c r="AB444" s="138"/>
      <c r="AC444" s="138"/>
      <c r="AD444" s="138"/>
      <c r="AE444" s="138"/>
      <c r="AF444" s="138"/>
      <c r="AG444" s="138"/>
      <c r="AH444" s="138"/>
      <c r="AI444" s="138"/>
      <c r="AJ444" s="138"/>
      <c r="AK444" s="138"/>
      <c r="AL444" s="138"/>
      <c r="AM444" s="138"/>
      <c r="AN444" s="138"/>
      <c r="AO444" s="138"/>
      <c r="AP444" s="138"/>
      <c r="AQ444" s="138"/>
      <c r="AR444" s="138"/>
      <c r="AS444" s="138"/>
      <c r="AT444" s="138"/>
      <c r="AU444" s="138"/>
      <c r="AV444" s="138"/>
      <c r="AW444" s="138"/>
      <c r="AX444" s="138"/>
      <c r="AY444" s="138"/>
      <c r="AZ444" s="138"/>
      <c r="BA444" s="138"/>
      <c r="BB444" s="138"/>
    </row>
    <row r="445" spans="1:54">
      <c r="A445" s="89" t="s">
        <v>7704</v>
      </c>
      <c r="B445" s="89" t="s">
        <v>7751</v>
      </c>
      <c r="C445" s="95">
        <v>6746373518</v>
      </c>
      <c r="D445" s="95">
        <v>5144745078</v>
      </c>
      <c r="E445" s="95">
        <v>4933367629</v>
      </c>
      <c r="F445" s="115">
        <v>3484865651</v>
      </c>
      <c r="G445" s="115">
        <v>5409192558</v>
      </c>
      <c r="H445" s="115">
        <v>6490057885</v>
      </c>
      <c r="I445" s="115">
        <v>6918199945</v>
      </c>
      <c r="J445" s="95">
        <v>5414523894</v>
      </c>
      <c r="K445" s="115">
        <v>10156015233</v>
      </c>
      <c r="L445" s="115">
        <v>9306588674</v>
      </c>
      <c r="M445" s="115">
        <v>17843902215.734001</v>
      </c>
      <c r="N445" s="115">
        <v>0</v>
      </c>
      <c r="O445" s="115">
        <v>0</v>
      </c>
      <c r="P445" s="115">
        <v>0</v>
      </c>
      <c r="Q445" s="115">
        <v>0</v>
      </c>
      <c r="R445" s="115">
        <v>0</v>
      </c>
      <c r="S445" s="115">
        <v>0</v>
      </c>
      <c r="T445" s="115">
        <v>0</v>
      </c>
      <c r="U445" s="115">
        <v>0</v>
      </c>
      <c r="V445" s="138"/>
      <c r="W445" s="138"/>
      <c r="X445" s="138"/>
      <c r="Y445" s="138"/>
      <c r="Z445" s="138"/>
      <c r="AA445" s="138"/>
      <c r="AB445" s="138"/>
      <c r="AC445" s="138"/>
      <c r="AD445" s="138"/>
      <c r="AE445" s="138"/>
      <c r="AF445" s="138"/>
      <c r="AG445" s="138"/>
      <c r="AH445" s="138"/>
      <c r="AI445" s="138"/>
      <c r="AJ445" s="138"/>
      <c r="AK445" s="138"/>
      <c r="AL445" s="138"/>
      <c r="AM445" s="138"/>
      <c r="AN445" s="138"/>
      <c r="AO445" s="138"/>
      <c r="AP445" s="138"/>
      <c r="AQ445" s="138"/>
      <c r="AR445" s="138"/>
      <c r="AS445" s="138"/>
      <c r="AT445" s="138"/>
      <c r="AU445" s="138"/>
      <c r="AV445" s="138"/>
      <c r="AW445" s="138"/>
      <c r="AX445" s="138"/>
      <c r="AY445" s="138"/>
      <c r="AZ445" s="138"/>
      <c r="BA445" s="138"/>
      <c r="BB445" s="138"/>
    </row>
    <row r="446" spans="1:54" ht="38.25">
      <c r="A446" s="89" t="s">
        <v>4619</v>
      </c>
      <c r="B446" s="89" t="s">
        <v>4620</v>
      </c>
      <c r="C446" s="95">
        <v>0</v>
      </c>
      <c r="D446" s="95">
        <v>0</v>
      </c>
      <c r="E446" s="95">
        <v>0</v>
      </c>
      <c r="F446" s="115">
        <v>0</v>
      </c>
      <c r="G446" s="115">
        <v>0</v>
      </c>
      <c r="H446" s="115">
        <v>0</v>
      </c>
      <c r="I446" s="115">
        <v>0</v>
      </c>
      <c r="J446" s="95">
        <v>0</v>
      </c>
      <c r="K446" s="115">
        <v>0</v>
      </c>
      <c r="L446" s="115">
        <v>0</v>
      </c>
      <c r="M446" s="115">
        <v>0</v>
      </c>
      <c r="N446" s="115">
        <v>1360992497.7950001</v>
      </c>
      <c r="O446" s="115">
        <v>2969263542.7069998</v>
      </c>
      <c r="P446" s="115">
        <v>2575318629.3270001</v>
      </c>
      <c r="Q446" s="115">
        <v>2953856029.6059999</v>
      </c>
      <c r="R446" s="115">
        <v>3796882210.6399999</v>
      </c>
      <c r="S446" s="115">
        <v>4322803131.8000002</v>
      </c>
      <c r="T446" s="115">
        <v>3710175813.9899998</v>
      </c>
      <c r="U446" s="115">
        <v>3714332277.691</v>
      </c>
      <c r="V446" s="138"/>
      <c r="W446" s="138"/>
      <c r="X446" s="138"/>
      <c r="Y446" s="138"/>
      <c r="Z446" s="138"/>
      <c r="AA446" s="138"/>
      <c r="AB446" s="138"/>
      <c r="AC446" s="138"/>
      <c r="AD446" s="138"/>
      <c r="AE446" s="138"/>
      <c r="AF446" s="138"/>
      <c r="AG446" s="138"/>
      <c r="AH446" s="138"/>
      <c r="AI446" s="138"/>
      <c r="AJ446" s="138"/>
      <c r="AK446" s="138"/>
      <c r="AL446" s="138"/>
      <c r="AM446" s="138"/>
      <c r="AN446" s="138"/>
      <c r="AO446" s="138"/>
      <c r="AP446" s="138"/>
      <c r="AQ446" s="138"/>
      <c r="AR446" s="138"/>
      <c r="AS446" s="138"/>
      <c r="AT446" s="138"/>
      <c r="AU446" s="138"/>
      <c r="AV446" s="138"/>
      <c r="AW446" s="138"/>
      <c r="AX446" s="138"/>
      <c r="AY446" s="138"/>
      <c r="AZ446" s="138"/>
      <c r="BA446" s="138"/>
      <c r="BB446" s="138"/>
    </row>
    <row r="447" spans="1:54" ht="38.25">
      <c r="A447" s="89" t="s">
        <v>4626</v>
      </c>
      <c r="B447" s="89" t="s">
        <v>4627</v>
      </c>
      <c r="C447" s="95">
        <v>0</v>
      </c>
      <c r="D447" s="95">
        <v>0</v>
      </c>
      <c r="E447" s="95">
        <v>0</v>
      </c>
      <c r="F447" s="115">
        <v>0</v>
      </c>
      <c r="G447" s="115">
        <v>0</v>
      </c>
      <c r="H447" s="115">
        <v>0</v>
      </c>
      <c r="I447" s="115">
        <v>0</v>
      </c>
      <c r="J447" s="95">
        <v>0</v>
      </c>
      <c r="K447" s="115">
        <v>0</v>
      </c>
      <c r="L447" s="115">
        <v>0</v>
      </c>
      <c r="M447" s="115">
        <v>0</v>
      </c>
      <c r="N447" s="115">
        <v>77086541.105000004</v>
      </c>
      <c r="O447" s="115">
        <v>69371013.591999993</v>
      </c>
      <c r="P447" s="115">
        <v>42857871.685000002</v>
      </c>
      <c r="Q447" s="115">
        <v>63086252.217749998</v>
      </c>
      <c r="R447" s="115">
        <v>191521070.41141</v>
      </c>
      <c r="S447" s="115">
        <v>279762240.51999998</v>
      </c>
      <c r="T447" s="115">
        <v>230274187.77000001</v>
      </c>
      <c r="U447" s="115">
        <v>91417176.99902001</v>
      </c>
      <c r="V447" s="138"/>
      <c r="W447" s="138"/>
      <c r="X447" s="138"/>
      <c r="Y447" s="138"/>
      <c r="Z447" s="138"/>
      <c r="AA447" s="138"/>
      <c r="AB447" s="138"/>
      <c r="AC447" s="138"/>
      <c r="AD447" s="138"/>
      <c r="AE447" s="138"/>
      <c r="AF447" s="138"/>
      <c r="AG447" s="138"/>
      <c r="AH447" s="138"/>
      <c r="AI447" s="138"/>
      <c r="AJ447" s="138"/>
      <c r="AK447" s="138"/>
      <c r="AL447" s="138"/>
      <c r="AM447" s="138"/>
      <c r="AN447" s="138"/>
      <c r="AO447" s="138"/>
      <c r="AP447" s="138"/>
      <c r="AQ447" s="138"/>
      <c r="AR447" s="138"/>
      <c r="AS447" s="138"/>
      <c r="AT447" s="138"/>
      <c r="AU447" s="138"/>
      <c r="AV447" s="138"/>
      <c r="AW447" s="138"/>
      <c r="AX447" s="138"/>
      <c r="AY447" s="138"/>
      <c r="AZ447" s="138"/>
      <c r="BA447" s="138"/>
      <c r="BB447" s="138"/>
    </row>
    <row r="448" spans="1:54" ht="38.25">
      <c r="A448" s="89" t="s">
        <v>4632</v>
      </c>
      <c r="B448" s="89" t="s">
        <v>4633</v>
      </c>
      <c r="C448" s="95">
        <v>0</v>
      </c>
      <c r="D448" s="95">
        <v>0</v>
      </c>
      <c r="E448" s="95">
        <v>0</v>
      </c>
      <c r="F448" s="115">
        <v>0</v>
      </c>
      <c r="G448" s="115">
        <v>0</v>
      </c>
      <c r="H448" s="115">
        <v>0</v>
      </c>
      <c r="I448" s="115">
        <v>0</v>
      </c>
      <c r="J448" s="95">
        <v>0</v>
      </c>
      <c r="K448" s="115">
        <v>0</v>
      </c>
      <c r="L448" s="115">
        <v>0</v>
      </c>
      <c r="M448" s="115">
        <v>0</v>
      </c>
      <c r="N448" s="115">
        <v>42246499.119610004</v>
      </c>
      <c r="O448" s="115">
        <v>113484111.697</v>
      </c>
      <c r="P448" s="115">
        <v>88109469.130999997</v>
      </c>
      <c r="Q448" s="115">
        <v>26875806.967</v>
      </c>
      <c r="R448" s="115">
        <v>25905614.035999998</v>
      </c>
      <c r="S448" s="115">
        <v>19858213.27</v>
      </c>
      <c r="T448" s="115">
        <v>28647799.850000001</v>
      </c>
      <c r="U448" s="115">
        <v>17883152.609000001</v>
      </c>
      <c r="V448" s="138"/>
      <c r="W448" s="138"/>
      <c r="X448" s="138"/>
      <c r="Y448" s="138"/>
      <c r="Z448" s="138"/>
      <c r="AA448" s="138"/>
      <c r="AB448" s="138"/>
      <c r="AC448" s="138"/>
      <c r="AD448" s="138"/>
      <c r="AE448" s="138"/>
      <c r="AF448" s="138"/>
      <c r="AG448" s="138"/>
      <c r="AH448" s="138"/>
      <c r="AI448" s="138"/>
      <c r="AJ448" s="138"/>
      <c r="AK448" s="138"/>
      <c r="AL448" s="138"/>
      <c r="AM448" s="138"/>
      <c r="AN448" s="138"/>
      <c r="AO448" s="138"/>
      <c r="AP448" s="138"/>
      <c r="AQ448" s="138"/>
      <c r="AR448" s="138"/>
      <c r="AS448" s="138"/>
      <c r="AT448" s="138"/>
      <c r="AU448" s="138"/>
      <c r="AV448" s="138"/>
      <c r="AW448" s="138"/>
      <c r="AX448" s="138"/>
      <c r="AY448" s="138"/>
      <c r="AZ448" s="138"/>
      <c r="BA448" s="138"/>
      <c r="BB448" s="138"/>
    </row>
    <row r="449" spans="1:54">
      <c r="A449" s="89" t="s">
        <v>7705</v>
      </c>
      <c r="B449" s="89" t="s">
        <v>7752</v>
      </c>
      <c r="C449" s="95">
        <v>6819799399</v>
      </c>
      <c r="D449" s="95">
        <v>5246979097</v>
      </c>
      <c r="E449" s="95">
        <v>3330109986</v>
      </c>
      <c r="F449" s="115">
        <v>14295478778</v>
      </c>
      <c r="G449" s="115">
        <v>9107318293</v>
      </c>
      <c r="H449" s="115">
        <v>10477263996</v>
      </c>
      <c r="I449" s="115">
        <v>16064732569</v>
      </c>
      <c r="J449" s="95">
        <v>9212840725</v>
      </c>
      <c r="K449" s="115">
        <v>6326257271</v>
      </c>
      <c r="L449" s="115">
        <v>3066037727</v>
      </c>
      <c r="M449" s="115">
        <v>7958946257.2134008</v>
      </c>
      <c r="N449" s="115">
        <v>0</v>
      </c>
      <c r="O449" s="115">
        <v>0</v>
      </c>
      <c r="P449" s="115">
        <v>0</v>
      </c>
      <c r="Q449" s="115">
        <v>0</v>
      </c>
      <c r="R449" s="115">
        <v>0</v>
      </c>
      <c r="S449" s="115">
        <v>0</v>
      </c>
      <c r="T449" s="115">
        <v>0</v>
      </c>
      <c r="U449" s="115">
        <v>0</v>
      </c>
      <c r="V449" s="138"/>
      <c r="W449" s="138"/>
      <c r="X449" s="138"/>
      <c r="Y449" s="138"/>
      <c r="Z449" s="138"/>
      <c r="AA449" s="138"/>
      <c r="AB449" s="138"/>
      <c r="AC449" s="138"/>
      <c r="AD449" s="138"/>
      <c r="AE449" s="138"/>
      <c r="AF449" s="138"/>
      <c r="AG449" s="138"/>
      <c r="AH449" s="138"/>
      <c r="AI449" s="138"/>
      <c r="AJ449" s="138"/>
      <c r="AK449" s="138"/>
      <c r="AL449" s="138"/>
      <c r="AM449" s="138"/>
      <c r="AN449" s="138"/>
      <c r="AO449" s="138"/>
      <c r="AP449" s="138"/>
      <c r="AQ449" s="138"/>
      <c r="AR449" s="138"/>
      <c r="AS449" s="138"/>
      <c r="AT449" s="138"/>
      <c r="AU449" s="138"/>
      <c r="AV449" s="138"/>
      <c r="AW449" s="138"/>
      <c r="AX449" s="138"/>
      <c r="AY449" s="138"/>
      <c r="AZ449" s="138"/>
      <c r="BA449" s="138"/>
      <c r="BB449" s="138"/>
    </row>
    <row r="450" spans="1:54">
      <c r="A450" s="89" t="s">
        <v>4637</v>
      </c>
      <c r="B450" s="89" t="s">
        <v>4638</v>
      </c>
      <c r="C450" s="95">
        <v>0</v>
      </c>
      <c r="D450" s="95">
        <v>0</v>
      </c>
      <c r="E450" s="95">
        <v>0</v>
      </c>
      <c r="F450" s="115">
        <v>0</v>
      </c>
      <c r="G450" s="115">
        <v>0</v>
      </c>
      <c r="H450" s="115">
        <v>0</v>
      </c>
      <c r="I450" s="115">
        <v>0</v>
      </c>
      <c r="J450" s="95">
        <v>0</v>
      </c>
      <c r="K450" s="115">
        <v>0</v>
      </c>
      <c r="L450" s="115">
        <v>0</v>
      </c>
      <c r="M450" s="115">
        <v>0</v>
      </c>
      <c r="N450" s="115">
        <v>0</v>
      </c>
      <c r="O450" s="115">
        <v>1120</v>
      </c>
      <c r="P450" s="115">
        <v>0</v>
      </c>
      <c r="Q450" s="115">
        <v>24402.580999999998</v>
      </c>
      <c r="R450" s="115">
        <v>1440</v>
      </c>
      <c r="S450" s="115">
        <v>13696.5</v>
      </c>
      <c r="T450" s="115">
        <v>1625</v>
      </c>
      <c r="U450" s="115">
        <v>3227</v>
      </c>
      <c r="V450" s="138"/>
      <c r="W450" s="138"/>
      <c r="X450" s="138"/>
      <c r="Y450" s="138"/>
      <c r="Z450" s="138"/>
      <c r="AA450" s="138"/>
      <c r="AB450" s="138"/>
      <c r="AC450" s="138"/>
      <c r="AD450" s="138"/>
      <c r="AE450" s="138"/>
      <c r="AF450" s="138"/>
      <c r="AG450" s="138"/>
      <c r="AH450" s="138"/>
      <c r="AI450" s="138"/>
      <c r="AJ450" s="138"/>
      <c r="AK450" s="138"/>
      <c r="AL450" s="138"/>
      <c r="AM450" s="138"/>
      <c r="AN450" s="138"/>
      <c r="AO450" s="138"/>
      <c r="AP450" s="138"/>
      <c r="AQ450" s="138"/>
      <c r="AR450" s="138"/>
      <c r="AS450" s="138"/>
      <c r="AT450" s="138"/>
      <c r="AU450" s="138"/>
      <c r="AV450" s="138"/>
      <c r="AW450" s="138"/>
      <c r="AX450" s="138"/>
      <c r="AY450" s="138"/>
      <c r="AZ450" s="138"/>
      <c r="BA450" s="138"/>
      <c r="BB450" s="138"/>
    </row>
    <row r="451" spans="1:54" ht="25.5">
      <c r="A451" s="89" t="s">
        <v>7674</v>
      </c>
      <c r="B451" s="89" t="s">
        <v>7675</v>
      </c>
      <c r="C451" s="95">
        <v>0</v>
      </c>
      <c r="D451" s="95">
        <v>0</v>
      </c>
      <c r="E451" s="95">
        <v>0</v>
      </c>
      <c r="F451" s="115">
        <v>0</v>
      </c>
      <c r="G451" s="115">
        <v>0</v>
      </c>
      <c r="H451" s="115">
        <v>0</v>
      </c>
      <c r="I451" s="115">
        <v>0</v>
      </c>
      <c r="J451" s="95">
        <v>0</v>
      </c>
      <c r="K451" s="115">
        <v>0</v>
      </c>
      <c r="L451" s="115">
        <v>0</v>
      </c>
      <c r="M451" s="115">
        <v>0</v>
      </c>
      <c r="N451" s="115">
        <v>0</v>
      </c>
      <c r="O451" s="115">
        <v>51058.73</v>
      </c>
      <c r="P451" s="115">
        <v>0</v>
      </c>
      <c r="Q451" s="115">
        <v>38622.928</v>
      </c>
      <c r="R451" s="115">
        <v>108713.145</v>
      </c>
      <c r="S451" s="115">
        <v>0</v>
      </c>
      <c r="T451" s="115">
        <v>14073.14</v>
      </c>
      <c r="U451" s="115">
        <v>229.20497</v>
      </c>
      <c r="V451" s="138"/>
      <c r="W451" s="138"/>
      <c r="X451" s="138"/>
      <c r="Y451" s="138"/>
      <c r="Z451" s="138"/>
      <c r="AA451" s="138"/>
      <c r="AB451" s="138"/>
      <c r="AC451" s="138"/>
      <c r="AD451" s="138"/>
      <c r="AE451" s="138"/>
      <c r="AF451" s="138"/>
      <c r="AG451" s="138"/>
      <c r="AH451" s="138"/>
      <c r="AI451" s="138"/>
      <c r="AJ451" s="138"/>
      <c r="AK451" s="138"/>
      <c r="AL451" s="138"/>
      <c r="AM451" s="138"/>
      <c r="AN451" s="138"/>
      <c r="AO451" s="138"/>
      <c r="AP451" s="138"/>
      <c r="AQ451" s="138"/>
      <c r="AR451" s="138"/>
      <c r="AS451" s="138"/>
      <c r="AT451" s="138"/>
      <c r="AU451" s="138"/>
      <c r="AV451" s="138"/>
      <c r="AW451" s="138"/>
      <c r="AX451" s="138"/>
      <c r="AY451" s="138"/>
      <c r="AZ451" s="138"/>
      <c r="BA451" s="138"/>
      <c r="BB451" s="138"/>
    </row>
    <row r="452" spans="1:54" ht="25.5">
      <c r="A452" s="89" t="s">
        <v>4641</v>
      </c>
      <c r="B452" s="89" t="s">
        <v>4642</v>
      </c>
      <c r="C452" s="95">
        <v>0</v>
      </c>
      <c r="D452" s="95">
        <v>0</v>
      </c>
      <c r="E452" s="95">
        <v>0</v>
      </c>
      <c r="F452" s="115">
        <v>0</v>
      </c>
      <c r="G452" s="115">
        <v>0</v>
      </c>
      <c r="H452" s="115">
        <v>0</v>
      </c>
      <c r="I452" s="115">
        <v>0</v>
      </c>
      <c r="J452" s="95">
        <v>0</v>
      </c>
      <c r="K452" s="115">
        <v>0</v>
      </c>
      <c r="L452" s="115">
        <v>0</v>
      </c>
      <c r="M452" s="115">
        <v>0</v>
      </c>
      <c r="N452" s="115">
        <v>6121311.0070000002</v>
      </c>
      <c r="O452" s="115">
        <v>0</v>
      </c>
      <c r="P452" s="115">
        <v>272.00900000000001</v>
      </c>
      <c r="Q452" s="115">
        <v>6456551.1330000004</v>
      </c>
      <c r="R452" s="115">
        <v>0</v>
      </c>
      <c r="S452" s="115">
        <v>0</v>
      </c>
      <c r="T452" s="115">
        <v>0</v>
      </c>
      <c r="U452" s="115">
        <v>0</v>
      </c>
      <c r="V452" s="138"/>
      <c r="W452" s="138"/>
      <c r="X452" s="138"/>
      <c r="Y452" s="138"/>
      <c r="Z452" s="138"/>
      <c r="AA452" s="138"/>
      <c r="AB452" s="138"/>
      <c r="AC452" s="138"/>
      <c r="AD452" s="138"/>
      <c r="AE452" s="138"/>
      <c r="AF452" s="138"/>
      <c r="AG452" s="138"/>
      <c r="AH452" s="138"/>
      <c r="AI452" s="138"/>
      <c r="AJ452" s="138"/>
      <c r="AK452" s="138"/>
      <c r="AL452" s="138"/>
      <c r="AM452" s="138"/>
      <c r="AN452" s="138"/>
      <c r="AO452" s="138"/>
      <c r="AP452" s="138"/>
      <c r="AQ452" s="138"/>
      <c r="AR452" s="138"/>
      <c r="AS452" s="138"/>
      <c r="AT452" s="138"/>
      <c r="AU452" s="138"/>
      <c r="AV452" s="138"/>
      <c r="AW452" s="138"/>
      <c r="AX452" s="138"/>
      <c r="AY452" s="138"/>
      <c r="AZ452" s="138"/>
      <c r="BA452" s="138"/>
      <c r="BB452" s="138"/>
    </row>
    <row r="453" spans="1:54">
      <c r="A453" s="89" t="s">
        <v>4645</v>
      </c>
      <c r="B453" s="89" t="s">
        <v>4646</v>
      </c>
      <c r="C453" s="95">
        <v>0</v>
      </c>
      <c r="D453" s="95">
        <v>0</v>
      </c>
      <c r="E453" s="95">
        <v>0</v>
      </c>
      <c r="F453" s="115">
        <v>0</v>
      </c>
      <c r="G453" s="115">
        <v>0</v>
      </c>
      <c r="H453" s="115">
        <v>0</v>
      </c>
      <c r="I453" s="115">
        <v>0</v>
      </c>
      <c r="J453" s="95">
        <v>0</v>
      </c>
      <c r="K453" s="115">
        <v>0</v>
      </c>
      <c r="L453" s="115">
        <v>0</v>
      </c>
      <c r="M453" s="115">
        <v>0</v>
      </c>
      <c r="N453" s="115">
        <v>2432825.6370000001</v>
      </c>
      <c r="O453" s="115">
        <v>4256068.9294999996</v>
      </c>
      <c r="P453" s="115">
        <v>785989.28488000005</v>
      </c>
      <c r="Q453" s="115">
        <v>7491011.42985</v>
      </c>
      <c r="R453" s="115">
        <v>2786078.1773999999</v>
      </c>
      <c r="S453" s="115">
        <v>547436.62</v>
      </c>
      <c r="T453" s="115">
        <v>823853.63</v>
      </c>
      <c r="U453" s="115">
        <v>864777</v>
      </c>
      <c r="V453" s="138"/>
      <c r="W453" s="138"/>
      <c r="X453" s="138"/>
      <c r="Y453" s="138"/>
      <c r="Z453" s="138"/>
      <c r="AA453" s="138"/>
      <c r="AB453" s="138"/>
      <c r="AC453" s="138"/>
      <c r="AD453" s="138"/>
      <c r="AE453" s="138"/>
      <c r="AF453" s="138"/>
      <c r="AG453" s="138"/>
      <c r="AH453" s="138"/>
      <c r="AI453" s="138"/>
      <c r="AJ453" s="138"/>
      <c r="AK453" s="138"/>
      <c r="AL453" s="138"/>
      <c r="AM453" s="138"/>
      <c r="AN453" s="138"/>
      <c r="AO453" s="138"/>
      <c r="AP453" s="138"/>
      <c r="AQ453" s="138"/>
      <c r="AR453" s="138"/>
      <c r="AS453" s="138"/>
      <c r="AT453" s="138"/>
      <c r="AU453" s="138"/>
      <c r="AV453" s="138"/>
      <c r="AW453" s="138"/>
      <c r="AX453" s="138"/>
      <c r="AY453" s="138"/>
      <c r="AZ453" s="138"/>
      <c r="BA453" s="138"/>
      <c r="BB453" s="138"/>
    </row>
    <row r="454" spans="1:54">
      <c r="A454" s="89" t="s">
        <v>4649</v>
      </c>
      <c r="B454" s="89" t="s">
        <v>4650</v>
      </c>
      <c r="C454" s="95">
        <v>0</v>
      </c>
      <c r="D454" s="95">
        <v>0</v>
      </c>
      <c r="E454" s="95">
        <v>0</v>
      </c>
      <c r="F454" s="115">
        <v>0</v>
      </c>
      <c r="G454" s="115">
        <v>0</v>
      </c>
      <c r="H454" s="115">
        <v>0</v>
      </c>
      <c r="I454" s="115">
        <v>0</v>
      </c>
      <c r="J454" s="95">
        <v>0</v>
      </c>
      <c r="K454" s="115">
        <v>0</v>
      </c>
      <c r="L454" s="115">
        <v>0</v>
      </c>
      <c r="M454" s="115">
        <v>0</v>
      </c>
      <c r="N454" s="115">
        <v>2635665641.8222098</v>
      </c>
      <c r="O454" s="115">
        <v>3693214437.8617597</v>
      </c>
      <c r="P454" s="115">
        <v>2906359641.3119597</v>
      </c>
      <c r="Q454" s="115">
        <v>5096514474.4997807</v>
      </c>
      <c r="R454" s="115">
        <v>6735838213.6312504</v>
      </c>
      <c r="S454" s="115">
        <v>11112966367.32</v>
      </c>
      <c r="T454" s="115">
        <v>5958006857.96</v>
      </c>
      <c r="U454" s="115">
        <v>8669914901.1492996</v>
      </c>
      <c r="V454" s="138"/>
      <c r="W454" s="138"/>
      <c r="X454" s="138"/>
      <c r="Y454" s="138"/>
      <c r="Z454" s="138"/>
      <c r="AA454" s="138"/>
      <c r="AB454" s="138"/>
      <c r="AC454" s="138"/>
      <c r="AD454" s="138"/>
      <c r="AE454" s="138"/>
      <c r="AF454" s="138"/>
      <c r="AG454" s="138"/>
      <c r="AH454" s="138"/>
      <c r="AI454" s="138"/>
      <c r="AJ454" s="138"/>
      <c r="AK454" s="138"/>
      <c r="AL454" s="138"/>
      <c r="AM454" s="138"/>
      <c r="AN454" s="138"/>
      <c r="AO454" s="138"/>
      <c r="AP454" s="138"/>
      <c r="AQ454" s="138"/>
      <c r="AR454" s="138"/>
      <c r="AS454" s="138"/>
      <c r="AT454" s="138"/>
      <c r="AU454" s="138"/>
      <c r="AV454" s="138"/>
      <c r="AW454" s="138"/>
      <c r="AX454" s="138"/>
      <c r="AY454" s="138"/>
      <c r="AZ454" s="138"/>
      <c r="BA454" s="138"/>
      <c r="BB454" s="138"/>
    </row>
    <row r="455" spans="1:54">
      <c r="A455" s="89" t="s">
        <v>7686</v>
      </c>
      <c r="B455" s="89" t="s">
        <v>7694</v>
      </c>
      <c r="C455" s="95">
        <v>0</v>
      </c>
      <c r="D455" s="95">
        <v>0</v>
      </c>
      <c r="E455" s="95">
        <v>0</v>
      </c>
      <c r="F455" s="115">
        <v>0</v>
      </c>
      <c r="G455" s="115">
        <v>0</v>
      </c>
      <c r="H455" s="115">
        <v>0</v>
      </c>
      <c r="I455" s="115">
        <v>0</v>
      </c>
      <c r="J455" s="95">
        <v>0</v>
      </c>
      <c r="K455" s="115">
        <v>0</v>
      </c>
      <c r="L455" s="115">
        <v>0</v>
      </c>
      <c r="M455" s="115">
        <v>0</v>
      </c>
      <c r="N455" s="115"/>
      <c r="O455" s="115"/>
      <c r="P455" s="115"/>
      <c r="Q455" s="115">
        <v>128081.713</v>
      </c>
      <c r="R455" s="115">
        <v>116435.45862999999</v>
      </c>
      <c r="S455" s="115">
        <v>1982980.12</v>
      </c>
      <c r="T455" s="115">
        <v>252796.56</v>
      </c>
      <c r="U455" s="115">
        <v>1003376.49294</v>
      </c>
      <c r="V455" s="138"/>
      <c r="W455" s="138"/>
      <c r="X455" s="138"/>
      <c r="Y455" s="138"/>
      <c r="Z455" s="138"/>
      <c r="AA455" s="138"/>
      <c r="AB455" s="138"/>
      <c r="AC455" s="138"/>
      <c r="AD455" s="138"/>
      <c r="AE455" s="138"/>
      <c r="AF455" s="138"/>
      <c r="AG455" s="138"/>
      <c r="AH455" s="138"/>
      <c r="AI455" s="138"/>
      <c r="AJ455" s="138"/>
      <c r="AK455" s="138"/>
      <c r="AL455" s="138"/>
      <c r="AM455" s="138"/>
      <c r="AN455" s="138"/>
      <c r="AO455" s="138"/>
      <c r="AP455" s="138"/>
      <c r="AQ455" s="138"/>
      <c r="AR455" s="138"/>
      <c r="AS455" s="138"/>
      <c r="AT455" s="138"/>
      <c r="AU455" s="138"/>
      <c r="AV455" s="138"/>
      <c r="AW455" s="138"/>
      <c r="AX455" s="138"/>
      <c r="AY455" s="138"/>
      <c r="AZ455" s="138"/>
      <c r="BA455" s="138"/>
      <c r="BB455" s="138"/>
    </row>
    <row r="456" spans="1:54">
      <c r="A456" s="89" t="s">
        <v>7687</v>
      </c>
      <c r="B456" s="89" t="s">
        <v>7695</v>
      </c>
      <c r="C456" s="95">
        <v>0</v>
      </c>
      <c r="D456" s="95">
        <v>0</v>
      </c>
      <c r="E456" s="95">
        <v>0</v>
      </c>
      <c r="F456" s="115">
        <v>0</v>
      </c>
      <c r="G456" s="115">
        <v>0</v>
      </c>
      <c r="H456" s="115">
        <v>0</v>
      </c>
      <c r="I456" s="115">
        <v>0</v>
      </c>
      <c r="J456" s="95">
        <v>0</v>
      </c>
      <c r="K456" s="115">
        <v>0</v>
      </c>
      <c r="L456" s="115">
        <v>0</v>
      </c>
      <c r="M456" s="115">
        <v>0</v>
      </c>
      <c r="N456" s="115"/>
      <c r="O456" s="115"/>
      <c r="P456" s="115"/>
      <c r="Q456" s="115">
        <v>0</v>
      </c>
      <c r="R456" s="115">
        <v>0</v>
      </c>
      <c r="S456" s="115">
        <v>0</v>
      </c>
      <c r="T456" s="115">
        <v>0</v>
      </c>
      <c r="U456" s="115">
        <v>0</v>
      </c>
      <c r="V456" s="138"/>
      <c r="W456" s="138"/>
      <c r="X456" s="138"/>
      <c r="Y456" s="138"/>
      <c r="Z456" s="138"/>
      <c r="AA456" s="138"/>
      <c r="AB456" s="138"/>
      <c r="AC456" s="138"/>
      <c r="AD456" s="138"/>
      <c r="AE456" s="138"/>
      <c r="AF456" s="138"/>
      <c r="AG456" s="138"/>
      <c r="AH456" s="138"/>
      <c r="AI456" s="138"/>
      <c r="AJ456" s="138"/>
      <c r="AK456" s="138"/>
      <c r="AL456" s="138"/>
      <c r="AM456" s="138"/>
      <c r="AN456" s="138"/>
      <c r="AO456" s="138"/>
      <c r="AP456" s="138"/>
      <c r="AQ456" s="138"/>
      <c r="AR456" s="138"/>
      <c r="AS456" s="138"/>
      <c r="AT456" s="138"/>
      <c r="AU456" s="138"/>
      <c r="AV456" s="138"/>
      <c r="AW456" s="138"/>
      <c r="AX456" s="138"/>
      <c r="AY456" s="138"/>
      <c r="AZ456" s="138"/>
      <c r="BA456" s="138"/>
      <c r="BB456" s="138"/>
    </row>
    <row r="457" spans="1:54">
      <c r="A457" s="89" t="s">
        <v>7688</v>
      </c>
      <c r="B457" s="89" t="s">
        <v>7696</v>
      </c>
      <c r="C457" s="95">
        <v>0</v>
      </c>
      <c r="D457" s="95">
        <v>0</v>
      </c>
      <c r="E457" s="95">
        <v>0</v>
      </c>
      <c r="F457" s="115">
        <v>0</v>
      </c>
      <c r="G457" s="115">
        <v>0</v>
      </c>
      <c r="H457" s="115">
        <v>0</v>
      </c>
      <c r="I457" s="115">
        <v>0</v>
      </c>
      <c r="J457" s="95">
        <v>0</v>
      </c>
      <c r="K457" s="115">
        <v>0</v>
      </c>
      <c r="L457" s="115">
        <v>0</v>
      </c>
      <c r="M457" s="115">
        <v>0</v>
      </c>
      <c r="N457" s="115"/>
      <c r="O457" s="115"/>
      <c r="P457" s="115"/>
      <c r="Q457" s="115">
        <v>3917457.6630000002</v>
      </c>
      <c r="R457" s="115">
        <v>4567454.8710000003</v>
      </c>
      <c r="S457" s="115">
        <v>146129.17000000001</v>
      </c>
      <c r="T457" s="115">
        <v>8933169.7100000009</v>
      </c>
      <c r="U457" s="115">
        <v>0</v>
      </c>
      <c r="V457" s="138"/>
      <c r="W457" s="138"/>
      <c r="X457" s="138"/>
      <c r="Y457" s="138"/>
      <c r="Z457" s="138"/>
      <c r="AA457" s="138"/>
      <c r="AB457" s="138"/>
      <c r="AC457" s="138"/>
      <c r="AD457" s="138"/>
      <c r="AE457" s="138"/>
      <c r="AF457" s="138"/>
      <c r="AG457" s="138"/>
      <c r="AH457" s="138"/>
      <c r="AI457" s="138"/>
      <c r="AJ457" s="138"/>
      <c r="AK457" s="138"/>
      <c r="AL457" s="138"/>
      <c r="AM457" s="138"/>
      <c r="AN457" s="138"/>
      <c r="AO457" s="138"/>
      <c r="AP457" s="138"/>
      <c r="AQ457" s="138"/>
      <c r="AR457" s="138"/>
      <c r="AS457" s="138"/>
      <c r="AT457" s="138"/>
      <c r="AU457" s="138"/>
      <c r="AV457" s="138"/>
      <c r="AW457" s="138"/>
      <c r="AX457" s="138"/>
      <c r="AY457" s="138"/>
      <c r="AZ457" s="138"/>
      <c r="BA457" s="138"/>
      <c r="BB457" s="138"/>
    </row>
    <row r="458" spans="1:54">
      <c r="A458" s="89" t="s">
        <v>7689</v>
      </c>
      <c r="B458" s="89" t="s">
        <v>7697</v>
      </c>
      <c r="C458" s="95">
        <v>0</v>
      </c>
      <c r="D458" s="95">
        <v>0</v>
      </c>
      <c r="E458" s="95">
        <v>0</v>
      </c>
      <c r="F458" s="115">
        <v>0</v>
      </c>
      <c r="G458" s="115">
        <v>0</v>
      </c>
      <c r="H458" s="115">
        <v>0</v>
      </c>
      <c r="I458" s="115">
        <v>0</v>
      </c>
      <c r="J458" s="95">
        <v>0</v>
      </c>
      <c r="K458" s="115">
        <v>0</v>
      </c>
      <c r="L458" s="115">
        <v>0</v>
      </c>
      <c r="M458" s="115">
        <v>0</v>
      </c>
      <c r="N458" s="115"/>
      <c r="O458" s="115"/>
      <c r="P458" s="115"/>
      <c r="Q458" s="115">
        <v>0</v>
      </c>
      <c r="R458" s="115">
        <v>0</v>
      </c>
      <c r="S458" s="115">
        <v>0</v>
      </c>
      <c r="T458" s="115">
        <v>0</v>
      </c>
      <c r="U458" s="115">
        <v>0</v>
      </c>
      <c r="V458" s="138"/>
      <c r="W458" s="138"/>
      <c r="X458" s="138"/>
      <c r="Y458" s="138"/>
      <c r="Z458" s="138"/>
      <c r="AA458" s="138"/>
      <c r="AB458" s="138"/>
      <c r="AC458" s="138"/>
      <c r="AD458" s="138"/>
      <c r="AE458" s="138"/>
      <c r="AF458" s="138"/>
      <c r="AG458" s="138"/>
      <c r="AH458" s="138"/>
      <c r="AI458" s="138"/>
      <c r="AJ458" s="138"/>
      <c r="AK458" s="138"/>
      <c r="AL458" s="138"/>
      <c r="AM458" s="138"/>
      <c r="AN458" s="138"/>
      <c r="AO458" s="138"/>
      <c r="AP458" s="138"/>
      <c r="AQ458" s="138"/>
      <c r="AR458" s="138"/>
      <c r="AS458" s="138"/>
      <c r="AT458" s="138"/>
      <c r="AU458" s="138"/>
      <c r="AV458" s="138"/>
      <c r="AW458" s="138"/>
      <c r="AX458" s="138"/>
      <c r="AY458" s="138"/>
      <c r="AZ458" s="138"/>
      <c r="BA458" s="138"/>
      <c r="BB458" s="138"/>
    </row>
    <row r="459" spans="1:54">
      <c r="A459" s="89" t="s">
        <v>4666</v>
      </c>
      <c r="B459" s="89" t="s">
        <v>7787</v>
      </c>
      <c r="C459" s="95">
        <v>0</v>
      </c>
      <c r="D459" s="95">
        <v>0</v>
      </c>
      <c r="E459" s="95">
        <v>0</v>
      </c>
      <c r="F459" s="115">
        <v>0</v>
      </c>
      <c r="G459" s="115">
        <v>0</v>
      </c>
      <c r="H459" s="115">
        <v>0</v>
      </c>
      <c r="I459" s="115">
        <v>0</v>
      </c>
      <c r="J459" s="95">
        <v>0</v>
      </c>
      <c r="K459" s="115">
        <v>0</v>
      </c>
      <c r="L459" s="115">
        <v>0</v>
      </c>
      <c r="M459" s="115">
        <v>0</v>
      </c>
      <c r="N459" s="115">
        <v>1739071266.19683</v>
      </c>
      <c r="O459" s="115">
        <v>1668970523.9133701</v>
      </c>
      <c r="P459" s="115">
        <v>3097741054.4000497</v>
      </c>
      <c r="Q459" s="115">
        <v>1807903750.9371102</v>
      </c>
      <c r="R459" s="115">
        <v>2748888590.8512402</v>
      </c>
      <c r="S459" s="115">
        <v>3868289482.73</v>
      </c>
      <c r="T459" s="115">
        <v>4852285915.3000002</v>
      </c>
      <c r="U459" s="115">
        <v>4989521036.9825802</v>
      </c>
      <c r="V459" s="138"/>
      <c r="W459" s="138"/>
      <c r="X459" s="138"/>
      <c r="Y459" s="138"/>
      <c r="Z459" s="138"/>
      <c r="AA459" s="138"/>
      <c r="AB459" s="138"/>
      <c r="AC459" s="138"/>
      <c r="AD459" s="138"/>
      <c r="AE459" s="138"/>
      <c r="AF459" s="138"/>
      <c r="AG459" s="138"/>
      <c r="AH459" s="138"/>
      <c r="AI459" s="138"/>
      <c r="AJ459" s="138"/>
      <c r="AK459" s="138"/>
      <c r="AL459" s="138"/>
      <c r="AM459" s="138"/>
      <c r="AN459" s="138"/>
      <c r="AO459" s="138"/>
      <c r="AP459" s="138"/>
      <c r="AQ459" s="138"/>
      <c r="AR459" s="138"/>
      <c r="AS459" s="138"/>
      <c r="AT459" s="138"/>
      <c r="AU459" s="138"/>
      <c r="AV459" s="138"/>
      <c r="AW459" s="138"/>
      <c r="AX459" s="138"/>
      <c r="AY459" s="138"/>
      <c r="AZ459" s="138"/>
      <c r="BA459" s="138"/>
      <c r="BB459" s="138"/>
    </row>
    <row r="460" spans="1:54">
      <c r="A460" s="89" t="s">
        <v>7788</v>
      </c>
      <c r="B460" s="89" t="s">
        <v>7789</v>
      </c>
      <c r="C460" s="95">
        <v>0</v>
      </c>
      <c r="D460" s="95">
        <v>0</v>
      </c>
      <c r="E460" s="95">
        <v>0</v>
      </c>
      <c r="F460" s="115">
        <v>0</v>
      </c>
      <c r="G460" s="115">
        <v>0</v>
      </c>
      <c r="H460" s="115">
        <v>0</v>
      </c>
      <c r="I460" s="115">
        <v>0</v>
      </c>
      <c r="J460" s="95">
        <v>0</v>
      </c>
      <c r="K460" s="115">
        <v>0</v>
      </c>
      <c r="L460" s="115">
        <v>0</v>
      </c>
      <c r="M460" s="115">
        <v>0</v>
      </c>
      <c r="N460" s="115">
        <v>0</v>
      </c>
      <c r="O460" s="115">
        <v>0</v>
      </c>
      <c r="P460" s="115">
        <v>0</v>
      </c>
      <c r="Q460" s="115">
        <v>0</v>
      </c>
      <c r="R460" s="115">
        <v>0</v>
      </c>
      <c r="S460" s="115">
        <v>18168323083.939999</v>
      </c>
      <c r="T460" s="115">
        <v>19696027811.48</v>
      </c>
      <c r="U460" s="115">
        <v>22598947805.263897</v>
      </c>
      <c r="V460" s="138"/>
      <c r="W460" s="138"/>
      <c r="X460" s="138"/>
      <c r="Y460" s="138"/>
      <c r="Z460" s="138"/>
      <c r="AA460" s="138"/>
      <c r="AB460" s="138"/>
      <c r="AC460" s="138"/>
      <c r="AD460" s="138"/>
      <c r="AE460" s="138"/>
      <c r="AF460" s="138"/>
      <c r="AG460" s="138"/>
      <c r="AH460" s="138"/>
      <c r="AI460" s="138"/>
      <c r="AJ460" s="138"/>
      <c r="AK460" s="138"/>
      <c r="AL460" s="138"/>
      <c r="AM460" s="138"/>
      <c r="AN460" s="138"/>
      <c r="AO460" s="138"/>
      <c r="AP460" s="138"/>
      <c r="AQ460" s="138"/>
      <c r="AR460" s="138"/>
      <c r="AS460" s="138"/>
      <c r="AT460" s="138"/>
      <c r="AU460" s="138"/>
      <c r="AV460" s="138"/>
      <c r="AW460" s="138"/>
      <c r="AX460" s="138"/>
      <c r="AY460" s="138"/>
      <c r="AZ460" s="138"/>
      <c r="BA460" s="138"/>
      <c r="BB460" s="138"/>
    </row>
    <row r="461" spans="1:54">
      <c r="A461" s="89" t="s">
        <v>7706</v>
      </c>
      <c r="B461" s="89" t="s">
        <v>7753</v>
      </c>
      <c r="C461" s="95">
        <v>40553559</v>
      </c>
      <c r="D461" s="95">
        <v>30458975</v>
      </c>
      <c r="E461" s="95">
        <v>21916758</v>
      </c>
      <c r="F461" s="115">
        <v>21785245</v>
      </c>
      <c r="G461" s="115">
        <v>22402009</v>
      </c>
      <c r="H461" s="115">
        <v>97332392</v>
      </c>
      <c r="I461" s="115">
        <v>-31165</v>
      </c>
      <c r="J461" s="95">
        <v>-341517</v>
      </c>
      <c r="K461" s="115">
        <v>-526943</v>
      </c>
      <c r="L461" s="115">
        <v>20832</v>
      </c>
      <c r="M461" s="115">
        <v>20831.292000000001</v>
      </c>
      <c r="N461" s="115">
        <v>0</v>
      </c>
      <c r="O461" s="115">
        <v>0</v>
      </c>
      <c r="P461" s="115">
        <v>0</v>
      </c>
      <c r="Q461" s="115">
        <v>0</v>
      </c>
      <c r="R461" s="115">
        <v>0</v>
      </c>
      <c r="S461" s="115">
        <v>0</v>
      </c>
      <c r="T461" s="115">
        <v>0</v>
      </c>
      <c r="U461" s="115">
        <v>0</v>
      </c>
      <c r="V461" s="138"/>
      <c r="W461" s="138"/>
      <c r="X461" s="138"/>
      <c r="Y461" s="138"/>
      <c r="Z461" s="138"/>
      <c r="AA461" s="138"/>
      <c r="AB461" s="138"/>
      <c r="AC461" s="138"/>
      <c r="AD461" s="138"/>
      <c r="AE461" s="138"/>
      <c r="AF461" s="138"/>
      <c r="AG461" s="138"/>
      <c r="AH461" s="138"/>
      <c r="AI461" s="138"/>
      <c r="AJ461" s="138"/>
      <c r="AK461" s="138"/>
      <c r="AL461" s="138"/>
      <c r="AM461" s="138"/>
      <c r="AN461" s="138"/>
      <c r="AO461" s="138"/>
      <c r="AP461" s="138"/>
      <c r="AQ461" s="138"/>
      <c r="AR461" s="138"/>
      <c r="AS461" s="138"/>
      <c r="AT461" s="138"/>
      <c r="AU461" s="138"/>
      <c r="AV461" s="138"/>
      <c r="AW461" s="138"/>
      <c r="AX461" s="138"/>
      <c r="AY461" s="138"/>
      <c r="AZ461" s="138"/>
      <c r="BA461" s="138"/>
      <c r="BB461" s="138"/>
    </row>
    <row r="462" spans="1:54">
      <c r="A462" s="89" t="s">
        <v>7707</v>
      </c>
      <c r="B462" s="89" t="s">
        <v>7754</v>
      </c>
      <c r="C462" s="95">
        <v>40553559</v>
      </c>
      <c r="D462" s="95">
        <v>30458975</v>
      </c>
      <c r="E462" s="95">
        <v>21916758</v>
      </c>
      <c r="F462" s="115">
        <v>21785245</v>
      </c>
      <c r="G462" s="115">
        <v>22402009</v>
      </c>
      <c r="H462" s="115">
        <v>97332392</v>
      </c>
      <c r="I462" s="115">
        <v>-31165</v>
      </c>
      <c r="J462" s="95">
        <v>-341517</v>
      </c>
      <c r="K462" s="115">
        <v>-526943</v>
      </c>
      <c r="L462" s="115">
        <v>20832</v>
      </c>
      <c r="M462" s="115">
        <v>20831.292000000001</v>
      </c>
      <c r="N462" s="115">
        <v>0</v>
      </c>
      <c r="O462" s="115">
        <v>0</v>
      </c>
      <c r="P462" s="115">
        <v>0</v>
      </c>
      <c r="Q462" s="115">
        <v>0</v>
      </c>
      <c r="R462" s="115">
        <v>0</v>
      </c>
      <c r="S462" s="115">
        <v>0</v>
      </c>
      <c r="T462" s="115">
        <v>0</v>
      </c>
      <c r="U462" s="115">
        <v>0</v>
      </c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8"/>
      <c r="AG462" s="138"/>
      <c r="AH462" s="138"/>
      <c r="AI462" s="138"/>
      <c r="AJ462" s="138"/>
      <c r="AK462" s="138"/>
      <c r="AL462" s="138"/>
      <c r="AM462" s="138"/>
      <c r="AN462" s="138"/>
      <c r="AO462" s="138"/>
      <c r="AP462" s="138"/>
      <c r="AQ462" s="138"/>
      <c r="AR462" s="138"/>
      <c r="AS462" s="138"/>
      <c r="AT462" s="138"/>
      <c r="AU462" s="138"/>
      <c r="AV462" s="138"/>
      <c r="AW462" s="138"/>
      <c r="AX462" s="138"/>
      <c r="AY462" s="138"/>
      <c r="AZ462" s="138"/>
      <c r="BA462" s="138"/>
      <c r="BB462" s="138"/>
    </row>
    <row r="463" spans="1:54" ht="25.5">
      <c r="A463" s="89" t="s">
        <v>4677</v>
      </c>
      <c r="B463" s="89" t="s">
        <v>4678</v>
      </c>
      <c r="C463" s="95">
        <v>-9337604765</v>
      </c>
      <c r="D463" s="95">
        <v>-5459169368</v>
      </c>
      <c r="E463" s="95">
        <v>-5037240322</v>
      </c>
      <c r="F463" s="115">
        <v>-3919890751</v>
      </c>
      <c r="G463" s="115">
        <v>-6771336772</v>
      </c>
      <c r="H463" s="115">
        <v>-4586470541</v>
      </c>
      <c r="I463" s="115">
        <v>-5062731324</v>
      </c>
      <c r="J463" s="95">
        <v>-7801898750</v>
      </c>
      <c r="K463" s="115">
        <v>-5408620980</v>
      </c>
      <c r="L463" s="115">
        <v>-4416478043</v>
      </c>
      <c r="M463" s="115">
        <v>-3952724737.9453602</v>
      </c>
      <c r="N463" s="115">
        <v>-3850016459.4544902</v>
      </c>
      <c r="O463" s="115">
        <v>-6015695219.8508101</v>
      </c>
      <c r="P463" s="115">
        <v>-1065020174.4686</v>
      </c>
      <c r="Q463" s="115">
        <v>-1118060911.09671</v>
      </c>
      <c r="R463" s="115">
        <v>-1606383874.0778301</v>
      </c>
      <c r="S463" s="115">
        <v>-1975907787.05</v>
      </c>
      <c r="T463" s="140">
        <v>-1082037942.8599999</v>
      </c>
      <c r="U463" s="140">
        <v>-2828485455.5149398</v>
      </c>
      <c r="V463" s="138"/>
      <c r="W463" s="138"/>
      <c r="X463" s="138"/>
      <c r="Y463" s="138"/>
      <c r="Z463" s="138"/>
      <c r="AA463" s="138"/>
      <c r="AB463" s="138"/>
      <c r="AC463" s="138"/>
      <c r="AD463" s="138"/>
      <c r="AE463" s="138"/>
      <c r="AF463" s="138"/>
      <c r="AG463" s="138"/>
      <c r="AH463" s="138"/>
      <c r="AI463" s="138"/>
      <c r="AJ463" s="138"/>
      <c r="AK463" s="138"/>
      <c r="AL463" s="138"/>
      <c r="AM463" s="138"/>
      <c r="AN463" s="138"/>
      <c r="AO463" s="138"/>
      <c r="AP463" s="138"/>
      <c r="AQ463" s="138"/>
      <c r="AR463" s="138"/>
      <c r="AS463" s="138"/>
      <c r="AT463" s="138"/>
      <c r="AU463" s="138"/>
      <c r="AV463" s="138"/>
      <c r="AW463" s="138"/>
      <c r="AX463" s="138"/>
      <c r="AY463" s="138"/>
      <c r="AZ463" s="138"/>
      <c r="BA463" s="138"/>
      <c r="BB463" s="138"/>
    </row>
    <row r="464" spans="1:54">
      <c r="A464" s="87">
        <v>5</v>
      </c>
      <c r="B464" s="88" t="s">
        <v>4709</v>
      </c>
      <c r="C464" s="112">
        <v>133673190150.10001</v>
      </c>
      <c r="D464" s="112">
        <v>153524123189.14999</v>
      </c>
      <c r="E464" s="112">
        <v>163100768708.91</v>
      </c>
      <c r="F464" s="112">
        <v>162259689698.37</v>
      </c>
      <c r="G464" s="112">
        <v>163667371025.79999</v>
      </c>
      <c r="H464" s="112">
        <v>175866601204.45999</v>
      </c>
      <c r="I464" s="112">
        <v>212196780437.87</v>
      </c>
      <c r="J464" s="112">
        <v>254401617636.35999</v>
      </c>
      <c r="K464" s="112">
        <v>294319677767.12</v>
      </c>
      <c r="L464" s="112">
        <v>301640246216.90997</v>
      </c>
      <c r="M464" s="112">
        <v>274431093556.33133</v>
      </c>
      <c r="N464" s="112">
        <v>369303248898.9707</v>
      </c>
      <c r="O464" s="112">
        <v>383464074103.28772</v>
      </c>
      <c r="P464" s="112">
        <v>474958221042.65314</v>
      </c>
      <c r="Q464" s="112">
        <v>474447932645.35834</v>
      </c>
      <c r="R464" s="112">
        <v>610482176926.10803</v>
      </c>
      <c r="S464" s="112">
        <v>650712633896.44995</v>
      </c>
      <c r="T464" s="112">
        <v>761522542918.41003</v>
      </c>
      <c r="U464" s="112">
        <v>796003608544.89502</v>
      </c>
      <c r="V464" s="138"/>
      <c r="W464" s="138"/>
      <c r="X464" s="138"/>
      <c r="Y464" s="138"/>
      <c r="Z464" s="138"/>
      <c r="AA464" s="138"/>
      <c r="AB464" s="138"/>
      <c r="AC464" s="138"/>
      <c r="AD464" s="138"/>
      <c r="AE464" s="138"/>
      <c r="AF464" s="138"/>
      <c r="AG464" s="138"/>
      <c r="AH464" s="138"/>
      <c r="AI464" s="138"/>
      <c r="AJ464" s="138"/>
      <c r="AK464" s="138"/>
      <c r="AL464" s="138"/>
      <c r="AM464" s="138"/>
      <c r="AN464" s="138"/>
      <c r="AO464" s="138"/>
      <c r="AP464" s="138"/>
      <c r="AQ464" s="138"/>
      <c r="AR464" s="138"/>
      <c r="AS464" s="138"/>
      <c r="AT464" s="138"/>
      <c r="AU464" s="138"/>
      <c r="AV464" s="138"/>
      <c r="AW464" s="138"/>
      <c r="AX464" s="138"/>
      <c r="AY464" s="138"/>
      <c r="AZ464" s="138"/>
      <c r="BA464" s="138"/>
      <c r="BB464" s="138"/>
    </row>
    <row r="465" spans="1:54">
      <c r="A465" s="89" t="s">
        <v>4711</v>
      </c>
      <c r="B465" s="89" t="s">
        <v>4712</v>
      </c>
      <c r="C465" s="95">
        <v>26904396600</v>
      </c>
      <c r="D465" s="95">
        <v>21653662046</v>
      </c>
      <c r="E465" s="115">
        <v>24066968310</v>
      </c>
      <c r="F465" s="115">
        <v>22613770348</v>
      </c>
      <c r="G465" s="115">
        <v>23292068010</v>
      </c>
      <c r="H465" s="115">
        <v>26948751228</v>
      </c>
      <c r="I465" s="115">
        <v>30506587928</v>
      </c>
      <c r="J465" s="95">
        <v>32981234771</v>
      </c>
      <c r="K465" s="115">
        <v>35430971323</v>
      </c>
      <c r="L465" s="115">
        <v>38052027422</v>
      </c>
      <c r="M465" s="115">
        <v>40169748267.139603</v>
      </c>
      <c r="N465" s="115">
        <v>91279128516.098709</v>
      </c>
      <c r="O465" s="115">
        <v>91956051125.946594</v>
      </c>
      <c r="P465" s="115">
        <v>106441553701.411</v>
      </c>
      <c r="Q465" s="115">
        <v>115630522158.33299</v>
      </c>
      <c r="R465" s="115">
        <v>133550392104.924</v>
      </c>
      <c r="S465" s="115">
        <v>162221418876.23001</v>
      </c>
      <c r="T465" s="115">
        <v>247487251057.29001</v>
      </c>
      <c r="U465" s="115">
        <v>263521745051.836</v>
      </c>
      <c r="V465" s="138"/>
      <c r="W465" s="138"/>
      <c r="X465" s="138"/>
      <c r="Y465" s="138"/>
      <c r="Z465" s="138"/>
      <c r="AA465" s="138"/>
      <c r="AB465" s="138"/>
      <c r="AC465" s="138"/>
      <c r="AD465" s="138"/>
      <c r="AE465" s="138"/>
      <c r="AF465" s="138"/>
      <c r="AG465" s="138"/>
      <c r="AH465" s="138"/>
      <c r="AI465" s="138"/>
      <c r="AJ465" s="138"/>
      <c r="AK465" s="138"/>
      <c r="AL465" s="138"/>
      <c r="AM465" s="138"/>
      <c r="AN465" s="138"/>
      <c r="AO465" s="138"/>
      <c r="AP465" s="138"/>
      <c r="AQ465" s="138"/>
      <c r="AR465" s="138"/>
      <c r="AS465" s="138"/>
      <c r="AT465" s="138"/>
      <c r="AU465" s="138"/>
      <c r="AV465" s="138"/>
      <c r="AW465" s="138"/>
      <c r="AX465" s="138"/>
      <c r="AY465" s="138"/>
      <c r="AZ465" s="138"/>
      <c r="BA465" s="138"/>
      <c r="BB465" s="138"/>
    </row>
    <row r="466" spans="1:54">
      <c r="A466" s="89" t="s">
        <v>4713</v>
      </c>
      <c r="B466" s="89" t="s">
        <v>2212</v>
      </c>
      <c r="C466" s="95">
        <v>4919375181</v>
      </c>
      <c r="D466" s="95">
        <v>5092365081</v>
      </c>
      <c r="E466" s="115">
        <v>5971525321</v>
      </c>
      <c r="F466" s="115">
        <v>6560273776</v>
      </c>
      <c r="G466" s="115">
        <v>6642394198</v>
      </c>
      <c r="H466" s="115">
        <v>7575180825</v>
      </c>
      <c r="I466" s="115">
        <v>8683715674</v>
      </c>
      <c r="J466" s="95">
        <v>9679747751</v>
      </c>
      <c r="K466" s="115">
        <v>10088569171</v>
      </c>
      <c r="L466" s="115">
        <v>11284669292</v>
      </c>
      <c r="M466" s="115">
        <v>11628974859.591499</v>
      </c>
      <c r="N466" s="115">
        <v>18315835756.256302</v>
      </c>
      <c r="O466" s="115">
        <v>18802217000.721699</v>
      </c>
      <c r="P466" s="115">
        <v>19968111035.202698</v>
      </c>
      <c r="Q466" s="115">
        <v>20837029946.657501</v>
      </c>
      <c r="R466" s="115">
        <v>23000022839.958199</v>
      </c>
      <c r="S466" s="115">
        <v>26970517202.77</v>
      </c>
      <c r="T466" s="115">
        <v>31066462728.799999</v>
      </c>
      <c r="U466" s="115">
        <v>35247625552.497002</v>
      </c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38"/>
      <c r="AG466" s="138"/>
      <c r="AH466" s="138"/>
      <c r="AI466" s="138"/>
      <c r="AJ466" s="138"/>
      <c r="AK466" s="138"/>
      <c r="AL466" s="138"/>
      <c r="AM466" s="138"/>
      <c r="AN466" s="138"/>
      <c r="AO466" s="138"/>
      <c r="AP466" s="138"/>
      <c r="AQ466" s="138"/>
      <c r="AR466" s="138"/>
      <c r="AS466" s="138"/>
      <c r="AT466" s="138"/>
      <c r="AU466" s="138"/>
      <c r="AV466" s="138"/>
      <c r="AW466" s="138"/>
      <c r="AX466" s="138"/>
      <c r="AY466" s="138"/>
      <c r="AZ466" s="138"/>
      <c r="BA466" s="138"/>
      <c r="BB466" s="138"/>
    </row>
    <row r="467" spans="1:54">
      <c r="A467" s="89" t="s">
        <v>4743</v>
      </c>
      <c r="B467" s="89" t="s">
        <v>4744</v>
      </c>
      <c r="C467" s="95">
        <v>14741585602</v>
      </c>
      <c r="D467" s="95">
        <v>8715838495</v>
      </c>
      <c r="E467" s="115">
        <v>8867058514</v>
      </c>
      <c r="F467" s="115">
        <v>5857803183</v>
      </c>
      <c r="G467" s="115">
        <v>4935473082</v>
      </c>
      <c r="H467" s="115">
        <v>6602628804</v>
      </c>
      <c r="I467" s="115">
        <v>6506664504</v>
      </c>
      <c r="J467" s="95">
        <v>7074344486</v>
      </c>
      <c r="K467" s="115">
        <v>16869280863</v>
      </c>
      <c r="L467" s="115">
        <v>17240948348</v>
      </c>
      <c r="M467" s="115">
        <v>19328642112.978397</v>
      </c>
      <c r="N467" s="115">
        <v>1021671574.3453799</v>
      </c>
      <c r="O467" s="115">
        <v>1025356691.67837</v>
      </c>
      <c r="P467" s="115">
        <v>1136309113.79003</v>
      </c>
      <c r="Q467" s="115">
        <v>1163784131.6489198</v>
      </c>
      <c r="R467" s="115">
        <v>1176748953.34093</v>
      </c>
      <c r="S467" s="115">
        <v>1233333362.8599999</v>
      </c>
      <c r="T467" s="115">
        <v>1345458397.76</v>
      </c>
      <c r="U467" s="115">
        <v>1443358129.1526599</v>
      </c>
      <c r="V467" s="138"/>
      <c r="W467" s="138"/>
      <c r="X467" s="138"/>
      <c r="Y467" s="138"/>
      <c r="Z467" s="138"/>
      <c r="AA467" s="138"/>
      <c r="AB467" s="138"/>
      <c r="AC467" s="138"/>
      <c r="AD467" s="138"/>
      <c r="AE467" s="138"/>
      <c r="AF467" s="138"/>
      <c r="AG467" s="138"/>
      <c r="AH467" s="138"/>
      <c r="AI467" s="138"/>
      <c r="AJ467" s="138"/>
      <c r="AK467" s="138"/>
      <c r="AL467" s="138"/>
      <c r="AM467" s="138"/>
      <c r="AN467" s="138"/>
      <c r="AO467" s="138"/>
      <c r="AP467" s="138"/>
      <c r="AQ467" s="138"/>
      <c r="AR467" s="138"/>
      <c r="AS467" s="138"/>
      <c r="AT467" s="138"/>
      <c r="AU467" s="138"/>
      <c r="AV467" s="138"/>
      <c r="AW467" s="138"/>
      <c r="AX467" s="138"/>
      <c r="AY467" s="138"/>
      <c r="AZ467" s="138"/>
      <c r="BA467" s="138"/>
      <c r="BB467" s="138"/>
    </row>
    <row r="468" spans="1:54">
      <c r="A468" s="89" t="s">
        <v>4758</v>
      </c>
      <c r="B468" s="89" t="s">
        <v>2214</v>
      </c>
      <c r="C468" s="95">
        <v>661083634</v>
      </c>
      <c r="D468" s="95">
        <v>831636660</v>
      </c>
      <c r="E468" s="115">
        <v>922134237</v>
      </c>
      <c r="F468" s="115">
        <v>976321322</v>
      </c>
      <c r="G468" s="115">
        <v>995722943</v>
      </c>
      <c r="H468" s="115">
        <v>1081580005</v>
      </c>
      <c r="I468" s="115">
        <v>1427151324</v>
      </c>
      <c r="J468" s="95">
        <v>1354618794</v>
      </c>
      <c r="K468" s="115">
        <v>1496000252</v>
      </c>
      <c r="L468" s="115">
        <v>1618763358</v>
      </c>
      <c r="M468" s="115">
        <v>1858553772.6867599</v>
      </c>
      <c r="N468" s="115">
        <v>4171339644.5757298</v>
      </c>
      <c r="O468" s="115">
        <v>4407014550.4696999</v>
      </c>
      <c r="P468" s="115">
        <v>4349064817.8632593</v>
      </c>
      <c r="Q468" s="115">
        <v>4676361739.82271</v>
      </c>
      <c r="R468" s="115">
        <v>5102679456.0968199</v>
      </c>
      <c r="S468" s="115">
        <v>5951907373.7399998</v>
      </c>
      <c r="T468" s="115">
        <v>6795043448.75</v>
      </c>
      <c r="U468" s="115">
        <v>7543291159.7740993</v>
      </c>
      <c r="V468" s="138"/>
      <c r="W468" s="138"/>
      <c r="X468" s="138"/>
      <c r="Y468" s="138"/>
      <c r="Z468" s="138"/>
      <c r="AA468" s="138"/>
      <c r="AB468" s="138"/>
      <c r="AC468" s="138"/>
      <c r="AD468" s="138"/>
      <c r="AE468" s="138"/>
      <c r="AF468" s="138"/>
      <c r="AG468" s="138"/>
      <c r="AH468" s="138"/>
      <c r="AI468" s="138"/>
      <c r="AJ468" s="138"/>
      <c r="AK468" s="138"/>
      <c r="AL468" s="138"/>
      <c r="AM468" s="138"/>
      <c r="AN468" s="138"/>
      <c r="AO468" s="138"/>
      <c r="AP468" s="138"/>
      <c r="AQ468" s="138"/>
      <c r="AR468" s="138"/>
      <c r="AS468" s="138"/>
      <c r="AT468" s="138"/>
      <c r="AU468" s="138"/>
      <c r="AV468" s="138"/>
      <c r="AW468" s="138"/>
      <c r="AX468" s="138"/>
      <c r="AY468" s="138"/>
      <c r="AZ468" s="138"/>
      <c r="BA468" s="138"/>
      <c r="BB468" s="138"/>
    </row>
    <row r="469" spans="1:54">
      <c r="A469" s="89" t="s">
        <v>4775</v>
      </c>
      <c r="B469" s="89" t="s">
        <v>133</v>
      </c>
      <c r="C469" s="95">
        <v>49075</v>
      </c>
      <c r="D469" s="95">
        <v>137252</v>
      </c>
      <c r="E469" s="115">
        <v>55049</v>
      </c>
      <c r="F469" s="115">
        <v>0</v>
      </c>
      <c r="G469" s="115">
        <v>0</v>
      </c>
      <c r="H469" s="115">
        <v>6055</v>
      </c>
      <c r="I469" s="115">
        <v>1420</v>
      </c>
      <c r="J469" s="95">
        <v>1876</v>
      </c>
      <c r="K469" s="115">
        <v>357763</v>
      </c>
      <c r="L469" s="115">
        <v>3688453</v>
      </c>
      <c r="M469" s="115">
        <v>695927.53500000003</v>
      </c>
      <c r="N469" s="115">
        <v>3839382.3670000001</v>
      </c>
      <c r="O469" s="115">
        <v>2599390.8650000002</v>
      </c>
      <c r="P469" s="115">
        <v>2513762.7599999998</v>
      </c>
      <c r="Q469" s="115">
        <v>3972940.199</v>
      </c>
      <c r="R469" s="115">
        <v>1858009.564</v>
      </c>
      <c r="S469" s="115">
        <v>2497284.37</v>
      </c>
      <c r="T469" s="115">
        <v>2710720.57</v>
      </c>
      <c r="U469" s="115">
        <v>3020266.1170000001</v>
      </c>
      <c r="V469" s="138"/>
      <c r="W469" s="138"/>
      <c r="X469" s="138"/>
      <c r="Y469" s="138"/>
      <c r="Z469" s="138"/>
      <c r="AA469" s="138"/>
      <c r="AB469" s="138"/>
      <c r="AC469" s="138"/>
      <c r="AD469" s="138"/>
      <c r="AE469" s="138"/>
      <c r="AF469" s="138"/>
      <c r="AG469" s="138"/>
      <c r="AH469" s="138"/>
      <c r="AI469" s="138"/>
      <c r="AJ469" s="138"/>
      <c r="AK469" s="138"/>
      <c r="AL469" s="138"/>
      <c r="AM469" s="138"/>
      <c r="AN469" s="138"/>
      <c r="AO469" s="138"/>
      <c r="AP469" s="138"/>
      <c r="AQ469" s="138"/>
      <c r="AR469" s="138"/>
      <c r="AS469" s="138"/>
      <c r="AT469" s="138"/>
      <c r="AU469" s="138"/>
      <c r="AV469" s="138"/>
      <c r="AW469" s="138"/>
      <c r="AX469" s="138"/>
      <c r="AY469" s="138"/>
      <c r="AZ469" s="138"/>
      <c r="BA469" s="138"/>
      <c r="BB469" s="138"/>
    </row>
    <row r="470" spans="1:54">
      <c r="A470" s="89" t="s">
        <v>4784</v>
      </c>
      <c r="B470" s="89" t="s">
        <v>4785</v>
      </c>
      <c r="C470" s="95">
        <v>0</v>
      </c>
      <c r="D470" s="95">
        <v>0</v>
      </c>
      <c r="E470" s="115">
        <v>0</v>
      </c>
      <c r="F470" s="115">
        <v>0</v>
      </c>
      <c r="G470" s="115">
        <v>0</v>
      </c>
      <c r="H470" s="115">
        <v>0</v>
      </c>
      <c r="I470" s="115">
        <v>0</v>
      </c>
      <c r="J470" s="95">
        <v>0</v>
      </c>
      <c r="K470" s="115">
        <v>0</v>
      </c>
      <c r="L470" s="115">
        <v>0</v>
      </c>
      <c r="M470" s="115">
        <v>0</v>
      </c>
      <c r="N470" s="115">
        <v>9688873647.8939304</v>
      </c>
      <c r="O470" s="115">
        <v>9404274719.2584801</v>
      </c>
      <c r="P470" s="115">
        <v>9715707722.79286</v>
      </c>
      <c r="Q470" s="115">
        <v>10330832426.127901</v>
      </c>
      <c r="R470" s="115">
        <v>12097708747.5438</v>
      </c>
      <c r="S470" s="115">
        <v>13906113283.32</v>
      </c>
      <c r="T470" s="115">
        <v>15767545483.59</v>
      </c>
      <c r="U470" s="115">
        <v>17426939605.228802</v>
      </c>
      <c r="V470" s="138"/>
      <c r="W470" s="138"/>
      <c r="X470" s="138"/>
      <c r="Y470" s="138"/>
      <c r="Z470" s="138"/>
      <c r="AA470" s="138"/>
      <c r="AB470" s="138"/>
      <c r="AC470" s="138"/>
      <c r="AD470" s="138"/>
      <c r="AE470" s="138"/>
      <c r="AF470" s="138"/>
      <c r="AG470" s="138"/>
      <c r="AH470" s="138"/>
      <c r="AI470" s="138"/>
      <c r="AJ470" s="138"/>
      <c r="AK470" s="138"/>
      <c r="AL470" s="138"/>
      <c r="AM470" s="138"/>
      <c r="AN470" s="138"/>
      <c r="AO470" s="138"/>
      <c r="AP470" s="138"/>
      <c r="AQ470" s="138"/>
      <c r="AR470" s="138"/>
      <c r="AS470" s="138"/>
      <c r="AT470" s="138"/>
      <c r="AU470" s="138"/>
      <c r="AV470" s="138"/>
      <c r="AW470" s="138"/>
      <c r="AX470" s="138"/>
      <c r="AY470" s="138"/>
      <c r="AZ470" s="138"/>
      <c r="BA470" s="138"/>
      <c r="BB470" s="138"/>
    </row>
    <row r="471" spans="1:54">
      <c r="A471" s="89" t="s">
        <v>4801</v>
      </c>
      <c r="B471" s="89" t="s">
        <v>4802</v>
      </c>
      <c r="C471" s="95">
        <v>0</v>
      </c>
      <c r="D471" s="95">
        <v>0</v>
      </c>
      <c r="E471" s="115">
        <v>0</v>
      </c>
      <c r="F471" s="115">
        <v>0</v>
      </c>
      <c r="G471" s="115">
        <v>0</v>
      </c>
      <c r="H471" s="115">
        <v>0</v>
      </c>
      <c r="I471" s="115">
        <v>0</v>
      </c>
      <c r="J471" s="95">
        <v>0</v>
      </c>
      <c r="K471" s="115">
        <v>0</v>
      </c>
      <c r="L471" s="115">
        <v>0</v>
      </c>
      <c r="M471" s="115">
        <v>0</v>
      </c>
      <c r="N471" s="115">
        <v>6401688675.9724197</v>
      </c>
      <c r="O471" s="115">
        <v>2259702798.3233299</v>
      </c>
      <c r="P471" s="115">
        <v>13452723733.1448</v>
      </c>
      <c r="Q471" s="115">
        <v>6341461788.7165699</v>
      </c>
      <c r="R471" s="115">
        <v>15210376675.105</v>
      </c>
      <c r="S471" s="115">
        <v>28323823898.040001</v>
      </c>
      <c r="T471" s="115">
        <v>38964830328.169998</v>
      </c>
      <c r="U471" s="115">
        <v>33009244493.327</v>
      </c>
      <c r="V471" s="138"/>
      <c r="W471" s="138"/>
      <c r="X471" s="138"/>
      <c r="Y471" s="138"/>
      <c r="Z471" s="138"/>
      <c r="AA471" s="138"/>
      <c r="AB471" s="138"/>
      <c r="AC471" s="138"/>
      <c r="AD471" s="138"/>
      <c r="AE471" s="138"/>
      <c r="AF471" s="138"/>
      <c r="AG471" s="138"/>
      <c r="AH471" s="138"/>
      <c r="AI471" s="138"/>
      <c r="AJ471" s="138"/>
      <c r="AK471" s="138"/>
      <c r="AL471" s="138"/>
      <c r="AM471" s="138"/>
      <c r="AN471" s="138"/>
      <c r="AO471" s="138"/>
      <c r="AP471" s="138"/>
      <c r="AQ471" s="138"/>
      <c r="AR471" s="138"/>
      <c r="AS471" s="138"/>
      <c r="AT471" s="138"/>
      <c r="AU471" s="138"/>
      <c r="AV471" s="138"/>
      <c r="AW471" s="138"/>
      <c r="AX471" s="138"/>
      <c r="AY471" s="138"/>
      <c r="AZ471" s="138"/>
      <c r="BA471" s="138"/>
      <c r="BB471" s="138"/>
    </row>
    <row r="472" spans="1:54">
      <c r="A472" s="89" t="s">
        <v>4822</v>
      </c>
      <c r="B472" s="89" t="s">
        <v>4823</v>
      </c>
      <c r="C472" s="95">
        <v>6441764423</v>
      </c>
      <c r="D472" s="95">
        <v>6884675189</v>
      </c>
      <c r="E472" s="115">
        <v>8156976463</v>
      </c>
      <c r="F472" s="115">
        <v>9087500627</v>
      </c>
      <c r="G472" s="115">
        <v>9492569253</v>
      </c>
      <c r="H472" s="115">
        <v>10422102791</v>
      </c>
      <c r="I472" s="115">
        <v>12741446554</v>
      </c>
      <c r="J472" s="95">
        <v>13430360493</v>
      </c>
      <c r="K472" s="115">
        <v>5994033115</v>
      </c>
      <c r="L472" s="115">
        <v>6533608505</v>
      </c>
      <c r="M472" s="115">
        <v>6669728005.6992502</v>
      </c>
      <c r="N472" s="115">
        <v>24936988486.451801</v>
      </c>
      <c r="O472" s="115">
        <v>26853463118.711201</v>
      </c>
      <c r="P472" s="115">
        <v>26238278785.296898</v>
      </c>
      <c r="Q472" s="115">
        <v>31440666584.255501</v>
      </c>
      <c r="R472" s="115">
        <v>36099435212.769104</v>
      </c>
      <c r="S472" s="115">
        <v>39827796241.75</v>
      </c>
      <c r="T472" s="115">
        <v>44970061400.199997</v>
      </c>
      <c r="U472" s="115">
        <v>50178432111.494797</v>
      </c>
      <c r="V472" s="138"/>
      <c r="W472" s="138"/>
      <c r="X472" s="138"/>
      <c r="Y472" s="138"/>
      <c r="Z472" s="138"/>
      <c r="AA472" s="138"/>
      <c r="AB472" s="138"/>
      <c r="AC472" s="138"/>
      <c r="AD472" s="138"/>
      <c r="AE472" s="138"/>
      <c r="AF472" s="138"/>
      <c r="AG472" s="138"/>
      <c r="AH472" s="138"/>
      <c r="AI472" s="138"/>
      <c r="AJ472" s="138"/>
      <c r="AK472" s="138"/>
      <c r="AL472" s="138"/>
      <c r="AM472" s="138"/>
      <c r="AN472" s="138"/>
      <c r="AO472" s="138"/>
      <c r="AP472" s="138"/>
      <c r="AQ472" s="138"/>
      <c r="AR472" s="138"/>
      <c r="AS472" s="138"/>
      <c r="AT472" s="138"/>
      <c r="AU472" s="138"/>
      <c r="AV472" s="138"/>
      <c r="AW472" s="138"/>
      <c r="AX472" s="138"/>
      <c r="AY472" s="138"/>
      <c r="AZ472" s="138"/>
      <c r="BA472" s="138"/>
      <c r="BB472" s="138"/>
    </row>
    <row r="473" spans="1:54">
      <c r="A473" s="89" t="s">
        <v>4944</v>
      </c>
      <c r="B473" s="89" t="s">
        <v>2822</v>
      </c>
      <c r="C473" s="95">
        <v>140538685</v>
      </c>
      <c r="D473" s="95">
        <v>129009369</v>
      </c>
      <c r="E473" s="115">
        <v>149218726</v>
      </c>
      <c r="F473" s="115">
        <v>131871440</v>
      </c>
      <c r="G473" s="115">
        <v>1225908534</v>
      </c>
      <c r="H473" s="115">
        <v>1267252748</v>
      </c>
      <c r="I473" s="115">
        <v>1147608452</v>
      </c>
      <c r="J473" s="95">
        <v>1442161371</v>
      </c>
      <c r="K473" s="115">
        <v>982730159</v>
      </c>
      <c r="L473" s="115">
        <v>1370349466</v>
      </c>
      <c r="M473" s="115">
        <v>683153588.64867008</v>
      </c>
      <c r="N473" s="115">
        <v>820175368.1690799</v>
      </c>
      <c r="O473" s="115">
        <v>890242828.04849005</v>
      </c>
      <c r="P473" s="115">
        <v>892516250.25058997</v>
      </c>
      <c r="Q473" s="115">
        <v>1491905902.9421599</v>
      </c>
      <c r="R473" s="115">
        <v>1144674034.10074</v>
      </c>
      <c r="S473" s="115">
        <v>1376610455.72</v>
      </c>
      <c r="T473" s="115">
        <v>1392024654.21</v>
      </c>
      <c r="U473" s="115">
        <v>1418135206.7695801</v>
      </c>
      <c r="V473" s="138"/>
      <c r="W473" s="138"/>
      <c r="X473" s="138"/>
      <c r="Y473" s="138"/>
      <c r="Z473" s="138"/>
      <c r="AA473" s="138"/>
      <c r="AB473" s="138"/>
      <c r="AC473" s="138"/>
      <c r="AD473" s="138"/>
      <c r="AE473" s="138"/>
      <c r="AF473" s="138"/>
      <c r="AG473" s="138"/>
      <c r="AH473" s="138"/>
      <c r="AI473" s="138"/>
      <c r="AJ473" s="138"/>
      <c r="AK473" s="138"/>
      <c r="AL473" s="138"/>
      <c r="AM473" s="138"/>
      <c r="AN473" s="138"/>
      <c r="AO473" s="138"/>
      <c r="AP473" s="138"/>
      <c r="AQ473" s="138"/>
      <c r="AR473" s="138"/>
      <c r="AS473" s="138"/>
      <c r="AT473" s="138"/>
      <c r="AU473" s="138"/>
      <c r="AV473" s="138"/>
      <c r="AW473" s="138"/>
      <c r="AX473" s="138"/>
      <c r="AY473" s="138"/>
      <c r="AZ473" s="138"/>
      <c r="BA473" s="138"/>
      <c r="BB473" s="138"/>
    </row>
    <row r="474" spans="1:54" ht="25.5">
      <c r="A474" s="89" t="s">
        <v>4973</v>
      </c>
      <c r="B474" s="89" t="s">
        <v>1114</v>
      </c>
      <c r="C474" s="95">
        <v>0</v>
      </c>
      <c r="D474" s="95">
        <v>0</v>
      </c>
      <c r="E474" s="115">
        <v>0</v>
      </c>
      <c r="F474" s="115">
        <v>0</v>
      </c>
      <c r="G474" s="115">
        <v>0</v>
      </c>
      <c r="H474" s="115">
        <v>0</v>
      </c>
      <c r="I474" s="115">
        <v>0</v>
      </c>
      <c r="J474" s="95">
        <v>0</v>
      </c>
      <c r="K474" s="115">
        <v>0</v>
      </c>
      <c r="L474" s="115">
        <v>0</v>
      </c>
      <c r="M474" s="115">
        <v>0</v>
      </c>
      <c r="N474" s="115">
        <v>25918715980.067001</v>
      </c>
      <c r="O474" s="115">
        <v>28311180027.8703</v>
      </c>
      <c r="P474" s="115">
        <v>30686328480.309898</v>
      </c>
      <c r="Q474" s="115">
        <v>39344506697.9627</v>
      </c>
      <c r="R474" s="115">
        <v>39716888176.445297</v>
      </c>
      <c r="S474" s="115">
        <v>44628819773.650002</v>
      </c>
      <c r="T474" s="115">
        <v>50660097610.559998</v>
      </c>
      <c r="U474" s="115">
        <v>51803904789.605202</v>
      </c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8"/>
      <c r="AG474" s="138"/>
      <c r="AH474" s="138"/>
      <c r="AI474" s="138"/>
      <c r="AJ474" s="138"/>
      <c r="AK474" s="138"/>
      <c r="AL474" s="138"/>
      <c r="AM474" s="138"/>
      <c r="AN474" s="138"/>
      <c r="AO474" s="138"/>
      <c r="AP474" s="138"/>
      <c r="AQ474" s="138"/>
      <c r="AR474" s="138"/>
      <c r="AS474" s="138"/>
      <c r="AT474" s="138"/>
      <c r="AU474" s="138"/>
      <c r="AV474" s="138"/>
      <c r="AW474" s="138"/>
      <c r="AX474" s="138"/>
      <c r="AY474" s="138"/>
      <c r="AZ474" s="138"/>
      <c r="BA474" s="138"/>
      <c r="BB474" s="138"/>
    </row>
    <row r="475" spans="1:54" ht="38.25">
      <c r="A475" s="89" t="s">
        <v>7819</v>
      </c>
      <c r="B475" s="89" t="s">
        <v>7822</v>
      </c>
      <c r="C475" s="95">
        <v>0</v>
      </c>
      <c r="D475" s="95">
        <v>0</v>
      </c>
      <c r="E475" s="95">
        <v>0</v>
      </c>
      <c r="F475" s="95">
        <v>0</v>
      </c>
      <c r="G475" s="95">
        <v>0</v>
      </c>
      <c r="H475" s="95">
        <v>0</v>
      </c>
      <c r="I475" s="95">
        <v>0</v>
      </c>
      <c r="J475" s="95">
        <v>0</v>
      </c>
      <c r="K475" s="95">
        <v>0</v>
      </c>
      <c r="L475" s="95">
        <v>0</v>
      </c>
      <c r="M475" s="95">
        <v>0</v>
      </c>
      <c r="N475" s="95">
        <v>0</v>
      </c>
      <c r="O475" s="95">
        <v>0</v>
      </c>
      <c r="P475" s="95">
        <v>0</v>
      </c>
      <c r="Q475" s="95">
        <v>0</v>
      </c>
      <c r="R475" s="95">
        <v>0</v>
      </c>
      <c r="S475" s="95">
        <v>0</v>
      </c>
      <c r="T475" s="95">
        <v>56523016284.690002</v>
      </c>
      <c r="U475" s="95">
        <v>65447793737.870003</v>
      </c>
      <c r="V475" s="138"/>
      <c r="W475" s="138"/>
      <c r="X475" s="138"/>
      <c r="Y475" s="138"/>
      <c r="Z475" s="138"/>
      <c r="AA475" s="138"/>
      <c r="AB475" s="138"/>
      <c r="AC475" s="138"/>
      <c r="AD475" s="138"/>
      <c r="AE475" s="138"/>
      <c r="AF475" s="138"/>
      <c r="AG475" s="138"/>
      <c r="AH475" s="138"/>
      <c r="AI475" s="138"/>
      <c r="AJ475" s="138"/>
      <c r="AK475" s="138"/>
      <c r="AL475" s="138"/>
      <c r="AM475" s="138"/>
      <c r="AN475" s="138"/>
      <c r="AO475" s="138"/>
      <c r="AP475" s="138"/>
      <c r="AQ475" s="138"/>
      <c r="AR475" s="138"/>
      <c r="AS475" s="138"/>
      <c r="AT475" s="138"/>
      <c r="AU475" s="138"/>
      <c r="AV475" s="138"/>
      <c r="AW475" s="138"/>
      <c r="AX475" s="138"/>
      <c r="AY475" s="138"/>
      <c r="AZ475" s="138"/>
      <c r="BA475" s="138"/>
      <c r="BB475" s="138"/>
    </row>
    <row r="476" spans="1:54">
      <c r="A476" s="89" t="s">
        <v>4987</v>
      </c>
      <c r="B476" s="89" t="s">
        <v>4988</v>
      </c>
      <c r="C476" s="95">
        <v>16148668831</v>
      </c>
      <c r="D476" s="95">
        <v>16056230801</v>
      </c>
      <c r="E476" s="115">
        <v>16936994988</v>
      </c>
      <c r="F476" s="115">
        <v>19231906596</v>
      </c>
      <c r="G476" s="115">
        <v>21370728697</v>
      </c>
      <c r="H476" s="115">
        <v>23516110851</v>
      </c>
      <c r="I476" s="115">
        <v>40244809383</v>
      </c>
      <c r="J476" s="95">
        <v>45680982603</v>
      </c>
      <c r="K476" s="115">
        <v>48207499280</v>
      </c>
      <c r="L476" s="115">
        <v>51121575436</v>
      </c>
      <c r="M476" s="115">
        <v>46562415891.480103</v>
      </c>
      <c r="N476" s="115">
        <v>1092495707.8808999</v>
      </c>
      <c r="O476" s="115">
        <v>1568931864.6649399</v>
      </c>
      <c r="P476" s="115">
        <v>1484398219.8786399</v>
      </c>
      <c r="Q476" s="115">
        <v>1627921567.7934098</v>
      </c>
      <c r="R476" s="115">
        <v>2460760125.3596101</v>
      </c>
      <c r="S476" s="115">
        <v>2215638895.4099998</v>
      </c>
      <c r="T476" s="115">
        <v>2140341876.28</v>
      </c>
      <c r="U476" s="115">
        <v>2482261837.5236201</v>
      </c>
      <c r="V476" s="138"/>
      <c r="W476" s="138"/>
      <c r="X476" s="138"/>
      <c r="Y476" s="138"/>
      <c r="Z476" s="138"/>
      <c r="AA476" s="138"/>
      <c r="AB476" s="138"/>
      <c r="AC476" s="138"/>
      <c r="AD476" s="138"/>
      <c r="AE476" s="138"/>
      <c r="AF476" s="138"/>
      <c r="AG476" s="138"/>
      <c r="AH476" s="138"/>
      <c r="AI476" s="138"/>
      <c r="AJ476" s="138"/>
      <c r="AK476" s="138"/>
      <c r="AL476" s="138"/>
      <c r="AM476" s="138"/>
      <c r="AN476" s="138"/>
      <c r="AO476" s="138"/>
      <c r="AP476" s="138"/>
      <c r="AQ476" s="138"/>
      <c r="AR476" s="138"/>
      <c r="AS476" s="138"/>
      <c r="AT476" s="138"/>
      <c r="AU476" s="138"/>
      <c r="AV476" s="138"/>
      <c r="AW476" s="138"/>
      <c r="AX476" s="138"/>
      <c r="AY476" s="138"/>
      <c r="AZ476" s="138"/>
      <c r="BA476" s="138"/>
      <c r="BB476" s="138"/>
    </row>
    <row r="477" spans="1:54">
      <c r="A477" s="89" t="s">
        <v>4989</v>
      </c>
      <c r="B477" s="89" t="s">
        <v>2212</v>
      </c>
      <c r="C477" s="95">
        <v>6629701587</v>
      </c>
      <c r="D477" s="95">
        <v>7693829685</v>
      </c>
      <c r="E477" s="115">
        <v>8347753975</v>
      </c>
      <c r="F477" s="115">
        <v>8838387053</v>
      </c>
      <c r="G477" s="115">
        <v>9483531643</v>
      </c>
      <c r="H477" s="115">
        <v>10507742920</v>
      </c>
      <c r="I477" s="115">
        <v>11419841232</v>
      </c>
      <c r="J477" s="95">
        <v>12399225821</v>
      </c>
      <c r="K477" s="115">
        <v>13511225526</v>
      </c>
      <c r="L477" s="115">
        <v>14603966010</v>
      </c>
      <c r="M477" s="115">
        <v>16008772930.475401</v>
      </c>
      <c r="N477" s="115">
        <v>215657928.36199999</v>
      </c>
      <c r="O477" s="115">
        <v>263179538.23500001</v>
      </c>
      <c r="P477" s="115">
        <v>193766029.62200001</v>
      </c>
      <c r="Q477" s="115">
        <v>192692993.12599999</v>
      </c>
      <c r="R477" s="115">
        <v>216759484.69800001</v>
      </c>
      <c r="S477" s="115">
        <v>240040281.66999999</v>
      </c>
      <c r="T477" s="115">
        <v>258668379.55000001</v>
      </c>
      <c r="U477" s="115">
        <v>229350585.0429</v>
      </c>
      <c r="V477" s="138"/>
      <c r="W477" s="138"/>
      <c r="X477" s="138"/>
      <c r="Y477" s="138"/>
      <c r="Z477" s="138"/>
      <c r="AA477" s="138"/>
      <c r="AB477" s="138"/>
      <c r="AC477" s="138"/>
      <c r="AD477" s="138"/>
      <c r="AE477" s="138"/>
      <c r="AF477" s="138"/>
      <c r="AG477" s="138"/>
      <c r="AH477" s="138"/>
      <c r="AI477" s="138"/>
      <c r="AJ477" s="138"/>
      <c r="AK477" s="138"/>
      <c r="AL477" s="138"/>
      <c r="AM477" s="138"/>
      <c r="AN477" s="138"/>
      <c r="AO477" s="138"/>
      <c r="AP477" s="138"/>
      <c r="AQ477" s="138"/>
      <c r="AR477" s="138"/>
      <c r="AS477" s="138"/>
      <c r="AT477" s="138"/>
      <c r="AU477" s="138"/>
      <c r="AV477" s="138"/>
      <c r="AW477" s="138"/>
      <c r="AX477" s="138"/>
      <c r="AY477" s="138"/>
      <c r="AZ477" s="138"/>
      <c r="BA477" s="138"/>
      <c r="BB477" s="138"/>
    </row>
    <row r="478" spans="1:54">
      <c r="A478" s="89" t="s">
        <v>5004</v>
      </c>
      <c r="B478" s="89" t="s">
        <v>4744</v>
      </c>
      <c r="C478" s="95">
        <v>3625091062</v>
      </c>
      <c r="D478" s="95">
        <v>1002979951</v>
      </c>
      <c r="E478" s="115">
        <v>1148146026</v>
      </c>
      <c r="F478" s="115">
        <v>920782656</v>
      </c>
      <c r="G478" s="115">
        <v>1221200874</v>
      </c>
      <c r="H478" s="115">
        <v>1181468762</v>
      </c>
      <c r="I478" s="115">
        <v>556188529</v>
      </c>
      <c r="J478" s="95">
        <v>613284349</v>
      </c>
      <c r="K478" s="115">
        <v>820571229</v>
      </c>
      <c r="L478" s="115">
        <v>944889179</v>
      </c>
      <c r="M478" s="115">
        <v>902545419.71780002</v>
      </c>
      <c r="N478" s="115">
        <v>20243923.712000001</v>
      </c>
      <c r="O478" s="115">
        <v>19966797.829999998</v>
      </c>
      <c r="P478" s="115">
        <v>18727919.352000002</v>
      </c>
      <c r="Q478" s="115">
        <v>17757691.715</v>
      </c>
      <c r="R478" s="115">
        <v>20631509.888</v>
      </c>
      <c r="S478" s="115">
        <v>25543226.350000001</v>
      </c>
      <c r="T478" s="115">
        <v>31402943.93</v>
      </c>
      <c r="U478" s="115">
        <v>17006082.403000001</v>
      </c>
      <c r="V478" s="138"/>
      <c r="W478" s="138"/>
      <c r="X478" s="138"/>
      <c r="Y478" s="138"/>
      <c r="Z478" s="138"/>
      <c r="AA478" s="138"/>
      <c r="AB478" s="138"/>
      <c r="AC478" s="138"/>
      <c r="AD478" s="138"/>
      <c r="AE478" s="138"/>
      <c r="AF478" s="138"/>
      <c r="AG478" s="138"/>
      <c r="AH478" s="138"/>
      <c r="AI478" s="138"/>
      <c r="AJ478" s="138"/>
      <c r="AK478" s="138"/>
      <c r="AL478" s="138"/>
      <c r="AM478" s="138"/>
      <c r="AN478" s="138"/>
      <c r="AO478" s="138"/>
      <c r="AP478" s="138"/>
      <c r="AQ478" s="138"/>
      <c r="AR478" s="138"/>
      <c r="AS478" s="138"/>
      <c r="AT478" s="138"/>
      <c r="AU478" s="138"/>
      <c r="AV478" s="138"/>
      <c r="AW478" s="138"/>
      <c r="AX478" s="138"/>
      <c r="AY478" s="138"/>
      <c r="AZ478" s="138"/>
      <c r="BA478" s="138"/>
      <c r="BB478" s="138"/>
    </row>
    <row r="479" spans="1:54">
      <c r="A479" s="89" t="s">
        <v>5013</v>
      </c>
      <c r="B479" s="89" t="s">
        <v>2214</v>
      </c>
      <c r="C479" s="95">
        <v>553241851</v>
      </c>
      <c r="D479" s="95">
        <v>730137198</v>
      </c>
      <c r="E479" s="115">
        <v>764130667</v>
      </c>
      <c r="F479" s="115">
        <v>820376788</v>
      </c>
      <c r="G479" s="115">
        <v>903076457</v>
      </c>
      <c r="H479" s="115">
        <v>1027108019</v>
      </c>
      <c r="I479" s="115">
        <v>1236143830</v>
      </c>
      <c r="J479" s="95">
        <v>1385779264</v>
      </c>
      <c r="K479" s="115">
        <v>1431292430</v>
      </c>
      <c r="L479" s="115">
        <v>1663583252</v>
      </c>
      <c r="M479" s="115">
        <v>1809116312.3363101</v>
      </c>
      <c r="N479" s="115">
        <v>39293678.799199998</v>
      </c>
      <c r="O479" s="115">
        <v>42980574.791000001</v>
      </c>
      <c r="P479" s="115">
        <v>36337378.637000002</v>
      </c>
      <c r="Q479" s="115">
        <v>37380624.350000001</v>
      </c>
      <c r="R479" s="115">
        <v>41110395.923</v>
      </c>
      <c r="S479" s="115">
        <v>46555520.840000004</v>
      </c>
      <c r="T479" s="115">
        <v>52914945.609999999</v>
      </c>
      <c r="U479" s="115">
        <v>49207518.936310001</v>
      </c>
      <c r="V479" s="138"/>
      <c r="W479" s="138"/>
      <c r="X479" s="138"/>
      <c r="Y479" s="138"/>
      <c r="Z479" s="138"/>
      <c r="AA479" s="138"/>
      <c r="AB479" s="138"/>
      <c r="AC479" s="138"/>
      <c r="AD479" s="138"/>
      <c r="AE479" s="138"/>
      <c r="AF479" s="138"/>
      <c r="AG479" s="138"/>
      <c r="AH479" s="138"/>
      <c r="AI479" s="138"/>
      <c r="AJ479" s="138"/>
      <c r="AK479" s="138"/>
      <c r="AL479" s="138"/>
      <c r="AM479" s="138"/>
      <c r="AN479" s="138"/>
      <c r="AO479" s="138"/>
      <c r="AP479" s="138"/>
      <c r="AQ479" s="138"/>
      <c r="AR479" s="138"/>
      <c r="AS479" s="138"/>
      <c r="AT479" s="138"/>
      <c r="AU479" s="138"/>
      <c r="AV479" s="138"/>
      <c r="AW479" s="138"/>
      <c r="AX479" s="138"/>
      <c r="AY479" s="138"/>
      <c r="AZ479" s="138"/>
      <c r="BA479" s="138"/>
      <c r="BB479" s="138"/>
    </row>
    <row r="480" spans="1:54">
      <c r="A480" s="89" t="s">
        <v>7708</v>
      </c>
      <c r="B480" s="89" t="s">
        <v>218</v>
      </c>
      <c r="C480" s="95">
        <v>0</v>
      </c>
      <c r="D480" s="95">
        <v>0</v>
      </c>
      <c r="E480" s="115">
        <v>0</v>
      </c>
      <c r="F480" s="115">
        <v>0</v>
      </c>
      <c r="G480" s="115">
        <v>0</v>
      </c>
      <c r="H480" s="115">
        <v>0</v>
      </c>
      <c r="I480" s="115">
        <v>14166451331</v>
      </c>
      <c r="J480" s="95">
        <v>15773189985</v>
      </c>
      <c r="K480" s="115">
        <v>16909972425</v>
      </c>
      <c r="L480" s="115">
        <v>18771214901</v>
      </c>
      <c r="M480" s="115">
        <v>8915745767.2199993</v>
      </c>
      <c r="N480" s="115">
        <v>0</v>
      </c>
      <c r="O480" s="115">
        <v>0</v>
      </c>
      <c r="P480" s="115">
        <v>0</v>
      </c>
      <c r="Q480" s="115">
        <v>0</v>
      </c>
      <c r="R480" s="115">
        <v>0</v>
      </c>
      <c r="S480" s="115">
        <v>0</v>
      </c>
      <c r="T480" s="115">
        <v>0</v>
      </c>
      <c r="U480" s="115">
        <v>0</v>
      </c>
      <c r="V480" s="138"/>
      <c r="W480" s="138"/>
      <c r="X480" s="138"/>
      <c r="Y480" s="138"/>
      <c r="Z480" s="138"/>
      <c r="AA480" s="138"/>
      <c r="AB480" s="138"/>
      <c r="AC480" s="138"/>
      <c r="AD480" s="138"/>
      <c r="AE480" s="138"/>
      <c r="AF480" s="138"/>
      <c r="AG480" s="138"/>
      <c r="AH480" s="138"/>
      <c r="AI480" s="138"/>
      <c r="AJ480" s="138"/>
      <c r="AK480" s="138"/>
      <c r="AL480" s="138"/>
      <c r="AM480" s="138"/>
      <c r="AN480" s="138"/>
      <c r="AO480" s="138"/>
      <c r="AP480" s="138"/>
      <c r="AQ480" s="138"/>
      <c r="AR480" s="138"/>
      <c r="AS480" s="138"/>
      <c r="AT480" s="138"/>
      <c r="AU480" s="138"/>
      <c r="AV480" s="138"/>
      <c r="AW480" s="138"/>
      <c r="AX480" s="138"/>
      <c r="AY480" s="138"/>
      <c r="AZ480" s="138"/>
      <c r="BA480" s="138"/>
      <c r="BB480" s="138"/>
    </row>
    <row r="481" spans="1:54">
      <c r="A481" s="89" t="s">
        <v>5023</v>
      </c>
      <c r="B481" s="89" t="s">
        <v>133</v>
      </c>
      <c r="C481" s="95">
        <v>0</v>
      </c>
      <c r="D481" s="95">
        <v>0</v>
      </c>
      <c r="E481" s="115">
        <v>0</v>
      </c>
      <c r="F481" s="115">
        <v>0</v>
      </c>
      <c r="G481" s="115">
        <v>1142544</v>
      </c>
      <c r="H481" s="115">
        <v>0</v>
      </c>
      <c r="I481" s="115">
        <v>0</v>
      </c>
      <c r="J481" s="95">
        <v>0</v>
      </c>
      <c r="K481" s="115">
        <v>66551</v>
      </c>
      <c r="L481" s="115">
        <v>500194</v>
      </c>
      <c r="M481" s="115">
        <v>0</v>
      </c>
      <c r="N481" s="115">
        <v>473792.52</v>
      </c>
      <c r="O481" s="115">
        <v>0</v>
      </c>
      <c r="P481" s="115">
        <v>0</v>
      </c>
      <c r="Q481" s="115">
        <v>0</v>
      </c>
      <c r="R481" s="115">
        <v>0</v>
      </c>
      <c r="S481" s="115">
        <v>0</v>
      </c>
      <c r="T481" s="115">
        <v>0</v>
      </c>
      <c r="U481" s="115">
        <v>0</v>
      </c>
      <c r="V481" s="138"/>
      <c r="W481" s="138"/>
      <c r="X481" s="138"/>
      <c r="Y481" s="138"/>
      <c r="Z481" s="138"/>
      <c r="AA481" s="138"/>
      <c r="AB481" s="138"/>
      <c r="AC481" s="138"/>
      <c r="AD481" s="138"/>
      <c r="AE481" s="138"/>
      <c r="AF481" s="138"/>
      <c r="AG481" s="138"/>
      <c r="AH481" s="138"/>
      <c r="AI481" s="138"/>
      <c r="AJ481" s="138"/>
      <c r="AK481" s="138"/>
      <c r="AL481" s="138"/>
      <c r="AM481" s="138"/>
      <c r="AN481" s="138"/>
      <c r="AO481" s="138"/>
      <c r="AP481" s="138"/>
      <c r="AQ481" s="138"/>
      <c r="AR481" s="138"/>
      <c r="AS481" s="138"/>
      <c r="AT481" s="138"/>
      <c r="AU481" s="138"/>
      <c r="AV481" s="138"/>
      <c r="AW481" s="138"/>
      <c r="AX481" s="138"/>
      <c r="AY481" s="138"/>
      <c r="AZ481" s="138"/>
      <c r="BA481" s="138"/>
      <c r="BB481" s="138"/>
    </row>
    <row r="482" spans="1:54">
      <c r="A482" s="89" t="s">
        <v>5028</v>
      </c>
      <c r="B482" s="89" t="s">
        <v>4785</v>
      </c>
      <c r="C482" s="95">
        <v>0</v>
      </c>
      <c r="D482" s="95">
        <v>0</v>
      </c>
      <c r="E482" s="115">
        <v>0</v>
      </c>
      <c r="F482" s="115">
        <v>0</v>
      </c>
      <c r="G482" s="115">
        <v>0</v>
      </c>
      <c r="H482" s="115">
        <v>0</v>
      </c>
      <c r="I482" s="115">
        <v>0</v>
      </c>
      <c r="J482" s="95">
        <v>0</v>
      </c>
      <c r="K482" s="115">
        <v>0</v>
      </c>
      <c r="L482" s="115">
        <v>0</v>
      </c>
      <c r="M482" s="115">
        <v>0</v>
      </c>
      <c r="N482" s="115">
        <v>57015594.51444</v>
      </c>
      <c r="O482" s="115">
        <v>63711186.777000003</v>
      </c>
      <c r="P482" s="115">
        <v>52163658.220419995</v>
      </c>
      <c r="Q482" s="115">
        <v>52995408.271779999</v>
      </c>
      <c r="R482" s="115">
        <v>62645122.609070003</v>
      </c>
      <c r="S482" s="115">
        <v>73716155.969999999</v>
      </c>
      <c r="T482" s="115">
        <v>78540778.069999993</v>
      </c>
      <c r="U482" s="115">
        <v>75177928.426679999</v>
      </c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8"/>
      <c r="AG482" s="138"/>
      <c r="AH482" s="138"/>
      <c r="AI482" s="138"/>
      <c r="AJ482" s="138"/>
      <c r="AK482" s="138"/>
      <c r="AL482" s="138"/>
      <c r="AM482" s="138"/>
      <c r="AN482" s="138"/>
      <c r="AO482" s="138"/>
      <c r="AP482" s="138"/>
      <c r="AQ482" s="138"/>
      <c r="AR482" s="138"/>
      <c r="AS482" s="138"/>
      <c r="AT482" s="138"/>
      <c r="AU482" s="138"/>
      <c r="AV482" s="138"/>
      <c r="AW482" s="138"/>
      <c r="AX482" s="138"/>
      <c r="AY482" s="138"/>
      <c r="AZ482" s="138"/>
      <c r="BA482" s="138"/>
      <c r="BB482" s="138"/>
    </row>
    <row r="483" spans="1:54">
      <c r="A483" s="89" t="s">
        <v>5038</v>
      </c>
      <c r="B483" s="89" t="s">
        <v>4823</v>
      </c>
      <c r="C483" s="95">
        <v>5185637597</v>
      </c>
      <c r="D483" s="95">
        <v>6597010356</v>
      </c>
      <c r="E483" s="115">
        <v>6611297236</v>
      </c>
      <c r="F483" s="115">
        <v>8539797086</v>
      </c>
      <c r="G483" s="115">
        <v>9634059766</v>
      </c>
      <c r="H483" s="115">
        <v>10649872074</v>
      </c>
      <c r="I483" s="115">
        <v>12560797932</v>
      </c>
      <c r="J483" s="95">
        <v>15382164577</v>
      </c>
      <c r="K483" s="115">
        <v>15378354707</v>
      </c>
      <c r="L483" s="115">
        <v>14927202856</v>
      </c>
      <c r="M483" s="115">
        <v>18706280421.161102</v>
      </c>
      <c r="N483" s="115">
        <v>603484276.66156006</v>
      </c>
      <c r="O483" s="115">
        <v>730994064.11276007</v>
      </c>
      <c r="P483" s="115">
        <v>883748302.82757998</v>
      </c>
      <c r="Q483" s="115">
        <v>928986983.56134999</v>
      </c>
      <c r="R483" s="115">
        <v>1514407524.0305099</v>
      </c>
      <c r="S483" s="115">
        <v>1134547616.45</v>
      </c>
      <c r="T483" s="115">
        <v>973875238.28999996</v>
      </c>
      <c r="U483" s="115">
        <v>998244792.19134998</v>
      </c>
      <c r="V483" s="138"/>
      <c r="W483" s="138"/>
      <c r="X483" s="138"/>
      <c r="Y483" s="138"/>
      <c r="Z483" s="138"/>
      <c r="AA483" s="138"/>
      <c r="AB483" s="138"/>
      <c r="AC483" s="138"/>
      <c r="AD483" s="138"/>
      <c r="AE483" s="138"/>
      <c r="AF483" s="138"/>
      <c r="AG483" s="138"/>
      <c r="AH483" s="138"/>
      <c r="AI483" s="138"/>
      <c r="AJ483" s="138"/>
      <c r="AK483" s="138"/>
      <c r="AL483" s="138"/>
      <c r="AM483" s="138"/>
      <c r="AN483" s="138"/>
      <c r="AO483" s="138"/>
      <c r="AP483" s="138"/>
      <c r="AQ483" s="138"/>
      <c r="AR483" s="138"/>
      <c r="AS483" s="138"/>
      <c r="AT483" s="138"/>
      <c r="AU483" s="138"/>
      <c r="AV483" s="138"/>
      <c r="AW483" s="138"/>
      <c r="AX483" s="138"/>
      <c r="AY483" s="138"/>
      <c r="AZ483" s="138"/>
      <c r="BA483" s="138"/>
      <c r="BB483" s="138"/>
    </row>
    <row r="484" spans="1:54">
      <c r="A484" s="89" t="s">
        <v>5065</v>
      </c>
      <c r="B484" s="89" t="s">
        <v>4802</v>
      </c>
      <c r="C484" s="95">
        <v>0</v>
      </c>
      <c r="D484" s="95">
        <v>0</v>
      </c>
      <c r="E484" s="115">
        <v>0</v>
      </c>
      <c r="F484" s="115">
        <v>0</v>
      </c>
      <c r="G484" s="115">
        <v>0</v>
      </c>
      <c r="H484" s="115">
        <v>0</v>
      </c>
      <c r="I484" s="115">
        <v>0</v>
      </c>
      <c r="J484" s="95">
        <v>0</v>
      </c>
      <c r="K484" s="115">
        <v>0</v>
      </c>
      <c r="L484" s="115">
        <v>0</v>
      </c>
      <c r="M484" s="115">
        <v>0</v>
      </c>
      <c r="N484" s="115">
        <v>86641385.973070011</v>
      </c>
      <c r="O484" s="115">
        <v>144850162.46604002</v>
      </c>
      <c r="P484" s="115">
        <v>53711223.307999998</v>
      </c>
      <c r="Q484" s="115">
        <v>59055152.204230003</v>
      </c>
      <c r="R484" s="115">
        <v>74970465.973030001</v>
      </c>
      <c r="S484" s="115">
        <v>70805821.719999999</v>
      </c>
      <c r="T484" s="115">
        <v>89554373.540000007</v>
      </c>
      <c r="U484" s="115">
        <v>85060983.701089993</v>
      </c>
      <c r="V484" s="138"/>
      <c r="W484" s="138"/>
      <c r="X484" s="138"/>
      <c r="Y484" s="138"/>
      <c r="Z484" s="138"/>
      <c r="AA484" s="138"/>
      <c r="AB484" s="138"/>
      <c r="AC484" s="138"/>
      <c r="AD484" s="138"/>
      <c r="AE484" s="138"/>
      <c r="AF484" s="138"/>
      <c r="AG484" s="138"/>
      <c r="AH484" s="138"/>
      <c r="AI484" s="138"/>
      <c r="AJ484" s="138"/>
      <c r="AK484" s="138"/>
      <c r="AL484" s="138"/>
      <c r="AM484" s="138"/>
      <c r="AN484" s="138"/>
      <c r="AO484" s="138"/>
      <c r="AP484" s="138"/>
      <c r="AQ484" s="138"/>
      <c r="AR484" s="138"/>
      <c r="AS484" s="138"/>
      <c r="AT484" s="138"/>
      <c r="AU484" s="138"/>
      <c r="AV484" s="138"/>
      <c r="AW484" s="138"/>
      <c r="AX484" s="138"/>
      <c r="AY484" s="138"/>
      <c r="AZ484" s="138"/>
      <c r="BA484" s="138"/>
      <c r="BB484" s="138"/>
    </row>
    <row r="485" spans="1:54">
      <c r="A485" s="89" t="s">
        <v>5078</v>
      </c>
      <c r="B485" s="89" t="s">
        <v>2822</v>
      </c>
      <c r="C485" s="95">
        <v>154996734</v>
      </c>
      <c r="D485" s="95">
        <v>32273611</v>
      </c>
      <c r="E485" s="115">
        <v>65667084</v>
      </c>
      <c r="F485" s="115">
        <v>112563013</v>
      </c>
      <c r="G485" s="115">
        <v>127717413</v>
      </c>
      <c r="H485" s="115">
        <v>149919076</v>
      </c>
      <c r="I485" s="115">
        <v>305386529</v>
      </c>
      <c r="J485" s="95">
        <v>127338607</v>
      </c>
      <c r="K485" s="115">
        <v>156016412</v>
      </c>
      <c r="L485" s="115">
        <v>210219044</v>
      </c>
      <c r="M485" s="115">
        <v>219955040.56945002</v>
      </c>
      <c r="N485" s="115">
        <v>69685127.338630006</v>
      </c>
      <c r="O485" s="115">
        <v>303249540.45314002</v>
      </c>
      <c r="P485" s="115">
        <v>245943707.91164002</v>
      </c>
      <c r="Q485" s="115">
        <v>339052714.56505001</v>
      </c>
      <c r="R485" s="115">
        <v>530235622.23799998</v>
      </c>
      <c r="S485" s="115">
        <v>624430272.40999997</v>
      </c>
      <c r="T485" s="115">
        <v>655385217.28999996</v>
      </c>
      <c r="U485" s="115">
        <v>1028213946.8222901</v>
      </c>
      <c r="V485" s="138"/>
      <c r="W485" s="138"/>
      <c r="X485" s="138"/>
      <c r="Y485" s="138"/>
      <c r="Z485" s="138"/>
      <c r="AA485" s="138"/>
      <c r="AB485" s="138"/>
      <c r="AC485" s="138"/>
      <c r="AD485" s="138"/>
      <c r="AE485" s="138"/>
      <c r="AF485" s="138"/>
      <c r="AG485" s="138"/>
      <c r="AH485" s="138"/>
      <c r="AI485" s="138"/>
      <c r="AJ485" s="138"/>
      <c r="AK485" s="138"/>
      <c r="AL485" s="138"/>
      <c r="AM485" s="138"/>
      <c r="AN485" s="138"/>
      <c r="AO485" s="138"/>
      <c r="AP485" s="138"/>
      <c r="AQ485" s="138"/>
      <c r="AR485" s="138"/>
      <c r="AS485" s="138"/>
      <c r="AT485" s="138"/>
      <c r="AU485" s="138"/>
      <c r="AV485" s="138"/>
      <c r="AW485" s="138"/>
      <c r="AX485" s="138"/>
      <c r="AY485" s="138"/>
      <c r="AZ485" s="138"/>
      <c r="BA485" s="138"/>
      <c r="BB485" s="138"/>
    </row>
    <row r="486" spans="1:54" ht="25.5">
      <c r="A486" s="89" t="s">
        <v>5093</v>
      </c>
      <c r="B486" s="89" t="s">
        <v>5094</v>
      </c>
      <c r="C486" s="95">
        <v>8900184129</v>
      </c>
      <c r="D486" s="95">
        <v>11864052423</v>
      </c>
      <c r="E486" s="115">
        <v>10199540000</v>
      </c>
      <c r="F486" s="115">
        <v>10879013673</v>
      </c>
      <c r="G486" s="115">
        <v>20141284035</v>
      </c>
      <c r="H486" s="115">
        <v>17975422382</v>
      </c>
      <c r="I486" s="115">
        <v>18647134732</v>
      </c>
      <c r="J486" s="95">
        <v>24839551422</v>
      </c>
      <c r="K486" s="115">
        <v>23544385846</v>
      </c>
      <c r="L486" s="115">
        <v>24357028070</v>
      </c>
      <c r="M486" s="115">
        <v>26336805392.4697</v>
      </c>
      <c r="N486" s="115">
        <v>59746826438.972298</v>
      </c>
      <c r="O486" s="115">
        <v>61122200786.880501</v>
      </c>
      <c r="P486" s="115">
        <v>59193302431.454605</v>
      </c>
      <c r="Q486" s="115">
        <v>37590819419.812103</v>
      </c>
      <c r="R486" s="115">
        <v>40861367998.6091</v>
      </c>
      <c r="S486" s="115">
        <v>38573798040.720001</v>
      </c>
      <c r="T486" s="115">
        <v>50725833142.209999</v>
      </c>
      <c r="U486" s="115">
        <v>59478227742.586899</v>
      </c>
      <c r="V486" s="138"/>
      <c r="W486" s="138"/>
      <c r="X486" s="138"/>
      <c r="Y486" s="138"/>
      <c r="Z486" s="138"/>
      <c r="AA486" s="138"/>
      <c r="AB486" s="138"/>
      <c r="AC486" s="138"/>
      <c r="AD486" s="138"/>
      <c r="AE486" s="138"/>
      <c r="AF486" s="138"/>
      <c r="AG486" s="138"/>
      <c r="AH486" s="138"/>
      <c r="AI486" s="138"/>
      <c r="AJ486" s="138"/>
      <c r="AK486" s="138"/>
      <c r="AL486" s="138"/>
      <c r="AM486" s="138"/>
      <c r="AN486" s="138"/>
      <c r="AO486" s="138"/>
      <c r="AP486" s="138"/>
      <c r="AQ486" s="138"/>
      <c r="AR486" s="138"/>
      <c r="AS486" s="138"/>
      <c r="AT486" s="138"/>
      <c r="AU486" s="138"/>
      <c r="AV486" s="138"/>
      <c r="AW486" s="138"/>
      <c r="AX486" s="138"/>
      <c r="AY486" s="138"/>
      <c r="AZ486" s="138"/>
      <c r="BA486" s="138"/>
      <c r="BB486" s="138"/>
    </row>
    <row r="487" spans="1:54">
      <c r="A487" s="89" t="s">
        <v>7709</v>
      </c>
      <c r="B487" s="89" t="s">
        <v>7729</v>
      </c>
      <c r="C487" s="95">
        <v>200537341</v>
      </c>
      <c r="D487" s="95">
        <v>1852033208</v>
      </c>
      <c r="E487" s="115">
        <v>108805309</v>
      </c>
      <c r="F487" s="115">
        <v>534982147</v>
      </c>
      <c r="G487" s="115">
        <v>600888571</v>
      </c>
      <c r="H487" s="115">
        <v>133770191</v>
      </c>
      <c r="I487" s="115">
        <v>216281276</v>
      </c>
      <c r="J487" s="95">
        <v>155209029</v>
      </c>
      <c r="K487" s="115">
        <v>403387169</v>
      </c>
      <c r="L487" s="115">
        <v>484742793</v>
      </c>
      <c r="M487" s="115">
        <v>182072946.88457</v>
      </c>
      <c r="N487" s="115">
        <v>0</v>
      </c>
      <c r="O487" s="115">
        <v>0</v>
      </c>
      <c r="P487" s="115">
        <v>0</v>
      </c>
      <c r="Q487" s="115">
        <v>0</v>
      </c>
      <c r="R487" s="115">
        <v>0</v>
      </c>
      <c r="S487" s="115">
        <v>0</v>
      </c>
      <c r="T487" s="115">
        <v>0</v>
      </c>
      <c r="U487" s="115">
        <v>0</v>
      </c>
      <c r="V487" s="138"/>
      <c r="W487" s="138"/>
      <c r="X487" s="138"/>
      <c r="Y487" s="138"/>
      <c r="Z487" s="138"/>
      <c r="AA487" s="138"/>
      <c r="AB487" s="138"/>
      <c r="AC487" s="138"/>
      <c r="AD487" s="138"/>
      <c r="AE487" s="138"/>
      <c r="AF487" s="138"/>
      <c r="AG487" s="138"/>
      <c r="AH487" s="138"/>
      <c r="AI487" s="138"/>
      <c r="AJ487" s="138"/>
      <c r="AK487" s="138"/>
      <c r="AL487" s="138"/>
      <c r="AM487" s="138"/>
      <c r="AN487" s="138"/>
      <c r="AO487" s="138"/>
      <c r="AP487" s="138"/>
      <c r="AQ487" s="138"/>
      <c r="AR487" s="138"/>
      <c r="AS487" s="138"/>
      <c r="AT487" s="138"/>
      <c r="AU487" s="138"/>
      <c r="AV487" s="138"/>
      <c r="AW487" s="138"/>
      <c r="AX487" s="138"/>
      <c r="AY487" s="138"/>
      <c r="AZ487" s="138"/>
      <c r="BA487" s="138"/>
      <c r="BB487" s="138"/>
    </row>
    <row r="488" spans="1:54">
      <c r="A488" s="89" t="s">
        <v>7710</v>
      </c>
      <c r="B488" s="89" t="s">
        <v>7730</v>
      </c>
      <c r="C488" s="95">
        <v>1245000577</v>
      </c>
      <c r="D488" s="95">
        <v>1145625928</v>
      </c>
      <c r="E488" s="115">
        <v>1755076739</v>
      </c>
      <c r="F488" s="115">
        <v>2082851294</v>
      </c>
      <c r="G488" s="115">
        <v>2299070269</v>
      </c>
      <c r="H488" s="115">
        <v>2057907616</v>
      </c>
      <c r="I488" s="115">
        <v>2184707216</v>
      </c>
      <c r="J488" s="95">
        <v>2126400806</v>
      </c>
      <c r="K488" s="115">
        <v>4853486364</v>
      </c>
      <c r="L488" s="115">
        <v>2186566356</v>
      </c>
      <c r="M488" s="115">
        <v>2563180444.9054303</v>
      </c>
      <c r="N488" s="115">
        <v>0</v>
      </c>
      <c r="O488" s="115">
        <v>0</v>
      </c>
      <c r="P488" s="115">
        <v>0</v>
      </c>
      <c r="Q488" s="115">
        <v>0</v>
      </c>
      <c r="R488" s="115">
        <v>0</v>
      </c>
      <c r="S488" s="115">
        <v>0</v>
      </c>
      <c r="T488" s="115">
        <v>0</v>
      </c>
      <c r="U488" s="115">
        <v>0</v>
      </c>
      <c r="V488" s="138"/>
      <c r="W488" s="138"/>
      <c r="X488" s="138"/>
      <c r="Y488" s="138"/>
      <c r="Z488" s="138"/>
      <c r="AA488" s="138"/>
      <c r="AB488" s="138"/>
      <c r="AC488" s="138"/>
      <c r="AD488" s="138"/>
      <c r="AE488" s="138"/>
      <c r="AF488" s="138"/>
      <c r="AG488" s="138"/>
      <c r="AH488" s="138"/>
      <c r="AI488" s="138"/>
      <c r="AJ488" s="138"/>
      <c r="AK488" s="138"/>
      <c r="AL488" s="138"/>
      <c r="AM488" s="138"/>
      <c r="AN488" s="138"/>
      <c r="AO488" s="138"/>
      <c r="AP488" s="138"/>
      <c r="AQ488" s="138"/>
      <c r="AR488" s="138"/>
      <c r="AS488" s="138"/>
      <c r="AT488" s="138"/>
      <c r="AU488" s="138"/>
      <c r="AV488" s="138"/>
      <c r="AW488" s="138"/>
      <c r="AX488" s="138"/>
      <c r="AY488" s="138"/>
      <c r="AZ488" s="138"/>
      <c r="BA488" s="138"/>
      <c r="BB488" s="138"/>
    </row>
    <row r="489" spans="1:54">
      <c r="A489" s="89" t="s">
        <v>7711</v>
      </c>
      <c r="B489" s="89" t="s">
        <v>7731</v>
      </c>
      <c r="C489" s="95">
        <v>136138540</v>
      </c>
      <c r="D489" s="95">
        <v>54476959</v>
      </c>
      <c r="E489" s="115">
        <v>57425928</v>
      </c>
      <c r="F489" s="115">
        <v>27665386</v>
      </c>
      <c r="G489" s="115">
        <v>18200835</v>
      </c>
      <c r="H489" s="115">
        <v>27726334</v>
      </c>
      <c r="I489" s="115">
        <v>21367486</v>
      </c>
      <c r="J489" s="95">
        <v>77418427</v>
      </c>
      <c r="K489" s="115">
        <v>68108272</v>
      </c>
      <c r="L489" s="115">
        <v>249826051</v>
      </c>
      <c r="M489" s="115">
        <v>48569899.156470001</v>
      </c>
      <c r="N489" s="115">
        <v>0</v>
      </c>
      <c r="O489" s="115">
        <v>0</v>
      </c>
      <c r="P489" s="115">
        <v>0</v>
      </c>
      <c r="Q489" s="115">
        <v>0</v>
      </c>
      <c r="R489" s="115">
        <v>0</v>
      </c>
      <c r="S489" s="115">
        <v>0</v>
      </c>
      <c r="T489" s="115">
        <v>0</v>
      </c>
      <c r="U489" s="115">
        <v>0</v>
      </c>
      <c r="V489" s="138"/>
      <c r="W489" s="138"/>
      <c r="X489" s="138"/>
      <c r="Y489" s="138"/>
      <c r="Z489" s="138"/>
      <c r="AA489" s="138"/>
      <c r="AB489" s="138"/>
      <c r="AC489" s="138"/>
      <c r="AD489" s="138"/>
      <c r="AE489" s="138"/>
      <c r="AF489" s="138"/>
      <c r="AG489" s="138"/>
      <c r="AH489" s="138"/>
      <c r="AI489" s="138"/>
      <c r="AJ489" s="138"/>
      <c r="AK489" s="138"/>
      <c r="AL489" s="138"/>
      <c r="AM489" s="138"/>
      <c r="AN489" s="138"/>
      <c r="AO489" s="138"/>
      <c r="AP489" s="138"/>
      <c r="AQ489" s="138"/>
      <c r="AR489" s="138"/>
      <c r="AS489" s="138"/>
      <c r="AT489" s="138"/>
      <c r="AU489" s="138"/>
      <c r="AV489" s="138"/>
      <c r="AW489" s="138"/>
      <c r="AX489" s="138"/>
      <c r="AY489" s="138"/>
      <c r="AZ489" s="138"/>
      <c r="BA489" s="138"/>
      <c r="BB489" s="138"/>
    </row>
    <row r="490" spans="1:54" ht="25.5">
      <c r="A490" s="89" t="s">
        <v>7712</v>
      </c>
      <c r="B490" s="89" t="s">
        <v>7732</v>
      </c>
      <c r="C490" s="95">
        <v>20755199</v>
      </c>
      <c r="D490" s="95">
        <v>5562325</v>
      </c>
      <c r="E490" s="115">
        <v>173383879</v>
      </c>
      <c r="F490" s="115">
        <v>227601333</v>
      </c>
      <c r="G490" s="115">
        <v>76927454</v>
      </c>
      <c r="H490" s="115">
        <v>325801734</v>
      </c>
      <c r="I490" s="115">
        <v>125789457</v>
      </c>
      <c r="J490" s="95">
        <v>161909919</v>
      </c>
      <c r="K490" s="115">
        <v>5772387853</v>
      </c>
      <c r="L490" s="115">
        <v>373065357</v>
      </c>
      <c r="M490" s="115">
        <v>683693988.91469991</v>
      </c>
      <c r="N490" s="115">
        <v>0</v>
      </c>
      <c r="O490" s="115">
        <v>0</v>
      </c>
      <c r="P490" s="115">
        <v>0</v>
      </c>
      <c r="Q490" s="115">
        <v>0</v>
      </c>
      <c r="R490" s="115">
        <v>0</v>
      </c>
      <c r="S490" s="115">
        <v>0</v>
      </c>
      <c r="T490" s="115">
        <v>0</v>
      </c>
      <c r="U490" s="115">
        <v>0</v>
      </c>
      <c r="V490" s="138"/>
      <c r="W490" s="138"/>
      <c r="X490" s="138"/>
      <c r="Y490" s="138"/>
      <c r="Z490" s="138"/>
      <c r="AA490" s="138"/>
      <c r="AB490" s="138"/>
      <c r="AC490" s="138"/>
      <c r="AD490" s="138"/>
      <c r="AE490" s="138"/>
      <c r="AF490" s="138"/>
      <c r="AG490" s="138"/>
      <c r="AH490" s="138"/>
      <c r="AI490" s="138"/>
      <c r="AJ490" s="138"/>
      <c r="AK490" s="138"/>
      <c r="AL490" s="138"/>
      <c r="AM490" s="138"/>
      <c r="AN490" s="138"/>
      <c r="AO490" s="138"/>
      <c r="AP490" s="138"/>
      <c r="AQ490" s="138"/>
      <c r="AR490" s="138"/>
      <c r="AS490" s="138"/>
      <c r="AT490" s="138"/>
      <c r="AU490" s="138"/>
      <c r="AV490" s="138"/>
      <c r="AW490" s="138"/>
      <c r="AX490" s="138"/>
      <c r="AY490" s="138"/>
      <c r="AZ490" s="138"/>
      <c r="BA490" s="138"/>
      <c r="BB490" s="138"/>
    </row>
    <row r="491" spans="1:54">
      <c r="A491" s="89" t="s">
        <v>7713</v>
      </c>
      <c r="B491" s="89" t="s">
        <v>7733</v>
      </c>
      <c r="C491" s="95">
        <v>5115624</v>
      </c>
      <c r="D491" s="95">
        <v>4722768</v>
      </c>
      <c r="E491" s="115">
        <v>10672440</v>
      </c>
      <c r="F491" s="115">
        <v>21598447</v>
      </c>
      <c r="G491" s="115">
        <v>11397487</v>
      </c>
      <c r="H491" s="115">
        <v>5263006</v>
      </c>
      <c r="I491" s="115">
        <v>4869096</v>
      </c>
      <c r="J491" s="95">
        <v>10872937</v>
      </c>
      <c r="K491" s="115">
        <v>13262917</v>
      </c>
      <c r="L491" s="115">
        <v>21997670</v>
      </c>
      <c r="M491" s="115">
        <v>17690562.605999999</v>
      </c>
      <c r="N491" s="115">
        <v>0</v>
      </c>
      <c r="O491" s="115">
        <v>0</v>
      </c>
      <c r="P491" s="115">
        <v>0</v>
      </c>
      <c r="Q491" s="115">
        <v>0</v>
      </c>
      <c r="R491" s="115">
        <v>0</v>
      </c>
      <c r="S491" s="115">
        <v>0</v>
      </c>
      <c r="T491" s="115">
        <v>0</v>
      </c>
      <c r="U491" s="115">
        <v>0</v>
      </c>
      <c r="V491" s="138"/>
      <c r="W491" s="138"/>
      <c r="X491" s="138"/>
      <c r="Y491" s="138"/>
      <c r="Z491" s="138"/>
      <c r="AA491" s="138"/>
      <c r="AB491" s="138"/>
      <c r="AC491" s="138"/>
      <c r="AD491" s="138"/>
      <c r="AE491" s="138"/>
      <c r="AF491" s="138"/>
      <c r="AG491" s="138"/>
      <c r="AH491" s="138"/>
      <c r="AI491" s="138"/>
      <c r="AJ491" s="138"/>
      <c r="AK491" s="138"/>
      <c r="AL491" s="138"/>
      <c r="AM491" s="138"/>
      <c r="AN491" s="138"/>
      <c r="AO491" s="138"/>
      <c r="AP491" s="138"/>
      <c r="AQ491" s="138"/>
      <c r="AR491" s="138"/>
      <c r="AS491" s="138"/>
      <c r="AT491" s="138"/>
      <c r="AU491" s="138"/>
      <c r="AV491" s="138"/>
      <c r="AW491" s="138"/>
      <c r="AX491" s="138"/>
      <c r="AY491" s="138"/>
      <c r="AZ491" s="138"/>
      <c r="BA491" s="138"/>
      <c r="BB491" s="138"/>
    </row>
    <row r="492" spans="1:54" ht="25.5">
      <c r="A492" s="89" t="s">
        <v>7714</v>
      </c>
      <c r="B492" s="89" t="s">
        <v>7734</v>
      </c>
      <c r="C492" s="95">
        <v>12709318</v>
      </c>
      <c r="D492" s="95">
        <v>8442594</v>
      </c>
      <c r="E492" s="115">
        <v>8126898</v>
      </c>
      <c r="F492" s="115">
        <v>5925407</v>
      </c>
      <c r="G492" s="115">
        <v>6440093</v>
      </c>
      <c r="H492" s="115">
        <v>7496818</v>
      </c>
      <c r="I492" s="115">
        <v>4674898</v>
      </c>
      <c r="J492" s="95">
        <v>158091875</v>
      </c>
      <c r="K492" s="115">
        <v>5046097</v>
      </c>
      <c r="L492" s="115">
        <v>8228680</v>
      </c>
      <c r="M492" s="115">
        <v>9343077.1109999996</v>
      </c>
      <c r="N492" s="115">
        <v>0</v>
      </c>
      <c r="O492" s="115">
        <v>0</v>
      </c>
      <c r="P492" s="115">
        <v>0</v>
      </c>
      <c r="Q492" s="115">
        <v>0</v>
      </c>
      <c r="R492" s="115">
        <v>0</v>
      </c>
      <c r="S492" s="115">
        <v>0</v>
      </c>
      <c r="T492" s="115">
        <v>0</v>
      </c>
      <c r="U492" s="115">
        <v>0</v>
      </c>
      <c r="V492" s="138"/>
      <c r="W492" s="138"/>
      <c r="X492" s="138"/>
      <c r="Y492" s="138"/>
      <c r="Z492" s="138"/>
      <c r="AA492" s="138"/>
      <c r="AB492" s="138"/>
      <c r="AC492" s="138"/>
      <c r="AD492" s="138"/>
      <c r="AE492" s="138"/>
      <c r="AF492" s="138"/>
      <c r="AG492" s="138"/>
      <c r="AH492" s="138"/>
      <c r="AI492" s="138"/>
      <c r="AJ492" s="138"/>
      <c r="AK492" s="138"/>
      <c r="AL492" s="138"/>
      <c r="AM492" s="138"/>
      <c r="AN492" s="138"/>
      <c r="AO492" s="138"/>
      <c r="AP492" s="138"/>
      <c r="AQ492" s="138"/>
      <c r="AR492" s="138"/>
      <c r="AS492" s="138"/>
      <c r="AT492" s="138"/>
      <c r="AU492" s="138"/>
      <c r="AV492" s="138"/>
      <c r="AW492" s="138"/>
      <c r="AX492" s="138"/>
      <c r="AY492" s="138"/>
      <c r="AZ492" s="138"/>
      <c r="BA492" s="138"/>
      <c r="BB492" s="138"/>
    </row>
    <row r="493" spans="1:54">
      <c r="A493" s="89" t="s">
        <v>7715</v>
      </c>
      <c r="B493" s="89" t="s">
        <v>33</v>
      </c>
      <c r="C493" s="95">
        <v>2367638069</v>
      </c>
      <c r="D493" s="95">
        <v>5001207960</v>
      </c>
      <c r="E493" s="115">
        <v>2627243596</v>
      </c>
      <c r="F493" s="115">
        <v>3808803118</v>
      </c>
      <c r="G493" s="115">
        <v>8264040832</v>
      </c>
      <c r="H493" s="115">
        <v>7341730682</v>
      </c>
      <c r="I493" s="115">
        <v>8604642115</v>
      </c>
      <c r="J493" s="95">
        <v>7282244274</v>
      </c>
      <c r="K493" s="115">
        <v>3147064733</v>
      </c>
      <c r="L493" s="115">
        <v>4989291743</v>
      </c>
      <c r="M493" s="115">
        <v>6985989632.9453096</v>
      </c>
      <c r="N493" s="115">
        <v>0</v>
      </c>
      <c r="O493" s="115">
        <v>0</v>
      </c>
      <c r="P493" s="115">
        <v>0</v>
      </c>
      <c r="Q493" s="115">
        <v>0</v>
      </c>
      <c r="R493" s="115">
        <v>0</v>
      </c>
      <c r="S493" s="115">
        <v>0</v>
      </c>
      <c r="T493" s="115">
        <v>0</v>
      </c>
      <c r="U493" s="115">
        <v>0</v>
      </c>
      <c r="V493" s="138"/>
      <c r="W493" s="138"/>
      <c r="X493" s="138"/>
      <c r="Y493" s="138"/>
      <c r="Z493" s="138"/>
      <c r="AA493" s="138"/>
      <c r="AB493" s="138"/>
      <c r="AC493" s="138"/>
      <c r="AD493" s="138"/>
      <c r="AE493" s="138"/>
      <c r="AF493" s="138"/>
      <c r="AG493" s="138"/>
      <c r="AH493" s="138"/>
      <c r="AI493" s="138"/>
      <c r="AJ493" s="138"/>
      <c r="AK493" s="138"/>
      <c r="AL493" s="138"/>
      <c r="AM493" s="138"/>
      <c r="AN493" s="138"/>
      <c r="AO493" s="138"/>
      <c r="AP493" s="138"/>
      <c r="AQ493" s="138"/>
      <c r="AR493" s="138"/>
      <c r="AS493" s="138"/>
      <c r="AT493" s="138"/>
      <c r="AU493" s="138"/>
      <c r="AV493" s="138"/>
      <c r="AW493" s="138"/>
      <c r="AX493" s="138"/>
      <c r="AY493" s="138"/>
      <c r="AZ493" s="138"/>
      <c r="BA493" s="138"/>
      <c r="BB493" s="138"/>
    </row>
    <row r="494" spans="1:54">
      <c r="A494" s="89" t="s">
        <v>7716</v>
      </c>
      <c r="B494" s="89" t="s">
        <v>32</v>
      </c>
      <c r="C494" s="95">
        <v>4069541123</v>
      </c>
      <c r="D494" s="95">
        <v>3447601195</v>
      </c>
      <c r="E494" s="115">
        <v>5067485160</v>
      </c>
      <c r="F494" s="115">
        <v>3677661711</v>
      </c>
      <c r="G494" s="115">
        <v>8204938213</v>
      </c>
      <c r="H494" s="115">
        <v>7203416659</v>
      </c>
      <c r="I494" s="115">
        <v>6282746232</v>
      </c>
      <c r="J494" s="95">
        <v>13748437776</v>
      </c>
      <c r="K494" s="115">
        <v>8718229818</v>
      </c>
      <c r="L494" s="115">
        <v>14611811937</v>
      </c>
      <c r="M494" s="115">
        <v>14687354542.115999</v>
      </c>
      <c r="N494" s="115">
        <v>0</v>
      </c>
      <c r="O494" s="115">
        <v>0</v>
      </c>
      <c r="P494" s="115">
        <v>0</v>
      </c>
      <c r="Q494" s="115">
        <v>0</v>
      </c>
      <c r="R494" s="115">
        <v>0</v>
      </c>
      <c r="S494" s="115">
        <v>0</v>
      </c>
      <c r="T494" s="115">
        <v>0</v>
      </c>
      <c r="U494" s="115">
        <v>0</v>
      </c>
      <c r="V494" s="138"/>
      <c r="W494" s="138"/>
      <c r="X494" s="138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38"/>
      <c r="AL494" s="138"/>
      <c r="AM494" s="138"/>
      <c r="AN494" s="138"/>
      <c r="AO494" s="138"/>
      <c r="AP494" s="138"/>
      <c r="AQ494" s="138"/>
      <c r="AR494" s="138"/>
      <c r="AS494" s="138"/>
      <c r="AT494" s="138"/>
      <c r="AU494" s="138"/>
      <c r="AV494" s="138"/>
      <c r="AW494" s="138"/>
      <c r="AX494" s="138"/>
      <c r="AY494" s="138"/>
      <c r="AZ494" s="138"/>
      <c r="BA494" s="138"/>
      <c r="BB494" s="138"/>
    </row>
    <row r="495" spans="1:54">
      <c r="A495" s="89" t="s">
        <v>7717</v>
      </c>
      <c r="B495" s="89" t="s">
        <v>27</v>
      </c>
      <c r="C495" s="95">
        <v>331880477</v>
      </c>
      <c r="D495" s="95">
        <v>139321625</v>
      </c>
      <c r="E495" s="115">
        <v>39972297</v>
      </c>
      <c r="F495" s="115">
        <v>93518958</v>
      </c>
      <c r="G495" s="115">
        <v>146152665</v>
      </c>
      <c r="H495" s="115">
        <v>102698774</v>
      </c>
      <c r="I495" s="115">
        <v>501519653</v>
      </c>
      <c r="J495" s="95">
        <v>427053381</v>
      </c>
      <c r="K495" s="115">
        <v>84587029</v>
      </c>
      <c r="L495" s="115">
        <v>631390874</v>
      </c>
      <c r="M495" s="115">
        <v>673088419.30946994</v>
      </c>
      <c r="N495" s="115">
        <v>0</v>
      </c>
      <c r="O495" s="115">
        <v>0</v>
      </c>
      <c r="P495" s="115">
        <v>0</v>
      </c>
      <c r="Q495" s="115">
        <v>0</v>
      </c>
      <c r="R495" s="115">
        <v>0</v>
      </c>
      <c r="S495" s="115">
        <v>0</v>
      </c>
      <c r="T495" s="115">
        <v>0</v>
      </c>
      <c r="U495" s="115">
        <v>0</v>
      </c>
      <c r="V495" s="138"/>
      <c r="W495" s="138"/>
      <c r="X495" s="138"/>
      <c r="Y495" s="138"/>
      <c r="Z495" s="138"/>
      <c r="AA495" s="138"/>
      <c r="AB495" s="138"/>
      <c r="AC495" s="138"/>
      <c r="AD495" s="138"/>
      <c r="AE495" s="138"/>
      <c r="AF495" s="138"/>
      <c r="AG495" s="138"/>
      <c r="AH495" s="138"/>
      <c r="AI495" s="138"/>
      <c r="AJ495" s="138"/>
      <c r="AK495" s="138"/>
      <c r="AL495" s="138"/>
      <c r="AM495" s="138"/>
      <c r="AN495" s="138"/>
      <c r="AO495" s="138"/>
      <c r="AP495" s="138"/>
      <c r="AQ495" s="138"/>
      <c r="AR495" s="138"/>
      <c r="AS495" s="138"/>
      <c r="AT495" s="138"/>
      <c r="AU495" s="138"/>
      <c r="AV495" s="138"/>
      <c r="AW495" s="138"/>
      <c r="AX495" s="138"/>
      <c r="AY495" s="138"/>
      <c r="AZ495" s="138"/>
      <c r="BA495" s="138"/>
      <c r="BB495" s="138"/>
    </row>
    <row r="496" spans="1:54">
      <c r="A496" s="89" t="s">
        <v>7718</v>
      </c>
      <c r="B496" s="89" t="s">
        <v>5199</v>
      </c>
      <c r="C496" s="95">
        <v>212630706</v>
      </c>
      <c r="D496" s="95">
        <v>112274728</v>
      </c>
      <c r="E496" s="115">
        <v>101794619</v>
      </c>
      <c r="F496" s="115">
        <v>91416018</v>
      </c>
      <c r="G496" s="115">
        <v>111998632</v>
      </c>
      <c r="H496" s="115">
        <v>146847202</v>
      </c>
      <c r="I496" s="115">
        <v>124730463</v>
      </c>
      <c r="J496" s="95">
        <v>173896815</v>
      </c>
      <c r="K496" s="115">
        <v>224782082</v>
      </c>
      <c r="L496" s="115">
        <v>550699979</v>
      </c>
      <c r="M496" s="115">
        <v>296710390.64490002</v>
      </c>
      <c r="N496" s="115">
        <v>0</v>
      </c>
      <c r="O496" s="115">
        <v>0</v>
      </c>
      <c r="P496" s="115">
        <v>0</v>
      </c>
      <c r="Q496" s="115">
        <v>0</v>
      </c>
      <c r="R496" s="115">
        <v>0</v>
      </c>
      <c r="S496" s="115">
        <v>0</v>
      </c>
      <c r="T496" s="115">
        <v>0</v>
      </c>
      <c r="U496" s="115">
        <v>0</v>
      </c>
      <c r="V496" s="138"/>
      <c r="W496" s="138"/>
      <c r="X496" s="138"/>
      <c r="Y496" s="138"/>
      <c r="Z496" s="138"/>
      <c r="AA496" s="138"/>
      <c r="AB496" s="138"/>
      <c r="AC496" s="138"/>
      <c r="AD496" s="138"/>
      <c r="AE496" s="138"/>
      <c r="AF496" s="138"/>
      <c r="AG496" s="138"/>
      <c r="AH496" s="138"/>
      <c r="AI496" s="138"/>
      <c r="AJ496" s="138"/>
      <c r="AK496" s="138"/>
      <c r="AL496" s="138"/>
      <c r="AM496" s="138"/>
      <c r="AN496" s="138"/>
      <c r="AO496" s="138"/>
      <c r="AP496" s="138"/>
      <c r="AQ496" s="138"/>
      <c r="AR496" s="138"/>
      <c r="AS496" s="138"/>
      <c r="AT496" s="138"/>
      <c r="AU496" s="138"/>
      <c r="AV496" s="138"/>
      <c r="AW496" s="138"/>
      <c r="AX496" s="138"/>
      <c r="AY496" s="138"/>
      <c r="AZ496" s="138"/>
      <c r="BA496" s="138"/>
      <c r="BB496" s="138"/>
    </row>
    <row r="497" spans="1:54" ht="25.5">
      <c r="A497" s="89" t="s">
        <v>7719</v>
      </c>
      <c r="B497" s="89" t="s">
        <v>7735</v>
      </c>
      <c r="C497" s="95">
        <v>76150</v>
      </c>
      <c r="D497" s="95">
        <v>79669</v>
      </c>
      <c r="E497" s="115">
        <v>175959</v>
      </c>
      <c r="F497" s="115">
        <v>1103762</v>
      </c>
      <c r="G497" s="115">
        <v>1537112</v>
      </c>
      <c r="H497" s="115">
        <v>488732</v>
      </c>
      <c r="I497" s="115">
        <v>667085</v>
      </c>
      <c r="J497" s="95">
        <v>212425</v>
      </c>
      <c r="K497" s="115">
        <v>0</v>
      </c>
      <c r="L497" s="115">
        <v>0</v>
      </c>
      <c r="M497" s="115">
        <v>0</v>
      </c>
      <c r="N497" s="115">
        <v>0</v>
      </c>
      <c r="O497" s="115">
        <v>0</v>
      </c>
      <c r="P497" s="115">
        <v>0</v>
      </c>
      <c r="Q497" s="115">
        <v>0</v>
      </c>
      <c r="R497" s="115">
        <v>0</v>
      </c>
      <c r="S497" s="115">
        <v>0</v>
      </c>
      <c r="T497" s="115">
        <v>0</v>
      </c>
      <c r="U497" s="115">
        <v>0</v>
      </c>
      <c r="V497" s="138"/>
      <c r="W497" s="138"/>
      <c r="X497" s="138"/>
      <c r="Y497" s="138"/>
      <c r="Z497" s="138"/>
      <c r="AA497" s="138"/>
      <c r="AB497" s="138"/>
      <c r="AC497" s="138"/>
      <c r="AD497" s="138"/>
      <c r="AE497" s="138"/>
      <c r="AF497" s="138"/>
      <c r="AG497" s="138"/>
      <c r="AH497" s="138"/>
      <c r="AI497" s="138"/>
      <c r="AJ497" s="138"/>
      <c r="AK497" s="138"/>
      <c r="AL497" s="138"/>
      <c r="AM497" s="138"/>
      <c r="AN497" s="138"/>
      <c r="AO497" s="138"/>
      <c r="AP497" s="138"/>
      <c r="AQ497" s="138"/>
      <c r="AR497" s="138"/>
      <c r="AS497" s="138"/>
      <c r="AT497" s="138"/>
      <c r="AU497" s="138"/>
      <c r="AV497" s="138"/>
      <c r="AW497" s="138"/>
      <c r="AX497" s="138"/>
      <c r="AY497" s="138"/>
      <c r="AZ497" s="138"/>
      <c r="BA497" s="138"/>
      <c r="BB497" s="138"/>
    </row>
    <row r="498" spans="1:54">
      <c r="A498" s="89" t="s">
        <v>7720</v>
      </c>
      <c r="B498" s="89" t="s">
        <v>7736</v>
      </c>
      <c r="C498" s="95">
        <v>279050502</v>
      </c>
      <c r="D498" s="95">
        <v>2866702</v>
      </c>
      <c r="E498" s="115">
        <v>2689201</v>
      </c>
      <c r="F498" s="115">
        <v>16467579</v>
      </c>
      <c r="G498" s="115">
        <v>21773704</v>
      </c>
      <c r="H498" s="115">
        <v>169686402</v>
      </c>
      <c r="I498" s="115">
        <v>131851806</v>
      </c>
      <c r="J498" s="95">
        <v>143424748</v>
      </c>
      <c r="K498" s="115">
        <v>137995425</v>
      </c>
      <c r="L498" s="115">
        <v>128596202</v>
      </c>
      <c r="M498" s="115">
        <v>88095805.465780005</v>
      </c>
      <c r="N498" s="115">
        <v>0</v>
      </c>
      <c r="O498" s="115">
        <v>0</v>
      </c>
      <c r="P498" s="115">
        <v>0</v>
      </c>
      <c r="Q498" s="115">
        <v>0</v>
      </c>
      <c r="R498" s="115">
        <v>0</v>
      </c>
      <c r="S498" s="115">
        <v>0</v>
      </c>
      <c r="T498" s="115">
        <v>0</v>
      </c>
      <c r="U498" s="115">
        <v>0</v>
      </c>
      <c r="V498" s="138"/>
      <c r="W498" s="138"/>
      <c r="X498" s="138"/>
      <c r="Y498" s="138"/>
      <c r="Z498" s="138"/>
      <c r="AA498" s="138"/>
      <c r="AB498" s="138"/>
      <c r="AC498" s="138"/>
      <c r="AD498" s="138"/>
      <c r="AE498" s="138"/>
      <c r="AF498" s="138"/>
      <c r="AG498" s="138"/>
      <c r="AH498" s="138"/>
      <c r="AI498" s="138"/>
      <c r="AJ498" s="138"/>
      <c r="AK498" s="138"/>
      <c r="AL498" s="138"/>
      <c r="AM498" s="138"/>
      <c r="AN498" s="138"/>
      <c r="AO498" s="138"/>
      <c r="AP498" s="138"/>
      <c r="AQ498" s="138"/>
      <c r="AR498" s="138"/>
      <c r="AS498" s="138"/>
      <c r="AT498" s="138"/>
      <c r="AU498" s="138"/>
      <c r="AV498" s="138"/>
      <c r="AW498" s="138"/>
      <c r="AX498" s="138"/>
      <c r="AY498" s="138"/>
      <c r="AZ498" s="138"/>
      <c r="BA498" s="138"/>
      <c r="BB498" s="138"/>
    </row>
    <row r="499" spans="1:54">
      <c r="A499" s="89" t="s">
        <v>7721</v>
      </c>
      <c r="B499" s="89" t="s">
        <v>7737</v>
      </c>
      <c r="C499" s="95">
        <v>19110503</v>
      </c>
      <c r="D499" s="95">
        <v>89836762</v>
      </c>
      <c r="E499" s="115">
        <v>246687975</v>
      </c>
      <c r="F499" s="115">
        <v>289418513</v>
      </c>
      <c r="G499" s="115">
        <v>377918168</v>
      </c>
      <c r="H499" s="115">
        <v>452588232</v>
      </c>
      <c r="I499" s="115">
        <v>443287949</v>
      </c>
      <c r="J499" s="95">
        <v>374379010</v>
      </c>
      <c r="K499" s="115">
        <v>116048087</v>
      </c>
      <c r="L499" s="115">
        <v>120810428</v>
      </c>
      <c r="M499" s="115">
        <v>101015682.41009</v>
      </c>
      <c r="N499" s="115">
        <v>0</v>
      </c>
      <c r="O499" s="115">
        <v>0</v>
      </c>
      <c r="P499" s="115">
        <v>0</v>
      </c>
      <c r="Q499" s="115">
        <v>0</v>
      </c>
      <c r="R499" s="115">
        <v>0</v>
      </c>
      <c r="S499" s="115">
        <v>0</v>
      </c>
      <c r="T499" s="115">
        <v>0</v>
      </c>
      <c r="U499" s="115">
        <v>0</v>
      </c>
      <c r="V499" s="138"/>
      <c r="W499" s="138"/>
      <c r="X499" s="138"/>
      <c r="Y499" s="138"/>
      <c r="Z499" s="138"/>
      <c r="AA499" s="138"/>
      <c r="AB499" s="138"/>
      <c r="AC499" s="138"/>
      <c r="AD499" s="138"/>
      <c r="AE499" s="138"/>
      <c r="AF499" s="138"/>
      <c r="AG499" s="138"/>
      <c r="AH499" s="138"/>
      <c r="AI499" s="138"/>
      <c r="AJ499" s="138"/>
      <c r="AK499" s="138"/>
      <c r="AL499" s="138"/>
      <c r="AM499" s="138"/>
      <c r="AN499" s="138"/>
      <c r="AO499" s="138"/>
      <c r="AP499" s="138"/>
      <c r="AQ499" s="138"/>
      <c r="AR499" s="138"/>
      <c r="AS499" s="138"/>
      <c r="AT499" s="138"/>
      <c r="AU499" s="138"/>
      <c r="AV499" s="138"/>
      <c r="AW499" s="138"/>
      <c r="AX499" s="138"/>
      <c r="AY499" s="138"/>
      <c r="AZ499" s="138"/>
      <c r="BA499" s="138"/>
      <c r="BB499" s="138"/>
    </row>
    <row r="500" spans="1:54">
      <c r="A500" s="89" t="s">
        <v>5095</v>
      </c>
      <c r="B500" s="89" t="s">
        <v>5096</v>
      </c>
      <c r="C500" s="95">
        <v>0</v>
      </c>
      <c r="D500" s="95">
        <v>0</v>
      </c>
      <c r="E500" s="115">
        <v>0</v>
      </c>
      <c r="F500" s="115">
        <v>0</v>
      </c>
      <c r="G500" s="115">
        <v>0</v>
      </c>
      <c r="H500" s="115">
        <v>0</v>
      </c>
      <c r="I500" s="115">
        <v>0</v>
      </c>
      <c r="J500" s="95">
        <v>0</v>
      </c>
      <c r="K500" s="115">
        <v>0</v>
      </c>
      <c r="L500" s="115">
        <v>0</v>
      </c>
      <c r="M500" s="115">
        <v>0</v>
      </c>
      <c r="N500" s="115">
        <v>53366143.795960002</v>
      </c>
      <c r="O500" s="115">
        <v>392385144.48846</v>
      </c>
      <c r="P500" s="115">
        <v>782871892.70868993</v>
      </c>
      <c r="Q500" s="115">
        <v>102187669.51004</v>
      </c>
      <c r="R500" s="115">
        <v>94001917.481810004</v>
      </c>
      <c r="S500" s="115">
        <v>422620992.02999997</v>
      </c>
      <c r="T500" s="115">
        <v>176505057.97</v>
      </c>
      <c r="U500" s="115">
        <v>517030514.87519002</v>
      </c>
      <c r="V500" s="138"/>
      <c r="W500" s="138"/>
      <c r="X500" s="138"/>
      <c r="Y500" s="138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1:54">
      <c r="A501" s="89" t="s">
        <v>5106</v>
      </c>
      <c r="B501" s="89" t="s">
        <v>5107</v>
      </c>
      <c r="C501" s="95">
        <v>0</v>
      </c>
      <c r="D501" s="95">
        <v>0</v>
      </c>
      <c r="E501" s="115">
        <v>0</v>
      </c>
      <c r="F501" s="115">
        <v>0</v>
      </c>
      <c r="G501" s="115">
        <v>0</v>
      </c>
      <c r="H501" s="115">
        <v>0</v>
      </c>
      <c r="I501" s="115">
        <v>0</v>
      </c>
      <c r="J501" s="95">
        <v>0</v>
      </c>
      <c r="K501" s="115">
        <v>0</v>
      </c>
      <c r="L501" s="115">
        <v>0</v>
      </c>
      <c r="M501" s="115">
        <v>0</v>
      </c>
      <c r="N501" s="115">
        <v>22967035329.549999</v>
      </c>
      <c r="O501" s="115">
        <v>28869304484.525898</v>
      </c>
      <c r="P501" s="115">
        <v>3891473425.223</v>
      </c>
      <c r="Q501" s="115">
        <v>5644703674.3521605</v>
      </c>
      <c r="R501" s="115">
        <v>4693153681.7814598</v>
      </c>
      <c r="S501" s="115">
        <v>5417227858.5500002</v>
      </c>
      <c r="T501" s="115">
        <v>9290194465.6100006</v>
      </c>
      <c r="U501" s="115">
        <v>10161766912.3316</v>
      </c>
      <c r="V501" s="138"/>
      <c r="W501" s="138"/>
      <c r="X501" s="138"/>
      <c r="Y501" s="138"/>
      <c r="Z501" s="138"/>
      <c r="AA501" s="138"/>
      <c r="AB501" s="138"/>
      <c r="AC501" s="138"/>
      <c r="AD501" s="138"/>
      <c r="AE501" s="138"/>
      <c r="AF501" s="138"/>
      <c r="AG501" s="138"/>
      <c r="AH501" s="138"/>
      <c r="AI501" s="138"/>
      <c r="AJ501" s="138"/>
      <c r="AK501" s="138"/>
      <c r="AL501" s="138"/>
      <c r="AM501" s="138"/>
      <c r="AN501" s="138"/>
      <c r="AO501" s="138"/>
      <c r="AP501" s="138"/>
      <c r="AQ501" s="138"/>
      <c r="AR501" s="138"/>
      <c r="AS501" s="138"/>
      <c r="AT501" s="138"/>
      <c r="AU501" s="138"/>
      <c r="AV501" s="138"/>
      <c r="AW501" s="138"/>
      <c r="AX501" s="138"/>
      <c r="AY501" s="138"/>
      <c r="AZ501" s="138"/>
      <c r="BA501" s="138"/>
      <c r="BB501" s="138"/>
    </row>
    <row r="502" spans="1:54" ht="25.5">
      <c r="A502" s="89" t="s">
        <v>5127</v>
      </c>
      <c r="B502" s="89" t="s">
        <v>5128</v>
      </c>
      <c r="C502" s="95">
        <v>0</v>
      </c>
      <c r="D502" s="95">
        <v>0</v>
      </c>
      <c r="E502" s="115">
        <v>0</v>
      </c>
      <c r="F502" s="115">
        <v>0</v>
      </c>
      <c r="G502" s="115">
        <v>0</v>
      </c>
      <c r="H502" s="115">
        <v>0</v>
      </c>
      <c r="I502" s="115">
        <v>0</v>
      </c>
      <c r="J502" s="95">
        <v>0</v>
      </c>
      <c r="K502" s="115">
        <v>0</v>
      </c>
      <c r="L502" s="115">
        <v>0</v>
      </c>
      <c r="M502" s="115">
        <v>0</v>
      </c>
      <c r="N502" s="115">
        <v>0</v>
      </c>
      <c r="O502" s="115">
        <v>35870</v>
      </c>
      <c r="P502" s="115">
        <v>943110.31900000002</v>
      </c>
      <c r="Q502" s="115">
        <v>410455.33299999998</v>
      </c>
      <c r="R502" s="115">
        <v>51668.69</v>
      </c>
      <c r="S502" s="115">
        <v>1149745.19</v>
      </c>
      <c r="T502" s="115">
        <v>80392.41</v>
      </c>
      <c r="U502" s="115">
        <v>1008989.6360000001</v>
      </c>
      <c r="V502" s="138"/>
      <c r="W502" s="138"/>
      <c r="X502" s="138"/>
      <c r="Y502" s="138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1:54">
      <c r="A503" s="89" t="s">
        <v>5139</v>
      </c>
      <c r="B503" s="89" t="s">
        <v>5140</v>
      </c>
      <c r="C503" s="95">
        <v>0</v>
      </c>
      <c r="D503" s="95">
        <v>0</v>
      </c>
      <c r="E503" s="115">
        <v>0</v>
      </c>
      <c r="F503" s="115">
        <v>0</v>
      </c>
      <c r="G503" s="115">
        <v>0</v>
      </c>
      <c r="H503" s="115">
        <v>0</v>
      </c>
      <c r="I503" s="115">
        <v>0</v>
      </c>
      <c r="J503" s="95">
        <v>0</v>
      </c>
      <c r="K503" s="115">
        <v>0</v>
      </c>
      <c r="L503" s="115">
        <v>0</v>
      </c>
      <c r="M503" s="115">
        <v>0</v>
      </c>
      <c r="N503" s="115">
        <v>1425504004.1245201</v>
      </c>
      <c r="O503" s="115">
        <v>1554133283.52315</v>
      </c>
      <c r="P503" s="115">
        <v>6742507281.7941303</v>
      </c>
      <c r="Q503" s="115">
        <v>4134805852.0552001</v>
      </c>
      <c r="R503" s="115">
        <v>1980243693.8615801</v>
      </c>
      <c r="S503" s="115">
        <v>2278607078.46</v>
      </c>
      <c r="T503" s="115">
        <v>2765485923</v>
      </c>
      <c r="U503" s="115">
        <v>3110734825.4722795</v>
      </c>
      <c r="V503" s="138"/>
      <c r="W503" s="138"/>
      <c r="X503" s="138"/>
      <c r="Y503" s="138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1:54">
      <c r="A504" s="89" t="s">
        <v>5143</v>
      </c>
      <c r="B504" s="89" t="s">
        <v>5144</v>
      </c>
      <c r="C504" s="95">
        <v>0</v>
      </c>
      <c r="D504" s="95">
        <v>0</v>
      </c>
      <c r="E504" s="115">
        <v>0</v>
      </c>
      <c r="F504" s="115">
        <v>0</v>
      </c>
      <c r="G504" s="115">
        <v>0</v>
      </c>
      <c r="H504" s="115">
        <v>0</v>
      </c>
      <c r="I504" s="115">
        <v>0</v>
      </c>
      <c r="J504" s="95">
        <v>0</v>
      </c>
      <c r="K504" s="115">
        <v>0</v>
      </c>
      <c r="L504" s="115">
        <v>0</v>
      </c>
      <c r="M504" s="115">
        <v>0</v>
      </c>
      <c r="N504" s="115">
        <v>49847110.624800004</v>
      </c>
      <c r="O504" s="115">
        <v>65228606.989080004</v>
      </c>
      <c r="P504" s="115">
        <v>36493241.277180001</v>
      </c>
      <c r="Q504" s="115">
        <v>67902144.536489993</v>
      </c>
      <c r="R504" s="115">
        <v>60837430.498599999</v>
      </c>
      <c r="S504" s="115">
        <v>93915702.049999997</v>
      </c>
      <c r="T504" s="115">
        <v>186350370.52000001</v>
      </c>
      <c r="U504" s="115">
        <v>37431386.170410007</v>
      </c>
      <c r="V504" s="138"/>
      <c r="W504" s="138"/>
      <c r="X504" s="138"/>
      <c r="Y504" s="138"/>
      <c r="Z504" s="138"/>
      <c r="AA504" s="138"/>
      <c r="AB504" s="138"/>
      <c r="AC504" s="138"/>
      <c r="AD504" s="138"/>
      <c r="AE504" s="138"/>
      <c r="AF504" s="138"/>
      <c r="AG504" s="138"/>
      <c r="AH504" s="138"/>
      <c r="AI504" s="138"/>
      <c r="AJ504" s="138"/>
      <c r="AK504" s="138"/>
      <c r="AL504" s="138"/>
      <c r="AM504" s="138"/>
      <c r="AN504" s="138"/>
      <c r="AO504" s="138"/>
      <c r="AP504" s="138"/>
      <c r="AQ504" s="138"/>
      <c r="AR504" s="138"/>
      <c r="AS504" s="138"/>
      <c r="AT504" s="138"/>
      <c r="AU504" s="138"/>
      <c r="AV504" s="138"/>
      <c r="AW504" s="138"/>
      <c r="AX504" s="138"/>
      <c r="AY504" s="138"/>
      <c r="AZ504" s="138"/>
      <c r="BA504" s="138"/>
      <c r="BB504" s="138"/>
    </row>
    <row r="505" spans="1:54">
      <c r="A505" s="89" t="s">
        <v>5155</v>
      </c>
      <c r="B505" s="89" t="s">
        <v>5156</v>
      </c>
      <c r="C505" s="95">
        <v>0</v>
      </c>
      <c r="D505" s="95">
        <v>0</v>
      </c>
      <c r="E505" s="115">
        <v>0</v>
      </c>
      <c r="F505" s="115">
        <v>0</v>
      </c>
      <c r="G505" s="115">
        <v>0</v>
      </c>
      <c r="H505" s="115">
        <v>0</v>
      </c>
      <c r="I505" s="115">
        <v>0</v>
      </c>
      <c r="J505" s="95">
        <v>0</v>
      </c>
      <c r="K505" s="115">
        <v>0</v>
      </c>
      <c r="L505" s="115">
        <v>0</v>
      </c>
      <c r="M505" s="115">
        <v>0</v>
      </c>
      <c r="N505" s="115">
        <v>1382484120.1553202</v>
      </c>
      <c r="O505" s="115">
        <v>1177063245.5483401</v>
      </c>
      <c r="P505" s="115">
        <v>1265529216.3298702</v>
      </c>
      <c r="Q505" s="115">
        <v>564463941.42306006</v>
      </c>
      <c r="R505" s="115">
        <v>896237517.48846996</v>
      </c>
      <c r="S505" s="115">
        <v>1404676539.1800001</v>
      </c>
      <c r="T505" s="115">
        <v>462915927.74000001</v>
      </c>
      <c r="U505" s="115">
        <v>218557457.36385</v>
      </c>
      <c r="V505" s="138"/>
      <c r="W505" s="138"/>
      <c r="X505" s="138"/>
      <c r="Y505" s="138"/>
      <c r="Z505" s="138"/>
      <c r="AA505" s="138"/>
      <c r="AB505" s="138"/>
      <c r="AC505" s="138"/>
      <c r="AD505" s="138"/>
      <c r="AE505" s="138"/>
      <c r="AF505" s="138"/>
      <c r="AG505" s="138"/>
      <c r="AH505" s="138"/>
      <c r="AI505" s="138"/>
      <c r="AJ505" s="138"/>
      <c r="AK505" s="138"/>
      <c r="AL505" s="138"/>
      <c r="AM505" s="138"/>
      <c r="AN505" s="138"/>
      <c r="AO505" s="138"/>
      <c r="AP505" s="138"/>
      <c r="AQ505" s="138"/>
      <c r="AR505" s="138"/>
      <c r="AS505" s="138"/>
      <c r="AT505" s="138"/>
      <c r="AU505" s="138"/>
      <c r="AV505" s="138"/>
      <c r="AW505" s="138"/>
      <c r="AX505" s="138"/>
      <c r="AY505" s="138"/>
      <c r="AZ505" s="138"/>
      <c r="BA505" s="138"/>
      <c r="BB505" s="138"/>
    </row>
    <row r="506" spans="1:54" ht="25.5">
      <c r="A506" s="89" t="s">
        <v>5177</v>
      </c>
      <c r="B506" s="89" t="s">
        <v>5178</v>
      </c>
      <c r="C506" s="95">
        <v>0</v>
      </c>
      <c r="D506" s="95">
        <v>0</v>
      </c>
      <c r="E506" s="115">
        <v>0</v>
      </c>
      <c r="F506" s="115">
        <v>0</v>
      </c>
      <c r="G506" s="115">
        <v>0</v>
      </c>
      <c r="H506" s="115">
        <v>0</v>
      </c>
      <c r="I506" s="115">
        <v>0</v>
      </c>
      <c r="J506" s="95">
        <v>0</v>
      </c>
      <c r="K506" s="115">
        <v>0</v>
      </c>
      <c r="L506" s="115">
        <v>0</v>
      </c>
      <c r="M506" s="115">
        <v>0</v>
      </c>
      <c r="N506" s="115">
        <v>34624150.082000002</v>
      </c>
      <c r="O506" s="115">
        <v>16696484.888</v>
      </c>
      <c r="P506" s="115">
        <v>24927645.079</v>
      </c>
      <c r="Q506" s="115">
        <v>49271340.905000001</v>
      </c>
      <c r="R506" s="115">
        <v>60727662.755999997</v>
      </c>
      <c r="S506" s="115">
        <v>29470045.579999998</v>
      </c>
      <c r="T506" s="115">
        <v>73343372.379999995</v>
      </c>
      <c r="U506" s="115">
        <v>17847497.754000001</v>
      </c>
      <c r="V506" s="138"/>
      <c r="W506" s="138"/>
      <c r="X506" s="138"/>
      <c r="Y506" s="138"/>
      <c r="Z506" s="138"/>
      <c r="AA506" s="138"/>
      <c r="AB506" s="138"/>
      <c r="AC506" s="138"/>
      <c r="AD506" s="138"/>
      <c r="AE506" s="138"/>
      <c r="AF506" s="138"/>
      <c r="AG506" s="138"/>
      <c r="AH506" s="138"/>
      <c r="AI506" s="138"/>
      <c r="AJ506" s="138"/>
      <c r="AK506" s="138"/>
      <c r="AL506" s="138"/>
      <c r="AM506" s="138"/>
      <c r="AN506" s="138"/>
      <c r="AO506" s="138"/>
      <c r="AP506" s="138"/>
      <c r="AQ506" s="138"/>
      <c r="AR506" s="138"/>
      <c r="AS506" s="138"/>
      <c r="AT506" s="138"/>
      <c r="AU506" s="138"/>
      <c r="AV506" s="138"/>
      <c r="AW506" s="138"/>
      <c r="AX506" s="138"/>
      <c r="AY506" s="138"/>
      <c r="AZ506" s="138"/>
      <c r="BA506" s="138"/>
      <c r="BB506" s="138"/>
    </row>
    <row r="507" spans="1:54" ht="25.5">
      <c r="A507" s="89" t="s">
        <v>7690</v>
      </c>
      <c r="B507" s="89" t="s">
        <v>7755</v>
      </c>
      <c r="C507" s="95">
        <v>0</v>
      </c>
      <c r="D507" s="95">
        <v>0</v>
      </c>
      <c r="E507" s="115">
        <v>0</v>
      </c>
      <c r="F507" s="115">
        <v>0</v>
      </c>
      <c r="G507" s="115">
        <v>0</v>
      </c>
      <c r="H507" s="115">
        <v>0</v>
      </c>
      <c r="I507" s="115">
        <v>0</v>
      </c>
      <c r="J507" s="95">
        <v>0</v>
      </c>
      <c r="K507" s="115">
        <v>0</v>
      </c>
      <c r="L507" s="115">
        <v>0</v>
      </c>
      <c r="M507" s="115">
        <v>0</v>
      </c>
      <c r="N507" s="115">
        <v>0</v>
      </c>
      <c r="O507" s="115">
        <v>0</v>
      </c>
      <c r="P507" s="115">
        <v>0</v>
      </c>
      <c r="Q507" s="115">
        <v>0</v>
      </c>
      <c r="R507" s="115">
        <v>9340584.4460000005</v>
      </c>
      <c r="S507" s="115">
        <v>0</v>
      </c>
      <c r="T507" s="115">
        <v>0</v>
      </c>
      <c r="U507" s="115">
        <v>0</v>
      </c>
      <c r="V507" s="138"/>
      <c r="W507" s="138"/>
      <c r="X507" s="138"/>
      <c r="Y507" s="138"/>
      <c r="Z507" s="138"/>
      <c r="AA507" s="138"/>
      <c r="AB507" s="138"/>
      <c r="AC507" s="138"/>
      <c r="AD507" s="138"/>
      <c r="AE507" s="138"/>
      <c r="AF507" s="138"/>
      <c r="AG507" s="138"/>
      <c r="AH507" s="138"/>
      <c r="AI507" s="138"/>
      <c r="AJ507" s="138"/>
      <c r="AK507" s="138"/>
      <c r="AL507" s="138"/>
      <c r="AM507" s="138"/>
      <c r="AN507" s="138"/>
      <c r="AO507" s="138"/>
      <c r="AP507" s="138"/>
      <c r="AQ507" s="138"/>
      <c r="AR507" s="138"/>
      <c r="AS507" s="138"/>
      <c r="AT507" s="138"/>
      <c r="AU507" s="138"/>
      <c r="AV507" s="138"/>
      <c r="AW507" s="138"/>
      <c r="AX507" s="138"/>
      <c r="AY507" s="138"/>
      <c r="AZ507" s="138"/>
      <c r="BA507" s="138"/>
      <c r="BB507" s="138"/>
    </row>
    <row r="508" spans="1:54">
      <c r="A508" s="89" t="s">
        <v>5182</v>
      </c>
      <c r="B508" s="89" t="s">
        <v>5183</v>
      </c>
      <c r="C508" s="95">
        <v>0</v>
      </c>
      <c r="D508" s="95">
        <v>0</v>
      </c>
      <c r="E508" s="115">
        <v>0</v>
      </c>
      <c r="F508" s="115">
        <v>0</v>
      </c>
      <c r="G508" s="115">
        <v>0</v>
      </c>
      <c r="H508" s="115">
        <v>0</v>
      </c>
      <c r="I508" s="115">
        <v>0</v>
      </c>
      <c r="J508" s="95">
        <v>0</v>
      </c>
      <c r="K508" s="115">
        <v>0</v>
      </c>
      <c r="L508" s="115">
        <v>0</v>
      </c>
      <c r="M508" s="115">
        <v>0</v>
      </c>
      <c r="N508" s="115">
        <v>986072.25399999996</v>
      </c>
      <c r="O508" s="115">
        <v>97644.436000000002</v>
      </c>
      <c r="P508" s="115">
        <v>1332178.1104600001</v>
      </c>
      <c r="Q508" s="115">
        <v>1766298.8330000001</v>
      </c>
      <c r="R508" s="115">
        <v>25841521.934999999</v>
      </c>
      <c r="S508" s="115">
        <v>3962284.74</v>
      </c>
      <c r="T508" s="115">
        <v>13319489.52</v>
      </c>
      <c r="U508" s="115">
        <v>1902387.78</v>
      </c>
      <c r="V508" s="138"/>
      <c r="W508" s="138"/>
      <c r="X508" s="138"/>
      <c r="Y508" s="138"/>
      <c r="Z508" s="138"/>
      <c r="AA508" s="138"/>
      <c r="AB508" s="138"/>
      <c r="AC508" s="138"/>
      <c r="AD508" s="138"/>
      <c r="AE508" s="138"/>
      <c r="AF508" s="138"/>
      <c r="AG508" s="138"/>
      <c r="AH508" s="138"/>
      <c r="AI508" s="138"/>
      <c r="AJ508" s="138"/>
      <c r="AK508" s="138"/>
      <c r="AL508" s="138"/>
      <c r="AM508" s="138"/>
      <c r="AN508" s="138"/>
      <c r="AO508" s="138"/>
      <c r="AP508" s="138"/>
      <c r="AQ508" s="138"/>
      <c r="AR508" s="138"/>
      <c r="AS508" s="138"/>
      <c r="AT508" s="138"/>
      <c r="AU508" s="138"/>
      <c r="AV508" s="138"/>
      <c r="AW508" s="138"/>
      <c r="AX508" s="138"/>
      <c r="AY508" s="138"/>
      <c r="AZ508" s="138"/>
      <c r="BA508" s="138"/>
      <c r="BB508" s="138"/>
    </row>
    <row r="509" spans="1:54">
      <c r="A509" s="89" t="s">
        <v>5186</v>
      </c>
      <c r="B509" s="89" t="s">
        <v>5187</v>
      </c>
      <c r="C509" s="95">
        <v>0</v>
      </c>
      <c r="D509" s="95">
        <v>0</v>
      </c>
      <c r="E509" s="115">
        <v>0</v>
      </c>
      <c r="F509" s="115">
        <v>0</v>
      </c>
      <c r="G509" s="115">
        <v>0</v>
      </c>
      <c r="H509" s="115">
        <v>0</v>
      </c>
      <c r="I509" s="115">
        <v>0</v>
      </c>
      <c r="J509" s="95">
        <v>0</v>
      </c>
      <c r="K509" s="115">
        <v>0</v>
      </c>
      <c r="L509" s="115">
        <v>0</v>
      </c>
      <c r="M509" s="115">
        <v>0</v>
      </c>
      <c r="N509" s="115">
        <v>324488245.82769001</v>
      </c>
      <c r="O509" s="115">
        <v>979769114.83508992</v>
      </c>
      <c r="P509" s="115">
        <v>845066029.15658998</v>
      </c>
      <c r="Q509" s="115">
        <v>122562452.70697999</v>
      </c>
      <c r="R509" s="115">
        <v>604671925.21434999</v>
      </c>
      <c r="S509" s="115">
        <v>2065880602.3599999</v>
      </c>
      <c r="T509" s="115">
        <v>592821956.57000005</v>
      </c>
      <c r="U509" s="115">
        <v>397861550.26534998</v>
      </c>
      <c r="V509" s="138"/>
      <c r="W509" s="138"/>
      <c r="X509" s="138"/>
      <c r="Y509" s="138"/>
      <c r="Z509" s="138"/>
      <c r="AA509" s="138"/>
      <c r="AB509" s="138"/>
      <c r="AC509" s="138"/>
      <c r="AD509" s="138"/>
      <c r="AE509" s="138"/>
      <c r="AF509" s="138"/>
      <c r="AG509" s="138"/>
      <c r="AH509" s="138"/>
      <c r="AI509" s="138"/>
      <c r="AJ509" s="138"/>
      <c r="AK509" s="138"/>
      <c r="AL509" s="138"/>
      <c r="AM509" s="138"/>
      <c r="AN509" s="138"/>
      <c r="AO509" s="138"/>
      <c r="AP509" s="138"/>
      <c r="AQ509" s="138"/>
      <c r="AR509" s="138"/>
      <c r="AS509" s="138"/>
      <c r="AT509" s="138"/>
      <c r="AU509" s="138"/>
      <c r="AV509" s="138"/>
      <c r="AW509" s="138"/>
      <c r="AX509" s="138"/>
      <c r="AY509" s="138"/>
      <c r="AZ509" s="138"/>
      <c r="BA509" s="138"/>
      <c r="BB509" s="138"/>
    </row>
    <row r="510" spans="1:54">
      <c r="A510" s="89" t="s">
        <v>5195</v>
      </c>
      <c r="B510" s="89" t="s">
        <v>5196</v>
      </c>
      <c r="C510" s="95">
        <v>0</v>
      </c>
      <c r="D510" s="95">
        <v>0</v>
      </c>
      <c r="E510" s="115">
        <v>0</v>
      </c>
      <c r="F510" s="115">
        <v>0</v>
      </c>
      <c r="G510" s="115">
        <v>0</v>
      </c>
      <c r="H510" s="115">
        <v>0</v>
      </c>
      <c r="I510" s="115">
        <v>0</v>
      </c>
      <c r="J510" s="95">
        <v>0</v>
      </c>
      <c r="K510" s="115">
        <v>0</v>
      </c>
      <c r="L510" s="115">
        <v>0</v>
      </c>
      <c r="M510" s="115">
        <v>0</v>
      </c>
      <c r="N510" s="115">
        <v>22118070.835999999</v>
      </c>
      <c r="O510" s="115">
        <v>0</v>
      </c>
      <c r="P510" s="115">
        <v>0</v>
      </c>
      <c r="Q510" s="115">
        <v>0</v>
      </c>
      <c r="R510" s="115">
        <v>0</v>
      </c>
      <c r="S510" s="115">
        <v>0</v>
      </c>
      <c r="T510" s="115">
        <v>0</v>
      </c>
      <c r="U510" s="115">
        <v>0</v>
      </c>
      <c r="V510" s="138"/>
      <c r="W510" s="138"/>
      <c r="X510" s="138"/>
      <c r="Y510" s="138"/>
      <c r="Z510" s="138"/>
      <c r="AA510" s="138"/>
      <c r="AB510" s="138"/>
      <c r="AC510" s="138"/>
      <c r="AD510" s="138"/>
      <c r="AE510" s="138"/>
      <c r="AF510" s="138"/>
      <c r="AG510" s="138"/>
      <c r="AH510" s="138"/>
      <c r="AI510" s="138"/>
      <c r="AJ510" s="138"/>
      <c r="AK510" s="138"/>
      <c r="AL510" s="138"/>
      <c r="AM510" s="138"/>
      <c r="AN510" s="138"/>
      <c r="AO510" s="138"/>
      <c r="AP510" s="138"/>
      <c r="AQ510" s="138"/>
      <c r="AR510" s="138"/>
      <c r="AS510" s="138"/>
      <c r="AT510" s="138"/>
      <c r="AU510" s="138"/>
      <c r="AV510" s="138"/>
      <c r="AW510" s="138"/>
      <c r="AX510" s="138"/>
      <c r="AY510" s="138"/>
      <c r="AZ510" s="138"/>
      <c r="BA510" s="138"/>
      <c r="BB510" s="138"/>
    </row>
    <row r="511" spans="1:54">
      <c r="A511" s="89" t="s">
        <v>5198</v>
      </c>
      <c r="B511" s="89" t="s">
        <v>5199</v>
      </c>
      <c r="C511" s="95">
        <v>0</v>
      </c>
      <c r="D511" s="95">
        <v>0</v>
      </c>
      <c r="E511" s="115">
        <v>0</v>
      </c>
      <c r="F511" s="115">
        <v>0</v>
      </c>
      <c r="G511" s="115">
        <v>0</v>
      </c>
      <c r="H511" s="115">
        <v>0</v>
      </c>
      <c r="I511" s="115">
        <v>0</v>
      </c>
      <c r="J511" s="95">
        <v>0</v>
      </c>
      <c r="K511" s="115">
        <v>0</v>
      </c>
      <c r="L511" s="115">
        <v>0</v>
      </c>
      <c r="M511" s="115">
        <v>0</v>
      </c>
      <c r="N511" s="115">
        <v>2567425761.1942301</v>
      </c>
      <c r="O511" s="115">
        <v>2834182298.6512799</v>
      </c>
      <c r="P511" s="115">
        <v>3009682007.1050401</v>
      </c>
      <c r="Q511" s="115">
        <v>2967625831.1334801</v>
      </c>
      <c r="R511" s="115">
        <v>2830451215.1793199</v>
      </c>
      <c r="S511" s="115">
        <v>2772555952.1999998</v>
      </c>
      <c r="T511" s="115">
        <v>3000895761.0900002</v>
      </c>
      <c r="U511" s="115">
        <v>2969556695.9108601</v>
      </c>
      <c r="V511" s="138"/>
      <c r="W511" s="138"/>
      <c r="X511" s="138"/>
      <c r="Y511" s="138"/>
      <c r="Z511" s="138"/>
      <c r="AA511" s="138"/>
      <c r="AB511" s="138"/>
      <c r="AC511" s="138"/>
      <c r="AD511" s="138"/>
      <c r="AE511" s="138"/>
      <c r="AF511" s="138"/>
      <c r="AG511" s="138"/>
      <c r="AH511" s="138"/>
      <c r="AI511" s="138"/>
      <c r="AJ511" s="138"/>
      <c r="AK511" s="138"/>
      <c r="AL511" s="138"/>
      <c r="AM511" s="138"/>
      <c r="AN511" s="138"/>
      <c r="AO511" s="138"/>
      <c r="AP511" s="138"/>
      <c r="AQ511" s="138"/>
      <c r="AR511" s="138"/>
      <c r="AS511" s="138"/>
      <c r="AT511" s="138"/>
      <c r="AU511" s="138"/>
      <c r="AV511" s="138"/>
      <c r="AW511" s="138"/>
      <c r="AX511" s="138"/>
      <c r="AY511" s="138"/>
      <c r="AZ511" s="138"/>
      <c r="BA511" s="138"/>
      <c r="BB511" s="138"/>
    </row>
    <row r="512" spans="1:54" ht="25.5">
      <c r="A512" s="89" t="s">
        <v>5216</v>
      </c>
      <c r="B512" s="89" t="s">
        <v>5217</v>
      </c>
      <c r="C512" s="95">
        <v>0</v>
      </c>
      <c r="D512" s="95">
        <v>0</v>
      </c>
      <c r="E512" s="115">
        <v>0</v>
      </c>
      <c r="F512" s="115">
        <v>0</v>
      </c>
      <c r="G512" s="115">
        <v>0</v>
      </c>
      <c r="H512" s="115">
        <v>0</v>
      </c>
      <c r="I512" s="115">
        <v>0</v>
      </c>
      <c r="J512" s="95">
        <v>0</v>
      </c>
      <c r="K512" s="115">
        <v>0</v>
      </c>
      <c r="L512" s="115">
        <v>0</v>
      </c>
      <c r="M512" s="115">
        <v>0</v>
      </c>
      <c r="N512" s="115">
        <v>1455276.79171</v>
      </c>
      <c r="O512" s="115">
        <v>2007785.0754000002</v>
      </c>
      <c r="P512" s="115">
        <v>1188599.6897100001</v>
      </c>
      <c r="Q512" s="115">
        <v>1206315.7925100001</v>
      </c>
      <c r="R512" s="115">
        <v>1163606.21591</v>
      </c>
      <c r="S512" s="115">
        <v>1169241.95</v>
      </c>
      <c r="T512" s="115">
        <v>1191317.7</v>
      </c>
      <c r="U512" s="115">
        <v>1086366.4859000002</v>
      </c>
      <c r="V512" s="138"/>
      <c r="W512" s="138"/>
      <c r="X512" s="138"/>
      <c r="Y512" s="138"/>
      <c r="Z512" s="138"/>
      <c r="AA512" s="138"/>
      <c r="AB512" s="138"/>
      <c r="AC512" s="138"/>
      <c r="AD512" s="138"/>
      <c r="AE512" s="138"/>
      <c r="AF512" s="138"/>
      <c r="AG512" s="138"/>
      <c r="AH512" s="138"/>
      <c r="AI512" s="138"/>
      <c r="AJ512" s="138"/>
      <c r="AK512" s="138"/>
      <c r="AL512" s="138"/>
      <c r="AM512" s="138"/>
      <c r="AN512" s="138"/>
      <c r="AO512" s="138"/>
      <c r="AP512" s="138"/>
      <c r="AQ512" s="138"/>
      <c r="AR512" s="138"/>
      <c r="AS512" s="138"/>
      <c r="AT512" s="138"/>
      <c r="AU512" s="138"/>
      <c r="AV512" s="138"/>
      <c r="AW512" s="138"/>
      <c r="AX512" s="138"/>
      <c r="AY512" s="138"/>
      <c r="AZ512" s="138"/>
      <c r="BA512" s="138"/>
      <c r="BB512" s="138"/>
    </row>
    <row r="513" spans="1:54">
      <c r="A513" s="89" t="s">
        <v>5223</v>
      </c>
      <c r="B513" s="89" t="s">
        <v>5224</v>
      </c>
      <c r="C513" s="95">
        <v>0</v>
      </c>
      <c r="D513" s="95">
        <v>0</v>
      </c>
      <c r="E513" s="115">
        <v>0</v>
      </c>
      <c r="F513" s="115">
        <v>0</v>
      </c>
      <c r="G513" s="115">
        <v>0</v>
      </c>
      <c r="H513" s="115">
        <v>0</v>
      </c>
      <c r="I513" s="115">
        <v>0</v>
      </c>
      <c r="J513" s="95">
        <v>0</v>
      </c>
      <c r="K513" s="115">
        <v>0</v>
      </c>
      <c r="L513" s="115">
        <v>0</v>
      </c>
      <c r="M513" s="115">
        <v>0</v>
      </c>
      <c r="N513" s="115">
        <v>6608376.9677900001</v>
      </c>
      <c r="O513" s="115">
        <v>10514147.965440001</v>
      </c>
      <c r="P513" s="115">
        <v>11027253.59994</v>
      </c>
      <c r="Q513" s="115">
        <v>11242545.02754</v>
      </c>
      <c r="R513" s="115">
        <v>10659595.55436</v>
      </c>
      <c r="S513" s="115">
        <v>10157729.01</v>
      </c>
      <c r="T513" s="115">
        <v>9886017.9000000004</v>
      </c>
      <c r="U513" s="115">
        <v>9840452.3714000005</v>
      </c>
      <c r="V513" s="138"/>
      <c r="W513" s="138"/>
      <c r="X513" s="138"/>
      <c r="Y513" s="138"/>
      <c r="Z513" s="138"/>
      <c r="AA513" s="138"/>
      <c r="AB513" s="138"/>
      <c r="AC513" s="138"/>
      <c r="AD513" s="138"/>
      <c r="AE513" s="138"/>
      <c r="AF513" s="138"/>
      <c r="AG513" s="138"/>
      <c r="AH513" s="138"/>
      <c r="AI513" s="138"/>
      <c r="AJ513" s="138"/>
      <c r="AK513" s="138"/>
      <c r="AL513" s="138"/>
      <c r="AM513" s="138"/>
      <c r="AN513" s="138"/>
      <c r="AO513" s="138"/>
      <c r="AP513" s="138"/>
      <c r="AQ513" s="138"/>
      <c r="AR513" s="138"/>
      <c r="AS513" s="138"/>
      <c r="AT513" s="138"/>
      <c r="AU513" s="138"/>
      <c r="AV513" s="138"/>
      <c r="AW513" s="138"/>
      <c r="AX513" s="138"/>
      <c r="AY513" s="138"/>
      <c r="AZ513" s="138"/>
      <c r="BA513" s="138"/>
      <c r="BB513" s="138"/>
    </row>
    <row r="514" spans="1:54">
      <c r="A514" s="89" t="s">
        <v>7677</v>
      </c>
      <c r="B514" s="89" t="s">
        <v>7678</v>
      </c>
      <c r="C514" s="95">
        <v>0</v>
      </c>
      <c r="D514" s="95">
        <v>0</v>
      </c>
      <c r="E514" s="115">
        <v>0</v>
      </c>
      <c r="F514" s="115">
        <v>0</v>
      </c>
      <c r="G514" s="115">
        <v>0</v>
      </c>
      <c r="H514" s="115">
        <v>0</v>
      </c>
      <c r="I514" s="115">
        <v>0</v>
      </c>
      <c r="J514" s="95">
        <v>0</v>
      </c>
      <c r="K514" s="115">
        <v>0</v>
      </c>
      <c r="L514" s="115">
        <v>0</v>
      </c>
      <c r="M514" s="115">
        <v>0</v>
      </c>
      <c r="N514" s="115">
        <v>0</v>
      </c>
      <c r="O514" s="115">
        <v>0</v>
      </c>
      <c r="P514" s="115">
        <v>0</v>
      </c>
      <c r="Q514" s="115">
        <v>0</v>
      </c>
      <c r="R514" s="115">
        <v>0</v>
      </c>
      <c r="S514" s="115">
        <v>0</v>
      </c>
      <c r="T514" s="115">
        <v>0</v>
      </c>
      <c r="U514" s="115">
        <v>0</v>
      </c>
      <c r="V514" s="138"/>
      <c r="W514" s="138"/>
      <c r="X514" s="138"/>
      <c r="Y514" s="138"/>
      <c r="Z514" s="138"/>
      <c r="AA514" s="138"/>
      <c r="AB514" s="138"/>
      <c r="AC514" s="138"/>
      <c r="AD514" s="138"/>
      <c r="AE514" s="138"/>
      <c r="AF514" s="138"/>
      <c r="AG514" s="138"/>
      <c r="AH514" s="138"/>
      <c r="AI514" s="138"/>
      <c r="AJ514" s="138"/>
      <c r="AK514" s="138"/>
      <c r="AL514" s="138"/>
      <c r="AM514" s="138"/>
      <c r="AN514" s="138"/>
      <c r="AO514" s="138"/>
      <c r="AP514" s="138"/>
      <c r="AQ514" s="138"/>
      <c r="AR514" s="138"/>
      <c r="AS514" s="138"/>
      <c r="AT514" s="138"/>
      <c r="AU514" s="138"/>
      <c r="AV514" s="138"/>
      <c r="AW514" s="138"/>
      <c r="AX514" s="138"/>
      <c r="AY514" s="138"/>
      <c r="AZ514" s="138"/>
      <c r="BA514" s="138"/>
      <c r="BB514" s="138"/>
    </row>
    <row r="515" spans="1:54">
      <c r="A515" s="89" t="s">
        <v>5227</v>
      </c>
      <c r="B515" s="89" t="s">
        <v>5228</v>
      </c>
      <c r="C515" s="95">
        <v>0</v>
      </c>
      <c r="D515" s="95">
        <v>0</v>
      </c>
      <c r="E515" s="115">
        <v>0</v>
      </c>
      <c r="F515" s="115">
        <v>0</v>
      </c>
      <c r="G515" s="115">
        <v>0</v>
      </c>
      <c r="H515" s="115">
        <v>0</v>
      </c>
      <c r="I515" s="115">
        <v>0</v>
      </c>
      <c r="J515" s="95">
        <v>0</v>
      </c>
      <c r="K515" s="115">
        <v>0</v>
      </c>
      <c r="L515" s="115">
        <v>0</v>
      </c>
      <c r="M515" s="115">
        <v>0</v>
      </c>
      <c r="N515" s="115">
        <v>1130964247.7483799</v>
      </c>
      <c r="O515" s="115">
        <v>1287163318.9676101</v>
      </c>
      <c r="P515" s="115">
        <v>2164505770.3592</v>
      </c>
      <c r="Q515" s="115">
        <v>2527027001.8935499</v>
      </c>
      <c r="R515" s="115">
        <v>2361775718.3059602</v>
      </c>
      <c r="S515" s="115">
        <v>2244922492.3200002</v>
      </c>
      <c r="T515" s="115">
        <v>1369854279.21</v>
      </c>
      <c r="U515" s="115">
        <v>1327345046.7427299</v>
      </c>
      <c r="V515" s="138"/>
      <c r="W515" s="138"/>
      <c r="X515" s="138"/>
      <c r="Y515" s="138"/>
      <c r="Z515" s="138"/>
      <c r="AA515" s="138"/>
      <c r="AB515" s="138"/>
      <c r="AC515" s="138"/>
      <c r="AD515" s="138"/>
      <c r="AE515" s="138"/>
      <c r="AF515" s="138"/>
      <c r="AG515" s="138"/>
      <c r="AH515" s="138"/>
      <c r="AI515" s="138"/>
      <c r="AJ515" s="138"/>
      <c r="AK515" s="138"/>
      <c r="AL515" s="138"/>
      <c r="AM515" s="138"/>
      <c r="AN515" s="138"/>
      <c r="AO515" s="138"/>
      <c r="AP515" s="138"/>
      <c r="AQ515" s="138"/>
      <c r="AR515" s="138"/>
      <c r="AS515" s="138"/>
      <c r="AT515" s="138"/>
      <c r="AU515" s="138"/>
      <c r="AV515" s="138"/>
      <c r="AW515" s="138"/>
      <c r="AX515" s="138"/>
      <c r="AY515" s="138"/>
      <c r="AZ515" s="138"/>
      <c r="BA515" s="138"/>
      <c r="BB515" s="138"/>
    </row>
    <row r="516" spans="1:54" ht="25.5">
      <c r="A516" s="89" t="s">
        <v>5241</v>
      </c>
      <c r="B516" s="89" t="s">
        <v>5242</v>
      </c>
      <c r="C516" s="95">
        <v>0</v>
      </c>
      <c r="D516" s="95">
        <v>0</v>
      </c>
      <c r="E516" s="115">
        <v>0</v>
      </c>
      <c r="F516" s="115">
        <v>0</v>
      </c>
      <c r="G516" s="115">
        <v>0</v>
      </c>
      <c r="H516" s="115">
        <v>0</v>
      </c>
      <c r="I516" s="115">
        <v>0</v>
      </c>
      <c r="J516" s="95">
        <v>0</v>
      </c>
      <c r="K516" s="115">
        <v>0</v>
      </c>
      <c r="L516" s="115">
        <v>0</v>
      </c>
      <c r="M516" s="115">
        <v>0</v>
      </c>
      <c r="N516" s="115">
        <v>298486.58007999999</v>
      </c>
      <c r="O516" s="115">
        <v>334062.75419999997</v>
      </c>
      <c r="P516" s="115">
        <v>506016.88370999997</v>
      </c>
      <c r="Q516" s="115">
        <v>217172.55861000001</v>
      </c>
      <c r="R516" s="115">
        <v>122545.96885999999</v>
      </c>
      <c r="S516" s="115">
        <v>95774.71</v>
      </c>
      <c r="T516" s="115">
        <v>15532.98</v>
      </c>
      <c r="U516" s="115">
        <v>16569.33195</v>
      </c>
      <c r="V516" s="138"/>
      <c r="W516" s="138"/>
      <c r="X516" s="138"/>
      <c r="Y516" s="138"/>
      <c r="Z516" s="138"/>
      <c r="AA516" s="138"/>
      <c r="AB516" s="138"/>
      <c r="AC516" s="138"/>
      <c r="AD516" s="138"/>
      <c r="AE516" s="138"/>
      <c r="AF516" s="138"/>
      <c r="AG516" s="138"/>
      <c r="AH516" s="138"/>
      <c r="AI516" s="138"/>
      <c r="AJ516" s="138"/>
      <c r="AK516" s="138"/>
      <c r="AL516" s="138"/>
      <c r="AM516" s="138"/>
      <c r="AN516" s="138"/>
      <c r="AO516" s="138"/>
      <c r="AP516" s="138"/>
      <c r="AQ516" s="138"/>
      <c r="AR516" s="138"/>
      <c r="AS516" s="138"/>
      <c r="AT516" s="138"/>
      <c r="AU516" s="138"/>
      <c r="AV516" s="138"/>
      <c r="AW516" s="138"/>
      <c r="AX516" s="138"/>
      <c r="AY516" s="138"/>
      <c r="AZ516" s="138"/>
      <c r="BA516" s="138"/>
      <c r="BB516" s="138"/>
    </row>
    <row r="517" spans="1:54">
      <c r="A517" s="89" t="s">
        <v>5248</v>
      </c>
      <c r="B517" s="89" t="s">
        <v>5249</v>
      </c>
      <c r="C517" s="95">
        <v>0</v>
      </c>
      <c r="D517" s="95">
        <v>0</v>
      </c>
      <c r="E517" s="115">
        <v>0</v>
      </c>
      <c r="F517" s="115">
        <v>0</v>
      </c>
      <c r="G517" s="115">
        <v>0</v>
      </c>
      <c r="H517" s="115">
        <v>0</v>
      </c>
      <c r="I517" s="115">
        <v>0</v>
      </c>
      <c r="J517" s="95">
        <v>0</v>
      </c>
      <c r="K517" s="115">
        <v>0</v>
      </c>
      <c r="L517" s="115">
        <v>0</v>
      </c>
      <c r="M517" s="115">
        <v>0</v>
      </c>
      <c r="N517" s="115">
        <v>338826482.11128002</v>
      </c>
      <c r="O517" s="115">
        <v>394467699.92574</v>
      </c>
      <c r="P517" s="115">
        <v>452117757.11324</v>
      </c>
      <c r="Q517" s="115">
        <v>521162754.42712998</v>
      </c>
      <c r="R517" s="115">
        <v>516268923.05532002</v>
      </c>
      <c r="S517" s="115">
        <v>632992891.82000005</v>
      </c>
      <c r="T517" s="115">
        <v>700182666.52999997</v>
      </c>
      <c r="U517" s="115">
        <v>862653735.91722</v>
      </c>
      <c r="V517" s="138"/>
      <c r="W517" s="138"/>
      <c r="X517" s="138"/>
      <c r="Y517" s="138"/>
      <c r="Z517" s="138"/>
      <c r="AA517" s="138"/>
      <c r="AB517" s="138"/>
      <c r="AC517" s="138"/>
      <c r="AD517" s="138"/>
      <c r="AE517" s="138"/>
      <c r="AF517" s="138"/>
      <c r="AG517" s="138"/>
      <c r="AH517" s="138"/>
      <c r="AI517" s="138"/>
      <c r="AJ517" s="138"/>
      <c r="AK517" s="138"/>
      <c r="AL517" s="138"/>
      <c r="AM517" s="138"/>
      <c r="AN517" s="138"/>
      <c r="AO517" s="138"/>
      <c r="AP517" s="138"/>
      <c r="AQ517" s="138"/>
      <c r="AR517" s="138"/>
      <c r="AS517" s="138"/>
      <c r="AT517" s="138"/>
      <c r="AU517" s="138"/>
      <c r="AV517" s="138"/>
      <c r="AW517" s="138"/>
      <c r="AX517" s="138"/>
      <c r="AY517" s="138"/>
      <c r="AZ517" s="138"/>
      <c r="BA517" s="138"/>
      <c r="BB517" s="138"/>
    </row>
    <row r="518" spans="1:54">
      <c r="A518" s="89" t="s">
        <v>5259</v>
      </c>
      <c r="B518" s="89" t="s">
        <v>5260</v>
      </c>
      <c r="C518" s="95">
        <v>0</v>
      </c>
      <c r="D518" s="95">
        <v>0</v>
      </c>
      <c r="E518" s="115">
        <v>0</v>
      </c>
      <c r="F518" s="115">
        <v>0</v>
      </c>
      <c r="G518" s="115">
        <v>0</v>
      </c>
      <c r="H518" s="115">
        <v>0</v>
      </c>
      <c r="I518" s="115">
        <v>0</v>
      </c>
      <c r="J518" s="95">
        <v>0</v>
      </c>
      <c r="K518" s="115">
        <v>0</v>
      </c>
      <c r="L518" s="115">
        <v>0</v>
      </c>
      <c r="M518" s="115">
        <v>0</v>
      </c>
      <c r="N518" s="115">
        <v>27628829643.3461</v>
      </c>
      <c r="O518" s="115">
        <v>21042378189.4884</v>
      </c>
      <c r="P518" s="115">
        <v>15636881181.7938</v>
      </c>
      <c r="Q518" s="115">
        <v>15132740779.817699</v>
      </c>
      <c r="R518" s="115">
        <v>21201124539.966198</v>
      </c>
      <c r="S518" s="115">
        <v>15982009348.49</v>
      </c>
      <c r="T518" s="115">
        <v>17243739421.689999</v>
      </c>
      <c r="U518" s="115">
        <v>17250362669.161301</v>
      </c>
      <c r="V518" s="138"/>
      <c r="W518" s="138"/>
      <c r="X518" s="138"/>
      <c r="Y518" s="138"/>
      <c r="Z518" s="138"/>
      <c r="AA518" s="138"/>
      <c r="AB518" s="138"/>
      <c r="AC518" s="138"/>
      <c r="AD518" s="138"/>
      <c r="AE518" s="138"/>
      <c r="AF518" s="138"/>
      <c r="AG518" s="138"/>
      <c r="AH518" s="138"/>
      <c r="AI518" s="138"/>
      <c r="AJ518" s="138"/>
      <c r="AK518" s="138"/>
      <c r="AL518" s="138"/>
      <c r="AM518" s="138"/>
      <c r="AN518" s="138"/>
      <c r="AO518" s="138"/>
      <c r="AP518" s="138"/>
      <c r="AQ518" s="138"/>
      <c r="AR518" s="138"/>
      <c r="AS518" s="138"/>
      <c r="AT518" s="138"/>
      <c r="AU518" s="138"/>
      <c r="AV518" s="138"/>
      <c r="AW518" s="138"/>
      <c r="AX518" s="138"/>
      <c r="AY518" s="138"/>
      <c r="AZ518" s="138"/>
      <c r="BA518" s="138"/>
      <c r="BB518" s="138"/>
    </row>
    <row r="519" spans="1:54">
      <c r="A519" s="89" t="s">
        <v>5269</v>
      </c>
      <c r="B519" s="89" t="s">
        <v>5270</v>
      </c>
      <c r="C519" s="95">
        <v>0</v>
      </c>
      <c r="D519" s="95">
        <v>0</v>
      </c>
      <c r="E519" s="115">
        <v>0</v>
      </c>
      <c r="F519" s="115">
        <v>0</v>
      </c>
      <c r="G519" s="115">
        <v>0</v>
      </c>
      <c r="H519" s="115">
        <v>0</v>
      </c>
      <c r="I519" s="115">
        <v>0</v>
      </c>
      <c r="J519" s="95">
        <v>0</v>
      </c>
      <c r="K519" s="115">
        <v>0</v>
      </c>
      <c r="L519" s="115">
        <v>0</v>
      </c>
      <c r="M519" s="115">
        <v>0</v>
      </c>
      <c r="N519" s="115">
        <v>11907649.61826</v>
      </c>
      <c r="O519" s="115">
        <v>10068142.566</v>
      </c>
      <c r="P519" s="115">
        <v>20872931.954429999</v>
      </c>
      <c r="Q519" s="115">
        <v>8240244.665</v>
      </c>
      <c r="R519" s="115">
        <v>19824797.945</v>
      </c>
      <c r="S519" s="115">
        <v>10963068.16</v>
      </c>
      <c r="T519" s="115">
        <v>2627076280.2199998</v>
      </c>
      <c r="U519" s="115">
        <v>682441383.55043995</v>
      </c>
      <c r="V519" s="138"/>
      <c r="W519" s="138"/>
      <c r="X519" s="138"/>
      <c r="Y519" s="138"/>
      <c r="Z519" s="138"/>
      <c r="AA519" s="138"/>
      <c r="AB519" s="138"/>
      <c r="AC519" s="138"/>
      <c r="AD519" s="138"/>
      <c r="AE519" s="138"/>
      <c r="AF519" s="138"/>
      <c r="AG519" s="138"/>
      <c r="AH519" s="138"/>
      <c r="AI519" s="138"/>
      <c r="AJ519" s="138"/>
      <c r="AK519" s="138"/>
      <c r="AL519" s="138"/>
      <c r="AM519" s="138"/>
      <c r="AN519" s="138"/>
      <c r="AO519" s="138"/>
      <c r="AP519" s="138"/>
      <c r="AQ519" s="138"/>
      <c r="AR519" s="138"/>
      <c r="AS519" s="138"/>
      <c r="AT519" s="138"/>
      <c r="AU519" s="138"/>
      <c r="AV519" s="138"/>
      <c r="AW519" s="138"/>
      <c r="AX519" s="138"/>
      <c r="AY519" s="138"/>
      <c r="AZ519" s="138"/>
      <c r="BA519" s="138"/>
      <c r="BB519" s="138"/>
    </row>
    <row r="520" spans="1:54">
      <c r="A520" s="89" t="s">
        <v>5273</v>
      </c>
      <c r="B520" s="89" t="s">
        <v>5274</v>
      </c>
      <c r="C520" s="95">
        <v>0</v>
      </c>
      <c r="D520" s="95">
        <v>0</v>
      </c>
      <c r="E520" s="115">
        <v>0</v>
      </c>
      <c r="F520" s="115">
        <v>0</v>
      </c>
      <c r="G520" s="115">
        <v>0</v>
      </c>
      <c r="H520" s="115">
        <v>0</v>
      </c>
      <c r="I520" s="115">
        <v>0</v>
      </c>
      <c r="J520" s="95">
        <v>0</v>
      </c>
      <c r="K520" s="115">
        <v>0</v>
      </c>
      <c r="L520" s="115">
        <v>0</v>
      </c>
      <c r="M520" s="115">
        <v>0</v>
      </c>
      <c r="N520" s="115">
        <v>3017.252</v>
      </c>
      <c r="O520" s="115">
        <v>0</v>
      </c>
      <c r="P520" s="115">
        <v>46096.129700000005</v>
      </c>
      <c r="Q520" s="115">
        <v>0</v>
      </c>
      <c r="R520" s="115">
        <v>2190.8393099999998</v>
      </c>
      <c r="S520" s="115">
        <v>2500</v>
      </c>
      <c r="T520" s="115">
        <v>0</v>
      </c>
      <c r="U520" s="115">
        <v>0</v>
      </c>
      <c r="V520" s="138"/>
      <c r="W520" s="138"/>
      <c r="X520" s="138"/>
      <c r="Y520" s="138"/>
      <c r="Z520" s="138"/>
      <c r="AA520" s="138"/>
      <c r="AB520" s="138"/>
      <c r="AC520" s="138"/>
      <c r="AD520" s="138"/>
      <c r="AE520" s="138"/>
      <c r="AF520" s="138"/>
      <c r="AG520" s="138"/>
      <c r="AH520" s="138"/>
      <c r="AI520" s="138"/>
      <c r="AJ520" s="138"/>
      <c r="AK520" s="138"/>
      <c r="AL520" s="138"/>
      <c r="AM520" s="138"/>
      <c r="AN520" s="138"/>
      <c r="AO520" s="138"/>
      <c r="AP520" s="138"/>
      <c r="AQ520" s="138"/>
      <c r="AR520" s="138"/>
      <c r="AS520" s="138"/>
      <c r="AT520" s="138"/>
      <c r="AU520" s="138"/>
      <c r="AV520" s="138"/>
      <c r="AW520" s="138"/>
      <c r="AX520" s="138"/>
      <c r="AY520" s="138"/>
      <c r="AZ520" s="138"/>
      <c r="BA520" s="138"/>
      <c r="BB520" s="138"/>
    </row>
    <row r="521" spans="1:54">
      <c r="A521" s="89" t="s">
        <v>5277</v>
      </c>
      <c r="B521" s="89" t="s">
        <v>220</v>
      </c>
      <c r="C521" s="95">
        <v>0</v>
      </c>
      <c r="D521" s="95">
        <v>0</v>
      </c>
      <c r="E521" s="115">
        <v>0</v>
      </c>
      <c r="F521" s="115">
        <v>0</v>
      </c>
      <c r="G521" s="115">
        <v>0</v>
      </c>
      <c r="H521" s="115">
        <v>0</v>
      </c>
      <c r="I521" s="115">
        <v>0</v>
      </c>
      <c r="J521" s="95">
        <v>0</v>
      </c>
      <c r="K521" s="115">
        <v>0</v>
      </c>
      <c r="L521" s="115">
        <v>0</v>
      </c>
      <c r="M521" s="115">
        <v>0</v>
      </c>
      <c r="N521" s="115">
        <v>706086070.88600004</v>
      </c>
      <c r="O521" s="115">
        <v>328076103.67699999</v>
      </c>
      <c r="P521" s="115">
        <v>1493641291.375</v>
      </c>
      <c r="Q521" s="115">
        <v>1133414484.7309999</v>
      </c>
      <c r="R521" s="115">
        <v>1068959955.201</v>
      </c>
      <c r="S521" s="115">
        <v>1594345740.1199999</v>
      </c>
      <c r="T521" s="115">
        <v>2993462866.6999998</v>
      </c>
      <c r="U521" s="115">
        <v>2056642770.744</v>
      </c>
      <c r="V521" s="138"/>
      <c r="W521" s="138"/>
      <c r="X521" s="138"/>
      <c r="Y521" s="138"/>
      <c r="Z521" s="138"/>
      <c r="AA521" s="138"/>
      <c r="AB521" s="138"/>
      <c r="AC521" s="138"/>
      <c r="AD521" s="138"/>
      <c r="AE521" s="138"/>
      <c r="AF521" s="138"/>
      <c r="AG521" s="138"/>
      <c r="AH521" s="138"/>
      <c r="AI521" s="138"/>
      <c r="AJ521" s="138"/>
      <c r="AK521" s="138"/>
      <c r="AL521" s="138"/>
      <c r="AM521" s="138"/>
      <c r="AN521" s="138"/>
      <c r="AO521" s="138"/>
      <c r="AP521" s="138"/>
      <c r="AQ521" s="138"/>
      <c r="AR521" s="138"/>
      <c r="AS521" s="138"/>
      <c r="AT521" s="138"/>
      <c r="AU521" s="138"/>
      <c r="AV521" s="138"/>
      <c r="AW521" s="138"/>
      <c r="AX521" s="138"/>
      <c r="AY521" s="138"/>
      <c r="AZ521" s="138"/>
      <c r="BA521" s="138"/>
      <c r="BB521" s="138"/>
    </row>
    <row r="522" spans="1:54">
      <c r="A522" s="89" t="s">
        <v>7679</v>
      </c>
      <c r="B522" s="89" t="s">
        <v>7649</v>
      </c>
      <c r="C522" s="95">
        <v>0</v>
      </c>
      <c r="D522" s="95">
        <v>0</v>
      </c>
      <c r="E522" s="115">
        <v>0</v>
      </c>
      <c r="F522" s="115">
        <v>0</v>
      </c>
      <c r="G522" s="115">
        <v>0</v>
      </c>
      <c r="H522" s="115">
        <v>0</v>
      </c>
      <c r="I522" s="115">
        <v>0</v>
      </c>
      <c r="J522" s="95">
        <v>0</v>
      </c>
      <c r="K522" s="115">
        <v>0</v>
      </c>
      <c r="L522" s="115">
        <v>0</v>
      </c>
      <c r="M522" s="115">
        <v>0</v>
      </c>
      <c r="N522" s="115">
        <v>0</v>
      </c>
      <c r="O522" s="115">
        <v>1062810468.0794101</v>
      </c>
      <c r="P522" s="115">
        <v>4624420024.7643204</v>
      </c>
      <c r="Q522" s="115">
        <v>2490598163.77355</v>
      </c>
      <c r="R522" s="115">
        <v>2620925374.9730897</v>
      </c>
      <c r="S522" s="115">
        <v>2211334755.46</v>
      </c>
      <c r="T522" s="115">
        <v>1977507096.4300001</v>
      </c>
      <c r="U522" s="115">
        <v>9005030747.3554192</v>
      </c>
      <c r="V522" s="138"/>
      <c r="W522" s="138"/>
      <c r="X522" s="138"/>
      <c r="Y522" s="138"/>
      <c r="Z522" s="138"/>
      <c r="AA522" s="138"/>
      <c r="AB522" s="138"/>
      <c r="AC522" s="138"/>
      <c r="AD522" s="138"/>
      <c r="AE522" s="138"/>
      <c r="AF522" s="138"/>
      <c r="AG522" s="138"/>
      <c r="AH522" s="138"/>
      <c r="AI522" s="138"/>
      <c r="AJ522" s="138"/>
      <c r="AK522" s="138"/>
      <c r="AL522" s="138"/>
      <c r="AM522" s="138"/>
      <c r="AN522" s="138"/>
      <c r="AO522" s="138"/>
      <c r="AP522" s="138"/>
      <c r="AQ522" s="138"/>
      <c r="AR522" s="138"/>
      <c r="AS522" s="138"/>
      <c r="AT522" s="138"/>
      <c r="AU522" s="138"/>
      <c r="AV522" s="138"/>
      <c r="AW522" s="138"/>
      <c r="AX522" s="138"/>
      <c r="AY522" s="138"/>
      <c r="AZ522" s="138"/>
      <c r="BA522" s="138"/>
      <c r="BB522" s="138"/>
    </row>
    <row r="523" spans="1:54">
      <c r="A523" s="89" t="s">
        <v>5281</v>
      </c>
      <c r="B523" s="89" t="s">
        <v>27</v>
      </c>
      <c r="C523" s="95">
        <v>0</v>
      </c>
      <c r="D523" s="95">
        <v>0</v>
      </c>
      <c r="E523" s="115">
        <v>0</v>
      </c>
      <c r="F523" s="115">
        <v>0</v>
      </c>
      <c r="G523" s="115">
        <v>0</v>
      </c>
      <c r="H523" s="115">
        <v>0</v>
      </c>
      <c r="I523" s="115">
        <v>0</v>
      </c>
      <c r="J523" s="95">
        <v>0</v>
      </c>
      <c r="K523" s="115">
        <v>0</v>
      </c>
      <c r="L523" s="115">
        <v>0</v>
      </c>
      <c r="M523" s="115">
        <v>0</v>
      </c>
      <c r="N523" s="115">
        <v>1016015236.6613001</v>
      </c>
      <c r="O523" s="115">
        <v>990304250.16198003</v>
      </c>
      <c r="P523" s="115">
        <v>18106959478.253601</v>
      </c>
      <c r="Q523" s="115">
        <v>1832937638.2981699</v>
      </c>
      <c r="R523" s="115">
        <v>1581651216.1113</v>
      </c>
      <c r="S523" s="115">
        <v>1307947316.77</v>
      </c>
      <c r="T523" s="115">
        <v>7159696498.5699997</v>
      </c>
      <c r="U523" s="115">
        <v>10734224833.659401</v>
      </c>
      <c r="V523" s="138"/>
      <c r="W523" s="138"/>
      <c r="X523" s="138"/>
      <c r="Y523" s="138"/>
      <c r="Z523" s="138"/>
      <c r="AA523" s="138"/>
      <c r="AB523" s="138"/>
      <c r="AC523" s="138"/>
      <c r="AD523" s="138"/>
      <c r="AE523" s="138"/>
      <c r="AF523" s="138"/>
      <c r="AG523" s="138"/>
      <c r="AH523" s="138"/>
      <c r="AI523" s="138"/>
      <c r="AJ523" s="138"/>
      <c r="AK523" s="138"/>
      <c r="AL523" s="138"/>
      <c r="AM523" s="138"/>
      <c r="AN523" s="138"/>
      <c r="AO523" s="138"/>
      <c r="AP523" s="138"/>
      <c r="AQ523" s="138"/>
      <c r="AR523" s="138"/>
      <c r="AS523" s="138"/>
      <c r="AT523" s="138"/>
      <c r="AU523" s="138"/>
      <c r="AV523" s="138"/>
      <c r="AW523" s="138"/>
      <c r="AX523" s="138"/>
      <c r="AY523" s="138"/>
      <c r="AZ523" s="138"/>
      <c r="BA523" s="138"/>
      <c r="BB523" s="138"/>
    </row>
    <row r="524" spans="1:54">
      <c r="A524" s="89" t="s">
        <v>5291</v>
      </c>
      <c r="B524" s="89" t="s">
        <v>5292</v>
      </c>
      <c r="C524" s="95">
        <v>0</v>
      </c>
      <c r="D524" s="95">
        <v>0</v>
      </c>
      <c r="E524" s="115">
        <v>0</v>
      </c>
      <c r="F524" s="115">
        <v>0</v>
      </c>
      <c r="G524" s="115">
        <v>0</v>
      </c>
      <c r="H524" s="115">
        <v>0</v>
      </c>
      <c r="I524" s="115">
        <v>0</v>
      </c>
      <c r="J524" s="95">
        <v>0</v>
      </c>
      <c r="K524" s="115">
        <v>0</v>
      </c>
      <c r="L524" s="115">
        <v>0</v>
      </c>
      <c r="M524" s="115">
        <v>0</v>
      </c>
      <c r="N524" s="115">
        <v>94558.035870000007</v>
      </c>
      <c r="O524" s="115">
        <v>36021978.151000001</v>
      </c>
      <c r="P524" s="115">
        <v>37476147.848999999</v>
      </c>
      <c r="Q524" s="115">
        <v>109173643.139</v>
      </c>
      <c r="R524" s="115">
        <v>153929195.56999999</v>
      </c>
      <c r="S524" s="115">
        <v>14758472.83</v>
      </c>
      <c r="T524" s="115">
        <v>2378516.0699999998</v>
      </c>
      <c r="U524" s="115">
        <v>10779229.097999999</v>
      </c>
      <c r="V524" s="138"/>
      <c r="W524" s="138"/>
      <c r="X524" s="138"/>
      <c r="Y524" s="138"/>
      <c r="Z524" s="138"/>
      <c r="AA524" s="138"/>
      <c r="AB524" s="138"/>
      <c r="AC524" s="138"/>
      <c r="AD524" s="138"/>
      <c r="AE524" s="138"/>
      <c r="AF524" s="138"/>
      <c r="AG524" s="138"/>
      <c r="AH524" s="138"/>
      <c r="AI524" s="138"/>
      <c r="AJ524" s="138"/>
      <c r="AK524" s="138"/>
      <c r="AL524" s="138"/>
      <c r="AM524" s="138"/>
      <c r="AN524" s="138"/>
      <c r="AO524" s="138"/>
      <c r="AP524" s="138"/>
      <c r="AQ524" s="138"/>
      <c r="AR524" s="138"/>
      <c r="AS524" s="138"/>
      <c r="AT524" s="138"/>
      <c r="AU524" s="138"/>
      <c r="AV524" s="138"/>
      <c r="AW524" s="138"/>
      <c r="AX524" s="138"/>
      <c r="AY524" s="138"/>
      <c r="AZ524" s="138"/>
      <c r="BA524" s="138"/>
      <c r="BB524" s="138"/>
    </row>
    <row r="525" spans="1:54" ht="25.5">
      <c r="A525" s="89" t="s">
        <v>5300</v>
      </c>
      <c r="B525" s="89" t="s">
        <v>5301</v>
      </c>
      <c r="C525" s="95">
        <v>0</v>
      </c>
      <c r="D525" s="95">
        <v>0</v>
      </c>
      <c r="E525" s="115">
        <v>0</v>
      </c>
      <c r="F525" s="115">
        <v>0</v>
      </c>
      <c r="G525" s="115">
        <v>0</v>
      </c>
      <c r="H525" s="115">
        <v>0</v>
      </c>
      <c r="I525" s="115">
        <v>0</v>
      </c>
      <c r="J525" s="95">
        <v>0</v>
      </c>
      <c r="K525" s="115">
        <v>0</v>
      </c>
      <c r="L525" s="115">
        <v>0</v>
      </c>
      <c r="M525" s="115">
        <v>0</v>
      </c>
      <c r="N525" s="115">
        <v>77858384.528999999</v>
      </c>
      <c r="O525" s="115">
        <v>56659462.182999998</v>
      </c>
      <c r="P525" s="115">
        <v>42833854.586000003</v>
      </c>
      <c r="Q525" s="115">
        <v>167159014.89993</v>
      </c>
      <c r="R525" s="115">
        <v>69401519.570229992</v>
      </c>
      <c r="S525" s="115">
        <v>73031908.769999996</v>
      </c>
      <c r="T525" s="115">
        <v>78140484.939999998</v>
      </c>
      <c r="U525" s="115">
        <v>67573889.177469999</v>
      </c>
      <c r="V525" s="138"/>
      <c r="W525" s="138"/>
      <c r="X525" s="138"/>
      <c r="Y525" s="138"/>
      <c r="Z525" s="138"/>
      <c r="AA525" s="138"/>
      <c r="AB525" s="138"/>
      <c r="AC525" s="138"/>
      <c r="AD525" s="138"/>
      <c r="AE525" s="138"/>
      <c r="AF525" s="138"/>
      <c r="AG525" s="138"/>
      <c r="AH525" s="138"/>
      <c r="AI525" s="138"/>
      <c r="AJ525" s="138"/>
      <c r="AK525" s="138"/>
      <c r="AL525" s="138"/>
      <c r="AM525" s="138"/>
      <c r="AN525" s="138"/>
      <c r="AO525" s="138"/>
      <c r="AP525" s="138"/>
      <c r="AQ525" s="138"/>
      <c r="AR525" s="138"/>
      <c r="AS525" s="138"/>
      <c r="AT525" s="138"/>
      <c r="AU525" s="138"/>
      <c r="AV525" s="138"/>
      <c r="AW525" s="138"/>
      <c r="AX525" s="138"/>
      <c r="AY525" s="138"/>
      <c r="AZ525" s="138"/>
      <c r="BA525" s="138"/>
      <c r="BB525" s="138"/>
    </row>
    <row r="526" spans="1:54">
      <c r="A526" s="89" t="s">
        <v>7680</v>
      </c>
      <c r="B526" s="89" t="s">
        <v>7681</v>
      </c>
      <c r="C526" s="95">
        <v>0</v>
      </c>
      <c r="D526" s="95">
        <v>0</v>
      </c>
      <c r="E526" s="115">
        <v>0</v>
      </c>
      <c r="F526" s="115">
        <v>0</v>
      </c>
      <c r="G526" s="115">
        <v>0</v>
      </c>
      <c r="H526" s="115">
        <v>0</v>
      </c>
      <c r="I526" s="115">
        <v>0</v>
      </c>
      <c r="J526" s="95">
        <v>0</v>
      </c>
      <c r="K526" s="115">
        <v>0</v>
      </c>
      <c r="L526" s="115">
        <v>0</v>
      </c>
      <c r="M526" s="115">
        <v>0</v>
      </c>
      <c r="N526" s="115">
        <v>0</v>
      </c>
      <c r="O526" s="115">
        <v>12499000</v>
      </c>
      <c r="P526" s="115">
        <v>0</v>
      </c>
      <c r="Q526" s="115">
        <v>0</v>
      </c>
      <c r="R526" s="115">
        <v>0</v>
      </c>
      <c r="S526" s="115">
        <v>0</v>
      </c>
      <c r="T526" s="115">
        <v>789446.45</v>
      </c>
      <c r="U526" s="115">
        <v>35311654.050080001</v>
      </c>
      <c r="V526" s="138"/>
      <c r="W526" s="138"/>
      <c r="X526" s="138"/>
      <c r="Y526" s="138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>
      <c r="A527" s="89" t="s">
        <v>7831</v>
      </c>
      <c r="B527" s="89" t="s">
        <v>7832</v>
      </c>
      <c r="C527" s="95"/>
      <c r="D527" s="95"/>
      <c r="E527" s="115"/>
      <c r="F527" s="115"/>
      <c r="G527" s="115"/>
      <c r="H527" s="115"/>
      <c r="I527" s="115"/>
      <c r="J527" s="9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>
        <v>1220177.382</v>
      </c>
      <c r="V527" s="138"/>
      <c r="W527" s="138"/>
      <c r="X527" s="138"/>
      <c r="Y527" s="138"/>
      <c r="Z527" s="138"/>
      <c r="AA527" s="138"/>
      <c r="AB527" s="138"/>
      <c r="AC527" s="138"/>
      <c r="AD527" s="138"/>
      <c r="AE527" s="138"/>
      <c r="AF527" s="138"/>
      <c r="AG527" s="138"/>
      <c r="AH527" s="138"/>
      <c r="AI527" s="138"/>
      <c r="AJ527" s="138"/>
      <c r="AK527" s="138"/>
      <c r="AL527" s="138"/>
      <c r="AM527" s="138"/>
      <c r="AN527" s="138"/>
      <c r="AO527" s="138"/>
      <c r="AP527" s="138"/>
      <c r="AQ527" s="138"/>
      <c r="AR527" s="138"/>
      <c r="AS527" s="138"/>
      <c r="AT527" s="138"/>
      <c r="AU527" s="138"/>
      <c r="AV527" s="138"/>
      <c r="AW527" s="138"/>
      <c r="AX527" s="138"/>
      <c r="AY527" s="138"/>
      <c r="AZ527" s="138"/>
      <c r="BA527" s="138"/>
      <c r="BB527" s="138"/>
    </row>
    <row r="528" spans="1:54">
      <c r="A528" s="89" t="s">
        <v>5305</v>
      </c>
      <c r="B528" s="89" t="s">
        <v>4296</v>
      </c>
      <c r="C528" s="95">
        <v>24568572415</v>
      </c>
      <c r="D528" s="95">
        <v>31744799379</v>
      </c>
      <c r="E528" s="115">
        <v>39871851298</v>
      </c>
      <c r="F528" s="115">
        <v>36192726120</v>
      </c>
      <c r="G528" s="115">
        <v>45699797572</v>
      </c>
      <c r="H528" s="115">
        <v>55790880836</v>
      </c>
      <c r="I528" s="115">
        <v>59181646898</v>
      </c>
      <c r="J528" s="95">
        <v>61968479722</v>
      </c>
      <c r="K528" s="115">
        <v>53693964369</v>
      </c>
      <c r="L528" s="115">
        <v>61784103875</v>
      </c>
      <c r="M528" s="115">
        <v>60955191408.367897</v>
      </c>
      <c r="N528" s="115">
        <v>67561099903.103104</v>
      </c>
      <c r="O528" s="115">
        <v>76500617316.147293</v>
      </c>
      <c r="P528" s="115">
        <v>100071490073.616</v>
      </c>
      <c r="Q528" s="115">
        <v>118991868779.03101</v>
      </c>
      <c r="R528" s="115">
        <v>126036099235.312</v>
      </c>
      <c r="S528" s="115">
        <v>148317189854.45001</v>
      </c>
      <c r="T528" s="115">
        <v>165485194604.48001</v>
      </c>
      <c r="U528" s="115">
        <v>174184989463.19699</v>
      </c>
      <c r="V528" s="138"/>
      <c r="W528" s="138"/>
      <c r="X528" s="138"/>
      <c r="Y528" s="138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>
      <c r="A529" s="89" t="s">
        <v>7722</v>
      </c>
      <c r="B529" s="89" t="s">
        <v>7738</v>
      </c>
      <c r="C529" s="95">
        <v>284209122</v>
      </c>
      <c r="D529" s="95">
        <v>364769182</v>
      </c>
      <c r="E529" s="115">
        <v>5757898487</v>
      </c>
      <c r="F529" s="115">
        <v>5511584603</v>
      </c>
      <c r="G529" s="115">
        <v>6497760026</v>
      </c>
      <c r="H529" s="115">
        <v>5714626242</v>
      </c>
      <c r="I529" s="115">
        <v>648122655</v>
      </c>
      <c r="J529" s="95">
        <v>408805258</v>
      </c>
      <c r="K529" s="115">
        <v>316191866</v>
      </c>
      <c r="L529" s="115">
        <v>256854721</v>
      </c>
      <c r="M529" s="115">
        <v>337139224.10903001</v>
      </c>
      <c r="N529" s="115">
        <v>0</v>
      </c>
      <c r="O529" s="115">
        <v>0</v>
      </c>
      <c r="P529" s="115">
        <v>0</v>
      </c>
      <c r="Q529" s="115">
        <v>0</v>
      </c>
      <c r="R529" s="115">
        <v>0</v>
      </c>
      <c r="S529" s="115">
        <v>0</v>
      </c>
      <c r="T529" s="115">
        <v>0</v>
      </c>
      <c r="U529" s="115">
        <v>0</v>
      </c>
      <c r="V529" s="138"/>
      <c r="W529" s="138"/>
      <c r="X529" s="138"/>
      <c r="Y529" s="138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>
      <c r="A530" s="89" t="s">
        <v>5306</v>
      </c>
      <c r="B530" s="89" t="s">
        <v>4298</v>
      </c>
      <c r="C530" s="95">
        <v>17624734024</v>
      </c>
      <c r="D530" s="95">
        <v>20248749140</v>
      </c>
      <c r="E530" s="115">
        <v>21473539266</v>
      </c>
      <c r="F530" s="115">
        <v>23536000783</v>
      </c>
      <c r="G530" s="115">
        <v>24901885586</v>
      </c>
      <c r="H530" s="115">
        <v>26155436247</v>
      </c>
      <c r="I530" s="115">
        <v>28017242647</v>
      </c>
      <c r="J530" s="95">
        <v>28770936167</v>
      </c>
      <c r="K530" s="115">
        <v>30663586090</v>
      </c>
      <c r="L530" s="115">
        <v>33549873397</v>
      </c>
      <c r="M530" s="115">
        <v>31066386988.473999</v>
      </c>
      <c r="N530" s="115">
        <v>36815217766.547997</v>
      </c>
      <c r="O530" s="115">
        <v>40720541189.015999</v>
      </c>
      <c r="P530" s="115">
        <v>44303364842.787003</v>
      </c>
      <c r="Q530" s="115">
        <v>47571847774.586998</v>
      </c>
      <c r="R530" s="115">
        <v>50077831724.107002</v>
      </c>
      <c r="S530" s="115">
        <v>56225222446.82</v>
      </c>
      <c r="T530" s="115">
        <v>69235399447.5</v>
      </c>
      <c r="U530" s="115">
        <v>80948338592.065994</v>
      </c>
      <c r="V530" s="138"/>
      <c r="W530" s="138"/>
      <c r="X530" s="138"/>
      <c r="Y530" s="138"/>
      <c r="Z530" s="138"/>
      <c r="AA530" s="138"/>
      <c r="AB530" s="138"/>
      <c r="AC530" s="138"/>
      <c r="AD530" s="138"/>
      <c r="AE530" s="138"/>
      <c r="AF530" s="138"/>
      <c r="AG530" s="138"/>
      <c r="AH530" s="138"/>
      <c r="AI530" s="138"/>
      <c r="AJ530" s="138"/>
      <c r="AK530" s="138"/>
      <c r="AL530" s="138"/>
      <c r="AM530" s="138"/>
      <c r="AN530" s="138"/>
      <c r="AO530" s="138"/>
      <c r="AP530" s="138"/>
      <c r="AQ530" s="138"/>
      <c r="AR530" s="138"/>
      <c r="AS530" s="138"/>
      <c r="AT530" s="138"/>
      <c r="AU530" s="138"/>
      <c r="AV530" s="138"/>
      <c r="AW530" s="138"/>
      <c r="AX530" s="138"/>
      <c r="AY530" s="138"/>
      <c r="AZ530" s="138"/>
      <c r="BA530" s="138"/>
      <c r="BB530" s="138"/>
    </row>
    <row r="531" spans="1:54">
      <c r="A531" s="89" t="s">
        <v>5316</v>
      </c>
      <c r="B531" s="89" t="s">
        <v>550</v>
      </c>
      <c r="C531" s="95">
        <v>0</v>
      </c>
      <c r="D531" s="95">
        <v>0</v>
      </c>
      <c r="E531" s="115">
        <v>0</v>
      </c>
      <c r="F531" s="115">
        <v>0</v>
      </c>
      <c r="G531" s="115">
        <v>0</v>
      </c>
      <c r="H531" s="115">
        <v>0</v>
      </c>
      <c r="I531" s="115">
        <v>0</v>
      </c>
      <c r="J531" s="95">
        <v>0</v>
      </c>
      <c r="K531" s="115">
        <v>0</v>
      </c>
      <c r="L531" s="115">
        <v>0</v>
      </c>
      <c r="M531" s="115">
        <v>0</v>
      </c>
      <c r="N531" s="115">
        <v>8952429.0120000001</v>
      </c>
      <c r="O531" s="115">
        <v>0</v>
      </c>
      <c r="P531" s="115">
        <v>113559.2902</v>
      </c>
      <c r="Q531" s="115">
        <v>0</v>
      </c>
      <c r="R531" s="115">
        <v>0</v>
      </c>
      <c r="S531" s="115">
        <v>0</v>
      </c>
      <c r="T531" s="115">
        <v>0</v>
      </c>
      <c r="U531" s="115">
        <v>0</v>
      </c>
      <c r="V531" s="138"/>
      <c r="W531" s="138"/>
      <c r="X531" s="138"/>
      <c r="Y531" s="138"/>
      <c r="Z531" s="138"/>
      <c r="AA531" s="138"/>
      <c r="AB531" s="138"/>
      <c r="AC531" s="138"/>
      <c r="AD531" s="138"/>
      <c r="AE531" s="138"/>
      <c r="AF531" s="138"/>
      <c r="AG531" s="138"/>
      <c r="AH531" s="138"/>
      <c r="AI531" s="138"/>
      <c r="AJ531" s="138"/>
      <c r="AK531" s="138"/>
      <c r="AL531" s="138"/>
      <c r="AM531" s="138"/>
      <c r="AN531" s="138"/>
      <c r="AO531" s="138"/>
      <c r="AP531" s="138"/>
      <c r="AQ531" s="138"/>
      <c r="AR531" s="138"/>
      <c r="AS531" s="138"/>
      <c r="AT531" s="138"/>
      <c r="AU531" s="138"/>
      <c r="AV531" s="138"/>
      <c r="AW531" s="138"/>
      <c r="AX531" s="138"/>
      <c r="AY531" s="138"/>
      <c r="AZ531" s="138"/>
      <c r="BA531" s="138"/>
      <c r="BB531" s="138"/>
    </row>
    <row r="532" spans="1:54">
      <c r="A532" s="89" t="s">
        <v>5328</v>
      </c>
      <c r="B532" s="89" t="s">
        <v>1209</v>
      </c>
      <c r="C532" s="95">
        <v>1528846129</v>
      </c>
      <c r="D532" s="95">
        <v>2364932359</v>
      </c>
      <c r="E532" s="115">
        <v>2187178660</v>
      </c>
      <c r="F532" s="115">
        <v>1791121083</v>
      </c>
      <c r="G532" s="115">
        <v>1155027178</v>
      </c>
      <c r="H532" s="115">
        <v>4095208559</v>
      </c>
      <c r="I532" s="115">
        <v>6562758648</v>
      </c>
      <c r="J532" s="95">
        <v>7376481029</v>
      </c>
      <c r="K532" s="115">
        <v>7582509043</v>
      </c>
      <c r="L532" s="115">
        <v>7670753765</v>
      </c>
      <c r="M532" s="115">
        <v>3912733750.8990002</v>
      </c>
      <c r="N532" s="115">
        <v>8970096308.2600002</v>
      </c>
      <c r="O532" s="115">
        <v>11392318130.1814</v>
      </c>
      <c r="P532" s="115">
        <v>13775317431.7547</v>
      </c>
      <c r="Q532" s="115">
        <v>14597790321.743099</v>
      </c>
      <c r="R532" s="115">
        <v>17159130777.693401</v>
      </c>
      <c r="S532" s="115">
        <v>22386932749.779999</v>
      </c>
      <c r="T532" s="115">
        <v>23433542808.360001</v>
      </c>
      <c r="U532" s="115">
        <v>24241523288.093899</v>
      </c>
      <c r="V532" s="138"/>
      <c r="W532" s="138"/>
      <c r="X532" s="138"/>
      <c r="Y532" s="138"/>
      <c r="Z532" s="138"/>
      <c r="AA532" s="138"/>
      <c r="AB532" s="138"/>
      <c r="AC532" s="138"/>
      <c r="AD532" s="138"/>
      <c r="AE532" s="138"/>
      <c r="AF532" s="138"/>
      <c r="AG532" s="138"/>
      <c r="AH532" s="138"/>
      <c r="AI532" s="138"/>
      <c r="AJ532" s="138"/>
      <c r="AK532" s="138"/>
      <c r="AL532" s="138"/>
      <c r="AM532" s="138"/>
      <c r="AN532" s="138"/>
      <c r="AO532" s="138"/>
      <c r="AP532" s="138"/>
      <c r="AQ532" s="138"/>
      <c r="AR532" s="138"/>
      <c r="AS532" s="138"/>
      <c r="AT532" s="138"/>
      <c r="AU532" s="138"/>
      <c r="AV532" s="138"/>
      <c r="AW532" s="138"/>
      <c r="AX532" s="138"/>
      <c r="AY532" s="138"/>
      <c r="AZ532" s="138"/>
      <c r="BA532" s="138"/>
      <c r="BB532" s="138"/>
    </row>
    <row r="533" spans="1:54">
      <c r="A533" s="89" t="s">
        <v>5330</v>
      </c>
      <c r="B533" s="89" t="s">
        <v>1230</v>
      </c>
      <c r="C533" s="95">
        <v>5130783140</v>
      </c>
      <c r="D533" s="95">
        <v>8766348698</v>
      </c>
      <c r="E533" s="115">
        <v>10453234885</v>
      </c>
      <c r="F533" s="115">
        <v>5354019651</v>
      </c>
      <c r="G533" s="115">
        <v>13145124782</v>
      </c>
      <c r="H533" s="115">
        <v>19825609788</v>
      </c>
      <c r="I533" s="115">
        <v>23953522948</v>
      </c>
      <c r="J533" s="95">
        <v>25412257268</v>
      </c>
      <c r="K533" s="115">
        <v>15131677370</v>
      </c>
      <c r="L533" s="115">
        <v>20306621992</v>
      </c>
      <c r="M533" s="115">
        <v>25638931444.885899</v>
      </c>
      <c r="N533" s="115">
        <v>20940267716.846199</v>
      </c>
      <c r="O533" s="115">
        <v>23145440315.314899</v>
      </c>
      <c r="P533" s="115">
        <v>29027057135.432301</v>
      </c>
      <c r="Q533" s="115">
        <v>41760885578.141998</v>
      </c>
      <c r="R533" s="115">
        <v>30255213693.922302</v>
      </c>
      <c r="S533" s="115">
        <v>40764126231.959999</v>
      </c>
      <c r="T533" s="115">
        <v>47110859313.529999</v>
      </c>
      <c r="U533" s="115">
        <v>54806149241.521797</v>
      </c>
      <c r="V533" s="138"/>
      <c r="W533" s="138"/>
      <c r="X533" s="138"/>
      <c r="Y533" s="138"/>
      <c r="Z533" s="138"/>
      <c r="AA533" s="138"/>
      <c r="AB533" s="138"/>
      <c r="AC533" s="138"/>
      <c r="AD533" s="138"/>
      <c r="AE533" s="138"/>
      <c r="AF533" s="138"/>
      <c r="AG533" s="138"/>
      <c r="AH533" s="138"/>
      <c r="AI533" s="138"/>
      <c r="AJ533" s="138"/>
      <c r="AK533" s="138"/>
      <c r="AL533" s="138"/>
      <c r="AM533" s="138"/>
      <c r="AN533" s="138"/>
      <c r="AO533" s="138"/>
      <c r="AP533" s="138"/>
      <c r="AQ533" s="138"/>
      <c r="AR533" s="138"/>
      <c r="AS533" s="138"/>
      <c r="AT533" s="138"/>
      <c r="AU533" s="138"/>
      <c r="AV533" s="138"/>
      <c r="AW533" s="138"/>
      <c r="AX533" s="138"/>
      <c r="AY533" s="138"/>
      <c r="AZ533" s="138"/>
      <c r="BA533" s="138"/>
      <c r="BB533" s="138"/>
    </row>
    <row r="534" spans="1:54">
      <c r="A534" s="89" t="s">
        <v>5349</v>
      </c>
      <c r="B534" s="89" t="s">
        <v>2473</v>
      </c>
      <c r="C534" s="95">
        <v>0</v>
      </c>
      <c r="D534" s="95">
        <v>0</v>
      </c>
      <c r="E534" s="115">
        <v>0</v>
      </c>
      <c r="F534" s="115">
        <v>0</v>
      </c>
      <c r="G534" s="115">
        <v>0</v>
      </c>
      <c r="H534" s="115">
        <v>0</v>
      </c>
      <c r="I534" s="115">
        <v>0</v>
      </c>
      <c r="J534" s="95">
        <v>0</v>
      </c>
      <c r="K534" s="115">
        <v>0</v>
      </c>
      <c r="L534" s="115">
        <v>0</v>
      </c>
      <c r="M534" s="115">
        <v>0</v>
      </c>
      <c r="N534" s="115">
        <v>826565682.43693006</v>
      </c>
      <c r="O534" s="115">
        <v>1242317681.6350601</v>
      </c>
      <c r="P534" s="115">
        <v>12965637104.3517</v>
      </c>
      <c r="Q534" s="115">
        <v>15061345104.559</v>
      </c>
      <c r="R534" s="115">
        <v>28543923039.588898</v>
      </c>
      <c r="S534" s="115">
        <v>28940908425.880001</v>
      </c>
      <c r="T534" s="115">
        <v>25705393035.09</v>
      </c>
      <c r="U534" s="115">
        <v>14188978341.515301</v>
      </c>
      <c r="V534" s="138"/>
      <c r="W534" s="138"/>
      <c r="X534" s="138"/>
      <c r="Y534" s="138"/>
      <c r="Z534" s="138"/>
      <c r="AA534" s="138"/>
      <c r="AB534" s="138"/>
      <c r="AC534" s="138"/>
      <c r="AD534" s="138"/>
      <c r="AE534" s="138"/>
      <c r="AF534" s="138"/>
      <c r="AG534" s="138"/>
      <c r="AH534" s="138"/>
      <c r="AI534" s="138"/>
      <c r="AJ534" s="138"/>
      <c r="AK534" s="138"/>
      <c r="AL534" s="138"/>
      <c r="AM534" s="138"/>
      <c r="AN534" s="138"/>
      <c r="AO534" s="138"/>
      <c r="AP534" s="138"/>
      <c r="AQ534" s="138"/>
      <c r="AR534" s="138"/>
      <c r="AS534" s="138"/>
      <c r="AT534" s="138"/>
      <c r="AU534" s="138"/>
      <c r="AV534" s="138"/>
      <c r="AW534" s="138"/>
      <c r="AX534" s="138"/>
      <c r="AY534" s="138"/>
      <c r="AZ534" s="138"/>
      <c r="BA534" s="138"/>
      <c r="BB534" s="138"/>
    </row>
    <row r="535" spans="1:54">
      <c r="A535" s="89" t="s">
        <v>5374</v>
      </c>
      <c r="B535" s="89" t="s">
        <v>5375</v>
      </c>
      <c r="C535" s="95">
        <v>11345969944</v>
      </c>
      <c r="D535" s="95">
        <v>15647480063</v>
      </c>
      <c r="E535" s="115">
        <v>14752126015</v>
      </c>
      <c r="F535" s="115">
        <v>23225754874</v>
      </c>
      <c r="G535" s="115">
        <v>17047208409</v>
      </c>
      <c r="H535" s="115">
        <v>20050095298</v>
      </c>
      <c r="I535" s="115">
        <v>21073430280</v>
      </c>
      <c r="J535" s="95">
        <v>25117809768</v>
      </c>
      <c r="K535" s="115">
        <v>24445511466</v>
      </c>
      <c r="L535" s="115">
        <v>21735013712</v>
      </c>
      <c r="M535" s="115">
        <v>20838542546.9226</v>
      </c>
      <c r="N535" s="115">
        <v>20852000627.1768</v>
      </c>
      <c r="O535" s="115">
        <v>18539791043.036602</v>
      </c>
      <c r="P535" s="115">
        <v>22832534168.030201</v>
      </c>
      <c r="Q535" s="115">
        <v>21781285898.819897</v>
      </c>
      <c r="R535" s="115">
        <v>24763376417.445698</v>
      </c>
      <c r="S535" s="115">
        <v>28034012047.830002</v>
      </c>
      <c r="T535" s="115">
        <v>28925126518.970001</v>
      </c>
      <c r="U535" s="115">
        <v>30334340788.151897</v>
      </c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  <c r="AF535" s="138"/>
      <c r="AG535" s="138"/>
      <c r="AH535" s="138"/>
      <c r="AI535" s="138"/>
      <c r="AJ535" s="138"/>
      <c r="AK535" s="138"/>
      <c r="AL535" s="138"/>
      <c r="AM535" s="138"/>
      <c r="AN535" s="138"/>
      <c r="AO535" s="138"/>
      <c r="AP535" s="138"/>
      <c r="AQ535" s="138"/>
      <c r="AR535" s="138"/>
      <c r="AS535" s="138"/>
      <c r="AT535" s="138"/>
      <c r="AU535" s="138"/>
      <c r="AV535" s="138"/>
      <c r="AW535" s="138"/>
      <c r="AX535" s="138"/>
      <c r="AY535" s="138"/>
      <c r="AZ535" s="138"/>
      <c r="BA535" s="138"/>
      <c r="BB535" s="138"/>
    </row>
    <row r="536" spans="1:54">
      <c r="A536" s="89" t="s">
        <v>5376</v>
      </c>
      <c r="B536" s="89" t="s">
        <v>2761</v>
      </c>
      <c r="C536" s="95">
        <v>634584525</v>
      </c>
      <c r="D536" s="95">
        <v>694608464</v>
      </c>
      <c r="E536" s="115">
        <v>488564811</v>
      </c>
      <c r="F536" s="115">
        <v>855746709</v>
      </c>
      <c r="G536" s="115">
        <v>595149276</v>
      </c>
      <c r="H536" s="115">
        <v>900080960</v>
      </c>
      <c r="I536" s="115">
        <v>1359953420</v>
      </c>
      <c r="J536" s="95">
        <v>929323401</v>
      </c>
      <c r="K536" s="115">
        <v>1051280103</v>
      </c>
      <c r="L536" s="115">
        <v>929500920</v>
      </c>
      <c r="M536" s="115">
        <v>922782251.37576997</v>
      </c>
      <c r="N536" s="115">
        <v>973527378.15172994</v>
      </c>
      <c r="O536" s="115">
        <v>585419206.89872003</v>
      </c>
      <c r="P536" s="115">
        <v>1072204191.31374</v>
      </c>
      <c r="Q536" s="115">
        <v>1619786644.4797499</v>
      </c>
      <c r="R536" s="115">
        <v>1720696999.22335</v>
      </c>
      <c r="S536" s="115">
        <v>1634964416.5599999</v>
      </c>
      <c r="T536" s="115">
        <v>1223110306.03</v>
      </c>
      <c r="U536" s="115">
        <v>1229741841.2873602</v>
      </c>
      <c r="V536" s="138"/>
      <c r="W536" s="138"/>
      <c r="X536" s="138"/>
      <c r="Y536" s="138"/>
      <c r="Z536" s="138"/>
      <c r="AA536" s="138"/>
      <c r="AB536" s="138"/>
      <c r="AC536" s="138"/>
      <c r="AD536" s="138"/>
      <c r="AE536" s="138"/>
      <c r="AF536" s="138"/>
      <c r="AG536" s="138"/>
      <c r="AH536" s="138"/>
      <c r="AI536" s="138"/>
      <c r="AJ536" s="138"/>
      <c r="AK536" s="138"/>
      <c r="AL536" s="138"/>
      <c r="AM536" s="138"/>
      <c r="AN536" s="138"/>
      <c r="AO536" s="138"/>
      <c r="AP536" s="138"/>
      <c r="AQ536" s="138"/>
      <c r="AR536" s="138"/>
      <c r="AS536" s="138"/>
      <c r="AT536" s="138"/>
      <c r="AU536" s="138"/>
      <c r="AV536" s="138"/>
      <c r="AW536" s="138"/>
      <c r="AX536" s="138"/>
      <c r="AY536" s="138"/>
      <c r="AZ536" s="138"/>
      <c r="BA536" s="138"/>
      <c r="BB536" s="138"/>
    </row>
    <row r="537" spans="1:54">
      <c r="A537" s="89" t="s">
        <v>5385</v>
      </c>
      <c r="B537" s="89" t="s">
        <v>2765</v>
      </c>
      <c r="C537" s="95">
        <v>4990941331</v>
      </c>
      <c r="D537" s="95">
        <v>5073263425</v>
      </c>
      <c r="E537" s="115">
        <v>6693011026</v>
      </c>
      <c r="F537" s="115">
        <v>8671384999</v>
      </c>
      <c r="G537" s="115">
        <v>4656598167</v>
      </c>
      <c r="H537" s="115">
        <v>4265891985</v>
      </c>
      <c r="I537" s="115">
        <v>3306740895</v>
      </c>
      <c r="J537" s="95">
        <v>4813779246</v>
      </c>
      <c r="K537" s="115">
        <v>3921083144</v>
      </c>
      <c r="L537" s="115">
        <v>4384693387</v>
      </c>
      <c r="M537" s="115">
        <v>1353053126.4609098</v>
      </c>
      <c r="N537" s="115">
        <v>121315859.46472</v>
      </c>
      <c r="O537" s="115">
        <v>17553309.603250001</v>
      </c>
      <c r="P537" s="115">
        <v>17209883.659529999</v>
      </c>
      <c r="Q537" s="115">
        <v>30402162.52107</v>
      </c>
      <c r="R537" s="115">
        <v>19689862.286210001</v>
      </c>
      <c r="S537" s="115">
        <v>3881680.07</v>
      </c>
      <c r="T537" s="115">
        <v>2160209.85</v>
      </c>
      <c r="U537" s="115">
        <v>149794396.6347</v>
      </c>
      <c r="V537" s="138"/>
      <c r="W537" s="138"/>
      <c r="X537" s="138"/>
      <c r="Y537" s="138"/>
      <c r="Z537" s="138"/>
      <c r="AA537" s="138"/>
      <c r="AB537" s="138"/>
      <c r="AC537" s="138"/>
      <c r="AD537" s="138"/>
      <c r="AE537" s="138"/>
      <c r="AF537" s="138"/>
      <c r="AG537" s="138"/>
      <c r="AH537" s="138"/>
      <c r="AI537" s="138"/>
      <c r="AJ537" s="138"/>
      <c r="AK537" s="138"/>
      <c r="AL537" s="138"/>
      <c r="AM537" s="138"/>
      <c r="AN537" s="138"/>
      <c r="AO537" s="138"/>
      <c r="AP537" s="138"/>
      <c r="AQ537" s="138"/>
      <c r="AR537" s="138"/>
      <c r="AS537" s="138"/>
      <c r="AT537" s="138"/>
      <c r="AU537" s="138"/>
      <c r="AV537" s="138"/>
      <c r="AW537" s="138"/>
      <c r="AX537" s="138"/>
      <c r="AY537" s="138"/>
      <c r="AZ537" s="138"/>
      <c r="BA537" s="138"/>
      <c r="BB537" s="138"/>
    </row>
    <row r="538" spans="1:54">
      <c r="A538" s="89" t="s">
        <v>5403</v>
      </c>
      <c r="B538" s="89" t="s">
        <v>5404</v>
      </c>
      <c r="C538" s="95">
        <v>339078134</v>
      </c>
      <c r="D538" s="95">
        <v>344122908</v>
      </c>
      <c r="E538" s="115">
        <v>274947706</v>
      </c>
      <c r="F538" s="115">
        <v>350339852</v>
      </c>
      <c r="G538" s="115">
        <v>258248700</v>
      </c>
      <c r="H538" s="115">
        <v>286028568</v>
      </c>
      <c r="I538" s="115">
        <v>655315313</v>
      </c>
      <c r="J538" s="95">
        <v>468466404</v>
      </c>
      <c r="K538" s="115">
        <v>393443343</v>
      </c>
      <c r="L538" s="115">
        <v>359555247</v>
      </c>
      <c r="M538" s="115">
        <v>291680611.57924998</v>
      </c>
      <c r="N538" s="115">
        <v>336417437.30802</v>
      </c>
      <c r="O538" s="115">
        <v>240902671.32057002</v>
      </c>
      <c r="P538" s="115">
        <v>212428819.47176</v>
      </c>
      <c r="Q538" s="115">
        <v>190998594.89742002</v>
      </c>
      <c r="R538" s="115">
        <v>141339696.55410999</v>
      </c>
      <c r="S538" s="115">
        <v>107710802.81</v>
      </c>
      <c r="T538" s="115">
        <v>169589747.21000001</v>
      </c>
      <c r="U538" s="115">
        <v>133227261.2199</v>
      </c>
      <c r="V538" s="138"/>
      <c r="W538" s="138"/>
      <c r="X538" s="138"/>
      <c r="Y538" s="138"/>
      <c r="Z538" s="138"/>
      <c r="AA538" s="138"/>
      <c r="AB538" s="138"/>
      <c r="AC538" s="138"/>
      <c r="AD538" s="138"/>
      <c r="AE538" s="138"/>
      <c r="AF538" s="138"/>
      <c r="AG538" s="138"/>
      <c r="AH538" s="138"/>
      <c r="AI538" s="138"/>
      <c r="AJ538" s="138"/>
      <c r="AK538" s="138"/>
      <c r="AL538" s="138"/>
      <c r="AM538" s="138"/>
      <c r="AN538" s="138"/>
      <c r="AO538" s="138"/>
      <c r="AP538" s="138"/>
      <c r="AQ538" s="138"/>
      <c r="AR538" s="138"/>
      <c r="AS538" s="138"/>
      <c r="AT538" s="138"/>
      <c r="AU538" s="138"/>
      <c r="AV538" s="138"/>
      <c r="AW538" s="138"/>
      <c r="AX538" s="138"/>
      <c r="AY538" s="138"/>
      <c r="AZ538" s="138"/>
      <c r="BA538" s="138"/>
      <c r="BB538" s="138"/>
    </row>
    <row r="539" spans="1:54">
      <c r="A539" s="89" t="s">
        <v>5412</v>
      </c>
      <c r="B539" s="89" t="s">
        <v>2759</v>
      </c>
      <c r="C539" s="95">
        <v>15960910</v>
      </c>
      <c r="D539" s="95">
        <v>29501468</v>
      </c>
      <c r="E539" s="115">
        <v>31351293</v>
      </c>
      <c r="F539" s="115">
        <v>35120188</v>
      </c>
      <c r="G539" s="115">
        <v>72106612</v>
      </c>
      <c r="H539" s="115">
        <v>248111063</v>
      </c>
      <c r="I539" s="115">
        <v>305817815</v>
      </c>
      <c r="J539" s="95">
        <v>378048628</v>
      </c>
      <c r="K539" s="115">
        <v>405973487</v>
      </c>
      <c r="L539" s="115">
        <v>416207329</v>
      </c>
      <c r="M539" s="115">
        <v>600342403.75243008</v>
      </c>
      <c r="N539" s="115">
        <v>495912146.53158003</v>
      </c>
      <c r="O539" s="115">
        <v>45446885.360150002</v>
      </c>
      <c r="P539" s="115">
        <v>24082571.620820001</v>
      </c>
      <c r="Q539" s="115">
        <v>85290979.891190007</v>
      </c>
      <c r="R539" s="115">
        <v>125710877.33596</v>
      </c>
      <c r="S539" s="115">
        <v>96688817.420000002</v>
      </c>
      <c r="T539" s="115">
        <v>42996790.880000003</v>
      </c>
      <c r="U539" s="115">
        <v>41451686.68361</v>
      </c>
      <c r="V539" s="138"/>
      <c r="W539" s="138"/>
      <c r="X539" s="138"/>
      <c r="Y539" s="138"/>
      <c r="Z539" s="138"/>
      <c r="AA539" s="138"/>
      <c r="AB539" s="138"/>
      <c r="AC539" s="138"/>
      <c r="AD539" s="138"/>
      <c r="AE539" s="138"/>
      <c r="AF539" s="138"/>
      <c r="AG539" s="138"/>
      <c r="AH539" s="138"/>
      <c r="AI539" s="138"/>
      <c r="AJ539" s="138"/>
      <c r="AK539" s="138"/>
      <c r="AL539" s="138"/>
      <c r="AM539" s="138"/>
      <c r="AN539" s="138"/>
      <c r="AO539" s="138"/>
      <c r="AP539" s="138"/>
      <c r="AQ539" s="138"/>
      <c r="AR539" s="138"/>
      <c r="AS539" s="138"/>
      <c r="AT539" s="138"/>
      <c r="AU539" s="138"/>
      <c r="AV539" s="138"/>
      <c r="AW539" s="138"/>
      <c r="AX539" s="138"/>
      <c r="AY539" s="138"/>
      <c r="AZ539" s="138"/>
      <c r="BA539" s="138"/>
      <c r="BB539" s="138"/>
    </row>
    <row r="540" spans="1:54">
      <c r="A540" s="89" t="s">
        <v>5421</v>
      </c>
      <c r="B540" s="89" t="s">
        <v>5422</v>
      </c>
      <c r="C540" s="95">
        <v>63325058</v>
      </c>
      <c r="D540" s="95">
        <v>89563541</v>
      </c>
      <c r="E540" s="115">
        <v>130092319</v>
      </c>
      <c r="F540" s="115">
        <v>140756479</v>
      </c>
      <c r="G540" s="115">
        <v>122279829</v>
      </c>
      <c r="H540" s="115">
        <v>245328871</v>
      </c>
      <c r="I540" s="115">
        <v>334198762</v>
      </c>
      <c r="J540" s="95">
        <v>328297540</v>
      </c>
      <c r="K540" s="115">
        <v>404191575</v>
      </c>
      <c r="L540" s="115">
        <v>160682992</v>
      </c>
      <c r="M540" s="115">
        <v>264368427.71368</v>
      </c>
      <c r="N540" s="115">
        <v>278975866.48517001</v>
      </c>
      <c r="O540" s="115">
        <v>195319699.32477999</v>
      </c>
      <c r="P540" s="115">
        <v>178847670.89689001</v>
      </c>
      <c r="Q540" s="115">
        <v>354836792.76065999</v>
      </c>
      <c r="R540" s="115">
        <v>408682349.36553997</v>
      </c>
      <c r="S540" s="115">
        <v>427331832.05000001</v>
      </c>
      <c r="T540" s="115">
        <v>533103257.60000002</v>
      </c>
      <c r="U540" s="115">
        <v>541057301.56016994</v>
      </c>
      <c r="V540" s="138"/>
      <c r="W540" s="138"/>
      <c r="X540" s="138"/>
      <c r="Y540" s="138"/>
      <c r="Z540" s="138"/>
      <c r="AA540" s="138"/>
      <c r="AB540" s="138"/>
      <c r="AC540" s="138"/>
      <c r="AD540" s="138"/>
      <c r="AE540" s="138"/>
      <c r="AF540" s="138"/>
      <c r="AG540" s="138"/>
      <c r="AH540" s="138"/>
      <c r="AI540" s="138"/>
      <c r="AJ540" s="138"/>
      <c r="AK540" s="138"/>
      <c r="AL540" s="138"/>
      <c r="AM540" s="138"/>
      <c r="AN540" s="138"/>
      <c r="AO540" s="138"/>
      <c r="AP540" s="138"/>
      <c r="AQ540" s="138"/>
      <c r="AR540" s="138"/>
      <c r="AS540" s="138"/>
      <c r="AT540" s="138"/>
      <c r="AU540" s="138"/>
      <c r="AV540" s="138"/>
      <c r="AW540" s="138"/>
      <c r="AX540" s="138"/>
      <c r="AY540" s="138"/>
      <c r="AZ540" s="138"/>
      <c r="BA540" s="138"/>
      <c r="BB540" s="138"/>
    </row>
    <row r="541" spans="1:54">
      <c r="A541" s="89" t="s">
        <v>5431</v>
      </c>
      <c r="B541" s="89" t="s">
        <v>5432</v>
      </c>
      <c r="C541" s="95">
        <v>40798203</v>
      </c>
      <c r="D541" s="95">
        <v>54229700</v>
      </c>
      <c r="E541" s="115">
        <v>65314203</v>
      </c>
      <c r="F541" s="115">
        <v>70500596</v>
      </c>
      <c r="G541" s="115">
        <v>12135189</v>
      </c>
      <c r="H541" s="115">
        <v>31326488</v>
      </c>
      <c r="I541" s="115">
        <v>59518800</v>
      </c>
      <c r="J541" s="95">
        <v>80733424</v>
      </c>
      <c r="K541" s="115">
        <v>56559849</v>
      </c>
      <c r="L541" s="115">
        <v>58797463</v>
      </c>
      <c r="M541" s="115">
        <v>39670920.081359997</v>
      </c>
      <c r="N541" s="115">
        <v>41705154.933650002</v>
      </c>
      <c r="O541" s="115">
        <v>23501997.223299999</v>
      </c>
      <c r="P541" s="115">
        <v>5660121.7163500004</v>
      </c>
      <c r="Q541" s="115">
        <v>20367474.529939998</v>
      </c>
      <c r="R541" s="115">
        <v>10958321.797940001</v>
      </c>
      <c r="S541" s="115">
        <v>6417019.46</v>
      </c>
      <c r="T541" s="115">
        <v>4449252.03</v>
      </c>
      <c r="U541" s="115">
        <v>21220035.7223</v>
      </c>
      <c r="V541" s="138"/>
      <c r="W541" s="138"/>
      <c r="X541" s="138"/>
      <c r="Y541" s="138"/>
      <c r="Z541" s="138"/>
      <c r="AA541" s="138"/>
      <c r="AB541" s="138"/>
      <c r="AC541" s="138"/>
      <c r="AD541" s="138"/>
      <c r="AE541" s="138"/>
      <c r="AF541" s="138"/>
      <c r="AG541" s="138"/>
      <c r="AH541" s="138"/>
      <c r="AI541" s="138"/>
      <c r="AJ541" s="138"/>
      <c r="AK541" s="138"/>
      <c r="AL541" s="138"/>
      <c r="AM541" s="138"/>
      <c r="AN541" s="138"/>
      <c r="AO541" s="138"/>
      <c r="AP541" s="138"/>
      <c r="AQ541" s="138"/>
      <c r="AR541" s="138"/>
      <c r="AS541" s="138"/>
      <c r="AT541" s="138"/>
      <c r="AU541" s="138"/>
      <c r="AV541" s="138"/>
      <c r="AW541" s="138"/>
      <c r="AX541" s="138"/>
      <c r="AY541" s="138"/>
      <c r="AZ541" s="138"/>
      <c r="BA541" s="138"/>
      <c r="BB541" s="138"/>
    </row>
    <row r="542" spans="1:54">
      <c r="A542" s="89" t="s">
        <v>5441</v>
      </c>
      <c r="B542" s="89" t="s">
        <v>5442</v>
      </c>
      <c r="C542" s="95">
        <v>1384836682</v>
      </c>
      <c r="D542" s="95">
        <v>1943148507</v>
      </c>
      <c r="E542" s="115">
        <v>2751882624</v>
      </c>
      <c r="F542" s="115">
        <v>2981820177</v>
      </c>
      <c r="G542" s="115">
        <v>6518390966</v>
      </c>
      <c r="H542" s="115">
        <v>10246744956</v>
      </c>
      <c r="I542" s="115">
        <v>9973525931</v>
      </c>
      <c r="J542" s="95">
        <v>11422115746</v>
      </c>
      <c r="K542" s="115">
        <v>11708434990</v>
      </c>
      <c r="L542" s="115">
        <v>9901269901</v>
      </c>
      <c r="M542" s="115">
        <v>9051953552.6551189</v>
      </c>
      <c r="N542" s="115">
        <v>9193053205.6973209</v>
      </c>
      <c r="O542" s="115">
        <v>9609926691.0830288</v>
      </c>
      <c r="P542" s="115">
        <v>10208495416.9592</v>
      </c>
      <c r="Q542" s="115">
        <v>10832787728.114199</v>
      </c>
      <c r="R542" s="115">
        <v>12693648646.704901</v>
      </c>
      <c r="S542" s="115">
        <v>15762909715.110001</v>
      </c>
      <c r="T542" s="115">
        <v>11409777296.879999</v>
      </c>
      <c r="U542" s="115">
        <v>12939597238.995199</v>
      </c>
      <c r="V542" s="138"/>
      <c r="W542" s="138"/>
      <c r="X542" s="138"/>
      <c r="Y542" s="138"/>
      <c r="Z542" s="138"/>
      <c r="AA542" s="138"/>
      <c r="AB542" s="138"/>
      <c r="AC542" s="138"/>
      <c r="AD542" s="138"/>
      <c r="AE542" s="138"/>
      <c r="AF542" s="138"/>
      <c r="AG542" s="138"/>
      <c r="AH542" s="138"/>
      <c r="AI542" s="138"/>
      <c r="AJ542" s="138"/>
      <c r="AK542" s="138"/>
      <c r="AL542" s="138"/>
      <c r="AM542" s="138"/>
      <c r="AN542" s="138"/>
      <c r="AO542" s="138"/>
      <c r="AP542" s="138"/>
      <c r="AQ542" s="138"/>
      <c r="AR542" s="138"/>
      <c r="AS542" s="138"/>
      <c r="AT542" s="138"/>
      <c r="AU542" s="138"/>
      <c r="AV542" s="138"/>
      <c r="AW542" s="138"/>
      <c r="AX542" s="138"/>
      <c r="AY542" s="138"/>
      <c r="AZ542" s="138"/>
      <c r="BA542" s="138"/>
      <c r="BB542" s="138"/>
    </row>
    <row r="543" spans="1:54">
      <c r="A543" s="89" t="s">
        <v>5451</v>
      </c>
      <c r="B543" s="89" t="s">
        <v>5452</v>
      </c>
      <c r="C543" s="95">
        <v>522513211</v>
      </c>
      <c r="D543" s="95">
        <v>687860324</v>
      </c>
      <c r="E543" s="115">
        <v>621849994</v>
      </c>
      <c r="F543" s="115">
        <v>575784679</v>
      </c>
      <c r="G543" s="115">
        <v>664571229</v>
      </c>
      <c r="H543" s="115">
        <v>592505825</v>
      </c>
      <c r="I543" s="115">
        <v>528724129</v>
      </c>
      <c r="J543" s="95">
        <v>742977458</v>
      </c>
      <c r="K543" s="115">
        <v>927759962</v>
      </c>
      <c r="L543" s="115">
        <v>846994410</v>
      </c>
      <c r="M543" s="115">
        <v>1053916052.18427</v>
      </c>
      <c r="N543" s="115">
        <v>924641918.91180003</v>
      </c>
      <c r="O543" s="115">
        <v>1118738621.05935</v>
      </c>
      <c r="P543" s="115">
        <v>648059179.12668991</v>
      </c>
      <c r="Q543" s="115">
        <v>1198928321.9663999</v>
      </c>
      <c r="R543" s="115">
        <v>1656854730.6099999</v>
      </c>
      <c r="S543" s="115">
        <v>2125195152.96</v>
      </c>
      <c r="T543" s="115">
        <v>1705988673.51</v>
      </c>
      <c r="U543" s="115">
        <v>2035694584.8672099</v>
      </c>
      <c r="V543" s="138"/>
      <c r="W543" s="138"/>
      <c r="X543" s="138"/>
      <c r="Y543" s="138"/>
      <c r="Z543" s="138"/>
      <c r="AA543" s="138"/>
      <c r="AB543" s="138"/>
      <c r="AC543" s="138"/>
      <c r="AD543" s="138"/>
      <c r="AE543" s="138"/>
      <c r="AF543" s="138"/>
      <c r="AG543" s="138"/>
      <c r="AH543" s="138"/>
      <c r="AI543" s="138"/>
      <c r="AJ543" s="138"/>
      <c r="AK543" s="138"/>
      <c r="AL543" s="138"/>
      <c r="AM543" s="138"/>
      <c r="AN543" s="138"/>
      <c r="AO543" s="138"/>
      <c r="AP543" s="138"/>
      <c r="AQ543" s="138"/>
      <c r="AR543" s="138"/>
      <c r="AS543" s="138"/>
      <c r="AT543" s="138"/>
      <c r="AU543" s="138"/>
      <c r="AV543" s="138"/>
      <c r="AW543" s="138"/>
      <c r="AX543" s="138"/>
      <c r="AY543" s="138"/>
      <c r="AZ543" s="138"/>
      <c r="BA543" s="138"/>
      <c r="BB543" s="138"/>
    </row>
    <row r="544" spans="1:54">
      <c r="A544" s="89" t="s">
        <v>5470</v>
      </c>
      <c r="B544" s="89" t="s">
        <v>47</v>
      </c>
      <c r="C544" s="95">
        <v>3353931890</v>
      </c>
      <c r="D544" s="95">
        <v>6731181726</v>
      </c>
      <c r="E544" s="115">
        <v>3695112039</v>
      </c>
      <c r="F544" s="115">
        <v>9544301195</v>
      </c>
      <c r="G544" s="115">
        <v>4147728441</v>
      </c>
      <c r="H544" s="115">
        <v>3234076582</v>
      </c>
      <c r="I544" s="115">
        <v>4549635215</v>
      </c>
      <c r="J544" s="95">
        <v>5954067921</v>
      </c>
      <c r="K544" s="115">
        <v>5576785013</v>
      </c>
      <c r="L544" s="115">
        <v>4677312063</v>
      </c>
      <c r="M544" s="115">
        <v>7260775201.1197996</v>
      </c>
      <c r="N544" s="115">
        <v>8486451659.6928396</v>
      </c>
      <c r="O544" s="115">
        <v>6702981961.1634407</v>
      </c>
      <c r="P544" s="115">
        <v>10465546313.265301</v>
      </c>
      <c r="Q544" s="115">
        <v>7447887199.6592302</v>
      </c>
      <c r="R544" s="115">
        <v>7985794933.5677309</v>
      </c>
      <c r="S544" s="115">
        <v>7868912611.3999996</v>
      </c>
      <c r="T544" s="115">
        <v>13833950984.969999</v>
      </c>
      <c r="U544" s="115">
        <v>13242556441.181499</v>
      </c>
      <c r="V544" s="138"/>
      <c r="W544" s="138"/>
      <c r="X544" s="138"/>
      <c r="Y544" s="138"/>
      <c r="Z544" s="138"/>
      <c r="AA544" s="138"/>
      <c r="AB544" s="138"/>
      <c r="AC544" s="138"/>
      <c r="AD544" s="138"/>
      <c r="AE544" s="138"/>
      <c r="AF544" s="138"/>
      <c r="AG544" s="138"/>
      <c r="AH544" s="138"/>
      <c r="AI544" s="138"/>
      <c r="AJ544" s="138"/>
      <c r="AK544" s="138"/>
      <c r="AL544" s="138"/>
      <c r="AM544" s="138"/>
      <c r="AN544" s="138"/>
      <c r="AO544" s="138"/>
      <c r="AP544" s="138"/>
      <c r="AQ544" s="138"/>
      <c r="AR544" s="138"/>
      <c r="AS544" s="138"/>
      <c r="AT544" s="138"/>
      <c r="AU544" s="138"/>
      <c r="AV544" s="138"/>
      <c r="AW544" s="138"/>
      <c r="AX544" s="138"/>
      <c r="AY544" s="138"/>
      <c r="AZ544" s="138"/>
      <c r="BA544" s="138"/>
      <c r="BB544" s="138"/>
    </row>
    <row r="545" spans="1:54">
      <c r="A545" s="89" t="s">
        <v>5492</v>
      </c>
      <c r="B545" s="89" t="s">
        <v>7682</v>
      </c>
      <c r="C545" s="95">
        <v>0</v>
      </c>
      <c r="D545" s="95">
        <v>0</v>
      </c>
      <c r="E545" s="115">
        <v>0</v>
      </c>
      <c r="F545" s="115">
        <v>0</v>
      </c>
      <c r="G545" s="115">
        <v>0</v>
      </c>
      <c r="H545" s="115">
        <v>0</v>
      </c>
      <c r="I545" s="115">
        <v>0</v>
      </c>
      <c r="J545" s="95">
        <v>0</v>
      </c>
      <c r="K545" s="115">
        <v>0</v>
      </c>
      <c r="L545" s="115">
        <v>0</v>
      </c>
      <c r="M545" s="115">
        <v>0</v>
      </c>
      <c r="N545" s="115">
        <v>6449634835.3477001</v>
      </c>
      <c r="O545" s="115">
        <v>6966936516.5387402</v>
      </c>
      <c r="P545" s="115">
        <v>7088416455.7459097</v>
      </c>
      <c r="Q545" s="115">
        <v>7481402953.5153208</v>
      </c>
      <c r="R545" s="115">
        <v>8553789371.4394903</v>
      </c>
      <c r="S545" s="115">
        <v>10360772226.73</v>
      </c>
      <c r="T545" s="115">
        <v>12113503935.290001</v>
      </c>
      <c r="U545" s="115">
        <v>9901461978.0686989</v>
      </c>
      <c r="V545" s="138"/>
      <c r="W545" s="138"/>
      <c r="X545" s="138"/>
      <c r="Y545" s="138"/>
      <c r="Z545" s="138"/>
      <c r="AA545" s="138"/>
      <c r="AB545" s="138"/>
      <c r="AC545" s="138"/>
      <c r="AD545" s="138"/>
      <c r="AE545" s="138"/>
      <c r="AF545" s="138"/>
      <c r="AG545" s="138"/>
      <c r="AH545" s="138"/>
      <c r="AI545" s="138"/>
      <c r="AJ545" s="138"/>
      <c r="AK545" s="138"/>
      <c r="AL545" s="138"/>
      <c r="AM545" s="138"/>
      <c r="AN545" s="138"/>
      <c r="AO545" s="138"/>
      <c r="AP545" s="138"/>
      <c r="AQ545" s="138"/>
      <c r="AR545" s="138"/>
      <c r="AS545" s="138"/>
      <c r="AT545" s="138"/>
      <c r="AU545" s="138"/>
      <c r="AV545" s="138"/>
      <c r="AW545" s="138"/>
      <c r="AX545" s="138"/>
      <c r="AY545" s="138"/>
      <c r="AZ545" s="138"/>
      <c r="BA545" s="138"/>
      <c r="BB545" s="138"/>
    </row>
    <row r="546" spans="1:54">
      <c r="A546" s="89" t="s">
        <v>5494</v>
      </c>
      <c r="B546" s="89" t="s">
        <v>176</v>
      </c>
      <c r="C546" s="95">
        <v>0</v>
      </c>
      <c r="D546" s="95">
        <v>0</v>
      </c>
      <c r="E546" s="115">
        <v>0</v>
      </c>
      <c r="F546" s="115">
        <v>0</v>
      </c>
      <c r="G546" s="115">
        <v>0</v>
      </c>
      <c r="H546" s="115">
        <v>0</v>
      </c>
      <c r="I546" s="115">
        <v>0</v>
      </c>
      <c r="J546" s="95">
        <v>0</v>
      </c>
      <c r="K546" s="115">
        <v>0</v>
      </c>
      <c r="L546" s="115">
        <v>0</v>
      </c>
      <c r="M546" s="115">
        <v>0</v>
      </c>
      <c r="N546" s="115">
        <v>913631055.90978003</v>
      </c>
      <c r="O546" s="115">
        <v>941896852.69073999</v>
      </c>
      <c r="P546" s="115">
        <v>698283817.98291004</v>
      </c>
      <c r="Q546" s="115">
        <v>13880433.10032</v>
      </c>
      <c r="R546" s="115">
        <v>11585574.51149</v>
      </c>
      <c r="S546" s="115">
        <v>11273690.02</v>
      </c>
      <c r="T546" s="115">
        <v>14541146.390000001</v>
      </c>
      <c r="U546" s="115">
        <v>765468965.21382999</v>
      </c>
      <c r="V546" s="138"/>
      <c r="W546" s="138"/>
      <c r="X546" s="138"/>
      <c r="Y546" s="138"/>
      <c r="Z546" s="138"/>
      <c r="AA546" s="138"/>
      <c r="AB546" s="138"/>
      <c r="AC546" s="138"/>
      <c r="AD546" s="138"/>
      <c r="AE546" s="138"/>
      <c r="AF546" s="138"/>
      <c r="AG546" s="138"/>
      <c r="AH546" s="138"/>
      <c r="AI546" s="138"/>
      <c r="AJ546" s="138"/>
      <c r="AK546" s="138"/>
      <c r="AL546" s="138"/>
      <c r="AM546" s="138"/>
      <c r="AN546" s="138"/>
      <c r="AO546" s="138"/>
      <c r="AP546" s="138"/>
      <c r="AQ546" s="138"/>
      <c r="AR546" s="138"/>
      <c r="AS546" s="138"/>
      <c r="AT546" s="138"/>
      <c r="AU546" s="138"/>
      <c r="AV546" s="138"/>
      <c r="AW546" s="138"/>
      <c r="AX546" s="138"/>
      <c r="AY546" s="138"/>
      <c r="AZ546" s="138"/>
      <c r="BA546" s="138"/>
      <c r="BB546" s="138"/>
    </row>
    <row r="547" spans="1:54" ht="25.5">
      <c r="A547" s="89" t="s">
        <v>5521</v>
      </c>
      <c r="B547" s="89" t="s">
        <v>2962</v>
      </c>
      <c r="C547" s="95">
        <v>0</v>
      </c>
      <c r="D547" s="95">
        <v>0</v>
      </c>
      <c r="E547" s="115">
        <v>0</v>
      </c>
      <c r="F547" s="115">
        <v>0</v>
      </c>
      <c r="G547" s="115">
        <v>0</v>
      </c>
      <c r="H547" s="115">
        <v>0</v>
      </c>
      <c r="I547" s="115">
        <v>0</v>
      </c>
      <c r="J547" s="95">
        <v>0</v>
      </c>
      <c r="K547" s="115">
        <v>0</v>
      </c>
      <c r="L547" s="115">
        <v>0</v>
      </c>
      <c r="M547" s="115">
        <v>0</v>
      </c>
      <c r="N547" s="115">
        <v>612741278.21599996</v>
      </c>
      <c r="O547" s="115">
        <v>598171138.17999995</v>
      </c>
      <c r="P547" s="115">
        <v>565224957.35599995</v>
      </c>
      <c r="Q547" s="115">
        <v>717706540.49199998</v>
      </c>
      <c r="R547" s="115">
        <v>768242633.77900004</v>
      </c>
      <c r="S547" s="115">
        <v>929411183.62</v>
      </c>
      <c r="T547" s="115">
        <v>1148640980</v>
      </c>
      <c r="U547" s="115">
        <v>1186675574.5020001</v>
      </c>
      <c r="V547" s="138"/>
      <c r="W547" s="138"/>
      <c r="X547" s="138"/>
      <c r="Y547" s="138"/>
      <c r="Z547" s="138"/>
      <c r="AA547" s="138"/>
      <c r="AB547" s="138"/>
      <c r="AC547" s="138"/>
      <c r="AD547" s="138"/>
      <c r="AE547" s="138"/>
      <c r="AF547" s="138"/>
      <c r="AG547" s="138"/>
      <c r="AH547" s="138"/>
      <c r="AI547" s="138"/>
      <c r="AJ547" s="138"/>
      <c r="AK547" s="138"/>
      <c r="AL547" s="138"/>
      <c r="AM547" s="138"/>
      <c r="AN547" s="138"/>
      <c r="AO547" s="138"/>
      <c r="AP547" s="138"/>
      <c r="AQ547" s="138"/>
      <c r="AR547" s="138"/>
      <c r="AS547" s="138"/>
      <c r="AT547" s="138"/>
      <c r="AU547" s="138"/>
      <c r="AV547" s="138"/>
      <c r="AW547" s="138"/>
      <c r="AX547" s="138"/>
      <c r="AY547" s="138"/>
      <c r="AZ547" s="138"/>
      <c r="BA547" s="138"/>
      <c r="BB547" s="138"/>
    </row>
    <row r="548" spans="1:54">
      <c r="A548" s="89" t="s">
        <v>5537</v>
      </c>
      <c r="B548" s="89" t="s">
        <v>215</v>
      </c>
      <c r="C548" s="95">
        <v>0</v>
      </c>
      <c r="D548" s="95">
        <v>0</v>
      </c>
      <c r="E548" s="115">
        <v>0</v>
      </c>
      <c r="F548" s="115">
        <v>0</v>
      </c>
      <c r="G548" s="115">
        <v>0</v>
      </c>
      <c r="H548" s="115">
        <v>0</v>
      </c>
      <c r="I548" s="115">
        <v>0</v>
      </c>
      <c r="J548" s="95">
        <v>0</v>
      </c>
      <c r="K548" s="115">
        <v>0</v>
      </c>
      <c r="L548" s="115">
        <v>0</v>
      </c>
      <c r="M548" s="115">
        <v>0</v>
      </c>
      <c r="N548" s="115">
        <v>0</v>
      </c>
      <c r="O548" s="115">
        <v>0</v>
      </c>
      <c r="P548" s="115">
        <v>0</v>
      </c>
      <c r="Q548" s="115">
        <v>0</v>
      </c>
      <c r="R548" s="115">
        <v>0</v>
      </c>
      <c r="S548" s="115">
        <v>0</v>
      </c>
      <c r="T548" s="115">
        <v>0</v>
      </c>
      <c r="U548" s="115">
        <v>0</v>
      </c>
      <c r="V548" s="138"/>
      <c r="W548" s="138"/>
      <c r="X548" s="138"/>
      <c r="Y548" s="138"/>
      <c r="Z548" s="138"/>
      <c r="AA548" s="138"/>
      <c r="AB548" s="138"/>
      <c r="AC548" s="138"/>
      <c r="AD548" s="138"/>
      <c r="AE548" s="138"/>
      <c r="AF548" s="138"/>
      <c r="AG548" s="138"/>
      <c r="AH548" s="138"/>
      <c r="AI548" s="138"/>
      <c r="AJ548" s="138"/>
      <c r="AK548" s="138"/>
      <c r="AL548" s="138"/>
      <c r="AM548" s="138"/>
      <c r="AN548" s="138"/>
      <c r="AO548" s="138"/>
      <c r="AP548" s="138"/>
      <c r="AQ548" s="138"/>
      <c r="AR548" s="138"/>
      <c r="AS548" s="138"/>
      <c r="AT548" s="138"/>
      <c r="AU548" s="138"/>
      <c r="AV548" s="138"/>
      <c r="AW548" s="138"/>
      <c r="AX548" s="138"/>
      <c r="AY548" s="138"/>
      <c r="AZ548" s="138"/>
      <c r="BA548" s="138"/>
      <c r="BB548" s="138"/>
    </row>
    <row r="549" spans="1:54">
      <c r="A549" s="89" t="s">
        <v>5544</v>
      </c>
      <c r="B549" s="89" t="s">
        <v>5545</v>
      </c>
      <c r="C549" s="95">
        <v>0</v>
      </c>
      <c r="D549" s="95">
        <v>0</v>
      </c>
      <c r="E549" s="115">
        <v>0</v>
      </c>
      <c r="F549" s="115">
        <v>0</v>
      </c>
      <c r="G549" s="115">
        <v>0</v>
      </c>
      <c r="H549" s="115">
        <v>0</v>
      </c>
      <c r="I549" s="115">
        <v>0</v>
      </c>
      <c r="J549" s="95">
        <v>0</v>
      </c>
      <c r="K549" s="115">
        <v>0</v>
      </c>
      <c r="L549" s="115">
        <v>0</v>
      </c>
      <c r="M549" s="115">
        <v>0</v>
      </c>
      <c r="N549" s="115">
        <v>4923262501.22192</v>
      </c>
      <c r="O549" s="115">
        <v>5426868525.6680002</v>
      </c>
      <c r="P549" s="115">
        <v>5824907680.4069996</v>
      </c>
      <c r="Q549" s="115">
        <v>6749815979.9230003</v>
      </c>
      <c r="R549" s="115">
        <v>7773961163.1490002</v>
      </c>
      <c r="S549" s="115">
        <v>9420087353.1000004</v>
      </c>
      <c r="T549" s="115">
        <v>10950321808.91</v>
      </c>
      <c r="U549" s="115">
        <v>7949317438.35287</v>
      </c>
      <c r="V549" s="138"/>
      <c r="W549" s="138"/>
      <c r="X549" s="138"/>
      <c r="Y549" s="138"/>
      <c r="Z549" s="138"/>
      <c r="AA549" s="138"/>
      <c r="AB549" s="138"/>
      <c r="AC549" s="138"/>
      <c r="AD549" s="138"/>
      <c r="AE549" s="138"/>
      <c r="AF549" s="138"/>
      <c r="AG549" s="138"/>
      <c r="AH549" s="138"/>
      <c r="AI549" s="138"/>
      <c r="AJ549" s="138"/>
      <c r="AK549" s="138"/>
      <c r="AL549" s="138"/>
      <c r="AM549" s="138"/>
      <c r="AN549" s="138"/>
      <c r="AO549" s="138"/>
      <c r="AP549" s="138"/>
      <c r="AQ549" s="138"/>
      <c r="AR549" s="138"/>
      <c r="AS549" s="138"/>
      <c r="AT549" s="138"/>
      <c r="AU549" s="138"/>
      <c r="AV549" s="138"/>
      <c r="AW549" s="138"/>
      <c r="AX549" s="138"/>
      <c r="AY549" s="138"/>
      <c r="AZ549" s="138"/>
      <c r="BA549" s="138"/>
      <c r="BB549" s="138"/>
    </row>
    <row r="550" spans="1:54">
      <c r="A550" s="89" t="s">
        <v>5555</v>
      </c>
      <c r="B550" s="89" t="s">
        <v>968</v>
      </c>
      <c r="C550" s="95">
        <v>0</v>
      </c>
      <c r="D550" s="95">
        <v>0</v>
      </c>
      <c r="E550" s="115">
        <v>0</v>
      </c>
      <c r="F550" s="115">
        <v>0</v>
      </c>
      <c r="G550" s="115">
        <v>0</v>
      </c>
      <c r="H550" s="115">
        <v>0</v>
      </c>
      <c r="I550" s="115">
        <v>0</v>
      </c>
      <c r="J550" s="95">
        <v>0</v>
      </c>
      <c r="K550" s="115">
        <v>0</v>
      </c>
      <c r="L550" s="115">
        <v>0</v>
      </c>
      <c r="M550" s="115">
        <v>0</v>
      </c>
      <c r="N550" s="115">
        <v>0</v>
      </c>
      <c r="O550" s="115">
        <v>0</v>
      </c>
      <c r="P550" s="115">
        <v>0</v>
      </c>
      <c r="Q550" s="115">
        <v>0</v>
      </c>
      <c r="R550" s="115">
        <v>0</v>
      </c>
      <c r="S550" s="115">
        <v>0</v>
      </c>
      <c r="T550" s="115">
        <v>0</v>
      </c>
      <c r="U550" s="115">
        <v>0</v>
      </c>
      <c r="V550" s="138"/>
      <c r="W550" s="138"/>
      <c r="X550" s="138"/>
      <c r="Y550" s="138"/>
      <c r="Z550" s="138"/>
      <c r="AA550" s="138"/>
      <c r="AB550" s="138"/>
      <c r="AC550" s="138"/>
      <c r="AD550" s="138"/>
      <c r="AE550" s="138"/>
      <c r="AF550" s="138"/>
      <c r="AG550" s="138"/>
      <c r="AH550" s="138"/>
      <c r="AI550" s="138"/>
      <c r="AJ550" s="138"/>
      <c r="AK550" s="138"/>
      <c r="AL550" s="138"/>
      <c r="AM550" s="138"/>
      <c r="AN550" s="138"/>
      <c r="AO550" s="138"/>
      <c r="AP550" s="138"/>
      <c r="AQ550" s="138"/>
      <c r="AR550" s="138"/>
      <c r="AS550" s="138"/>
      <c r="AT550" s="138"/>
      <c r="AU550" s="138"/>
      <c r="AV550" s="138"/>
      <c r="AW550" s="138"/>
      <c r="AX550" s="138"/>
      <c r="AY550" s="138"/>
      <c r="AZ550" s="138"/>
      <c r="BA550" s="138"/>
      <c r="BB550" s="138"/>
    </row>
    <row r="551" spans="1:54">
      <c r="A551" s="89" t="s">
        <v>5571</v>
      </c>
      <c r="B551" s="89" t="s">
        <v>4395</v>
      </c>
      <c r="C551" s="95">
        <v>191820382</v>
      </c>
      <c r="D551" s="95">
        <v>202589119</v>
      </c>
      <c r="E551" s="115">
        <v>558588157</v>
      </c>
      <c r="F551" s="115">
        <v>355123521</v>
      </c>
      <c r="G551" s="115">
        <v>200391223</v>
      </c>
      <c r="H551" s="115">
        <v>302760800</v>
      </c>
      <c r="I551" s="115">
        <v>467902678</v>
      </c>
      <c r="J551" s="95">
        <v>378852024</v>
      </c>
      <c r="K551" s="115">
        <v>4584826075</v>
      </c>
      <c r="L551" s="115">
        <v>5004112848</v>
      </c>
      <c r="M551" s="115">
        <v>12475543604.1332</v>
      </c>
      <c r="N551" s="115">
        <v>6318017567.7582102</v>
      </c>
      <c r="O551" s="115">
        <v>7648393621.8750591</v>
      </c>
      <c r="P551" s="115">
        <v>856220687.37679005</v>
      </c>
      <c r="Q551" s="115">
        <v>779043503.05359995</v>
      </c>
      <c r="R551" s="115">
        <v>834676129.60210001</v>
      </c>
      <c r="S551" s="115">
        <v>3236344659.6500001</v>
      </c>
      <c r="T551" s="115">
        <v>3719814710.4299998</v>
      </c>
      <c r="U551" s="115">
        <v>4294818962.5513301</v>
      </c>
      <c r="V551" s="138"/>
      <c r="W551" s="138"/>
      <c r="X551" s="138"/>
      <c r="Y551" s="138"/>
      <c r="Z551" s="138"/>
      <c r="AA551" s="138"/>
      <c r="AB551" s="138"/>
      <c r="AC551" s="138"/>
      <c r="AD551" s="138"/>
      <c r="AE551" s="138"/>
      <c r="AF551" s="138"/>
      <c r="AG551" s="138"/>
      <c r="AH551" s="138"/>
      <c r="AI551" s="138"/>
      <c r="AJ551" s="138"/>
      <c r="AK551" s="138"/>
      <c r="AL551" s="138"/>
      <c r="AM551" s="138"/>
      <c r="AN551" s="138"/>
      <c r="AO551" s="138"/>
      <c r="AP551" s="138"/>
      <c r="AQ551" s="138"/>
      <c r="AR551" s="138"/>
      <c r="AS551" s="138"/>
      <c r="AT551" s="138"/>
      <c r="AU551" s="138"/>
      <c r="AV551" s="138"/>
      <c r="AW551" s="138"/>
      <c r="AX551" s="138"/>
      <c r="AY551" s="138"/>
      <c r="AZ551" s="138"/>
      <c r="BA551" s="138"/>
      <c r="BB551" s="138"/>
    </row>
    <row r="552" spans="1:54">
      <c r="A552" s="89" t="s">
        <v>5572</v>
      </c>
      <c r="B552" s="89" t="s">
        <v>5573</v>
      </c>
      <c r="C552" s="95">
        <v>7400780</v>
      </c>
      <c r="D552" s="95">
        <v>456339</v>
      </c>
      <c r="E552" s="115">
        <v>11751450</v>
      </c>
      <c r="F552" s="115">
        <v>2589636</v>
      </c>
      <c r="G552" s="115">
        <v>311734</v>
      </c>
      <c r="H552" s="115">
        <v>87694139</v>
      </c>
      <c r="I552" s="115">
        <v>718198</v>
      </c>
      <c r="J552" s="95">
        <v>1010946</v>
      </c>
      <c r="K552" s="115">
        <v>4511930877</v>
      </c>
      <c r="L552" s="115">
        <v>4525532571</v>
      </c>
      <c r="M552" s="115">
        <v>12401732981.158001</v>
      </c>
      <c r="N552" s="115">
        <v>6239222792.9639997</v>
      </c>
      <c r="O552" s="115">
        <v>6905616910.2867498</v>
      </c>
      <c r="P552" s="115">
        <v>672788226.35839999</v>
      </c>
      <c r="Q552" s="115">
        <v>706927432.54540002</v>
      </c>
      <c r="R552" s="115">
        <v>761357308.10598993</v>
      </c>
      <c r="S552" s="115">
        <v>3229794131.0700002</v>
      </c>
      <c r="T552" s="115">
        <v>3714363566.6199999</v>
      </c>
      <c r="U552" s="115">
        <v>4285069734.2028399</v>
      </c>
      <c r="V552" s="138"/>
      <c r="W552" s="138"/>
      <c r="X552" s="138"/>
      <c r="Y552" s="138"/>
      <c r="Z552" s="138"/>
      <c r="AA552" s="138"/>
      <c r="AB552" s="138"/>
      <c r="AC552" s="138"/>
      <c r="AD552" s="138"/>
      <c r="AE552" s="138"/>
      <c r="AF552" s="138"/>
      <c r="AG552" s="138"/>
      <c r="AH552" s="138"/>
      <c r="AI552" s="138"/>
      <c r="AJ552" s="138"/>
      <c r="AK552" s="138"/>
      <c r="AL552" s="138"/>
      <c r="AM552" s="138"/>
      <c r="AN552" s="138"/>
      <c r="AO552" s="138"/>
      <c r="AP552" s="138"/>
      <c r="AQ552" s="138"/>
      <c r="AR552" s="138"/>
      <c r="AS552" s="138"/>
      <c r="AT552" s="138"/>
      <c r="AU552" s="138"/>
      <c r="AV552" s="138"/>
      <c r="AW552" s="138"/>
      <c r="AX552" s="138"/>
      <c r="AY552" s="138"/>
      <c r="AZ552" s="138"/>
      <c r="BA552" s="138"/>
      <c r="BB552" s="138"/>
    </row>
    <row r="553" spans="1:54">
      <c r="A553" s="89" t="s">
        <v>5577</v>
      </c>
      <c r="B553" s="89" t="s">
        <v>4702</v>
      </c>
      <c r="C553" s="95">
        <v>61527156</v>
      </c>
      <c r="D553" s="95">
        <v>14511502</v>
      </c>
      <c r="E553" s="115">
        <v>55593560</v>
      </c>
      <c r="F553" s="115">
        <v>27684028</v>
      </c>
      <c r="G553" s="115">
        <v>168386230</v>
      </c>
      <c r="H553" s="115">
        <v>0</v>
      </c>
      <c r="I553" s="115">
        <v>0</v>
      </c>
      <c r="J553" s="95">
        <v>0</v>
      </c>
      <c r="K553" s="115">
        <v>2188009</v>
      </c>
      <c r="L553" s="115">
        <v>31595155</v>
      </c>
      <c r="M553" s="115">
        <v>75244.12</v>
      </c>
      <c r="N553" s="115">
        <v>2758538.3492800002</v>
      </c>
      <c r="O553" s="115">
        <v>1383913.4653699999</v>
      </c>
      <c r="P553" s="115">
        <v>181784.39271000001</v>
      </c>
      <c r="Q553" s="115">
        <v>527324.57711000007</v>
      </c>
      <c r="R553" s="115">
        <v>434019.30311000004</v>
      </c>
      <c r="S553" s="115">
        <v>2186921.25</v>
      </c>
      <c r="T553" s="115">
        <v>152002.45000000001</v>
      </c>
      <c r="U553" s="115">
        <v>1589124.71441</v>
      </c>
      <c r="V553" s="138"/>
      <c r="W553" s="138"/>
      <c r="X553" s="138"/>
      <c r="Y553" s="138"/>
      <c r="Z553" s="138"/>
      <c r="AA553" s="138"/>
      <c r="AB553" s="138"/>
      <c r="AC553" s="138"/>
      <c r="AD553" s="138"/>
      <c r="AE553" s="138"/>
      <c r="AF553" s="138"/>
      <c r="AG553" s="138"/>
      <c r="AH553" s="138"/>
      <c r="AI553" s="138"/>
      <c r="AJ553" s="138"/>
      <c r="AK553" s="138"/>
      <c r="AL553" s="138"/>
      <c r="AM553" s="138"/>
      <c r="AN553" s="138"/>
      <c r="AO553" s="138"/>
      <c r="AP553" s="138"/>
      <c r="AQ553" s="138"/>
      <c r="AR553" s="138"/>
      <c r="AS553" s="138"/>
      <c r="AT553" s="138"/>
      <c r="AU553" s="138"/>
      <c r="AV553" s="138"/>
      <c r="AW553" s="138"/>
      <c r="AX553" s="138"/>
      <c r="AY553" s="138"/>
      <c r="AZ553" s="138"/>
      <c r="BA553" s="138"/>
      <c r="BB553" s="138"/>
    </row>
    <row r="554" spans="1:54">
      <c r="A554" s="89" t="s">
        <v>5582</v>
      </c>
      <c r="B554" s="89" t="s">
        <v>4411</v>
      </c>
      <c r="C554" s="95">
        <v>122892446</v>
      </c>
      <c r="D554" s="95">
        <v>187621278</v>
      </c>
      <c r="E554" s="115">
        <v>491243147</v>
      </c>
      <c r="F554" s="115">
        <v>324849857</v>
      </c>
      <c r="G554" s="115">
        <v>31693259</v>
      </c>
      <c r="H554" s="115">
        <v>215066661</v>
      </c>
      <c r="I554" s="115">
        <v>467184480</v>
      </c>
      <c r="J554" s="95">
        <v>377841078</v>
      </c>
      <c r="K554" s="115">
        <v>70707189</v>
      </c>
      <c r="L554" s="115">
        <v>446985122</v>
      </c>
      <c r="M554" s="115">
        <v>73735378.855190009</v>
      </c>
      <c r="N554" s="115">
        <v>76036236.444929987</v>
      </c>
      <c r="O554" s="115">
        <v>741392798.12293994</v>
      </c>
      <c r="P554" s="115">
        <v>183250676.62568</v>
      </c>
      <c r="Q554" s="115">
        <v>71588745.931089997</v>
      </c>
      <c r="R554" s="115">
        <v>72884802.193000004</v>
      </c>
      <c r="S554" s="115">
        <v>4363607.33</v>
      </c>
      <c r="T554" s="115">
        <v>5299141.37</v>
      </c>
      <c r="U554" s="115">
        <v>8160103.6340800002</v>
      </c>
      <c r="V554" s="138"/>
      <c r="W554" s="138"/>
      <c r="X554" s="138"/>
      <c r="Y554" s="138"/>
      <c r="Z554" s="138"/>
      <c r="AA554" s="138"/>
      <c r="AB554" s="138"/>
      <c r="AC554" s="138"/>
      <c r="AD554" s="138"/>
      <c r="AE554" s="138"/>
      <c r="AF554" s="138"/>
      <c r="AG554" s="138"/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</row>
    <row r="555" spans="1:54">
      <c r="A555" s="89" t="s">
        <v>5590</v>
      </c>
      <c r="B555" s="89" t="s">
        <v>5591</v>
      </c>
      <c r="C555" s="95">
        <v>49032982240</v>
      </c>
      <c r="D555" s="95">
        <v>58944792424</v>
      </c>
      <c r="E555" s="115">
        <v>59335995003</v>
      </c>
      <c r="F555" s="115">
        <v>51171980395</v>
      </c>
      <c r="G555" s="115">
        <v>39343074448</v>
      </c>
      <c r="H555" s="115">
        <v>38358893027</v>
      </c>
      <c r="I555" s="115">
        <v>45603360163</v>
      </c>
      <c r="J555" s="95">
        <v>68385916054</v>
      </c>
      <c r="K555" s="115">
        <v>110023466684</v>
      </c>
      <c r="L555" s="115">
        <v>102023708812</v>
      </c>
      <c r="M555" s="115">
        <v>69425652620.622803</v>
      </c>
      <c r="N555" s="115">
        <v>116004045302.633</v>
      </c>
      <c r="O555" s="115">
        <v>119161151828.198</v>
      </c>
      <c r="P555" s="115">
        <v>176990305305.14001</v>
      </c>
      <c r="Q555" s="115">
        <v>170565068365</v>
      </c>
      <c r="R555" s="115">
        <v>273421715543.41599</v>
      </c>
      <c r="S555" s="115">
        <v>257753459295.44</v>
      </c>
      <c r="T555" s="115">
        <v>250925477073.45001</v>
      </c>
      <c r="U555" s="115">
        <v>251805762720.979</v>
      </c>
      <c r="V555" s="138"/>
      <c r="W555" s="138"/>
      <c r="X555" s="138"/>
      <c r="Y555" s="138"/>
      <c r="Z555" s="138"/>
      <c r="AA555" s="138"/>
      <c r="AB555" s="138"/>
      <c r="AC555" s="138"/>
      <c r="AD555" s="138"/>
      <c r="AE555" s="138"/>
      <c r="AF555" s="138"/>
      <c r="AG555" s="138"/>
      <c r="AH555" s="138"/>
      <c r="AI555" s="138"/>
      <c r="AJ555" s="138"/>
      <c r="AK555" s="138"/>
      <c r="AL555" s="138"/>
      <c r="AM555" s="138"/>
      <c r="AN555" s="138"/>
      <c r="AO555" s="138"/>
      <c r="AP555" s="138"/>
      <c r="AQ555" s="138"/>
      <c r="AR555" s="138"/>
      <c r="AS555" s="138"/>
      <c r="AT555" s="138"/>
      <c r="AU555" s="138"/>
      <c r="AV555" s="138"/>
      <c r="AW555" s="138"/>
      <c r="AX555" s="138"/>
      <c r="AY555" s="138"/>
      <c r="AZ555" s="138"/>
      <c r="BA555" s="138"/>
      <c r="BB555" s="138"/>
    </row>
    <row r="556" spans="1:54">
      <c r="A556" s="89" t="s">
        <v>7723</v>
      </c>
      <c r="B556" s="89" t="s">
        <v>867</v>
      </c>
      <c r="C556" s="95">
        <v>14559692931</v>
      </c>
      <c r="D556" s="95">
        <v>14941856870</v>
      </c>
      <c r="E556" s="115">
        <v>16011638399</v>
      </c>
      <c r="F556" s="115">
        <v>15620651220</v>
      </c>
      <c r="G556" s="115">
        <v>16592934759</v>
      </c>
      <c r="H556" s="115">
        <v>17109345519</v>
      </c>
      <c r="I556" s="115">
        <v>18499050318</v>
      </c>
      <c r="J556" s="95">
        <v>19628240439</v>
      </c>
      <c r="K556" s="115">
        <v>25002450226</v>
      </c>
      <c r="L556" s="115">
        <v>29802171036</v>
      </c>
      <c r="M556" s="115">
        <v>28967586577.354198</v>
      </c>
      <c r="N556" s="115">
        <v>0</v>
      </c>
      <c r="O556" s="115">
        <v>0</v>
      </c>
      <c r="P556" s="115">
        <v>0</v>
      </c>
      <c r="Q556" s="115">
        <v>0</v>
      </c>
      <c r="R556" s="115">
        <v>0</v>
      </c>
      <c r="S556" s="115">
        <v>0</v>
      </c>
      <c r="T556" s="115">
        <v>0</v>
      </c>
      <c r="U556" s="115">
        <v>0</v>
      </c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8"/>
      <c r="AG556" s="138"/>
      <c r="AH556" s="138"/>
      <c r="AI556" s="138"/>
      <c r="AJ556" s="138"/>
      <c r="AK556" s="138"/>
      <c r="AL556" s="138"/>
      <c r="AM556" s="138"/>
      <c r="AN556" s="138"/>
      <c r="AO556" s="138"/>
      <c r="AP556" s="138"/>
      <c r="AQ556" s="138"/>
      <c r="AR556" s="138"/>
      <c r="AS556" s="138"/>
      <c r="AT556" s="138"/>
      <c r="AU556" s="138"/>
      <c r="AV556" s="138"/>
      <c r="AW556" s="138"/>
      <c r="AX556" s="138"/>
      <c r="AY556" s="138"/>
      <c r="AZ556" s="138"/>
      <c r="BA556" s="138"/>
      <c r="BB556" s="138"/>
    </row>
    <row r="557" spans="1:54">
      <c r="A557" s="89" t="s">
        <v>5592</v>
      </c>
      <c r="B557" s="89" t="s">
        <v>1242</v>
      </c>
      <c r="C557" s="95">
        <v>202441924</v>
      </c>
      <c r="D557" s="95">
        <v>228388489</v>
      </c>
      <c r="E557" s="115">
        <v>533900421</v>
      </c>
      <c r="F557" s="115">
        <v>423761475</v>
      </c>
      <c r="G557" s="115">
        <v>260369628</v>
      </c>
      <c r="H557" s="115">
        <v>302217609</v>
      </c>
      <c r="I557" s="115">
        <v>321133144</v>
      </c>
      <c r="J557" s="95">
        <v>388907718</v>
      </c>
      <c r="K557" s="115">
        <v>411505562</v>
      </c>
      <c r="L557" s="115">
        <v>730187078</v>
      </c>
      <c r="M557" s="115">
        <v>436652893.52016997</v>
      </c>
      <c r="N557" s="115">
        <v>426299331.72377002</v>
      </c>
      <c r="O557" s="115">
        <v>437774132.24517</v>
      </c>
      <c r="P557" s="115">
        <v>633436591.33302999</v>
      </c>
      <c r="Q557" s="115">
        <v>542441096.56360996</v>
      </c>
      <c r="R557" s="115">
        <v>673989581.47336996</v>
      </c>
      <c r="S557" s="115">
        <v>695984677.08000004</v>
      </c>
      <c r="T557" s="115">
        <v>552084940.22000003</v>
      </c>
      <c r="U557" s="115">
        <v>737328241.21008992</v>
      </c>
      <c r="V557" s="138"/>
      <c r="W557" s="138"/>
      <c r="X557" s="138"/>
      <c r="Y557" s="138"/>
      <c r="Z557" s="138"/>
      <c r="AA557" s="138"/>
      <c r="AB557" s="138"/>
      <c r="AC557" s="138"/>
      <c r="AD557" s="138"/>
      <c r="AE557" s="138"/>
      <c r="AF557" s="138"/>
      <c r="AG557" s="138"/>
      <c r="AH557" s="138"/>
      <c r="AI557" s="138"/>
      <c r="AJ557" s="138"/>
      <c r="AK557" s="138"/>
      <c r="AL557" s="138"/>
      <c r="AM557" s="138"/>
      <c r="AN557" s="138"/>
      <c r="AO557" s="138"/>
      <c r="AP557" s="138"/>
      <c r="AQ557" s="138"/>
      <c r="AR557" s="138"/>
      <c r="AS557" s="138"/>
      <c r="AT557" s="138"/>
      <c r="AU557" s="138"/>
      <c r="AV557" s="138"/>
      <c r="AW557" s="138"/>
      <c r="AX557" s="138"/>
      <c r="AY557" s="138"/>
      <c r="AZ557" s="138"/>
      <c r="BA557" s="138"/>
      <c r="BB557" s="138"/>
    </row>
    <row r="558" spans="1:54">
      <c r="A558" s="89" t="s">
        <v>5602</v>
      </c>
      <c r="B558" s="89" t="s">
        <v>4512</v>
      </c>
      <c r="C558" s="95">
        <v>13881658610</v>
      </c>
      <c r="D558" s="95">
        <v>27116629597</v>
      </c>
      <c r="E558" s="115">
        <v>27952655690</v>
      </c>
      <c r="F558" s="115">
        <v>17402106730</v>
      </c>
      <c r="G558" s="115">
        <v>16540853375</v>
      </c>
      <c r="H558" s="115">
        <v>10943313638</v>
      </c>
      <c r="I558" s="115">
        <v>11884858291</v>
      </c>
      <c r="J558" s="95">
        <v>33383790854</v>
      </c>
      <c r="K558" s="115">
        <v>70039211172</v>
      </c>
      <c r="L558" s="115">
        <v>58653571851</v>
      </c>
      <c r="M558" s="115">
        <v>26725641856.4603</v>
      </c>
      <c r="N558" s="115">
        <v>47537751792.537399</v>
      </c>
      <c r="O558" s="115">
        <v>55854767336.051003</v>
      </c>
      <c r="P558" s="115">
        <v>88978997316.872208</v>
      </c>
      <c r="Q558" s="115">
        <v>93098133405.672409</v>
      </c>
      <c r="R558" s="115">
        <v>159411896085.45999</v>
      </c>
      <c r="S558" s="115">
        <v>129237006998.03999</v>
      </c>
      <c r="T558" s="115">
        <v>129025693977.27</v>
      </c>
      <c r="U558" s="115">
        <v>116117999491.873</v>
      </c>
      <c r="V558" s="138"/>
      <c r="W558" s="138"/>
      <c r="X558" s="138"/>
      <c r="Y558" s="138"/>
      <c r="Z558" s="138"/>
      <c r="AA558" s="138"/>
      <c r="AB558" s="138"/>
      <c r="AC558" s="138"/>
      <c r="AD558" s="138"/>
      <c r="AE558" s="138"/>
      <c r="AF558" s="138"/>
      <c r="AG558" s="138"/>
      <c r="AH558" s="138"/>
      <c r="AI558" s="138"/>
      <c r="AJ558" s="138"/>
      <c r="AK558" s="138"/>
      <c r="AL558" s="138"/>
      <c r="AM558" s="138"/>
      <c r="AN558" s="138"/>
      <c r="AO558" s="138"/>
      <c r="AP558" s="138"/>
      <c r="AQ558" s="138"/>
      <c r="AR558" s="138"/>
      <c r="AS558" s="138"/>
      <c r="AT558" s="138"/>
      <c r="AU558" s="138"/>
      <c r="AV558" s="138"/>
      <c r="AW558" s="138"/>
      <c r="AX558" s="138"/>
      <c r="AY558" s="138"/>
      <c r="AZ558" s="138"/>
      <c r="BA558" s="138"/>
      <c r="BB558" s="138"/>
    </row>
    <row r="559" spans="1:54">
      <c r="A559" s="89" t="s">
        <v>5625</v>
      </c>
      <c r="B559" s="89" t="s">
        <v>4426</v>
      </c>
      <c r="C559" s="95">
        <v>0</v>
      </c>
      <c r="D559" s="95">
        <v>0</v>
      </c>
      <c r="E559" s="115">
        <v>0</v>
      </c>
      <c r="F559" s="115">
        <v>0</v>
      </c>
      <c r="G559" s="115">
        <v>0</v>
      </c>
      <c r="H559" s="115">
        <v>0</v>
      </c>
      <c r="I559" s="115">
        <v>0</v>
      </c>
      <c r="J559" s="95">
        <v>0</v>
      </c>
      <c r="K559" s="115">
        <v>0</v>
      </c>
      <c r="L559" s="115">
        <v>0</v>
      </c>
      <c r="M559" s="115">
        <v>0</v>
      </c>
      <c r="N559" s="115">
        <v>45175848624.245598</v>
      </c>
      <c r="O559" s="115">
        <v>44051985921.076797</v>
      </c>
      <c r="P559" s="115">
        <v>72887470019.691696</v>
      </c>
      <c r="Q559" s="115">
        <v>54270294170.990601</v>
      </c>
      <c r="R559" s="115">
        <v>78104381393.530197</v>
      </c>
      <c r="S559" s="115">
        <v>88128752411.080002</v>
      </c>
      <c r="T559" s="115">
        <v>90697827340.779999</v>
      </c>
      <c r="U559" s="115">
        <v>105982448867.965</v>
      </c>
      <c r="V559" s="138"/>
      <c r="W559" s="138"/>
      <c r="X559" s="138"/>
      <c r="Y559" s="138"/>
      <c r="Z559" s="138"/>
      <c r="AA559" s="138"/>
      <c r="AB559" s="138"/>
      <c r="AC559" s="138"/>
      <c r="AD559" s="138"/>
      <c r="AE559" s="138"/>
      <c r="AF559" s="138"/>
      <c r="AG559" s="138"/>
      <c r="AH559" s="138"/>
      <c r="AI559" s="138"/>
      <c r="AJ559" s="138"/>
      <c r="AK559" s="138"/>
      <c r="AL559" s="138"/>
      <c r="AM559" s="138"/>
      <c r="AN559" s="138"/>
      <c r="AO559" s="138"/>
      <c r="AP559" s="138"/>
      <c r="AQ559" s="138"/>
      <c r="AR559" s="138"/>
      <c r="AS559" s="138"/>
      <c r="AT559" s="138"/>
      <c r="AU559" s="138"/>
      <c r="AV559" s="138"/>
      <c r="AW559" s="138"/>
      <c r="AX559" s="138"/>
      <c r="AY559" s="138"/>
      <c r="AZ559" s="138"/>
      <c r="BA559" s="138"/>
      <c r="BB559" s="138"/>
    </row>
    <row r="560" spans="1:54">
      <c r="A560" s="89" t="s">
        <v>7724</v>
      </c>
      <c r="B560" s="89" t="s">
        <v>4426</v>
      </c>
      <c r="C560" s="95">
        <v>8740237048</v>
      </c>
      <c r="D560" s="95">
        <v>5202290061</v>
      </c>
      <c r="E560" s="115">
        <v>4616143157</v>
      </c>
      <c r="F560" s="115">
        <v>3261117255</v>
      </c>
      <c r="G560" s="115">
        <v>4743465345</v>
      </c>
      <c r="H560" s="115">
        <v>2938545440</v>
      </c>
      <c r="I560" s="115">
        <v>3167596139</v>
      </c>
      <c r="J560" s="95">
        <v>4230839489</v>
      </c>
      <c r="K560" s="115">
        <v>4060954709</v>
      </c>
      <c r="L560" s="115">
        <v>8727524710</v>
      </c>
      <c r="M560" s="115">
        <v>7114543836.9157696</v>
      </c>
      <c r="N560" s="115">
        <v>0</v>
      </c>
      <c r="O560" s="115">
        <v>0</v>
      </c>
      <c r="P560" s="115">
        <v>0</v>
      </c>
      <c r="Q560" s="115">
        <v>0</v>
      </c>
      <c r="R560" s="115">
        <v>0</v>
      </c>
      <c r="S560" s="115">
        <v>0</v>
      </c>
      <c r="T560" s="115">
        <v>0</v>
      </c>
      <c r="U560" s="115">
        <v>0</v>
      </c>
      <c r="V560" s="138"/>
      <c r="W560" s="138"/>
      <c r="X560" s="138"/>
      <c r="Y560" s="138"/>
      <c r="Z560" s="138"/>
      <c r="AA560" s="138"/>
      <c r="AB560" s="138"/>
      <c r="AC560" s="138"/>
      <c r="AD560" s="138"/>
      <c r="AE560" s="138"/>
      <c r="AF560" s="138"/>
      <c r="AG560" s="138"/>
      <c r="AH560" s="138"/>
      <c r="AI560" s="138"/>
      <c r="AJ560" s="138"/>
      <c r="AK560" s="138"/>
      <c r="AL560" s="138"/>
      <c r="AM560" s="138"/>
      <c r="AN560" s="138"/>
      <c r="AO560" s="138"/>
      <c r="AP560" s="138"/>
      <c r="AQ560" s="138"/>
      <c r="AR560" s="138"/>
      <c r="AS560" s="138"/>
      <c r="AT560" s="138"/>
      <c r="AU560" s="138"/>
      <c r="AV560" s="138"/>
      <c r="AW560" s="138"/>
      <c r="AX560" s="138"/>
      <c r="AY560" s="138"/>
      <c r="AZ560" s="138"/>
      <c r="BA560" s="138"/>
      <c r="BB560" s="138"/>
    </row>
    <row r="561" spans="1:54">
      <c r="A561" s="89" t="s">
        <v>7725</v>
      </c>
      <c r="B561" s="89" t="s">
        <v>7756</v>
      </c>
      <c r="C561" s="95">
        <v>49188949</v>
      </c>
      <c r="D561" s="95">
        <v>493011719</v>
      </c>
      <c r="E561" s="115">
        <v>604639944</v>
      </c>
      <c r="F561" s="115">
        <v>1208508673</v>
      </c>
      <c r="G561" s="115">
        <v>634272164</v>
      </c>
      <c r="H561" s="115">
        <v>866990652</v>
      </c>
      <c r="I561" s="115">
        <v>1011016459</v>
      </c>
      <c r="J561" s="95">
        <v>1976814509</v>
      </c>
      <c r="K561" s="115">
        <v>5318421204</v>
      </c>
      <c r="L561" s="115">
        <v>326508001</v>
      </c>
      <c r="M561" s="115">
        <v>330308102.39146996</v>
      </c>
      <c r="N561" s="115">
        <v>0</v>
      </c>
      <c r="O561" s="115">
        <v>0</v>
      </c>
      <c r="P561" s="115">
        <v>0</v>
      </c>
      <c r="Q561" s="115">
        <v>0</v>
      </c>
      <c r="R561" s="115">
        <v>0</v>
      </c>
      <c r="S561" s="115">
        <v>0</v>
      </c>
      <c r="T561" s="115">
        <v>0</v>
      </c>
      <c r="U561" s="115">
        <v>0</v>
      </c>
      <c r="V561" s="138"/>
      <c r="W561" s="138"/>
      <c r="X561" s="138"/>
      <c r="Y561" s="138"/>
      <c r="Z561" s="138"/>
      <c r="AA561" s="138"/>
      <c r="AB561" s="138"/>
      <c r="AC561" s="138"/>
      <c r="AD561" s="138"/>
      <c r="AE561" s="138"/>
      <c r="AF561" s="138"/>
      <c r="AG561" s="138"/>
      <c r="AH561" s="138"/>
      <c r="AI561" s="138"/>
      <c r="AJ561" s="138"/>
      <c r="AK561" s="138"/>
      <c r="AL561" s="138"/>
      <c r="AM561" s="138"/>
      <c r="AN561" s="138"/>
      <c r="AO561" s="138"/>
      <c r="AP561" s="138"/>
      <c r="AQ561" s="138"/>
      <c r="AR561" s="138"/>
      <c r="AS561" s="138"/>
      <c r="AT561" s="138"/>
      <c r="AU561" s="138"/>
      <c r="AV561" s="138"/>
      <c r="AW561" s="138"/>
      <c r="AX561" s="138"/>
      <c r="AY561" s="138"/>
      <c r="AZ561" s="138"/>
      <c r="BA561" s="138"/>
      <c r="BB561" s="138"/>
    </row>
    <row r="562" spans="1:54">
      <c r="A562" s="89" t="s">
        <v>7726</v>
      </c>
      <c r="B562" s="89" t="s">
        <v>7757</v>
      </c>
      <c r="C562" s="95">
        <v>1407844500</v>
      </c>
      <c r="D562" s="95">
        <v>2176793431</v>
      </c>
      <c r="E562" s="115">
        <v>2533491078</v>
      </c>
      <c r="F562" s="115">
        <v>2208709368</v>
      </c>
      <c r="G562" s="115">
        <v>1970302514</v>
      </c>
      <c r="H562" s="115">
        <v>2218470583</v>
      </c>
      <c r="I562" s="115">
        <v>1830950253</v>
      </c>
      <c r="J562" s="95">
        <v>2696837106</v>
      </c>
      <c r="K562" s="115">
        <v>2896625785</v>
      </c>
      <c r="L562" s="115">
        <v>1975716826</v>
      </c>
      <c r="M562" s="115">
        <v>2265393183.6054301</v>
      </c>
      <c r="N562" s="115">
        <v>0</v>
      </c>
      <c r="O562" s="115">
        <v>0</v>
      </c>
      <c r="P562" s="115">
        <v>0</v>
      </c>
      <c r="Q562" s="115">
        <v>0</v>
      </c>
      <c r="R562" s="115">
        <v>0</v>
      </c>
      <c r="S562" s="115">
        <v>0</v>
      </c>
      <c r="T562" s="115">
        <v>0</v>
      </c>
      <c r="U562" s="115">
        <v>0</v>
      </c>
      <c r="V562" s="138"/>
      <c r="W562" s="138"/>
      <c r="X562" s="138"/>
      <c r="Y562" s="138"/>
      <c r="Z562" s="138"/>
      <c r="AA562" s="138"/>
      <c r="AB562" s="138"/>
      <c r="AC562" s="138"/>
      <c r="AD562" s="138"/>
      <c r="AE562" s="138"/>
      <c r="AF562" s="138"/>
      <c r="AG562" s="138"/>
      <c r="AH562" s="138"/>
      <c r="AI562" s="138"/>
      <c r="AJ562" s="138"/>
      <c r="AK562" s="138"/>
      <c r="AL562" s="138"/>
      <c r="AM562" s="138"/>
      <c r="AN562" s="138"/>
      <c r="AO562" s="138"/>
      <c r="AP562" s="138"/>
      <c r="AQ562" s="138"/>
      <c r="AR562" s="138"/>
      <c r="AS562" s="138"/>
      <c r="AT562" s="138"/>
      <c r="AU562" s="138"/>
      <c r="AV562" s="138"/>
      <c r="AW562" s="138"/>
      <c r="AX562" s="138"/>
      <c r="AY562" s="138"/>
      <c r="AZ562" s="138"/>
      <c r="BA562" s="138"/>
      <c r="BB562" s="138"/>
    </row>
    <row r="563" spans="1:54">
      <c r="A563" s="89" t="s">
        <v>7727</v>
      </c>
      <c r="B563" s="89" t="s">
        <v>7751</v>
      </c>
      <c r="C563" s="95">
        <v>1648801786</v>
      </c>
      <c r="D563" s="95">
        <v>533202591</v>
      </c>
      <c r="E563" s="115">
        <v>583898353</v>
      </c>
      <c r="F563" s="115">
        <v>528394696</v>
      </c>
      <c r="G563" s="115">
        <v>334988363</v>
      </c>
      <c r="H563" s="115">
        <v>314664542</v>
      </c>
      <c r="I563" s="115">
        <v>603543566</v>
      </c>
      <c r="J563" s="95">
        <v>4884695675</v>
      </c>
      <c r="K563" s="115">
        <v>628787925</v>
      </c>
      <c r="L563" s="115">
        <v>1094551248</v>
      </c>
      <c r="M563" s="115">
        <v>2806759499.1449504</v>
      </c>
      <c r="N563" s="115">
        <v>0</v>
      </c>
      <c r="O563" s="115">
        <v>0</v>
      </c>
      <c r="P563" s="115">
        <v>0</v>
      </c>
      <c r="Q563" s="115">
        <v>0</v>
      </c>
      <c r="R563" s="115">
        <v>0</v>
      </c>
      <c r="S563" s="115">
        <v>0</v>
      </c>
      <c r="T563" s="115">
        <v>0</v>
      </c>
      <c r="U563" s="115">
        <v>0</v>
      </c>
      <c r="V563" s="138"/>
      <c r="W563" s="138"/>
      <c r="X563" s="138"/>
      <c r="Y563" s="138"/>
      <c r="Z563" s="138"/>
      <c r="AA563" s="138"/>
      <c r="AB563" s="138"/>
      <c r="AC563" s="138"/>
      <c r="AD563" s="138"/>
      <c r="AE563" s="138"/>
      <c r="AF563" s="138"/>
      <c r="AG563" s="138"/>
      <c r="AH563" s="138"/>
      <c r="AI563" s="138"/>
      <c r="AJ563" s="138"/>
      <c r="AK563" s="138"/>
      <c r="AL563" s="138"/>
      <c r="AM563" s="138"/>
      <c r="AN563" s="138"/>
      <c r="AO563" s="138"/>
      <c r="AP563" s="138"/>
      <c r="AQ563" s="138"/>
      <c r="AR563" s="138"/>
      <c r="AS563" s="138"/>
      <c r="AT563" s="138"/>
      <c r="AU563" s="138"/>
      <c r="AV563" s="138"/>
      <c r="AW563" s="138"/>
      <c r="AX563" s="138"/>
      <c r="AY563" s="138"/>
      <c r="AZ563" s="138"/>
      <c r="BA563" s="138"/>
      <c r="BB563" s="138"/>
    </row>
    <row r="564" spans="1:54" ht="38.25">
      <c r="A564" s="89" t="s">
        <v>5707</v>
      </c>
      <c r="B564" s="89" t="s">
        <v>5708</v>
      </c>
      <c r="C564" s="95">
        <v>0</v>
      </c>
      <c r="D564" s="95">
        <v>0</v>
      </c>
      <c r="E564" s="115">
        <v>0</v>
      </c>
      <c r="F564" s="115">
        <v>0</v>
      </c>
      <c r="G564" s="115">
        <v>0</v>
      </c>
      <c r="H564" s="115">
        <v>0</v>
      </c>
      <c r="I564" s="115">
        <v>0</v>
      </c>
      <c r="J564" s="95">
        <v>0</v>
      </c>
      <c r="K564" s="115">
        <v>0</v>
      </c>
      <c r="L564" s="115">
        <v>0</v>
      </c>
      <c r="M564" s="115">
        <v>0</v>
      </c>
      <c r="N564" s="115">
        <v>1142555313.17292</v>
      </c>
      <c r="O564" s="115">
        <v>3866740.1185999997</v>
      </c>
      <c r="P564" s="115">
        <v>441309118.99744999</v>
      </c>
      <c r="Q564" s="115">
        <v>234555452.99014002</v>
      </c>
      <c r="R564" s="115">
        <v>2546406.5058300002</v>
      </c>
      <c r="S564" s="115">
        <v>32499228.25</v>
      </c>
      <c r="T564" s="115">
        <v>27250585.890000001</v>
      </c>
      <c r="U564" s="115">
        <v>5409874.0015900005</v>
      </c>
      <c r="V564" s="138"/>
      <c r="W564" s="138"/>
      <c r="X564" s="138"/>
      <c r="Y564" s="138"/>
      <c r="Z564" s="138"/>
      <c r="AA564" s="138"/>
      <c r="AB564" s="138"/>
      <c r="AC564" s="138"/>
      <c r="AD564" s="138"/>
      <c r="AE564" s="138"/>
      <c r="AF564" s="138"/>
      <c r="AG564" s="138"/>
      <c r="AH564" s="138"/>
      <c r="AI564" s="138"/>
      <c r="AJ564" s="138"/>
      <c r="AK564" s="138"/>
      <c r="AL564" s="138"/>
      <c r="AM564" s="138"/>
      <c r="AN564" s="138"/>
      <c r="AO564" s="138"/>
      <c r="AP564" s="138"/>
      <c r="AQ564" s="138"/>
      <c r="AR564" s="138"/>
      <c r="AS564" s="138"/>
      <c r="AT564" s="138"/>
      <c r="AU564" s="138"/>
      <c r="AV564" s="138"/>
      <c r="AW564" s="138"/>
      <c r="AX564" s="138"/>
      <c r="AY564" s="138"/>
      <c r="AZ564" s="138"/>
      <c r="BA564" s="138"/>
      <c r="BB564" s="138"/>
    </row>
    <row r="565" spans="1:54" ht="38.25">
      <c r="A565" s="89" t="s">
        <v>5714</v>
      </c>
      <c r="B565" s="89" t="s">
        <v>5715</v>
      </c>
      <c r="C565" s="95">
        <v>0</v>
      </c>
      <c r="D565" s="95">
        <v>0</v>
      </c>
      <c r="E565" s="115">
        <v>0</v>
      </c>
      <c r="F565" s="115">
        <v>0</v>
      </c>
      <c r="G565" s="115">
        <v>0</v>
      </c>
      <c r="H565" s="115">
        <v>0</v>
      </c>
      <c r="I565" s="115">
        <v>0</v>
      </c>
      <c r="J565" s="95">
        <v>0</v>
      </c>
      <c r="K565" s="115">
        <v>0</v>
      </c>
      <c r="L565" s="115">
        <v>0</v>
      </c>
      <c r="M565" s="115">
        <v>0</v>
      </c>
      <c r="N565" s="115">
        <v>33397731.188999999</v>
      </c>
      <c r="O565" s="115">
        <v>33093559.337000001</v>
      </c>
      <c r="P565" s="115">
        <v>27513504.756029997</v>
      </c>
      <c r="Q565" s="115">
        <v>19142252.921130002</v>
      </c>
      <c r="R565" s="115">
        <v>5403.1840000000002</v>
      </c>
      <c r="S565" s="115">
        <v>23625165.960000001</v>
      </c>
      <c r="T565" s="115">
        <v>45370159.43</v>
      </c>
      <c r="U565" s="115">
        <v>21920064.814119998</v>
      </c>
      <c r="V565" s="138"/>
      <c r="W565" s="138"/>
      <c r="X565" s="138"/>
      <c r="Y565" s="138"/>
      <c r="Z565" s="138"/>
      <c r="AA565" s="138"/>
      <c r="AB565" s="138"/>
      <c r="AC565" s="138"/>
      <c r="AD565" s="138"/>
      <c r="AE565" s="138"/>
      <c r="AF565" s="138"/>
      <c r="AG565" s="138"/>
      <c r="AH565" s="138"/>
      <c r="AI565" s="138"/>
      <c r="AJ565" s="138"/>
      <c r="AK565" s="138"/>
      <c r="AL565" s="138"/>
      <c r="AM565" s="138"/>
      <c r="AN565" s="138"/>
      <c r="AO565" s="138"/>
      <c r="AP565" s="138"/>
      <c r="AQ565" s="138"/>
      <c r="AR565" s="138"/>
      <c r="AS565" s="138"/>
      <c r="AT565" s="138"/>
      <c r="AU565" s="138"/>
      <c r="AV565" s="138"/>
      <c r="AW565" s="138"/>
      <c r="AX565" s="138"/>
      <c r="AY565" s="138"/>
      <c r="AZ565" s="138"/>
      <c r="BA565" s="138"/>
      <c r="BB565" s="138"/>
    </row>
    <row r="566" spans="1:54" ht="38.25">
      <c r="A566" s="89" t="s">
        <v>5721</v>
      </c>
      <c r="B566" s="89" t="s">
        <v>5722</v>
      </c>
      <c r="C566" s="95">
        <v>0</v>
      </c>
      <c r="D566" s="95">
        <v>0</v>
      </c>
      <c r="E566" s="115">
        <v>0</v>
      </c>
      <c r="F566" s="115">
        <v>0</v>
      </c>
      <c r="G566" s="115">
        <v>0</v>
      </c>
      <c r="H566" s="115">
        <v>0</v>
      </c>
      <c r="I566" s="115">
        <v>0</v>
      </c>
      <c r="J566" s="95">
        <v>0</v>
      </c>
      <c r="K566" s="115">
        <v>0</v>
      </c>
      <c r="L566" s="115">
        <v>0</v>
      </c>
      <c r="M566" s="115">
        <v>0</v>
      </c>
      <c r="N566" s="115">
        <v>513682.38199999998</v>
      </c>
      <c r="O566" s="115">
        <v>4028569.3280000002</v>
      </c>
      <c r="P566" s="115">
        <v>123301171.389</v>
      </c>
      <c r="Q566" s="115">
        <v>12390835.42</v>
      </c>
      <c r="R566" s="115">
        <v>0</v>
      </c>
      <c r="S566" s="115">
        <v>19634894.420000002</v>
      </c>
      <c r="T566" s="115">
        <v>12343793.98</v>
      </c>
      <c r="U566" s="115">
        <v>6513302.0522100003</v>
      </c>
      <c r="V566" s="138"/>
      <c r="W566" s="138"/>
      <c r="X566" s="138"/>
      <c r="Y566" s="138"/>
      <c r="Z566" s="138"/>
      <c r="AA566" s="138"/>
      <c r="AB566" s="138"/>
      <c r="AC566" s="138"/>
      <c r="AD566" s="138"/>
      <c r="AE566" s="138"/>
      <c r="AF566" s="138"/>
      <c r="AG566" s="138"/>
      <c r="AH566" s="138"/>
      <c r="AI566" s="138"/>
      <c r="AJ566" s="138"/>
      <c r="AK566" s="138"/>
      <c r="AL566" s="138"/>
      <c r="AM566" s="138"/>
      <c r="AN566" s="138"/>
      <c r="AO566" s="138"/>
      <c r="AP566" s="138"/>
      <c r="AQ566" s="138"/>
      <c r="AR566" s="138"/>
      <c r="AS566" s="138"/>
      <c r="AT566" s="138"/>
      <c r="AU566" s="138"/>
      <c r="AV566" s="138"/>
      <c r="AW566" s="138"/>
      <c r="AX566" s="138"/>
      <c r="AY566" s="138"/>
      <c r="AZ566" s="138"/>
      <c r="BA566" s="138"/>
      <c r="BB566" s="138"/>
    </row>
    <row r="567" spans="1:54">
      <c r="A567" s="89" t="s">
        <v>7728</v>
      </c>
      <c r="B567" s="89" t="s">
        <v>7752</v>
      </c>
      <c r="C567" s="95">
        <v>8543116492</v>
      </c>
      <c r="D567" s="95">
        <v>8252619666</v>
      </c>
      <c r="E567" s="115">
        <v>6499627961</v>
      </c>
      <c r="F567" s="115">
        <v>10518730978</v>
      </c>
      <c r="G567" s="115">
        <v>-1734111700</v>
      </c>
      <c r="H567" s="115">
        <v>3665345044</v>
      </c>
      <c r="I567" s="115">
        <v>8285211993</v>
      </c>
      <c r="J567" s="95">
        <v>1195790264</v>
      </c>
      <c r="K567" s="115">
        <v>1665510101</v>
      </c>
      <c r="L567" s="115">
        <v>713478062</v>
      </c>
      <c r="M567" s="115">
        <v>778766671.23055005</v>
      </c>
      <c r="N567" s="115">
        <v>0</v>
      </c>
      <c r="O567" s="115">
        <v>0</v>
      </c>
      <c r="P567" s="115">
        <v>0</v>
      </c>
      <c r="Q567" s="115">
        <v>0</v>
      </c>
      <c r="R567" s="115">
        <v>0</v>
      </c>
      <c r="S567" s="115">
        <v>0</v>
      </c>
      <c r="T567" s="115">
        <v>0</v>
      </c>
      <c r="U567" s="115">
        <v>0</v>
      </c>
      <c r="V567" s="138"/>
      <c r="W567" s="138"/>
      <c r="X567" s="138"/>
      <c r="Y567" s="138"/>
      <c r="Z567" s="138"/>
      <c r="AA567" s="138"/>
      <c r="AB567" s="138"/>
      <c r="AC567" s="138"/>
      <c r="AD567" s="138"/>
      <c r="AE567" s="138"/>
      <c r="AF567" s="138"/>
      <c r="AG567" s="138"/>
      <c r="AH567" s="138"/>
      <c r="AI567" s="138"/>
      <c r="AJ567" s="138"/>
      <c r="AK567" s="138"/>
      <c r="AL567" s="138"/>
      <c r="AM567" s="138"/>
      <c r="AN567" s="138"/>
      <c r="AO567" s="138"/>
      <c r="AP567" s="138"/>
      <c r="AQ567" s="138"/>
      <c r="AR567" s="138"/>
      <c r="AS567" s="138"/>
      <c r="AT567" s="138"/>
      <c r="AU567" s="138"/>
      <c r="AV567" s="138"/>
      <c r="AW567" s="138"/>
      <c r="AX567" s="138"/>
      <c r="AY567" s="138"/>
      <c r="AZ567" s="138"/>
      <c r="BA567" s="138"/>
      <c r="BB567" s="138"/>
    </row>
    <row r="568" spans="1:54">
      <c r="A568" s="89" t="s">
        <v>5725</v>
      </c>
      <c r="B568" s="89" t="s">
        <v>5726</v>
      </c>
      <c r="C568" s="95">
        <v>0</v>
      </c>
      <c r="D568" s="95">
        <v>0</v>
      </c>
      <c r="E568" s="115">
        <v>0</v>
      </c>
      <c r="F568" s="115">
        <v>0</v>
      </c>
      <c r="G568" s="115">
        <v>0</v>
      </c>
      <c r="H568" s="115">
        <v>0</v>
      </c>
      <c r="I568" s="115">
        <v>0</v>
      </c>
      <c r="J568" s="95">
        <v>0</v>
      </c>
      <c r="K568" s="115">
        <v>0</v>
      </c>
      <c r="L568" s="115">
        <v>0</v>
      </c>
      <c r="M568" s="115">
        <v>0</v>
      </c>
      <c r="N568" s="115">
        <v>0</v>
      </c>
      <c r="O568" s="115">
        <v>0</v>
      </c>
      <c r="P568" s="115">
        <v>0</v>
      </c>
      <c r="Q568" s="115">
        <v>0</v>
      </c>
      <c r="R568" s="115">
        <v>86.376829999999998</v>
      </c>
      <c r="S568" s="115">
        <v>0</v>
      </c>
      <c r="T568" s="115">
        <v>0</v>
      </c>
      <c r="U568" s="115">
        <v>0</v>
      </c>
      <c r="V568" s="138"/>
      <c r="W568" s="138"/>
      <c r="X568" s="138"/>
      <c r="Y568" s="138"/>
      <c r="Z568" s="138"/>
      <c r="AA568" s="138"/>
      <c r="AB568" s="138"/>
      <c r="AC568" s="138"/>
      <c r="AD568" s="138"/>
      <c r="AE568" s="138"/>
      <c r="AF568" s="138"/>
      <c r="AG568" s="138"/>
      <c r="AH568" s="138"/>
      <c r="AI568" s="138"/>
      <c r="AJ568" s="138"/>
      <c r="AK568" s="138"/>
      <c r="AL568" s="138"/>
      <c r="AM568" s="138"/>
      <c r="AN568" s="138"/>
      <c r="AO568" s="138"/>
      <c r="AP568" s="138"/>
      <c r="AQ568" s="138"/>
      <c r="AR568" s="138"/>
      <c r="AS568" s="138"/>
      <c r="AT568" s="138"/>
      <c r="AU568" s="138"/>
      <c r="AV568" s="138"/>
      <c r="AW568" s="138"/>
      <c r="AX568" s="138"/>
      <c r="AY568" s="138"/>
      <c r="AZ568" s="138"/>
      <c r="BA568" s="138"/>
      <c r="BB568" s="138"/>
    </row>
    <row r="569" spans="1:54" ht="25.5">
      <c r="A569" s="89" t="s">
        <v>7683</v>
      </c>
      <c r="B569" s="89" t="s">
        <v>7684</v>
      </c>
      <c r="C569" s="95">
        <v>0</v>
      </c>
      <c r="D569" s="95">
        <v>0</v>
      </c>
      <c r="E569" s="115">
        <v>0</v>
      </c>
      <c r="F569" s="115">
        <v>0</v>
      </c>
      <c r="G569" s="115">
        <v>0</v>
      </c>
      <c r="H569" s="115">
        <v>0</v>
      </c>
      <c r="I569" s="115">
        <v>0</v>
      </c>
      <c r="J569" s="95">
        <v>0</v>
      </c>
      <c r="K569" s="115">
        <v>0</v>
      </c>
      <c r="L569" s="115">
        <v>0</v>
      </c>
      <c r="M569" s="115">
        <v>0</v>
      </c>
      <c r="N569" s="115">
        <v>0</v>
      </c>
      <c r="O569" s="115">
        <v>43004.315000000002</v>
      </c>
      <c r="P569" s="115">
        <v>43376.417000000001</v>
      </c>
      <c r="Q569" s="115">
        <v>27530.245999999999</v>
      </c>
      <c r="R569" s="115">
        <v>474696.63500000001</v>
      </c>
      <c r="S569" s="115">
        <v>81753.100000000006</v>
      </c>
      <c r="T569" s="115">
        <v>126112.58</v>
      </c>
      <c r="U569" s="115">
        <v>121285.91525000001</v>
      </c>
      <c r="V569" s="138"/>
      <c r="W569" s="138"/>
      <c r="X569" s="138"/>
      <c r="Y569" s="138"/>
      <c r="Z569" s="138"/>
      <c r="AA569" s="138"/>
      <c r="AB569" s="138"/>
      <c r="AC569" s="138"/>
      <c r="AD569" s="138"/>
      <c r="AE569" s="138"/>
      <c r="AF569" s="138"/>
      <c r="AG569" s="138"/>
      <c r="AH569" s="138"/>
      <c r="AI569" s="138"/>
      <c r="AJ569" s="138"/>
      <c r="AK569" s="138"/>
      <c r="AL569" s="138"/>
      <c r="AM569" s="138"/>
      <c r="AN569" s="138"/>
      <c r="AO569" s="138"/>
      <c r="AP569" s="138"/>
      <c r="AQ569" s="138"/>
      <c r="AR569" s="138"/>
      <c r="AS569" s="138"/>
      <c r="AT569" s="138"/>
      <c r="AU569" s="138"/>
      <c r="AV569" s="138"/>
      <c r="AW569" s="138"/>
      <c r="AX569" s="138"/>
      <c r="AY569" s="138"/>
      <c r="AZ569" s="138"/>
      <c r="BA569" s="138"/>
      <c r="BB569" s="138"/>
    </row>
    <row r="570" spans="1:54" ht="25.5">
      <c r="A570" s="89" t="s">
        <v>5730</v>
      </c>
      <c r="B570" s="89" t="s">
        <v>5731</v>
      </c>
      <c r="C570" s="95">
        <v>0</v>
      </c>
      <c r="D570" s="95">
        <v>0</v>
      </c>
      <c r="E570" s="115">
        <v>0</v>
      </c>
      <c r="F570" s="115">
        <v>0</v>
      </c>
      <c r="G570" s="115">
        <v>0</v>
      </c>
      <c r="H570" s="115">
        <v>0</v>
      </c>
      <c r="I570" s="115">
        <v>0</v>
      </c>
      <c r="J570" s="95">
        <v>0</v>
      </c>
      <c r="K570" s="115">
        <v>0</v>
      </c>
      <c r="L570" s="115">
        <v>0</v>
      </c>
      <c r="M570" s="115">
        <v>0</v>
      </c>
      <c r="N570" s="115">
        <v>0</v>
      </c>
      <c r="O570" s="115">
        <v>0</v>
      </c>
      <c r="P570" s="115">
        <v>0</v>
      </c>
      <c r="Q570" s="115">
        <v>0</v>
      </c>
      <c r="R570" s="115">
        <v>0</v>
      </c>
      <c r="S570" s="115">
        <v>0</v>
      </c>
      <c r="T570" s="115">
        <v>0</v>
      </c>
      <c r="U570" s="115">
        <v>0</v>
      </c>
      <c r="V570" s="138"/>
      <c r="W570" s="138"/>
      <c r="X570" s="138"/>
      <c r="Y570" s="138"/>
      <c r="Z570" s="138"/>
      <c r="AA570" s="138"/>
      <c r="AB570" s="138"/>
      <c r="AC570" s="138"/>
      <c r="AD570" s="138"/>
      <c r="AE570" s="138"/>
      <c r="AF570" s="138"/>
      <c r="AG570" s="138"/>
      <c r="AH570" s="138"/>
      <c r="AI570" s="138"/>
      <c r="AJ570" s="138"/>
      <c r="AK570" s="138"/>
      <c r="AL570" s="138"/>
      <c r="AM570" s="138"/>
      <c r="AN570" s="138"/>
      <c r="AO570" s="138"/>
      <c r="AP570" s="138"/>
      <c r="AQ570" s="138"/>
      <c r="AR570" s="138"/>
      <c r="AS570" s="138"/>
      <c r="AT570" s="138"/>
      <c r="AU570" s="138"/>
      <c r="AV570" s="138"/>
      <c r="AW570" s="138"/>
      <c r="AX570" s="138"/>
      <c r="AY570" s="138"/>
      <c r="AZ570" s="138"/>
      <c r="BA570" s="138"/>
      <c r="BB570" s="138"/>
    </row>
    <row r="571" spans="1:54">
      <c r="A571" s="89" t="s">
        <v>5733</v>
      </c>
      <c r="B571" s="89" t="s">
        <v>5734</v>
      </c>
      <c r="C571" s="95">
        <v>0</v>
      </c>
      <c r="D571" s="95">
        <v>0</v>
      </c>
      <c r="E571" s="115">
        <v>0</v>
      </c>
      <c r="F571" s="115">
        <v>0</v>
      </c>
      <c r="G571" s="115">
        <v>0</v>
      </c>
      <c r="H571" s="115">
        <v>0</v>
      </c>
      <c r="I571" s="115">
        <v>0</v>
      </c>
      <c r="J571" s="95">
        <v>0</v>
      </c>
      <c r="K571" s="115">
        <v>0</v>
      </c>
      <c r="L571" s="115">
        <v>0</v>
      </c>
      <c r="M571" s="115">
        <v>0</v>
      </c>
      <c r="N571" s="115">
        <v>6503.5810000000001</v>
      </c>
      <c r="O571" s="115">
        <v>4824286.1861499995</v>
      </c>
      <c r="P571" s="115">
        <v>592231.20584000007</v>
      </c>
      <c r="Q571" s="115">
        <v>3368419.9379799999</v>
      </c>
      <c r="R571" s="115">
        <v>3649290.2711700001</v>
      </c>
      <c r="S571" s="115">
        <v>3659063.93</v>
      </c>
      <c r="T571" s="115">
        <v>2825714.89</v>
      </c>
      <c r="U571" s="115">
        <v>2688068.2760000001</v>
      </c>
      <c r="V571" s="138"/>
      <c r="W571" s="138"/>
      <c r="X571" s="138"/>
      <c r="Y571" s="138"/>
      <c r="Z571" s="138"/>
      <c r="AA571" s="138"/>
      <c r="AB571" s="138"/>
      <c r="AC571" s="138"/>
      <c r="AD571" s="138"/>
      <c r="AE571" s="138"/>
      <c r="AF571" s="138"/>
      <c r="AG571" s="138"/>
      <c r="AH571" s="138"/>
      <c r="AI571" s="138"/>
      <c r="AJ571" s="138"/>
      <c r="AK571" s="138"/>
      <c r="AL571" s="138"/>
      <c r="AM571" s="138"/>
      <c r="AN571" s="138"/>
      <c r="AO571" s="138"/>
      <c r="AP571" s="138"/>
      <c r="AQ571" s="138"/>
      <c r="AR571" s="138"/>
      <c r="AS571" s="138"/>
      <c r="AT571" s="138"/>
      <c r="AU571" s="138"/>
      <c r="AV571" s="138"/>
      <c r="AW571" s="138"/>
      <c r="AX571" s="138"/>
      <c r="AY571" s="138"/>
      <c r="AZ571" s="138"/>
      <c r="BA571" s="138"/>
      <c r="BB571" s="138"/>
    </row>
    <row r="572" spans="1:54">
      <c r="A572" s="89" t="s">
        <v>5736</v>
      </c>
      <c r="B572" s="89" t="s">
        <v>5737</v>
      </c>
      <c r="C572" s="95">
        <v>0</v>
      </c>
      <c r="D572" s="95">
        <v>0</v>
      </c>
      <c r="E572" s="115">
        <v>0</v>
      </c>
      <c r="F572" s="115">
        <v>0</v>
      </c>
      <c r="G572" s="115">
        <v>0</v>
      </c>
      <c r="H572" s="115">
        <v>0</v>
      </c>
      <c r="I572" s="115">
        <v>0</v>
      </c>
      <c r="J572" s="95">
        <v>0</v>
      </c>
      <c r="K572" s="115">
        <v>0</v>
      </c>
      <c r="L572" s="115">
        <v>0</v>
      </c>
      <c r="M572" s="115">
        <v>0</v>
      </c>
      <c r="N572" s="115">
        <v>7412580812.3529701</v>
      </c>
      <c r="O572" s="115">
        <v>7066039711.6007195</v>
      </c>
      <c r="P572" s="115">
        <v>3465367792.1231403</v>
      </c>
      <c r="Q572" s="115">
        <v>7523798496.2556505</v>
      </c>
      <c r="R572" s="115">
        <v>16495899219.5686</v>
      </c>
      <c r="S572" s="115">
        <v>13211560302.59</v>
      </c>
      <c r="T572" s="115">
        <v>9190170546.9099998</v>
      </c>
      <c r="U572" s="115">
        <v>6485203758.1146507</v>
      </c>
      <c r="V572" s="138"/>
      <c r="W572" s="138"/>
      <c r="X572" s="138"/>
      <c r="Y572" s="138"/>
      <c r="Z572" s="138"/>
      <c r="AA572" s="138"/>
      <c r="AB572" s="138"/>
      <c r="AC572" s="138"/>
      <c r="AD572" s="138"/>
      <c r="AE572" s="138"/>
      <c r="AF572" s="138"/>
      <c r="AG572" s="138"/>
      <c r="AH572" s="138"/>
      <c r="AI572" s="138"/>
      <c r="AJ572" s="138"/>
      <c r="AK572" s="138"/>
      <c r="AL572" s="138"/>
      <c r="AM572" s="138"/>
      <c r="AN572" s="138"/>
      <c r="AO572" s="138"/>
      <c r="AP572" s="138"/>
      <c r="AQ572" s="138"/>
      <c r="AR572" s="138"/>
      <c r="AS572" s="138"/>
      <c r="AT572" s="138"/>
      <c r="AU572" s="138"/>
      <c r="AV572" s="138"/>
      <c r="AW572" s="138"/>
      <c r="AX572" s="138"/>
      <c r="AY572" s="138"/>
      <c r="AZ572" s="138"/>
      <c r="BA572" s="138"/>
      <c r="BB572" s="138"/>
    </row>
    <row r="573" spans="1:54">
      <c r="A573" s="89" t="s">
        <v>5740</v>
      </c>
      <c r="B573" s="89" t="s">
        <v>4650</v>
      </c>
      <c r="C573" s="95">
        <v>0</v>
      </c>
      <c r="D573" s="95">
        <v>0</v>
      </c>
      <c r="E573" s="115">
        <v>0</v>
      </c>
      <c r="F573" s="115">
        <v>0</v>
      </c>
      <c r="G573" s="115">
        <v>0</v>
      </c>
      <c r="H573" s="115">
        <v>0</v>
      </c>
      <c r="I573" s="115">
        <v>0</v>
      </c>
      <c r="J573" s="95">
        <v>0</v>
      </c>
      <c r="K573" s="115">
        <v>0</v>
      </c>
      <c r="L573" s="115">
        <v>0</v>
      </c>
      <c r="M573" s="115">
        <v>0</v>
      </c>
      <c r="N573" s="115">
        <v>2516331622.90206</v>
      </c>
      <c r="O573" s="115">
        <v>2846322378.31671</v>
      </c>
      <c r="P573" s="115">
        <v>1619065010.9198601</v>
      </c>
      <c r="Q573" s="115">
        <v>5114426997.2198896</v>
      </c>
      <c r="R573" s="115">
        <v>6666537762.91432</v>
      </c>
      <c r="S573" s="115">
        <v>11658978249.84</v>
      </c>
      <c r="T573" s="115">
        <v>7026271261.8999996</v>
      </c>
      <c r="U573" s="115">
        <v>8344071073.7526999</v>
      </c>
      <c r="V573" s="138"/>
      <c r="W573" s="138"/>
      <c r="X573" s="138"/>
      <c r="Y573" s="138"/>
      <c r="Z573" s="138"/>
      <c r="AA573" s="138"/>
      <c r="AB573" s="138"/>
      <c r="AC573" s="138"/>
      <c r="AD573" s="138"/>
      <c r="AE573" s="138"/>
      <c r="AF573" s="138"/>
      <c r="AG573" s="138"/>
      <c r="AH573" s="138"/>
      <c r="AI573" s="138"/>
      <c r="AJ573" s="138"/>
      <c r="AK573" s="138"/>
      <c r="AL573" s="138"/>
      <c r="AM573" s="138"/>
      <c r="AN573" s="138"/>
      <c r="AO573" s="138"/>
      <c r="AP573" s="138"/>
      <c r="AQ573" s="138"/>
      <c r="AR573" s="138"/>
      <c r="AS573" s="138"/>
      <c r="AT573" s="138"/>
      <c r="AU573" s="138"/>
      <c r="AV573" s="138"/>
      <c r="AW573" s="138"/>
      <c r="AX573" s="138"/>
      <c r="AY573" s="138"/>
      <c r="AZ573" s="138"/>
      <c r="BA573" s="138"/>
      <c r="BB573" s="138"/>
    </row>
    <row r="574" spans="1:54">
      <c r="A574" s="89" t="s">
        <v>7691</v>
      </c>
      <c r="B574" s="89" t="s">
        <v>7698</v>
      </c>
      <c r="C574" s="95">
        <v>0</v>
      </c>
      <c r="D574" s="95">
        <v>0</v>
      </c>
      <c r="E574" s="115">
        <v>0</v>
      </c>
      <c r="F574" s="115">
        <v>0</v>
      </c>
      <c r="G574" s="115">
        <v>0</v>
      </c>
      <c r="H574" s="115">
        <v>0</v>
      </c>
      <c r="I574" s="115">
        <v>0</v>
      </c>
      <c r="J574" s="95">
        <v>0</v>
      </c>
      <c r="K574" s="115">
        <v>0</v>
      </c>
      <c r="L574" s="115">
        <v>0</v>
      </c>
      <c r="M574" s="115">
        <v>0</v>
      </c>
      <c r="N574" s="115"/>
      <c r="O574" s="115"/>
      <c r="P574" s="115"/>
      <c r="Q574" s="115">
        <v>496.101</v>
      </c>
      <c r="R574" s="115">
        <v>9555.9162899999992</v>
      </c>
      <c r="S574" s="115">
        <v>2018.06</v>
      </c>
      <c r="T574" s="115">
        <v>2805.95</v>
      </c>
      <c r="U574" s="115">
        <v>2551.7710000000002</v>
      </c>
      <c r="V574" s="138"/>
      <c r="W574" s="138"/>
      <c r="X574" s="138"/>
      <c r="Y574" s="138"/>
      <c r="Z574" s="138"/>
      <c r="AA574" s="138"/>
      <c r="AB574" s="138"/>
      <c r="AC574" s="138"/>
      <c r="AD574" s="138"/>
      <c r="AE574" s="138"/>
      <c r="AF574" s="138"/>
      <c r="AG574" s="138"/>
      <c r="AH574" s="138"/>
      <c r="AI574" s="138"/>
      <c r="AJ574" s="138"/>
      <c r="AK574" s="138"/>
      <c r="AL574" s="138"/>
      <c r="AM574" s="138"/>
      <c r="AN574" s="138"/>
      <c r="AO574" s="138"/>
      <c r="AP574" s="138"/>
      <c r="AQ574" s="138"/>
      <c r="AR574" s="138"/>
      <c r="AS574" s="138"/>
      <c r="AT574" s="138"/>
      <c r="AU574" s="138"/>
      <c r="AV574" s="138"/>
      <c r="AW574" s="138"/>
      <c r="AX574" s="138"/>
      <c r="AY574" s="138"/>
      <c r="AZ574" s="138"/>
      <c r="BA574" s="138"/>
      <c r="BB574" s="138"/>
    </row>
    <row r="575" spans="1:54">
      <c r="A575" s="89" t="s">
        <v>7692</v>
      </c>
      <c r="B575" s="89" t="s">
        <v>7699</v>
      </c>
      <c r="C575" s="95">
        <v>0</v>
      </c>
      <c r="D575" s="95">
        <v>0</v>
      </c>
      <c r="E575" s="115">
        <v>0</v>
      </c>
      <c r="F575" s="115">
        <v>0</v>
      </c>
      <c r="G575" s="115">
        <v>0</v>
      </c>
      <c r="H575" s="115">
        <v>0</v>
      </c>
      <c r="I575" s="115">
        <v>0</v>
      </c>
      <c r="J575" s="95">
        <v>0</v>
      </c>
      <c r="K575" s="115">
        <v>0</v>
      </c>
      <c r="L575" s="115">
        <v>0</v>
      </c>
      <c r="M575" s="115">
        <v>0</v>
      </c>
      <c r="N575" s="115"/>
      <c r="O575" s="115"/>
      <c r="P575" s="115"/>
      <c r="Q575" s="115">
        <v>0</v>
      </c>
      <c r="R575" s="115">
        <v>0</v>
      </c>
      <c r="S575" s="115">
        <v>0</v>
      </c>
      <c r="T575" s="115">
        <v>0</v>
      </c>
      <c r="U575" s="115">
        <v>0</v>
      </c>
      <c r="V575" s="138"/>
      <c r="W575" s="138"/>
      <c r="X575" s="138"/>
      <c r="Y575" s="138"/>
      <c r="Z575" s="138"/>
      <c r="AA575" s="138"/>
      <c r="AB575" s="138"/>
      <c r="AC575" s="138"/>
      <c r="AD575" s="138"/>
      <c r="AE575" s="138"/>
      <c r="AF575" s="138"/>
      <c r="AG575" s="138"/>
      <c r="AH575" s="138"/>
      <c r="AI575" s="138"/>
      <c r="AJ575" s="138"/>
      <c r="AK575" s="138"/>
      <c r="AL575" s="138"/>
      <c r="AM575" s="138"/>
      <c r="AN575" s="138"/>
      <c r="AO575" s="138"/>
      <c r="AP575" s="138"/>
      <c r="AQ575" s="138"/>
      <c r="AR575" s="138"/>
      <c r="AS575" s="138"/>
      <c r="AT575" s="138"/>
      <c r="AU575" s="138"/>
      <c r="AV575" s="138"/>
      <c r="AW575" s="138"/>
      <c r="AX575" s="138"/>
      <c r="AY575" s="138"/>
      <c r="AZ575" s="138"/>
      <c r="BA575" s="138"/>
      <c r="BB575" s="138"/>
    </row>
    <row r="576" spans="1:54">
      <c r="A576" s="89" t="s">
        <v>7693</v>
      </c>
      <c r="B576" s="89" t="s">
        <v>7700</v>
      </c>
      <c r="C576" s="95">
        <v>0</v>
      </c>
      <c r="D576" s="95">
        <v>0</v>
      </c>
      <c r="E576" s="115">
        <v>0</v>
      </c>
      <c r="F576" s="115">
        <v>0</v>
      </c>
      <c r="G576" s="115">
        <v>0</v>
      </c>
      <c r="H576" s="115">
        <v>0</v>
      </c>
      <c r="I576" s="115">
        <v>0</v>
      </c>
      <c r="J576" s="95">
        <v>0</v>
      </c>
      <c r="K576" s="115">
        <v>0</v>
      </c>
      <c r="L576" s="115">
        <v>0</v>
      </c>
      <c r="M576" s="115">
        <v>0</v>
      </c>
      <c r="N576" s="115"/>
      <c r="O576" s="115"/>
      <c r="P576" s="115"/>
      <c r="Q576" s="115">
        <v>3601383.787</v>
      </c>
      <c r="R576" s="115">
        <v>240397.571</v>
      </c>
      <c r="S576" s="115">
        <v>2929649.37</v>
      </c>
      <c r="T576" s="115">
        <v>9354061.0700000003</v>
      </c>
      <c r="U576" s="115">
        <v>3167491.77</v>
      </c>
      <c r="V576" s="138"/>
      <c r="W576" s="138"/>
      <c r="X576" s="138"/>
      <c r="Y576" s="138"/>
      <c r="Z576" s="138"/>
      <c r="AA576" s="138"/>
      <c r="AB576" s="138"/>
      <c r="AC576" s="138"/>
      <c r="AD576" s="138"/>
      <c r="AE576" s="138"/>
      <c r="AF576" s="138"/>
      <c r="AG576" s="138"/>
      <c r="AH576" s="138"/>
      <c r="AI576" s="138"/>
      <c r="AJ576" s="138"/>
      <c r="AK576" s="138"/>
      <c r="AL576" s="138"/>
      <c r="AM576" s="138"/>
      <c r="AN576" s="138"/>
      <c r="AO576" s="138"/>
      <c r="AP576" s="138"/>
      <c r="AQ576" s="138"/>
      <c r="AR576" s="138"/>
      <c r="AS576" s="138"/>
      <c r="AT576" s="138"/>
      <c r="AU576" s="138"/>
      <c r="AV576" s="138"/>
      <c r="AW576" s="138"/>
      <c r="AX576" s="138"/>
      <c r="AY576" s="138"/>
      <c r="AZ576" s="138"/>
      <c r="BA576" s="138"/>
      <c r="BB576" s="138"/>
    </row>
    <row r="577" spans="1:54">
      <c r="A577" s="89" t="s">
        <v>5759</v>
      </c>
      <c r="B577" s="89" t="s">
        <v>5760</v>
      </c>
      <c r="C577" s="95">
        <v>0</v>
      </c>
      <c r="D577" s="95">
        <v>0</v>
      </c>
      <c r="E577" s="115">
        <v>0</v>
      </c>
      <c r="F577" s="115">
        <v>0</v>
      </c>
      <c r="G577" s="115">
        <v>0</v>
      </c>
      <c r="H577" s="115">
        <v>0</v>
      </c>
      <c r="I577" s="115">
        <v>0</v>
      </c>
      <c r="J577" s="95">
        <v>0</v>
      </c>
      <c r="K577" s="115">
        <v>0</v>
      </c>
      <c r="L577" s="115">
        <v>0</v>
      </c>
      <c r="M577" s="115">
        <v>0</v>
      </c>
      <c r="N577" s="115">
        <v>8172374691.0907698</v>
      </c>
      <c r="O577" s="115">
        <v>3792945839.5076799</v>
      </c>
      <c r="P577" s="115">
        <v>6007571270.4239006</v>
      </c>
      <c r="Q577" s="115">
        <v>5753505312.6270399</v>
      </c>
      <c r="R577" s="115">
        <v>7315581528.5116205</v>
      </c>
      <c r="S577" s="115">
        <v>9543566232.3899994</v>
      </c>
      <c r="T577" s="115">
        <v>9230552543.8500004</v>
      </c>
      <c r="U577" s="115">
        <v>6550454616.2108297</v>
      </c>
      <c r="V577" s="138"/>
      <c r="W577" s="138"/>
      <c r="X577" s="138"/>
      <c r="Y577" s="138"/>
      <c r="Z577" s="138"/>
      <c r="AA577" s="138"/>
      <c r="AB577" s="138"/>
      <c r="AC577" s="138"/>
      <c r="AD577" s="138"/>
      <c r="AE577" s="138"/>
      <c r="AF577" s="138"/>
      <c r="AG577" s="138"/>
      <c r="AH577" s="138"/>
      <c r="AI577" s="138"/>
      <c r="AJ577" s="138"/>
      <c r="AK577" s="138"/>
      <c r="AL577" s="138"/>
      <c r="AM577" s="138"/>
      <c r="AN577" s="138"/>
      <c r="AO577" s="138"/>
      <c r="AP577" s="138"/>
      <c r="AQ577" s="138"/>
      <c r="AR577" s="138"/>
      <c r="AS577" s="138"/>
      <c r="AT577" s="138"/>
      <c r="AU577" s="138"/>
      <c r="AV577" s="138"/>
      <c r="AW577" s="138"/>
      <c r="AX577" s="138"/>
      <c r="AY577" s="138"/>
      <c r="AZ577" s="138"/>
      <c r="BA577" s="138"/>
      <c r="BB577" s="138"/>
    </row>
    <row r="578" spans="1:54">
      <c r="A578" s="89" t="s">
        <v>5805</v>
      </c>
      <c r="B578" s="89" t="s">
        <v>5806</v>
      </c>
      <c r="C578" s="95">
        <v>0</v>
      </c>
      <c r="D578" s="95">
        <v>0</v>
      </c>
      <c r="E578" s="115">
        <v>0</v>
      </c>
      <c r="F578" s="115">
        <v>0</v>
      </c>
      <c r="G578" s="115">
        <v>0</v>
      </c>
      <c r="H578" s="115">
        <v>0</v>
      </c>
      <c r="I578" s="115">
        <v>0</v>
      </c>
      <c r="J578" s="95">
        <v>0</v>
      </c>
      <c r="K578" s="115">
        <v>0</v>
      </c>
      <c r="L578" s="115">
        <v>0</v>
      </c>
      <c r="M578" s="115">
        <v>0</v>
      </c>
      <c r="N578" s="115">
        <v>3570554070.6342001</v>
      </c>
      <c r="O578" s="115">
        <v>5051885922.48104</v>
      </c>
      <c r="P578" s="115">
        <v>2790025033.0717402</v>
      </c>
      <c r="Q578" s="115">
        <v>3964980679.6683998</v>
      </c>
      <c r="R578" s="115">
        <v>4721930104.3731394</v>
      </c>
      <c r="S578" s="115">
        <v>5141282075.8000002</v>
      </c>
      <c r="T578" s="115">
        <v>5016677163.6199999</v>
      </c>
      <c r="U578" s="115">
        <v>7462035090.74856</v>
      </c>
      <c r="V578" s="138"/>
      <c r="W578" s="138"/>
      <c r="X578" s="138"/>
      <c r="Y578" s="138"/>
      <c r="Z578" s="138"/>
      <c r="AA578" s="138"/>
      <c r="AB578" s="138"/>
      <c r="AC578" s="138"/>
      <c r="AD578" s="138"/>
      <c r="AE578" s="138"/>
      <c r="AF578" s="138"/>
      <c r="AG578" s="138"/>
      <c r="AH578" s="138"/>
      <c r="AI578" s="138"/>
      <c r="AJ578" s="138"/>
      <c r="AK578" s="138"/>
      <c r="AL578" s="138"/>
      <c r="AM578" s="138"/>
      <c r="AN578" s="138"/>
      <c r="AO578" s="138"/>
      <c r="AP578" s="138"/>
      <c r="AQ578" s="138"/>
      <c r="AR578" s="138"/>
      <c r="AS578" s="138"/>
      <c r="AT578" s="138"/>
      <c r="AU578" s="138"/>
      <c r="AV578" s="138"/>
      <c r="AW578" s="138"/>
      <c r="AX578" s="138"/>
      <c r="AY578" s="138"/>
      <c r="AZ578" s="138"/>
      <c r="BA578" s="138"/>
      <c r="BB578" s="138"/>
    </row>
    <row r="579" spans="1:54" ht="25.5">
      <c r="A579" s="89" t="s">
        <v>5845</v>
      </c>
      <c r="B579" s="89" t="s">
        <v>5846</v>
      </c>
      <c r="C579" s="95">
        <v>0</v>
      </c>
      <c r="D579" s="95">
        <v>0</v>
      </c>
      <c r="E579" s="115">
        <v>0</v>
      </c>
      <c r="F579" s="115">
        <v>0</v>
      </c>
      <c r="G579" s="115">
        <v>0</v>
      </c>
      <c r="H579" s="115">
        <v>0</v>
      </c>
      <c r="I579" s="115">
        <v>0</v>
      </c>
      <c r="J579" s="95">
        <v>0</v>
      </c>
      <c r="K579" s="115">
        <v>0</v>
      </c>
      <c r="L579" s="115">
        <v>0</v>
      </c>
      <c r="M579" s="115">
        <v>0</v>
      </c>
      <c r="N579" s="115">
        <v>5014397.0488599995</v>
      </c>
      <c r="O579" s="115">
        <v>3315407.5922900001</v>
      </c>
      <c r="P579" s="115">
        <v>4448151.4740000004</v>
      </c>
      <c r="Q579" s="115">
        <v>113487.088</v>
      </c>
      <c r="R579" s="115">
        <v>240289.465</v>
      </c>
      <c r="S579" s="115">
        <v>289593.49</v>
      </c>
      <c r="T579" s="115">
        <v>281218.42</v>
      </c>
      <c r="U579" s="115">
        <v>511257.18800000002</v>
      </c>
      <c r="V579" s="138"/>
      <c r="W579" s="138"/>
      <c r="X579" s="138"/>
      <c r="Y579" s="138"/>
      <c r="Z579" s="138"/>
      <c r="AA579" s="138"/>
      <c r="AB579" s="138"/>
      <c r="AC579" s="138"/>
      <c r="AD579" s="138"/>
      <c r="AE579" s="138"/>
      <c r="AF579" s="138"/>
      <c r="AG579" s="138"/>
      <c r="AH579" s="138"/>
      <c r="AI579" s="138"/>
      <c r="AJ579" s="138"/>
      <c r="AK579" s="138"/>
      <c r="AL579" s="138"/>
      <c r="AM579" s="138"/>
      <c r="AN579" s="138"/>
      <c r="AO579" s="138"/>
      <c r="AP579" s="138"/>
      <c r="AQ579" s="138"/>
      <c r="AR579" s="138"/>
      <c r="AS579" s="138"/>
      <c r="AT579" s="138"/>
      <c r="AU579" s="138"/>
      <c r="AV579" s="138"/>
      <c r="AW579" s="138"/>
      <c r="AX579" s="138"/>
      <c r="AY579" s="138"/>
      <c r="AZ579" s="138"/>
      <c r="BA579" s="138"/>
      <c r="BB579" s="138"/>
    </row>
    <row r="580" spans="1:54" ht="25.5">
      <c r="A580" s="89" t="s">
        <v>5850</v>
      </c>
      <c r="B580" s="89" t="s">
        <v>5851</v>
      </c>
      <c r="C580" s="95">
        <v>0</v>
      </c>
      <c r="D580" s="95">
        <v>0</v>
      </c>
      <c r="E580" s="115">
        <v>0</v>
      </c>
      <c r="F580" s="115">
        <v>0</v>
      </c>
      <c r="G580" s="115">
        <v>0</v>
      </c>
      <c r="H580" s="115">
        <v>0</v>
      </c>
      <c r="I580" s="115">
        <v>0</v>
      </c>
      <c r="J580" s="95">
        <v>0</v>
      </c>
      <c r="K580" s="115">
        <v>0</v>
      </c>
      <c r="L580" s="115">
        <v>0</v>
      </c>
      <c r="M580" s="115">
        <v>0</v>
      </c>
      <c r="N580" s="115">
        <v>9256430.6996599995</v>
      </c>
      <c r="O580" s="115">
        <v>10259020.042040002</v>
      </c>
      <c r="P580" s="115">
        <v>11164716.465469999</v>
      </c>
      <c r="Q580" s="115">
        <v>23953087.213470001</v>
      </c>
      <c r="R580" s="115">
        <v>23926797.439169999</v>
      </c>
      <c r="S580" s="115">
        <v>53265248.880000003</v>
      </c>
      <c r="T580" s="115">
        <v>33632621.640000001</v>
      </c>
      <c r="U580" s="115">
        <v>49482683.929919995</v>
      </c>
      <c r="V580" s="138"/>
      <c r="W580" s="138"/>
      <c r="X580" s="138"/>
      <c r="Y580" s="138"/>
      <c r="Z580" s="138"/>
      <c r="AA580" s="138"/>
      <c r="AB580" s="138"/>
      <c r="AC580" s="138"/>
      <c r="AD580" s="138"/>
      <c r="AE580" s="138"/>
      <c r="AF580" s="138"/>
      <c r="AG580" s="138"/>
      <c r="AH580" s="138"/>
      <c r="AI580" s="138"/>
      <c r="AJ580" s="138"/>
      <c r="AK580" s="138"/>
      <c r="AL580" s="138"/>
      <c r="AM580" s="138"/>
      <c r="AN580" s="138"/>
      <c r="AO580" s="138"/>
      <c r="AP580" s="138"/>
      <c r="AQ580" s="138"/>
      <c r="AR580" s="138"/>
      <c r="AS580" s="138"/>
      <c r="AT580" s="138"/>
      <c r="AU580" s="138"/>
      <c r="AV580" s="138"/>
      <c r="AW580" s="138"/>
      <c r="AX580" s="138"/>
      <c r="AY580" s="138"/>
      <c r="AZ580" s="138"/>
      <c r="BA580" s="138"/>
      <c r="BB580" s="138"/>
    </row>
    <row r="581" spans="1:54">
      <c r="A581" s="89" t="s">
        <v>5865</v>
      </c>
      <c r="B581" s="89" t="s">
        <v>5866</v>
      </c>
      <c r="C581" s="95">
        <v>0</v>
      </c>
      <c r="D581" s="95">
        <v>0</v>
      </c>
      <c r="E581" s="115">
        <v>0</v>
      </c>
      <c r="F581" s="115">
        <v>0</v>
      </c>
      <c r="G581" s="115">
        <v>0</v>
      </c>
      <c r="H581" s="115">
        <v>0</v>
      </c>
      <c r="I581" s="115">
        <v>0</v>
      </c>
      <c r="J581" s="95">
        <v>0</v>
      </c>
      <c r="K581" s="115">
        <v>0</v>
      </c>
      <c r="L581" s="115">
        <v>0</v>
      </c>
      <c r="M581" s="115">
        <v>0</v>
      </c>
      <c r="N581" s="115">
        <v>1560299.0730000001</v>
      </c>
      <c r="O581" s="115">
        <v>0</v>
      </c>
      <c r="P581" s="115">
        <v>0</v>
      </c>
      <c r="Q581" s="115">
        <v>335260.29800000001</v>
      </c>
      <c r="R581" s="115">
        <v>406944.22100000002</v>
      </c>
      <c r="S581" s="115">
        <v>341733.15</v>
      </c>
      <c r="T581" s="115">
        <v>55012225.07</v>
      </c>
      <c r="U581" s="115">
        <v>36405001.386720002</v>
      </c>
      <c r="V581" s="138"/>
      <c r="W581" s="138"/>
      <c r="X581" s="138"/>
      <c r="Y581" s="138"/>
      <c r="Z581" s="138"/>
      <c r="AA581" s="138"/>
      <c r="AB581" s="138"/>
      <c r="AC581" s="138"/>
      <c r="AD581" s="138"/>
      <c r="AE581" s="138"/>
      <c r="AF581" s="138"/>
      <c r="AG581" s="138"/>
      <c r="AH581" s="138"/>
      <c r="AI581" s="138"/>
      <c r="AJ581" s="138"/>
      <c r="AK581" s="138"/>
      <c r="AL581" s="138"/>
      <c r="AM581" s="138"/>
      <c r="AN581" s="138"/>
      <c r="AO581" s="138"/>
      <c r="AP581" s="138"/>
      <c r="AQ581" s="138"/>
      <c r="AR581" s="138"/>
      <c r="AS581" s="138"/>
      <c r="AT581" s="138"/>
      <c r="AU581" s="138"/>
      <c r="AV581" s="138"/>
      <c r="AW581" s="138"/>
      <c r="AX581" s="138"/>
      <c r="AY581" s="138"/>
      <c r="AZ581" s="138"/>
      <c r="BA581" s="138"/>
      <c r="BB581" s="138"/>
    </row>
    <row r="582" spans="1:54" ht="25.5">
      <c r="A582" s="89" t="s">
        <v>7801</v>
      </c>
      <c r="B582" s="89" t="s">
        <v>7802</v>
      </c>
      <c r="C582" s="95">
        <v>0</v>
      </c>
      <c r="D582" s="95">
        <v>0</v>
      </c>
      <c r="E582" s="115">
        <v>0</v>
      </c>
      <c r="F582" s="115">
        <v>0</v>
      </c>
      <c r="G582" s="115">
        <v>0</v>
      </c>
      <c r="H582" s="115">
        <v>0</v>
      </c>
      <c r="I582" s="115">
        <v>0</v>
      </c>
      <c r="J582" s="95">
        <v>0</v>
      </c>
      <c r="K582" s="115">
        <v>0</v>
      </c>
      <c r="L582" s="115">
        <v>0</v>
      </c>
      <c r="M582" s="115">
        <v>0</v>
      </c>
      <c r="N582" s="115">
        <v>0</v>
      </c>
      <c r="O582" s="115">
        <v>0</v>
      </c>
      <c r="P582" s="115">
        <v>0</v>
      </c>
      <c r="Q582" s="115">
        <v>0</v>
      </c>
      <c r="R582" s="115">
        <v>0</v>
      </c>
      <c r="S582" s="115">
        <v>0</v>
      </c>
      <c r="T582" s="115">
        <v>0</v>
      </c>
      <c r="U582" s="115">
        <v>0</v>
      </c>
      <c r="V582" s="138"/>
      <c r="W582" s="138"/>
      <c r="X582" s="138"/>
      <c r="Y582" s="138"/>
      <c r="Z582" s="138"/>
      <c r="AA582" s="138"/>
      <c r="AB582" s="138"/>
      <c r="AC582" s="138"/>
      <c r="AD582" s="138"/>
      <c r="AE582" s="138"/>
      <c r="AF582" s="138"/>
      <c r="AG582" s="138"/>
      <c r="AH582" s="138"/>
      <c r="AI582" s="138"/>
      <c r="AJ582" s="138"/>
      <c r="AK582" s="138"/>
      <c r="AL582" s="138"/>
      <c r="AM582" s="138"/>
      <c r="AN582" s="138"/>
      <c r="AO582" s="138"/>
      <c r="AP582" s="138"/>
      <c r="AQ582" s="138"/>
      <c r="AR582" s="138"/>
      <c r="AS582" s="138"/>
      <c r="AT582" s="138"/>
      <c r="AU582" s="138"/>
      <c r="AV582" s="138"/>
      <c r="AW582" s="138"/>
      <c r="AX582" s="138"/>
      <c r="AY582" s="138"/>
      <c r="AZ582" s="138"/>
      <c r="BA582" s="138"/>
      <c r="BB582" s="138"/>
    </row>
    <row r="583" spans="1:54" ht="25.5">
      <c r="A583" s="89" t="s">
        <v>5878</v>
      </c>
      <c r="B583" s="89" t="s">
        <v>5879</v>
      </c>
      <c r="C583" s="95">
        <v>-4159643977</v>
      </c>
      <c r="D583" s="95">
        <v>-4002988555</v>
      </c>
      <c r="E583" s="115">
        <v>-3396996240</v>
      </c>
      <c r="F583" s="115">
        <v>-2503124332</v>
      </c>
      <c r="G583" s="115">
        <v>-5518215365</v>
      </c>
      <c r="H583" s="115">
        <v>-9119834702</v>
      </c>
      <c r="I583" s="115">
        <v>-5573017755</v>
      </c>
      <c r="J583" s="95">
        <v>-6424723721</v>
      </c>
      <c r="K583" s="115">
        <v>-4676445670</v>
      </c>
      <c r="L583" s="115">
        <v>-2688895915</v>
      </c>
      <c r="M583" s="115">
        <v>-4264471271.9091802</v>
      </c>
      <c r="N583" s="115">
        <v>-2154215255</v>
      </c>
      <c r="O583" s="115">
        <v>-5819586952.1482601</v>
      </c>
      <c r="P583" s="115">
        <v>-1081893936.2692101</v>
      </c>
      <c r="Q583" s="115">
        <v>-2017131351.22771</v>
      </c>
      <c r="R583" s="115">
        <v>-1389121769.2816501</v>
      </c>
      <c r="S583" s="115">
        <v>-1460840146.5999999</v>
      </c>
      <c r="T583" s="140">
        <v>-2249107320.0500002</v>
      </c>
      <c r="U583" s="140">
        <v>-2179663436.9882298</v>
      </c>
      <c r="V583" s="138"/>
      <c r="W583" s="138"/>
      <c r="X583" s="138"/>
      <c r="Y583" s="138"/>
      <c r="Z583" s="138"/>
      <c r="AA583" s="138"/>
      <c r="AB583" s="138"/>
      <c r="AC583" s="138"/>
      <c r="AD583" s="138"/>
      <c r="AE583" s="138"/>
      <c r="AF583" s="138"/>
      <c r="AG583" s="138"/>
      <c r="AH583" s="138"/>
      <c r="AI583" s="138"/>
      <c r="AJ583" s="138"/>
      <c r="AK583" s="138"/>
      <c r="AL583" s="138"/>
      <c r="AM583" s="138"/>
      <c r="AN583" s="138"/>
      <c r="AO583" s="138"/>
      <c r="AP583" s="138"/>
      <c r="AQ583" s="138"/>
      <c r="AR583" s="138"/>
      <c r="AS583" s="138"/>
      <c r="AT583" s="138"/>
      <c r="AU583" s="138"/>
      <c r="AV583" s="138"/>
      <c r="AW583" s="138"/>
      <c r="AX583" s="138"/>
      <c r="AY583" s="138"/>
      <c r="AZ583" s="138"/>
      <c r="BA583" s="138"/>
      <c r="BB583" s="138"/>
    </row>
    <row r="584" spans="1:54" ht="25.5">
      <c r="A584" s="89" t="s">
        <v>7758</v>
      </c>
      <c r="B584" s="89" t="s">
        <v>7759</v>
      </c>
      <c r="C584" s="95">
        <v>740239586.10000002</v>
      </c>
      <c r="D584" s="95">
        <v>1413505489.1500001</v>
      </c>
      <c r="E584" s="115">
        <v>775701177.90999997</v>
      </c>
      <c r="F584" s="115">
        <v>1092538503.3699999</v>
      </c>
      <c r="G584" s="115">
        <v>2091033996.8</v>
      </c>
      <c r="H584" s="115">
        <v>2043521484.46</v>
      </c>
      <c r="I584" s="115">
        <v>2044926130.8699999</v>
      </c>
      <c r="J584" s="95">
        <v>1473514993.3599999</v>
      </c>
      <c r="K584" s="115">
        <v>-934501605.88</v>
      </c>
      <c r="L584" s="115">
        <v>251571956.91</v>
      </c>
      <c r="M584" s="115">
        <v>1931665097.1045702</v>
      </c>
      <c r="N584" s="115">
        <v>0</v>
      </c>
      <c r="O584" s="115">
        <v>0</v>
      </c>
      <c r="P584" s="115">
        <v>0</v>
      </c>
      <c r="Q584" s="115">
        <v>0</v>
      </c>
      <c r="R584" s="115">
        <v>0</v>
      </c>
      <c r="S584" s="115">
        <v>0</v>
      </c>
      <c r="T584" s="115">
        <v>0</v>
      </c>
      <c r="U584" s="115">
        <v>0</v>
      </c>
      <c r="V584" s="138"/>
      <c r="W584" s="138"/>
      <c r="X584" s="138"/>
      <c r="Y584" s="138"/>
      <c r="Z584" s="138"/>
      <c r="AA584" s="138"/>
      <c r="AB584" s="138"/>
      <c r="AC584" s="138"/>
      <c r="AD584" s="138"/>
      <c r="AE584" s="138"/>
      <c r="AF584" s="138"/>
      <c r="AG584" s="138"/>
      <c r="AH584" s="138"/>
      <c r="AI584" s="138"/>
      <c r="AJ584" s="138"/>
      <c r="AK584" s="138"/>
      <c r="AL584" s="138"/>
      <c r="AM584" s="138"/>
      <c r="AN584" s="138"/>
      <c r="AO584" s="138"/>
      <c r="AP584" s="138"/>
      <c r="AQ584" s="138"/>
      <c r="AR584" s="138"/>
      <c r="AS584" s="138"/>
      <c r="AT584" s="138"/>
      <c r="AU584" s="138"/>
      <c r="AV584" s="138"/>
      <c r="AW584" s="138"/>
      <c r="AX584" s="138"/>
      <c r="AY584" s="138"/>
      <c r="AZ584" s="138"/>
      <c r="BA584" s="138"/>
      <c r="BB584" s="138"/>
    </row>
    <row r="585" spans="1:54">
      <c r="A585" s="88">
        <v>6</v>
      </c>
      <c r="B585" s="88" t="s">
        <v>5906</v>
      </c>
      <c r="C585" s="112">
        <v>39942988796</v>
      </c>
      <c r="D585" s="104">
        <v>44066422744</v>
      </c>
      <c r="E585" s="113">
        <v>49728537800</v>
      </c>
      <c r="F585" s="113">
        <v>60015495978</v>
      </c>
      <c r="G585" s="113">
        <v>79796054908</v>
      </c>
      <c r="H585" s="113">
        <v>87903248257</v>
      </c>
      <c r="I585" s="113">
        <v>91674721041</v>
      </c>
      <c r="J585" s="104">
        <v>92869655420</v>
      </c>
      <c r="K585" s="113">
        <v>64388077606</v>
      </c>
      <c r="L585" s="113">
        <v>57800000347</v>
      </c>
      <c r="M585" s="113">
        <v>64902118438.693207</v>
      </c>
      <c r="N585" s="113">
        <v>70787966785.800293</v>
      </c>
      <c r="O585" s="113">
        <v>76381287504.029495</v>
      </c>
      <c r="P585" s="113">
        <v>65651286537.295998</v>
      </c>
      <c r="Q585" s="113">
        <v>90366432185.640198</v>
      </c>
      <c r="R585" s="113">
        <v>135978175065.63699</v>
      </c>
      <c r="S585" s="112">
        <v>143158116405.53</v>
      </c>
      <c r="T585" s="112">
        <v>134427617954.77</v>
      </c>
      <c r="U585" s="112">
        <v>127851664787.30901</v>
      </c>
      <c r="V585" s="138"/>
      <c r="W585" s="138"/>
      <c r="X585" s="138"/>
      <c r="Y585" s="138"/>
      <c r="Z585" s="138"/>
      <c r="AA585" s="138"/>
      <c r="AB585" s="138"/>
      <c r="AC585" s="138"/>
      <c r="AD585" s="138"/>
      <c r="AE585" s="138"/>
      <c r="AF585" s="138"/>
      <c r="AG585" s="138"/>
      <c r="AH585" s="138"/>
      <c r="AI585" s="138"/>
      <c r="AJ585" s="138"/>
      <c r="AK585" s="138"/>
      <c r="AL585" s="138"/>
      <c r="AM585" s="138"/>
      <c r="AN585" s="138"/>
      <c r="AO585" s="138"/>
      <c r="AP585" s="138"/>
      <c r="AQ585" s="138"/>
      <c r="AR585" s="138"/>
      <c r="AS585" s="138"/>
      <c r="AT585" s="138"/>
      <c r="AU585" s="138"/>
      <c r="AV585" s="138"/>
      <c r="AW585" s="138"/>
      <c r="AX585" s="138"/>
      <c r="AY585" s="138"/>
      <c r="AZ585" s="138"/>
      <c r="BA585" s="138"/>
      <c r="BB585" s="138"/>
    </row>
    <row r="586" spans="1:54">
      <c r="A586" s="89" t="s">
        <v>5907</v>
      </c>
      <c r="B586" s="89" t="s">
        <v>5908</v>
      </c>
      <c r="C586" s="95">
        <v>13290944163</v>
      </c>
      <c r="D586" s="95">
        <v>17522049018</v>
      </c>
      <c r="E586" s="115">
        <v>22124199548</v>
      </c>
      <c r="F586" s="115">
        <v>27545089137</v>
      </c>
      <c r="G586" s="115">
        <v>38718726736</v>
      </c>
      <c r="H586" s="115">
        <v>40723176423</v>
      </c>
      <c r="I586" s="115">
        <v>47748567299</v>
      </c>
      <c r="J586" s="95">
        <v>46170748210</v>
      </c>
      <c r="K586" s="115">
        <v>41247338821</v>
      </c>
      <c r="L586" s="115">
        <v>41075617378</v>
      </c>
      <c r="M586" s="115">
        <v>47425608658.623604</v>
      </c>
      <c r="N586" s="115">
        <v>58304226382.8946</v>
      </c>
      <c r="O586" s="115">
        <v>62573295404.773399</v>
      </c>
      <c r="P586" s="115">
        <v>52057583554.165703</v>
      </c>
      <c r="Q586" s="115">
        <v>75741395033.847794</v>
      </c>
      <c r="R586" s="115">
        <v>118472711993.455</v>
      </c>
      <c r="S586" s="115">
        <v>122331873226.42</v>
      </c>
      <c r="T586" s="115">
        <v>112061315262.32001</v>
      </c>
      <c r="U586" s="115">
        <v>105042863677.91701</v>
      </c>
      <c r="V586" s="138"/>
      <c r="W586" s="138"/>
      <c r="X586" s="138"/>
      <c r="Y586" s="138"/>
      <c r="Z586" s="138"/>
      <c r="AA586" s="138"/>
      <c r="AB586" s="138"/>
      <c r="AC586" s="138"/>
      <c r="AD586" s="138"/>
      <c r="AE586" s="138"/>
      <c r="AF586" s="138"/>
      <c r="AG586" s="138"/>
      <c r="AH586" s="138"/>
      <c r="AI586" s="138"/>
      <c r="AJ586" s="138"/>
      <c r="AK586" s="138"/>
      <c r="AL586" s="138"/>
      <c r="AM586" s="138"/>
      <c r="AN586" s="138"/>
      <c r="AO586" s="138"/>
      <c r="AP586" s="138"/>
      <c r="AQ586" s="138"/>
      <c r="AR586" s="138"/>
      <c r="AS586" s="138"/>
      <c r="AT586" s="138"/>
      <c r="AU586" s="138"/>
      <c r="AV586" s="138"/>
      <c r="AW586" s="138"/>
      <c r="AX586" s="138"/>
      <c r="AY586" s="138"/>
      <c r="AZ586" s="138"/>
      <c r="BA586" s="138"/>
      <c r="BB586" s="138"/>
    </row>
    <row r="587" spans="1:54">
      <c r="A587" s="89" t="s">
        <v>5909</v>
      </c>
      <c r="B587" s="89" t="s">
        <v>115</v>
      </c>
      <c r="C587" s="95">
        <v>12651397992</v>
      </c>
      <c r="D587" s="95">
        <v>16713842636</v>
      </c>
      <c r="E587" s="115">
        <v>21343698488</v>
      </c>
      <c r="F587" s="115">
        <v>25961761191</v>
      </c>
      <c r="G587" s="115">
        <v>35948207247</v>
      </c>
      <c r="H587" s="115">
        <v>38186889324</v>
      </c>
      <c r="I587" s="115">
        <v>45123791924</v>
      </c>
      <c r="J587" s="95">
        <v>43673586540</v>
      </c>
      <c r="K587" s="115">
        <v>38844212517</v>
      </c>
      <c r="L587" s="115">
        <v>39036883579</v>
      </c>
      <c r="M587" s="115">
        <v>46026650458.099899</v>
      </c>
      <c r="N587" s="115">
        <v>57124125974.345001</v>
      </c>
      <c r="O587" s="115">
        <v>59364458754.82</v>
      </c>
      <c r="P587" s="115">
        <v>47955627696.705704</v>
      </c>
      <c r="Q587" s="115">
        <v>68385604800.502396</v>
      </c>
      <c r="R587" s="115">
        <v>104382335031.424</v>
      </c>
      <c r="S587" s="115">
        <v>107203578975.98</v>
      </c>
      <c r="T587" s="115">
        <v>100396284962.33</v>
      </c>
      <c r="U587" s="115">
        <v>94022034315.094101</v>
      </c>
      <c r="V587" s="138"/>
      <c r="W587" s="138"/>
      <c r="X587" s="138"/>
      <c r="Y587" s="138"/>
      <c r="Z587" s="138"/>
      <c r="AA587" s="138"/>
      <c r="AB587" s="138"/>
      <c r="AC587" s="138"/>
      <c r="AD587" s="138"/>
      <c r="AE587" s="138"/>
      <c r="AF587" s="138"/>
      <c r="AG587" s="138"/>
      <c r="AH587" s="138"/>
      <c r="AI587" s="138"/>
      <c r="AJ587" s="138"/>
      <c r="AK587" s="138"/>
      <c r="AL587" s="138"/>
      <c r="AM587" s="138"/>
      <c r="AN587" s="138"/>
      <c r="AO587" s="138"/>
      <c r="AP587" s="138"/>
      <c r="AQ587" s="138"/>
      <c r="AR587" s="138"/>
      <c r="AS587" s="138"/>
      <c r="AT587" s="138"/>
      <c r="AU587" s="138"/>
      <c r="AV587" s="138"/>
      <c r="AW587" s="138"/>
      <c r="AX587" s="138"/>
      <c r="AY587" s="138"/>
      <c r="AZ587" s="138"/>
      <c r="BA587" s="138"/>
      <c r="BB587" s="138"/>
    </row>
    <row r="588" spans="1:54">
      <c r="A588" s="89" t="s">
        <v>5929</v>
      </c>
      <c r="B588" s="89" t="s">
        <v>961</v>
      </c>
      <c r="C588" s="95">
        <v>639546171</v>
      </c>
      <c r="D588" s="95">
        <v>808206382</v>
      </c>
      <c r="E588" s="115">
        <v>780501060</v>
      </c>
      <c r="F588" s="115">
        <v>1583327946</v>
      </c>
      <c r="G588" s="115">
        <v>2770519489</v>
      </c>
      <c r="H588" s="115">
        <v>2536287099</v>
      </c>
      <c r="I588" s="115">
        <v>2624775375</v>
      </c>
      <c r="J588" s="95">
        <v>2497161670</v>
      </c>
      <c r="K588" s="115">
        <v>2403126304</v>
      </c>
      <c r="L588" s="115">
        <v>2038733799</v>
      </c>
      <c r="M588" s="115">
        <v>1398958200.52373</v>
      </c>
      <c r="N588" s="115">
        <v>1180100408.5495901</v>
      </c>
      <c r="O588" s="115">
        <v>3208836649.95331</v>
      </c>
      <c r="P588" s="115">
        <v>4101955857.45994</v>
      </c>
      <c r="Q588" s="115">
        <v>7355790233.3453703</v>
      </c>
      <c r="R588" s="115">
        <v>14090376962.0306</v>
      </c>
      <c r="S588" s="115">
        <v>15128294250.440001</v>
      </c>
      <c r="T588" s="115">
        <v>11665030299.99</v>
      </c>
      <c r="U588" s="115">
        <v>11020829362.823</v>
      </c>
      <c r="V588" s="138"/>
      <c r="W588" s="138"/>
      <c r="X588" s="138"/>
      <c r="Y588" s="138"/>
      <c r="Z588" s="138"/>
      <c r="AA588" s="138"/>
      <c r="AB588" s="138"/>
      <c r="AC588" s="138"/>
      <c r="AD588" s="138"/>
      <c r="AE588" s="138"/>
      <c r="AF588" s="138"/>
      <c r="AG588" s="138"/>
      <c r="AH588" s="138"/>
      <c r="AI588" s="138"/>
      <c r="AJ588" s="138"/>
      <c r="AK588" s="138"/>
      <c r="AL588" s="138"/>
      <c r="AM588" s="138"/>
      <c r="AN588" s="138"/>
      <c r="AO588" s="138"/>
      <c r="AP588" s="138"/>
      <c r="AQ588" s="138"/>
      <c r="AR588" s="138"/>
      <c r="AS588" s="138"/>
      <c r="AT588" s="138"/>
      <c r="AU588" s="138"/>
      <c r="AV588" s="138"/>
      <c r="AW588" s="138"/>
      <c r="AX588" s="138"/>
      <c r="AY588" s="138"/>
      <c r="AZ588" s="138"/>
      <c r="BA588" s="138"/>
      <c r="BB588" s="138"/>
    </row>
    <row r="589" spans="1:54">
      <c r="A589" s="89" t="s">
        <v>5958</v>
      </c>
      <c r="B589" s="89" t="s">
        <v>5959</v>
      </c>
      <c r="C589" s="95">
        <v>7448411119</v>
      </c>
      <c r="D589" s="95">
        <v>8774353301</v>
      </c>
      <c r="E589" s="115">
        <v>9869669205</v>
      </c>
      <c r="F589" s="115">
        <v>9909454462</v>
      </c>
      <c r="G589" s="115">
        <v>9709978745</v>
      </c>
      <c r="H589" s="115">
        <v>12466268637</v>
      </c>
      <c r="I589" s="115">
        <v>11995726512</v>
      </c>
      <c r="J589" s="95">
        <v>12509000886</v>
      </c>
      <c r="K589" s="115">
        <v>14275509624</v>
      </c>
      <c r="L589" s="115">
        <v>11046604430</v>
      </c>
      <c r="M589" s="115">
        <v>11128598919.6064</v>
      </c>
      <c r="N589" s="115">
        <v>12483740402.9058</v>
      </c>
      <c r="O589" s="115">
        <v>13807992099.256199</v>
      </c>
      <c r="P589" s="115">
        <v>13593702983.130301</v>
      </c>
      <c r="Q589" s="115">
        <v>14625037151.7925</v>
      </c>
      <c r="R589" s="115">
        <v>17505463072.181801</v>
      </c>
      <c r="S589" s="115">
        <v>20826243179.119999</v>
      </c>
      <c r="T589" s="115">
        <v>22366302692.450001</v>
      </c>
      <c r="U589" s="115">
        <v>22808801109.392399</v>
      </c>
      <c r="V589" s="138"/>
      <c r="W589" s="138"/>
      <c r="X589" s="138"/>
      <c r="Y589" s="138"/>
      <c r="Z589" s="138"/>
      <c r="AA589" s="138"/>
      <c r="AB589" s="138"/>
      <c r="AC589" s="138"/>
      <c r="AD589" s="138"/>
      <c r="AE589" s="138"/>
      <c r="AF589" s="138"/>
      <c r="AG589" s="138"/>
      <c r="AH589" s="138"/>
      <c r="AI589" s="138"/>
      <c r="AJ589" s="138"/>
      <c r="AK589" s="138"/>
      <c r="AL589" s="138"/>
      <c r="AM589" s="138"/>
      <c r="AN589" s="138"/>
      <c r="AO589" s="138"/>
      <c r="AP589" s="138"/>
      <c r="AQ589" s="138"/>
      <c r="AR589" s="138"/>
      <c r="AS589" s="138"/>
      <c r="AT589" s="138"/>
      <c r="AU589" s="138"/>
      <c r="AV589" s="138"/>
      <c r="AW589" s="138"/>
      <c r="AX589" s="138"/>
      <c r="AY589" s="138"/>
      <c r="AZ589" s="138"/>
      <c r="BA589" s="138"/>
      <c r="BB589" s="138"/>
    </row>
    <row r="590" spans="1:54">
      <c r="A590" s="89" t="s">
        <v>5960</v>
      </c>
      <c r="B590" s="89" t="s">
        <v>964</v>
      </c>
      <c r="C590" s="95">
        <v>880376280</v>
      </c>
      <c r="D590" s="95">
        <v>1003300880</v>
      </c>
      <c r="E590" s="115">
        <v>1119475378</v>
      </c>
      <c r="F590" s="115">
        <v>1166938422</v>
      </c>
      <c r="G590" s="115">
        <v>1241738689</v>
      </c>
      <c r="H590" s="115">
        <v>1298346179</v>
      </c>
      <c r="I590" s="115">
        <v>1438498665</v>
      </c>
      <c r="J590" s="95">
        <v>1556970638</v>
      </c>
      <c r="K590" s="115">
        <v>1711683251</v>
      </c>
      <c r="L590" s="115">
        <v>1814207461</v>
      </c>
      <c r="M590" s="115">
        <v>2095546565.5359499</v>
      </c>
      <c r="N590" s="115">
        <v>1967725923.70156</v>
      </c>
      <c r="O590" s="115">
        <v>2362328764.4001098</v>
      </c>
      <c r="P590" s="115">
        <v>2345836250.9317498</v>
      </c>
      <c r="Q590" s="115">
        <v>2452600148.0442595</v>
      </c>
      <c r="R590" s="115">
        <v>2905042677.6823502</v>
      </c>
      <c r="S590" s="115">
        <v>3319172539.6300001</v>
      </c>
      <c r="T590" s="115">
        <v>3624090211.1500001</v>
      </c>
      <c r="U590" s="115">
        <v>4461832118.83319</v>
      </c>
      <c r="V590" s="138"/>
      <c r="W590" s="138"/>
      <c r="X590" s="138"/>
      <c r="Y590" s="138"/>
      <c r="Z590" s="138"/>
      <c r="AA590" s="138"/>
      <c r="AB590" s="138"/>
      <c r="AC590" s="138"/>
      <c r="AD590" s="138"/>
      <c r="AE590" s="138"/>
      <c r="AF590" s="138"/>
      <c r="AG590" s="138"/>
      <c r="AH590" s="138"/>
      <c r="AI590" s="138"/>
      <c r="AJ590" s="138"/>
      <c r="AK590" s="138"/>
      <c r="AL590" s="138"/>
      <c r="AM590" s="138"/>
      <c r="AN590" s="138"/>
      <c r="AO590" s="138"/>
      <c r="AP590" s="138"/>
      <c r="AQ590" s="138"/>
      <c r="AR590" s="138"/>
      <c r="AS590" s="138"/>
      <c r="AT590" s="138"/>
      <c r="AU590" s="138"/>
      <c r="AV590" s="138"/>
      <c r="AW590" s="138"/>
      <c r="AX590" s="138"/>
      <c r="AY590" s="138"/>
      <c r="AZ590" s="138"/>
      <c r="BA590" s="138"/>
      <c r="BB590" s="138"/>
    </row>
    <row r="591" spans="1:54">
      <c r="A591" s="89" t="s">
        <v>5982</v>
      </c>
      <c r="B591" s="89" t="s">
        <v>129</v>
      </c>
      <c r="C591" s="95">
        <v>1565767737</v>
      </c>
      <c r="D591" s="95">
        <v>1727109237</v>
      </c>
      <c r="E591" s="115">
        <v>2021175555</v>
      </c>
      <c r="F591" s="115">
        <v>2324290447</v>
      </c>
      <c r="G591" s="115">
        <v>2263618652</v>
      </c>
      <c r="H591" s="115">
        <v>2395402613</v>
      </c>
      <c r="I591" s="115">
        <v>2714160941</v>
      </c>
      <c r="J591" s="95">
        <v>2923628723</v>
      </c>
      <c r="K591" s="115">
        <v>2899431303</v>
      </c>
      <c r="L591" s="115">
        <v>1385667152</v>
      </c>
      <c r="M591" s="115">
        <v>1609469465.7219501</v>
      </c>
      <c r="N591" s="115">
        <v>1595075815.35518</v>
      </c>
      <c r="O591" s="115">
        <v>1896939637.84039</v>
      </c>
      <c r="P591" s="115">
        <v>2020841611.0439398</v>
      </c>
      <c r="Q591" s="115">
        <v>2228156806.8216</v>
      </c>
      <c r="R591" s="115">
        <v>2379591953.5532999</v>
      </c>
      <c r="S591" s="115">
        <v>2649778675.2800002</v>
      </c>
      <c r="T591" s="115">
        <v>3252789004.9499998</v>
      </c>
      <c r="U591" s="115">
        <v>3560971366.1591401</v>
      </c>
      <c r="V591" s="138"/>
      <c r="W591" s="138"/>
      <c r="X591" s="138"/>
      <c r="Y591" s="138"/>
      <c r="Z591" s="138"/>
      <c r="AA591" s="138"/>
      <c r="AB591" s="138"/>
      <c r="AC591" s="138"/>
      <c r="AD591" s="138"/>
      <c r="AE591" s="138"/>
      <c r="AF591" s="138"/>
      <c r="AG591" s="138"/>
      <c r="AH591" s="138"/>
      <c r="AI591" s="138"/>
      <c r="AJ591" s="138"/>
      <c r="AK591" s="138"/>
      <c r="AL591" s="138"/>
      <c r="AM591" s="138"/>
      <c r="AN591" s="138"/>
      <c r="AO591" s="138"/>
      <c r="AP591" s="138"/>
      <c r="AQ591" s="138"/>
      <c r="AR591" s="138"/>
      <c r="AS591" s="138"/>
      <c r="AT591" s="138"/>
      <c r="AU591" s="138"/>
      <c r="AV591" s="138"/>
      <c r="AW591" s="138"/>
      <c r="AX591" s="138"/>
      <c r="AY591" s="138"/>
      <c r="AZ591" s="138"/>
      <c r="BA591" s="138"/>
      <c r="BB591" s="138"/>
    </row>
    <row r="592" spans="1:54">
      <c r="A592" s="89" t="s">
        <v>6021</v>
      </c>
      <c r="B592" s="89" t="s">
        <v>966</v>
      </c>
      <c r="C592" s="95">
        <v>1024800139</v>
      </c>
      <c r="D592" s="95">
        <v>1732490674</v>
      </c>
      <c r="E592" s="115">
        <v>2353662808</v>
      </c>
      <c r="F592" s="115">
        <v>1467423141</v>
      </c>
      <c r="G592" s="115">
        <v>2004531070</v>
      </c>
      <c r="H592" s="115">
        <v>3895787951</v>
      </c>
      <c r="I592" s="115">
        <v>3526448035</v>
      </c>
      <c r="J592" s="95">
        <v>3747391241</v>
      </c>
      <c r="K592" s="115">
        <v>3625511893</v>
      </c>
      <c r="L592" s="115">
        <v>2959409780</v>
      </c>
      <c r="M592" s="115">
        <v>2832714641.527</v>
      </c>
      <c r="N592" s="115">
        <v>2998357649.2319999</v>
      </c>
      <c r="O592" s="115">
        <v>3140814484.1659999</v>
      </c>
      <c r="P592" s="115">
        <v>2772467814.6869998</v>
      </c>
      <c r="Q592" s="115">
        <v>2884999255.369</v>
      </c>
      <c r="R592" s="115">
        <v>3784126950.1859999</v>
      </c>
      <c r="S592" s="115">
        <v>4319426657.0600004</v>
      </c>
      <c r="T592" s="115">
        <v>4262723346.1500001</v>
      </c>
      <c r="U592" s="115">
        <v>4299552822.9469595</v>
      </c>
      <c r="V592" s="138"/>
      <c r="W592" s="138"/>
      <c r="X592" s="138"/>
      <c r="Y592" s="138"/>
      <c r="Z592" s="138"/>
      <c r="AA592" s="138"/>
      <c r="AB592" s="138"/>
      <c r="AC592" s="138"/>
      <c r="AD592" s="138"/>
      <c r="AE592" s="138"/>
      <c r="AF592" s="138"/>
      <c r="AG592" s="138"/>
      <c r="AH592" s="138"/>
      <c r="AI592" s="138"/>
      <c r="AJ592" s="138"/>
      <c r="AK592" s="138"/>
      <c r="AL592" s="138"/>
      <c r="AM592" s="138"/>
      <c r="AN592" s="138"/>
      <c r="AO592" s="138"/>
      <c r="AP592" s="138"/>
      <c r="AQ592" s="138"/>
      <c r="AR592" s="138"/>
      <c r="AS592" s="138"/>
      <c r="AT592" s="138"/>
      <c r="AU592" s="138"/>
      <c r="AV592" s="138"/>
      <c r="AW592" s="138"/>
      <c r="AX592" s="138"/>
      <c r="AY592" s="138"/>
      <c r="AZ592" s="138"/>
      <c r="BA592" s="138"/>
      <c r="BB592" s="138"/>
    </row>
    <row r="593" spans="1:54">
      <c r="A593" s="89" t="s">
        <v>6029</v>
      </c>
      <c r="B593" s="89" t="s">
        <v>970</v>
      </c>
      <c r="C593" s="95">
        <v>27474955</v>
      </c>
      <c r="D593" s="95">
        <v>33468489</v>
      </c>
      <c r="E593" s="115">
        <v>37493575</v>
      </c>
      <c r="F593" s="115">
        <v>38570123</v>
      </c>
      <c r="G593" s="115">
        <v>42849710</v>
      </c>
      <c r="H593" s="115">
        <v>42621795</v>
      </c>
      <c r="I593" s="115">
        <v>58704048</v>
      </c>
      <c r="J593" s="95">
        <v>51722720</v>
      </c>
      <c r="K593" s="115">
        <v>64110936</v>
      </c>
      <c r="L593" s="115">
        <v>82833569</v>
      </c>
      <c r="M593" s="115">
        <v>65444509.77527</v>
      </c>
      <c r="N593" s="115">
        <v>91509298.686130002</v>
      </c>
      <c r="O593" s="115">
        <v>107108179.21629</v>
      </c>
      <c r="P593" s="115">
        <v>80634695.562289998</v>
      </c>
      <c r="Q593" s="115">
        <v>80036928.704539999</v>
      </c>
      <c r="R593" s="115">
        <v>76174451.246950001</v>
      </c>
      <c r="S593" s="115">
        <v>89324194.400000006</v>
      </c>
      <c r="T593" s="115">
        <v>78562284.170000002</v>
      </c>
      <c r="U593" s="115">
        <v>120062285.01969001</v>
      </c>
      <c r="V593" s="138"/>
      <c r="W593" s="138"/>
      <c r="X593" s="138"/>
      <c r="Y593" s="138"/>
      <c r="Z593" s="138"/>
      <c r="AA593" s="138"/>
      <c r="AB593" s="138"/>
      <c r="AC593" s="138"/>
      <c r="AD593" s="138"/>
      <c r="AE593" s="138"/>
      <c r="AF593" s="138"/>
      <c r="AG593" s="138"/>
      <c r="AH593" s="138"/>
      <c r="AI593" s="138"/>
      <c r="AJ593" s="138"/>
      <c r="AK593" s="138"/>
      <c r="AL593" s="138"/>
      <c r="AM593" s="138"/>
      <c r="AN593" s="138"/>
      <c r="AO593" s="138"/>
      <c r="AP593" s="138"/>
      <c r="AQ593" s="138"/>
      <c r="AR593" s="138"/>
      <c r="AS593" s="138"/>
      <c r="AT593" s="138"/>
      <c r="AU593" s="138"/>
      <c r="AV593" s="138"/>
      <c r="AW593" s="138"/>
      <c r="AX593" s="138"/>
      <c r="AY593" s="138"/>
      <c r="AZ593" s="138"/>
      <c r="BA593" s="138"/>
      <c r="BB593" s="138"/>
    </row>
    <row r="594" spans="1:54">
      <c r="A594" s="89" t="s">
        <v>6035</v>
      </c>
      <c r="B594" s="89" t="s">
        <v>130</v>
      </c>
      <c r="C594" s="95">
        <v>3497823286</v>
      </c>
      <c r="D594" s="95">
        <v>3773114475</v>
      </c>
      <c r="E594" s="115">
        <v>3782785736</v>
      </c>
      <c r="F594" s="115">
        <v>3511463612</v>
      </c>
      <c r="G594" s="115">
        <v>3422458961</v>
      </c>
      <c r="H594" s="115">
        <v>3365216805</v>
      </c>
      <c r="I594" s="115">
        <v>3222620255</v>
      </c>
      <c r="J594" s="95">
        <v>3135675071</v>
      </c>
      <c r="K594" s="115">
        <v>4991751392</v>
      </c>
      <c r="L594" s="115">
        <v>3323439363</v>
      </c>
      <c r="M594" s="115">
        <v>2901720313.3548598</v>
      </c>
      <c r="N594" s="115">
        <v>3282098969.9493098</v>
      </c>
      <c r="O594" s="115">
        <v>3400085126.8959303</v>
      </c>
      <c r="P594" s="115">
        <v>3574032680.9758797</v>
      </c>
      <c r="Q594" s="115">
        <v>3710275112.1128902</v>
      </c>
      <c r="R594" s="115">
        <v>4736615694.5332403</v>
      </c>
      <c r="S594" s="115">
        <v>6463787522.1300001</v>
      </c>
      <c r="T594" s="115">
        <v>6680202233.6099997</v>
      </c>
      <c r="U594" s="115">
        <v>5569634542.8453207</v>
      </c>
      <c r="V594" s="138"/>
      <c r="W594" s="138"/>
      <c r="X594" s="138"/>
      <c r="Y594" s="138"/>
      <c r="Z594" s="138"/>
      <c r="AA594" s="138"/>
      <c r="AB594" s="138"/>
      <c r="AC594" s="138"/>
      <c r="AD594" s="138"/>
      <c r="AE594" s="138"/>
      <c r="AF594" s="138"/>
      <c r="AG594" s="138"/>
      <c r="AH594" s="138"/>
      <c r="AI594" s="138"/>
      <c r="AJ594" s="138"/>
      <c r="AK594" s="138"/>
      <c r="AL594" s="138"/>
      <c r="AM594" s="138"/>
      <c r="AN594" s="138"/>
      <c r="AO594" s="138"/>
      <c r="AP594" s="138"/>
      <c r="AQ594" s="138"/>
      <c r="AR594" s="138"/>
      <c r="AS594" s="138"/>
      <c r="AT594" s="138"/>
      <c r="AU594" s="138"/>
      <c r="AV594" s="138"/>
      <c r="AW594" s="138"/>
      <c r="AX594" s="138"/>
      <c r="AY594" s="138"/>
      <c r="AZ594" s="138"/>
      <c r="BA594" s="138"/>
      <c r="BB594" s="138"/>
    </row>
    <row r="595" spans="1:54">
      <c r="A595" s="89" t="s">
        <v>6050</v>
      </c>
      <c r="B595" s="89" t="s">
        <v>1020</v>
      </c>
      <c r="C595" s="95">
        <v>452168722</v>
      </c>
      <c r="D595" s="95">
        <v>504869546</v>
      </c>
      <c r="E595" s="115">
        <v>555076153</v>
      </c>
      <c r="F595" s="115">
        <v>1400768717</v>
      </c>
      <c r="G595" s="115">
        <v>734781663</v>
      </c>
      <c r="H595" s="115">
        <v>1468893294</v>
      </c>
      <c r="I595" s="115">
        <v>1035294568</v>
      </c>
      <c r="J595" s="95">
        <v>1093612493</v>
      </c>
      <c r="K595" s="115">
        <v>983020849</v>
      </c>
      <c r="L595" s="115">
        <v>1481047105</v>
      </c>
      <c r="M595" s="115">
        <v>1623703423.69137</v>
      </c>
      <c r="N595" s="120">
        <v>2548972745.9815898</v>
      </c>
      <c r="O595" s="120">
        <v>2900715906.7374401</v>
      </c>
      <c r="P595" s="120">
        <v>2799889929.92946</v>
      </c>
      <c r="Q595" s="120">
        <v>3268968900.74018</v>
      </c>
      <c r="R595" s="120">
        <v>3623911344.97997</v>
      </c>
      <c r="S595" s="115">
        <v>3984753590.6100001</v>
      </c>
      <c r="T595" s="115">
        <v>4467935612.4300003</v>
      </c>
      <c r="U595" s="115">
        <v>4796747973.5880594</v>
      </c>
      <c r="V595" s="138"/>
      <c r="W595" s="138"/>
      <c r="X595" s="138"/>
      <c r="Y595" s="138"/>
      <c r="Z595" s="138"/>
      <c r="AA595" s="138"/>
      <c r="AB595" s="138"/>
      <c r="AC595" s="138"/>
      <c r="AD595" s="138"/>
      <c r="AE595" s="138"/>
      <c r="AF595" s="138"/>
      <c r="AG595" s="138"/>
      <c r="AH595" s="138"/>
      <c r="AI595" s="138"/>
      <c r="AJ595" s="138"/>
      <c r="AK595" s="138"/>
      <c r="AL595" s="138"/>
      <c r="AM595" s="138"/>
      <c r="AN595" s="138"/>
      <c r="AO595" s="138"/>
      <c r="AP595" s="138"/>
      <c r="AQ595" s="138"/>
      <c r="AR595" s="138"/>
      <c r="AS595" s="138"/>
      <c r="AT595" s="138"/>
      <c r="AU595" s="138"/>
      <c r="AV595" s="138"/>
      <c r="AW595" s="138"/>
      <c r="AX595" s="138"/>
      <c r="AY595" s="138"/>
      <c r="AZ595" s="138"/>
      <c r="BA595" s="138"/>
      <c r="BB595" s="138"/>
    </row>
    <row r="596" spans="1:54">
      <c r="A596" s="89" t="s">
        <v>7739</v>
      </c>
      <c r="B596" s="89" t="s">
        <v>7740</v>
      </c>
      <c r="C596" s="95">
        <v>19203633514</v>
      </c>
      <c r="D596" s="95">
        <v>17770020425</v>
      </c>
      <c r="E596" s="115">
        <v>17734669047</v>
      </c>
      <c r="F596" s="115">
        <v>22560952379</v>
      </c>
      <c r="G596" s="115">
        <v>31367349427</v>
      </c>
      <c r="H596" s="115">
        <v>34713803197</v>
      </c>
      <c r="I596" s="115">
        <v>31930427230</v>
      </c>
      <c r="J596" s="95">
        <v>34189906324</v>
      </c>
      <c r="K596" s="115">
        <v>8865229161</v>
      </c>
      <c r="L596" s="115">
        <v>5677778539</v>
      </c>
      <c r="M596" s="115">
        <v>6347910860.4631796</v>
      </c>
      <c r="N596" s="95">
        <v>0</v>
      </c>
      <c r="O596" s="95">
        <v>0</v>
      </c>
      <c r="P596" s="95">
        <v>0</v>
      </c>
      <c r="Q596" s="95">
        <v>0</v>
      </c>
      <c r="R596" s="95">
        <v>0</v>
      </c>
      <c r="S596" s="115">
        <v>0</v>
      </c>
      <c r="T596" s="115">
        <v>0</v>
      </c>
      <c r="U596" s="115">
        <v>0</v>
      </c>
      <c r="V596" s="138"/>
      <c r="W596" s="138"/>
      <c r="X596" s="138"/>
      <c r="Y596" s="138"/>
      <c r="Z596" s="138"/>
      <c r="AA596" s="138"/>
      <c r="AB596" s="138"/>
      <c r="AC596" s="138"/>
      <c r="AD596" s="138"/>
      <c r="AE596" s="138"/>
      <c r="AF596" s="138"/>
      <c r="AG596" s="138"/>
      <c r="AH596" s="138"/>
      <c r="AI596" s="138"/>
      <c r="AJ596" s="138"/>
      <c r="AK596" s="138"/>
      <c r="AL596" s="138"/>
      <c r="AM596" s="138"/>
      <c r="AN596" s="138"/>
      <c r="AO596" s="138"/>
      <c r="AP596" s="138"/>
      <c r="AQ596" s="138"/>
      <c r="AR596" s="138"/>
      <c r="AS596" s="138"/>
      <c r="AT596" s="138"/>
      <c r="AU596" s="138"/>
      <c r="AV596" s="138"/>
      <c r="AW596" s="138"/>
      <c r="AX596" s="138"/>
      <c r="AY596" s="138"/>
      <c r="AZ596" s="138"/>
      <c r="BA596" s="138"/>
      <c r="BB596" s="138"/>
    </row>
    <row r="597" spans="1:54">
      <c r="A597" s="89" t="s">
        <v>7741</v>
      </c>
      <c r="B597" s="89" t="s">
        <v>7742</v>
      </c>
      <c r="C597" s="95">
        <v>17060035854</v>
      </c>
      <c r="D597" s="95">
        <v>14712145935</v>
      </c>
      <c r="E597" s="115">
        <v>15432449356</v>
      </c>
      <c r="F597" s="115">
        <v>16893284970</v>
      </c>
      <c r="G597" s="115">
        <v>25549484552</v>
      </c>
      <c r="H597" s="115">
        <v>28229413534</v>
      </c>
      <c r="I597" s="115">
        <v>23880075172</v>
      </c>
      <c r="J597" s="95">
        <v>25736207124</v>
      </c>
      <c r="K597" s="115">
        <v>0</v>
      </c>
      <c r="L597" s="115">
        <v>0</v>
      </c>
      <c r="M597" s="115">
        <v>0</v>
      </c>
      <c r="N597" s="95">
        <v>0</v>
      </c>
      <c r="O597" s="95">
        <v>0</v>
      </c>
      <c r="P597" s="95">
        <v>0</v>
      </c>
      <c r="Q597" s="95">
        <v>0</v>
      </c>
      <c r="R597" s="95">
        <v>0</v>
      </c>
      <c r="S597" s="115">
        <v>0</v>
      </c>
      <c r="T597" s="115">
        <v>0</v>
      </c>
      <c r="U597" s="115">
        <v>0</v>
      </c>
      <c r="V597" s="138"/>
      <c r="W597" s="138"/>
      <c r="X597" s="138"/>
      <c r="Y597" s="138"/>
      <c r="Z597" s="138"/>
      <c r="AA597" s="138"/>
      <c r="AB597" s="138"/>
      <c r="AC597" s="138"/>
      <c r="AD597" s="138"/>
      <c r="AE597" s="138"/>
      <c r="AF597" s="138"/>
      <c r="AG597" s="138"/>
      <c r="AH597" s="138"/>
      <c r="AI597" s="138"/>
      <c r="AJ597" s="138"/>
      <c r="AK597" s="138"/>
      <c r="AL597" s="138"/>
      <c r="AM597" s="138"/>
      <c r="AN597" s="138"/>
      <c r="AO597" s="138"/>
      <c r="AP597" s="138"/>
      <c r="AQ597" s="138"/>
      <c r="AR597" s="138"/>
      <c r="AS597" s="138"/>
      <c r="AT597" s="138"/>
      <c r="AU597" s="138"/>
      <c r="AV597" s="138"/>
      <c r="AW597" s="138"/>
      <c r="AX597" s="138"/>
      <c r="AY597" s="138"/>
      <c r="AZ597" s="138"/>
      <c r="BA597" s="138"/>
      <c r="BB597" s="138"/>
    </row>
    <row r="598" spans="1:54">
      <c r="A598" s="89" t="s">
        <v>7743</v>
      </c>
      <c r="B598" s="89" t="s">
        <v>176</v>
      </c>
      <c r="C598" s="95">
        <v>1030841944</v>
      </c>
      <c r="D598" s="95">
        <v>1517105515</v>
      </c>
      <c r="E598" s="115">
        <v>231835043</v>
      </c>
      <c r="F598" s="115">
        <v>115254574</v>
      </c>
      <c r="G598" s="115">
        <v>285340859</v>
      </c>
      <c r="H598" s="115">
        <v>369124124</v>
      </c>
      <c r="I598" s="115">
        <v>404501563</v>
      </c>
      <c r="J598" s="95">
        <v>455116653</v>
      </c>
      <c r="K598" s="115">
        <v>781945543</v>
      </c>
      <c r="L598" s="115">
        <v>468561784</v>
      </c>
      <c r="M598" s="115">
        <v>479334333.02318001</v>
      </c>
      <c r="N598" s="95">
        <v>0</v>
      </c>
      <c r="O598" s="95">
        <v>0</v>
      </c>
      <c r="P598" s="95">
        <v>0</v>
      </c>
      <c r="Q598" s="95">
        <v>0</v>
      </c>
      <c r="R598" s="95">
        <v>0</v>
      </c>
      <c r="S598" s="115">
        <v>0</v>
      </c>
      <c r="T598" s="115">
        <v>0</v>
      </c>
      <c r="U598" s="115">
        <v>0</v>
      </c>
      <c r="V598" s="138"/>
      <c r="W598" s="138"/>
      <c r="X598" s="138"/>
      <c r="Y598" s="138"/>
      <c r="Z598" s="138"/>
      <c r="AA598" s="138"/>
      <c r="AB598" s="138"/>
      <c r="AC598" s="138"/>
      <c r="AD598" s="138"/>
      <c r="AE598" s="138"/>
      <c r="AF598" s="138"/>
      <c r="AG598" s="138"/>
      <c r="AH598" s="138"/>
      <c r="AI598" s="138"/>
      <c r="AJ598" s="138"/>
      <c r="AK598" s="138"/>
      <c r="AL598" s="138"/>
      <c r="AM598" s="138"/>
      <c r="AN598" s="138"/>
      <c r="AO598" s="138"/>
      <c r="AP598" s="138"/>
      <c r="AQ598" s="138"/>
      <c r="AR598" s="138"/>
      <c r="AS598" s="138"/>
      <c r="AT598" s="138"/>
      <c r="AU598" s="138"/>
      <c r="AV598" s="138"/>
      <c r="AW598" s="138"/>
      <c r="AX598" s="138"/>
      <c r="AY598" s="138"/>
      <c r="AZ598" s="138"/>
      <c r="BA598" s="138"/>
      <c r="BB598" s="138"/>
    </row>
    <row r="599" spans="1:54" ht="25.5">
      <c r="A599" s="89" t="s">
        <v>7744</v>
      </c>
      <c r="B599" s="89" t="s">
        <v>177</v>
      </c>
      <c r="C599" s="95">
        <v>65714053</v>
      </c>
      <c r="D599" s="95">
        <v>82553442</v>
      </c>
      <c r="E599" s="115">
        <v>1021204221</v>
      </c>
      <c r="F599" s="115">
        <v>4537329985</v>
      </c>
      <c r="G599" s="115">
        <v>4477470276</v>
      </c>
      <c r="H599" s="115">
        <v>504231933</v>
      </c>
      <c r="I599" s="115">
        <v>616941021</v>
      </c>
      <c r="J599" s="95">
        <v>566643561</v>
      </c>
      <c r="K599" s="115">
        <v>494132386</v>
      </c>
      <c r="L599" s="115">
        <v>553062111</v>
      </c>
      <c r="M599" s="115">
        <v>541421832.73800004</v>
      </c>
      <c r="N599" s="95">
        <v>0</v>
      </c>
      <c r="O599" s="95">
        <v>0</v>
      </c>
      <c r="P599" s="95">
        <v>0</v>
      </c>
      <c r="Q599" s="95">
        <v>0</v>
      </c>
      <c r="R599" s="95">
        <v>0</v>
      </c>
      <c r="S599" s="115">
        <v>0</v>
      </c>
      <c r="T599" s="115">
        <v>0</v>
      </c>
      <c r="U599" s="115">
        <v>0</v>
      </c>
      <c r="V599" s="138"/>
      <c r="W599" s="138"/>
      <c r="X599" s="138"/>
      <c r="Y599" s="138"/>
      <c r="Z599" s="138"/>
      <c r="AA599" s="138"/>
      <c r="AB599" s="138"/>
      <c r="AC599" s="138"/>
      <c r="AD599" s="138"/>
      <c r="AE599" s="138"/>
      <c r="AF599" s="138"/>
      <c r="AG599" s="138"/>
      <c r="AH599" s="138"/>
      <c r="AI599" s="138"/>
      <c r="AJ599" s="138"/>
      <c r="AK599" s="138"/>
      <c r="AL599" s="138"/>
      <c r="AM599" s="138"/>
      <c r="AN599" s="138"/>
      <c r="AO599" s="138"/>
      <c r="AP599" s="138"/>
      <c r="AQ599" s="138"/>
      <c r="AR599" s="138"/>
      <c r="AS599" s="138"/>
      <c r="AT599" s="138"/>
      <c r="AU599" s="138"/>
      <c r="AV599" s="138"/>
      <c r="AW599" s="138"/>
      <c r="AX599" s="138"/>
      <c r="AY599" s="138"/>
      <c r="AZ599" s="138"/>
      <c r="BA599" s="138"/>
      <c r="BB599" s="138"/>
    </row>
    <row r="600" spans="1:54">
      <c r="A600" s="89" t="s">
        <v>7745</v>
      </c>
      <c r="B600" s="89" t="s">
        <v>65</v>
      </c>
      <c r="C600" s="95">
        <v>281491656</v>
      </c>
      <c r="D600" s="95">
        <v>415476202</v>
      </c>
      <c r="E600" s="115">
        <v>376950406</v>
      </c>
      <c r="F600" s="115">
        <v>253586878</v>
      </c>
      <c r="G600" s="115">
        <v>177620443</v>
      </c>
      <c r="H600" s="115">
        <v>284610845</v>
      </c>
      <c r="I600" s="115">
        <v>241904148</v>
      </c>
      <c r="J600" s="95">
        <v>238991559</v>
      </c>
      <c r="K600" s="115">
        <v>188642480</v>
      </c>
      <c r="L600" s="115">
        <v>276068960</v>
      </c>
      <c r="M600" s="115">
        <v>628909972.58500004</v>
      </c>
      <c r="N600" s="95">
        <v>0</v>
      </c>
      <c r="O600" s="95">
        <v>0</v>
      </c>
      <c r="P600" s="95">
        <v>0</v>
      </c>
      <c r="Q600" s="95">
        <v>0</v>
      </c>
      <c r="R600" s="95">
        <v>0</v>
      </c>
      <c r="S600" s="115">
        <v>0</v>
      </c>
      <c r="T600" s="115">
        <v>0</v>
      </c>
      <c r="U600" s="115">
        <v>0</v>
      </c>
      <c r="V600" s="138"/>
      <c r="W600" s="138"/>
      <c r="X600" s="138"/>
      <c r="Y600" s="138"/>
      <c r="Z600" s="138"/>
      <c r="AA600" s="138"/>
      <c r="AB600" s="138"/>
      <c r="AC600" s="138"/>
      <c r="AD600" s="138"/>
      <c r="AE600" s="138"/>
      <c r="AF600" s="138"/>
      <c r="AG600" s="138"/>
      <c r="AH600" s="138"/>
      <c r="AI600" s="138"/>
      <c r="AJ600" s="138"/>
      <c r="AK600" s="138"/>
      <c r="AL600" s="138"/>
      <c r="AM600" s="138"/>
      <c r="AN600" s="138"/>
      <c r="AO600" s="138"/>
      <c r="AP600" s="138"/>
      <c r="AQ600" s="138"/>
      <c r="AR600" s="138"/>
      <c r="AS600" s="138"/>
      <c r="AT600" s="138"/>
      <c r="AU600" s="138"/>
      <c r="AV600" s="138"/>
      <c r="AW600" s="138"/>
      <c r="AX600" s="138"/>
      <c r="AY600" s="138"/>
      <c r="AZ600" s="138"/>
      <c r="BA600" s="138"/>
      <c r="BB600" s="138"/>
    </row>
    <row r="601" spans="1:54">
      <c r="A601" s="89" t="s">
        <v>7746</v>
      </c>
      <c r="B601" s="89" t="s">
        <v>215</v>
      </c>
      <c r="C601" s="95">
        <v>0</v>
      </c>
      <c r="D601" s="95">
        <v>0</v>
      </c>
      <c r="E601" s="115">
        <v>0</v>
      </c>
      <c r="F601" s="115">
        <v>0</v>
      </c>
      <c r="G601" s="115">
        <v>0</v>
      </c>
      <c r="H601" s="115">
        <v>0</v>
      </c>
      <c r="I601" s="115">
        <v>0</v>
      </c>
      <c r="J601" s="95">
        <v>0</v>
      </c>
      <c r="K601" s="115">
        <v>0</v>
      </c>
      <c r="L601" s="115">
        <v>0</v>
      </c>
      <c r="M601" s="115">
        <v>0</v>
      </c>
      <c r="N601" s="95">
        <v>0</v>
      </c>
      <c r="O601" s="95">
        <v>0</v>
      </c>
      <c r="P601" s="95">
        <v>0</v>
      </c>
      <c r="Q601" s="95">
        <v>0</v>
      </c>
      <c r="R601" s="95">
        <v>0</v>
      </c>
      <c r="S601" s="115">
        <v>0</v>
      </c>
      <c r="T601" s="115">
        <v>0</v>
      </c>
      <c r="U601" s="115">
        <v>0</v>
      </c>
      <c r="V601" s="138"/>
      <c r="W601" s="138"/>
      <c r="X601" s="138"/>
      <c r="Y601" s="138"/>
      <c r="Z601" s="138"/>
      <c r="AA601" s="138"/>
      <c r="AB601" s="138"/>
      <c r="AC601" s="138"/>
      <c r="AD601" s="138"/>
      <c r="AE601" s="138"/>
      <c r="AF601" s="138"/>
      <c r="AG601" s="138"/>
      <c r="AH601" s="138"/>
      <c r="AI601" s="138"/>
      <c r="AJ601" s="138"/>
      <c r="AK601" s="138"/>
      <c r="AL601" s="138"/>
      <c r="AM601" s="138"/>
      <c r="AN601" s="138"/>
      <c r="AO601" s="138"/>
      <c r="AP601" s="138"/>
      <c r="AQ601" s="138"/>
      <c r="AR601" s="138"/>
      <c r="AS601" s="138"/>
      <c r="AT601" s="138"/>
      <c r="AU601" s="138"/>
      <c r="AV601" s="138"/>
      <c r="AW601" s="138"/>
      <c r="AX601" s="138"/>
      <c r="AY601" s="138"/>
      <c r="AZ601" s="138"/>
      <c r="BA601" s="138"/>
      <c r="BB601" s="138"/>
    </row>
    <row r="602" spans="1:54">
      <c r="A602" s="89" t="s">
        <v>7747</v>
      </c>
      <c r="B602" s="89" t="s">
        <v>5545</v>
      </c>
      <c r="C602" s="95">
        <v>765550007</v>
      </c>
      <c r="D602" s="95">
        <v>1042739331</v>
      </c>
      <c r="E602" s="115">
        <v>672230021</v>
      </c>
      <c r="F602" s="115">
        <v>761495972</v>
      </c>
      <c r="G602" s="115">
        <v>877433297</v>
      </c>
      <c r="H602" s="115">
        <v>5326422761</v>
      </c>
      <c r="I602" s="115">
        <v>6787005326</v>
      </c>
      <c r="J602" s="95">
        <v>7192947427</v>
      </c>
      <c r="K602" s="115">
        <v>7400508752</v>
      </c>
      <c r="L602" s="115">
        <v>4380085684</v>
      </c>
      <c r="M602" s="115">
        <v>4698244722.1169996</v>
      </c>
      <c r="N602" s="95">
        <v>0</v>
      </c>
      <c r="O602" s="95">
        <v>0</v>
      </c>
      <c r="P602" s="95">
        <v>0</v>
      </c>
      <c r="Q602" s="95">
        <v>0</v>
      </c>
      <c r="R602" s="95">
        <v>0</v>
      </c>
      <c r="S602" s="115">
        <v>0</v>
      </c>
      <c r="T602" s="115">
        <v>0</v>
      </c>
      <c r="U602" s="115">
        <v>0</v>
      </c>
      <c r="V602" s="138"/>
      <c r="W602" s="138"/>
      <c r="X602" s="138"/>
      <c r="Y602" s="138"/>
      <c r="Z602" s="138"/>
      <c r="AA602" s="138"/>
      <c r="AB602" s="138"/>
      <c r="AC602" s="138"/>
      <c r="AD602" s="138"/>
      <c r="AE602" s="138"/>
      <c r="AF602" s="138"/>
      <c r="AG602" s="138"/>
      <c r="AH602" s="138"/>
      <c r="AI602" s="138"/>
      <c r="AJ602" s="138"/>
      <c r="AK602" s="138"/>
      <c r="AL602" s="138"/>
      <c r="AM602" s="138"/>
      <c r="AN602" s="138"/>
      <c r="AO602" s="138"/>
      <c r="AP602" s="138"/>
      <c r="AQ602" s="138"/>
      <c r="AR602" s="138"/>
      <c r="AS602" s="138"/>
      <c r="AT602" s="138"/>
      <c r="AU602" s="138"/>
      <c r="AV602" s="138"/>
      <c r="AW602" s="138"/>
      <c r="AX602" s="138"/>
      <c r="AY602" s="138"/>
      <c r="AZ602" s="138"/>
      <c r="BA602" s="138"/>
      <c r="BB602" s="138"/>
    </row>
    <row r="603" spans="1:54">
      <c r="A603" s="89" t="s">
        <v>7748</v>
      </c>
      <c r="B603" s="89" t="s">
        <v>968</v>
      </c>
      <c r="C603" s="95">
        <v>0</v>
      </c>
      <c r="D603" s="95">
        <v>0</v>
      </c>
      <c r="E603" s="115">
        <v>0</v>
      </c>
      <c r="F603" s="115">
        <v>0</v>
      </c>
      <c r="G603" s="115">
        <v>0</v>
      </c>
      <c r="H603" s="115">
        <v>0</v>
      </c>
      <c r="I603" s="115">
        <v>0</v>
      </c>
      <c r="J603" s="95">
        <v>0</v>
      </c>
      <c r="K603" s="115">
        <v>0</v>
      </c>
      <c r="L603" s="115">
        <v>0</v>
      </c>
      <c r="M603" s="115">
        <v>0</v>
      </c>
      <c r="N603" s="95">
        <v>0</v>
      </c>
      <c r="O603" s="95">
        <v>0</v>
      </c>
      <c r="P603" s="95">
        <v>0</v>
      </c>
      <c r="Q603" s="95">
        <v>0</v>
      </c>
      <c r="R603" s="95">
        <v>0</v>
      </c>
      <c r="S603" s="115">
        <v>0</v>
      </c>
      <c r="T603" s="115">
        <v>0</v>
      </c>
      <c r="U603" s="115">
        <v>0</v>
      </c>
      <c r="V603" s="138"/>
      <c r="W603" s="138"/>
      <c r="X603" s="138"/>
      <c r="Y603" s="138"/>
      <c r="Z603" s="138"/>
      <c r="AA603" s="138"/>
      <c r="AB603" s="138"/>
      <c r="AC603" s="138"/>
      <c r="AD603" s="138"/>
      <c r="AE603" s="138"/>
      <c r="AF603" s="138"/>
      <c r="AG603" s="138"/>
      <c r="AH603" s="138"/>
      <c r="AI603" s="138"/>
      <c r="AJ603" s="138"/>
      <c r="AK603" s="138"/>
      <c r="AL603" s="138"/>
      <c r="AM603" s="138"/>
      <c r="AN603" s="138"/>
      <c r="AO603" s="138"/>
      <c r="AP603" s="138"/>
      <c r="AQ603" s="138"/>
      <c r="AR603" s="138"/>
      <c r="AS603" s="138"/>
      <c r="AT603" s="138"/>
      <c r="AU603" s="138"/>
      <c r="AV603" s="138"/>
      <c r="AW603" s="138"/>
      <c r="AX603" s="138"/>
      <c r="AY603" s="138"/>
      <c r="AZ603" s="138"/>
      <c r="BA603" s="138"/>
      <c r="BB603" s="138"/>
    </row>
    <row r="604" spans="1:54">
      <c r="M604" s="7"/>
    </row>
    <row r="607" spans="1:54">
      <c r="S607" s="25"/>
      <c r="T607" s="25"/>
    </row>
    <row r="608" spans="1:54">
      <c r="S608" s="107"/>
      <c r="T608" s="107"/>
    </row>
    <row r="609" spans="19:20">
      <c r="S609" s="107"/>
      <c r="T609" s="107"/>
    </row>
    <row r="611" spans="19:20">
      <c r="S611" s="107"/>
      <c r="T611" s="107"/>
    </row>
  </sheetData>
  <mergeCells count="1">
    <mergeCell ref="A1:R2"/>
  </mergeCells>
  <printOptions horizontalCentered="1"/>
  <pageMargins left="0.39370078740157483" right="0.39370078740157483" top="0.39370078740157483" bottom="0.39370078740157483" header="0" footer="0"/>
  <pageSetup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D4AD-046A-489F-A320-04E10F850DD3}">
  <sheetPr>
    <pageSetUpPr fitToPage="1"/>
  </sheetPr>
  <dimension ref="A1:U608"/>
  <sheetViews>
    <sheetView showGridLines="0" zoomScaleNormal="100" zoomScaleSheetLayoutView="100" workbookViewId="0">
      <selection activeCell="A3" sqref="A3"/>
    </sheetView>
  </sheetViews>
  <sheetFormatPr defaultColWidth="9.85546875" defaultRowHeight="15"/>
  <cols>
    <col min="1" max="1" width="13.42578125" style="124" bestFit="1" customWidth="1"/>
    <col min="2" max="2" width="60.7109375" style="67" customWidth="1"/>
    <col min="3" max="11" width="20" style="25" customWidth="1"/>
    <col min="12" max="15" width="20" style="7" customWidth="1"/>
    <col min="16" max="16" width="20" style="25" customWidth="1"/>
    <col min="17" max="19" width="20" style="7" customWidth="1"/>
    <col min="20" max="20" width="10.42578125" style="7" bestFit="1" customWidth="1"/>
    <col min="21" max="16384" width="9.85546875" style="7"/>
  </cols>
  <sheetData>
    <row r="1" spans="1:21" s="23" customFormat="1" ht="154.5" customHeight="1">
      <c r="A1" s="147" t="s">
        <v>7826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21" s="23" customFormat="1" ht="36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21" s="123" customFormat="1" ht="15.75">
      <c r="A3" s="142" t="s">
        <v>224</v>
      </c>
      <c r="B3" s="143" t="s">
        <v>187</v>
      </c>
      <c r="C3" s="143">
        <v>2008</v>
      </c>
      <c r="D3" s="143">
        <v>2009</v>
      </c>
      <c r="E3" s="143">
        <v>2010</v>
      </c>
      <c r="F3" s="143">
        <v>2011</v>
      </c>
      <c r="G3" s="143">
        <v>2012</v>
      </c>
      <c r="H3" s="143">
        <v>2013</v>
      </c>
      <c r="I3" s="143">
        <v>2014</v>
      </c>
      <c r="J3" s="143">
        <v>2015</v>
      </c>
      <c r="K3" s="143">
        <v>2016</v>
      </c>
      <c r="L3" s="143">
        <v>2017</v>
      </c>
      <c r="M3" s="143">
        <v>2018</v>
      </c>
      <c r="N3" s="143">
        <v>2019</v>
      </c>
      <c r="O3" s="143">
        <v>2020</v>
      </c>
      <c r="P3" s="143">
        <v>2021</v>
      </c>
      <c r="Q3" s="143">
        <v>2022</v>
      </c>
      <c r="R3" s="143">
        <v>2023</v>
      </c>
      <c r="S3" s="143">
        <v>2024</v>
      </c>
      <c r="T3" s="143">
        <v>2025</v>
      </c>
    </row>
    <row r="4" spans="1:21" s="6" customFormat="1">
      <c r="A4" s="87">
        <v>1</v>
      </c>
      <c r="B4" s="88" t="s">
        <v>182</v>
      </c>
      <c r="C4" s="129">
        <v>1.8679215347923606E-2</v>
      </c>
      <c r="D4" s="129">
        <v>0.15689036663801215</v>
      </c>
      <c r="E4" s="129">
        <v>0.1589990852709593</v>
      </c>
      <c r="F4" s="129">
        <v>0.14988473021450499</v>
      </c>
      <c r="G4" s="129">
        <v>0.26056452801609375</v>
      </c>
      <c r="H4" s="129">
        <v>0.12207776959945282</v>
      </c>
      <c r="I4" s="129">
        <v>5.5870446031772936E-2</v>
      </c>
      <c r="J4" s="129">
        <v>3.8764637206064156E-2</v>
      </c>
      <c r="K4" s="129">
        <v>7.1500052587427421E-2</v>
      </c>
      <c r="L4" s="129">
        <v>5.4637440784391922E-2</v>
      </c>
      <c r="M4" s="129">
        <v>-5.1961162718546894E-2</v>
      </c>
      <c r="N4" s="129">
        <v>3.7072794238383056E-2</v>
      </c>
      <c r="O4" s="129">
        <v>7.7401609869809151E-2</v>
      </c>
      <c r="P4" s="129">
        <v>5.2770757220445219E-2</v>
      </c>
      <c r="Q4" s="129">
        <v>0.26047636020891107</v>
      </c>
      <c r="R4" s="129">
        <v>-3.0219460781202967E-2</v>
      </c>
      <c r="S4" s="129">
        <v>3.4888599712050494E-2</v>
      </c>
      <c r="T4" s="129">
        <v>5.5486860139424658E-2</v>
      </c>
    </row>
    <row r="5" spans="1:21">
      <c r="A5" s="89" t="s">
        <v>226</v>
      </c>
      <c r="B5" s="89" t="s">
        <v>474</v>
      </c>
      <c r="C5" s="130">
        <v>-0.16521532226978897</v>
      </c>
      <c r="D5" s="130">
        <v>0.1650369755173875</v>
      </c>
      <c r="E5" s="130">
        <v>2.6030640128987148E-2</v>
      </c>
      <c r="F5" s="130">
        <v>7.4735769314318024E-2</v>
      </c>
      <c r="G5" s="130">
        <v>0.29964955596346377</v>
      </c>
      <c r="H5" s="130">
        <v>0.3828493922721472</v>
      </c>
      <c r="I5" s="130">
        <v>2.0329586647793052E-2</v>
      </c>
      <c r="J5" s="130">
        <v>-0.12832996063763991</v>
      </c>
      <c r="K5" s="130">
        <v>0.25725556401380212</v>
      </c>
      <c r="L5" s="130">
        <v>-3.391204779625101E-2</v>
      </c>
      <c r="M5" s="130">
        <v>4.1333163466523049E-2</v>
      </c>
      <c r="N5" s="130">
        <v>-2.762486079201909E-2</v>
      </c>
      <c r="O5" s="130">
        <v>0.24450095336573252</v>
      </c>
      <c r="P5" s="130">
        <v>5.2707346064945426E-2</v>
      </c>
      <c r="Q5" s="130">
        <v>-4.3055994787496443E-2</v>
      </c>
      <c r="R5" s="130">
        <v>1.0900417246743954E-2</v>
      </c>
      <c r="S5" s="130">
        <v>-6.1541094666611729E-2</v>
      </c>
      <c r="T5" s="130">
        <v>0.15009298640848848</v>
      </c>
      <c r="U5" s="6"/>
    </row>
    <row r="6" spans="1:21">
      <c r="A6" s="89" t="s">
        <v>227</v>
      </c>
      <c r="B6" s="89" t="s">
        <v>152</v>
      </c>
      <c r="C6" s="130">
        <v>0.33369100732624757</v>
      </c>
      <c r="D6" s="130">
        <v>-0.15100534010293176</v>
      </c>
      <c r="E6" s="130">
        <v>0.13818231868795183</v>
      </c>
      <c r="F6" s="130">
        <v>-0.11593426815178531</v>
      </c>
      <c r="G6" s="130">
        <v>0.13355587938076607</v>
      </c>
      <c r="H6" s="130">
        <v>0.2083730547427729</v>
      </c>
      <c r="I6" s="130">
        <v>-4.6644090848419584E-2</v>
      </c>
      <c r="J6" s="130">
        <v>0.14421112444494666</v>
      </c>
      <c r="K6" s="130">
        <v>0.1921790549898803</v>
      </c>
      <c r="L6" s="130">
        <v>0.10251444460072134</v>
      </c>
      <c r="M6" s="130">
        <v>3.0011923496977122E-2</v>
      </c>
      <c r="N6" s="130">
        <v>0.14071514206910396</v>
      </c>
      <c r="O6" s="130">
        <v>0.12743745655452376</v>
      </c>
      <c r="P6" s="130">
        <v>9.913082816130192E-2</v>
      </c>
      <c r="Q6" s="130">
        <v>0.22929098176673413</v>
      </c>
      <c r="R6" s="130">
        <v>-6.0927548560578138E-2</v>
      </c>
      <c r="S6" s="130">
        <v>1.6550499888768222E-2</v>
      </c>
      <c r="T6" s="130">
        <v>5.8294154953059292E-2</v>
      </c>
      <c r="U6" s="6"/>
    </row>
    <row r="7" spans="1:21">
      <c r="A7" s="89" t="s">
        <v>228</v>
      </c>
      <c r="B7" s="89" t="s">
        <v>204</v>
      </c>
      <c r="C7" s="130">
        <v>-0.3249745765958606</v>
      </c>
      <c r="D7" s="130">
        <v>1.8325126628680608</v>
      </c>
      <c r="E7" s="130">
        <v>-0.33780272870265471</v>
      </c>
      <c r="F7" s="130">
        <v>-1</v>
      </c>
      <c r="G7" s="130" t="s">
        <v>7814</v>
      </c>
      <c r="H7" s="130" t="s">
        <v>7814</v>
      </c>
      <c r="I7" s="130" t="s">
        <v>7814</v>
      </c>
      <c r="J7" s="130" t="s">
        <v>7814</v>
      </c>
      <c r="K7" s="130" t="s">
        <v>7814</v>
      </c>
      <c r="L7" s="130" t="s">
        <v>7814</v>
      </c>
      <c r="M7" s="130" t="s">
        <v>7814</v>
      </c>
      <c r="N7" s="130">
        <v>-0.67373576947748226</v>
      </c>
      <c r="O7" s="130">
        <v>14.763193340769613</v>
      </c>
      <c r="P7" s="130">
        <v>-0.32396191066663182</v>
      </c>
      <c r="Q7" s="130">
        <v>0.96821916584933265</v>
      </c>
      <c r="R7" s="130">
        <v>-0.10516174030295944</v>
      </c>
      <c r="S7" s="130">
        <v>0.12425942919736999</v>
      </c>
      <c r="T7" s="130">
        <v>0.10428065963428194</v>
      </c>
      <c r="U7" s="6"/>
    </row>
    <row r="8" spans="1:21">
      <c r="A8" s="89" t="s">
        <v>230</v>
      </c>
      <c r="B8" s="89" t="s">
        <v>151</v>
      </c>
      <c r="C8" s="130">
        <v>-0.14741642379548625</v>
      </c>
      <c r="D8" s="130">
        <v>0.11840850401798253</v>
      </c>
      <c r="E8" s="130">
        <v>-3.4818794992735658E-2</v>
      </c>
      <c r="F8" s="130">
        <v>0.60585143420848775</v>
      </c>
      <c r="G8" s="130">
        <v>0.3005126782400851</v>
      </c>
      <c r="H8" s="130">
        <v>0.41716829004990674</v>
      </c>
      <c r="I8" s="130">
        <v>0.10888933215988228</v>
      </c>
      <c r="J8" s="130">
        <v>-0.20436733819953101</v>
      </c>
      <c r="K8" s="130">
        <v>0.27154878864076748</v>
      </c>
      <c r="L8" s="130">
        <v>2.2038801249770312E-2</v>
      </c>
      <c r="M8" s="130">
        <v>-0.23837132266242955</v>
      </c>
      <c r="N8" s="130">
        <v>8.0237675352079707E-2</v>
      </c>
      <c r="O8" s="130">
        <v>0.21804335308309475</v>
      </c>
      <c r="P8" s="130">
        <v>0.11178349454854941</v>
      </c>
      <c r="Q8" s="130">
        <v>-0.15669116821475493</v>
      </c>
      <c r="R8" s="130">
        <v>-3.6436627886401007E-2</v>
      </c>
      <c r="S8" s="130">
        <v>-0.15944117807434399</v>
      </c>
      <c r="T8" s="130">
        <v>6.0605348989646833E-2</v>
      </c>
      <c r="U8" s="6"/>
    </row>
    <row r="9" spans="1:21">
      <c r="A9" s="89" t="s">
        <v>231</v>
      </c>
      <c r="B9" s="89" t="s">
        <v>206</v>
      </c>
      <c r="C9" s="130">
        <v>-0.21346814981690376</v>
      </c>
      <c r="D9" s="130">
        <v>0.15620655468210076</v>
      </c>
      <c r="E9" s="130">
        <v>0.33858332086746756</v>
      </c>
      <c r="F9" s="130">
        <v>-0.54508351532854626</v>
      </c>
      <c r="G9" s="130">
        <v>0.3712509374219215</v>
      </c>
      <c r="H9" s="130">
        <v>0.23289026467132912</v>
      </c>
      <c r="I9" s="130">
        <v>-0.62056984861304265</v>
      </c>
      <c r="J9" s="130">
        <v>1.364677927386821</v>
      </c>
      <c r="K9" s="130">
        <v>0.14182129409918898</v>
      </c>
      <c r="L9" s="130">
        <v>-0.44383784069847876</v>
      </c>
      <c r="M9" s="130">
        <v>-1</v>
      </c>
      <c r="N9" s="130" t="s">
        <v>7814</v>
      </c>
      <c r="O9" s="130" t="s">
        <v>7814</v>
      </c>
      <c r="P9" s="130" t="s">
        <v>7814</v>
      </c>
      <c r="Q9" s="130" t="s">
        <v>7814</v>
      </c>
      <c r="R9" s="130" t="s">
        <v>7814</v>
      </c>
      <c r="S9" s="130" t="s">
        <v>7814</v>
      </c>
      <c r="T9" s="130" t="s">
        <v>7814</v>
      </c>
      <c r="U9" s="6"/>
    </row>
    <row r="10" spans="1:21">
      <c r="A10" s="89" t="s">
        <v>232</v>
      </c>
      <c r="B10" s="89" t="s">
        <v>165</v>
      </c>
      <c r="C10" s="130">
        <v>-0.44209355994005817</v>
      </c>
      <c r="D10" s="130">
        <v>5.1390568234782412</v>
      </c>
      <c r="E10" s="130">
        <v>-0.91722303942504013</v>
      </c>
      <c r="F10" s="130">
        <v>-1</v>
      </c>
      <c r="G10" s="130" t="s">
        <v>7814</v>
      </c>
      <c r="H10" s="130" t="s">
        <v>7814</v>
      </c>
      <c r="I10" s="130">
        <v>0.70252917470071075</v>
      </c>
      <c r="J10" s="130">
        <v>-0.88983888460672378</v>
      </c>
      <c r="K10" s="130">
        <v>2.8740255912101573</v>
      </c>
      <c r="L10" s="130">
        <v>-0.96761954552530083</v>
      </c>
      <c r="M10" s="130">
        <v>-1</v>
      </c>
      <c r="N10" s="130" t="s">
        <v>7814</v>
      </c>
      <c r="O10" s="130" t="s">
        <v>7814</v>
      </c>
      <c r="P10" s="130" t="s">
        <v>7814</v>
      </c>
      <c r="Q10" s="130" t="s">
        <v>7814</v>
      </c>
      <c r="R10" s="130" t="s">
        <v>7814</v>
      </c>
      <c r="S10" s="130" t="s">
        <v>7814</v>
      </c>
      <c r="T10" s="130" t="s">
        <v>7814</v>
      </c>
      <c r="U10" s="6"/>
    </row>
    <row r="11" spans="1:21">
      <c r="A11" s="89" t="s">
        <v>233</v>
      </c>
      <c r="B11" s="89" t="s">
        <v>150</v>
      </c>
      <c r="C11" s="130">
        <v>-0.11167808826395864</v>
      </c>
      <c r="D11" s="130">
        <v>6.0244901170547482E-3</v>
      </c>
      <c r="E11" s="130">
        <v>-0.41360526735511693</v>
      </c>
      <c r="F11" s="130">
        <v>-0.34852541324905029</v>
      </c>
      <c r="G11" s="130">
        <v>-0.23187947980902057</v>
      </c>
      <c r="H11" s="130">
        <v>0.10554583000377549</v>
      </c>
      <c r="I11" s="130">
        <v>2.8736155425598873</v>
      </c>
      <c r="J11" s="130">
        <v>-0.64270825852092139</v>
      </c>
      <c r="K11" s="130">
        <v>0.66580722032868533</v>
      </c>
      <c r="L11" s="130">
        <v>0.6322902551239018</v>
      </c>
      <c r="M11" s="130">
        <v>1.9406341856697629</v>
      </c>
      <c r="N11" s="130">
        <v>-0.71629967408050765</v>
      </c>
      <c r="O11" s="130">
        <v>-0.11120535086536265</v>
      </c>
      <c r="P11" s="130">
        <v>0.65541012683496858</v>
      </c>
      <c r="Q11" s="130">
        <v>-0.10809546596980479</v>
      </c>
      <c r="R11" s="130">
        <v>0.10247303510882011</v>
      </c>
      <c r="S11" s="130">
        <v>-0.50241585293884894</v>
      </c>
      <c r="T11" s="130">
        <v>0.27926869397566417</v>
      </c>
      <c r="U11" s="6"/>
    </row>
    <row r="12" spans="1:21">
      <c r="A12" s="89" t="s">
        <v>527</v>
      </c>
      <c r="B12" s="89" t="s">
        <v>528</v>
      </c>
      <c r="C12" s="130" t="s">
        <v>7814</v>
      </c>
      <c r="D12" s="130" t="s">
        <v>7814</v>
      </c>
      <c r="E12" s="130" t="s">
        <v>7814</v>
      </c>
      <c r="F12" s="130" t="s">
        <v>7814</v>
      </c>
      <c r="G12" s="130" t="s">
        <v>7814</v>
      </c>
      <c r="H12" s="130" t="s">
        <v>7814</v>
      </c>
      <c r="I12" s="130" t="s">
        <v>7814</v>
      </c>
      <c r="J12" s="130" t="s">
        <v>7814</v>
      </c>
      <c r="K12" s="130" t="s">
        <v>7814</v>
      </c>
      <c r="L12" s="130" t="s">
        <v>7814</v>
      </c>
      <c r="M12" s="130" t="s">
        <v>7814</v>
      </c>
      <c r="N12" s="130">
        <v>-0.72983577083303119</v>
      </c>
      <c r="O12" s="130">
        <v>-9.7292020833801618E-2</v>
      </c>
      <c r="P12" s="130">
        <v>-0.16659168215453879</v>
      </c>
      <c r="Q12" s="130">
        <v>-0.32682349087810858</v>
      </c>
      <c r="R12" s="130">
        <v>3.7154353956030839E-2</v>
      </c>
      <c r="S12" s="130">
        <v>0.17363602086662566</v>
      </c>
      <c r="T12" s="130">
        <v>0.17143970377958742</v>
      </c>
      <c r="U12" s="6"/>
    </row>
    <row r="13" spans="1:21">
      <c r="A13" s="89" t="s">
        <v>532</v>
      </c>
      <c r="B13" s="89" t="s">
        <v>533</v>
      </c>
      <c r="C13" s="130" t="s">
        <v>7814</v>
      </c>
      <c r="D13" s="130" t="s">
        <v>7814</v>
      </c>
      <c r="E13" s="130" t="s">
        <v>7814</v>
      </c>
      <c r="F13" s="130" t="s">
        <v>7814</v>
      </c>
      <c r="G13" s="130" t="s">
        <v>7814</v>
      </c>
      <c r="H13" s="130" t="s">
        <v>7814</v>
      </c>
      <c r="I13" s="130" t="s">
        <v>7814</v>
      </c>
      <c r="J13" s="130" t="s">
        <v>7814</v>
      </c>
      <c r="K13" s="130" t="s">
        <v>7814</v>
      </c>
      <c r="L13" s="130" t="s">
        <v>7814</v>
      </c>
      <c r="M13" s="130" t="s">
        <v>7814</v>
      </c>
      <c r="N13" s="130">
        <v>6.4295155415259098E-2</v>
      </c>
      <c r="O13" s="130">
        <v>-0.16018864595473203</v>
      </c>
      <c r="P13" s="130">
        <v>-1.2686809098906182E-2</v>
      </c>
      <c r="Q13" s="130">
        <v>2.2621266431738674E-2</v>
      </c>
      <c r="R13" s="130">
        <v>0.30267859418528564</v>
      </c>
      <c r="S13" s="130">
        <v>0.16928618833946385</v>
      </c>
      <c r="T13" s="130">
        <v>0.370043801364276</v>
      </c>
      <c r="U13" s="6"/>
    </row>
    <row r="14" spans="1:21">
      <c r="A14" s="89" t="s">
        <v>235</v>
      </c>
      <c r="B14" s="89" t="s">
        <v>149</v>
      </c>
      <c r="C14" s="130">
        <v>0.28996902612407061</v>
      </c>
      <c r="D14" s="130">
        <v>0.20673197766315443</v>
      </c>
      <c r="E14" s="130">
        <v>-6.4788718289515823E-2</v>
      </c>
      <c r="F14" s="130">
        <v>0.18645878630859802</v>
      </c>
      <c r="G14" s="130">
        <v>0.8859354547561773</v>
      </c>
      <c r="H14" s="130">
        <v>4.1615097662331957E-2</v>
      </c>
      <c r="I14" s="130">
        <v>3.119800224447955E-2</v>
      </c>
      <c r="J14" s="130">
        <v>0.12058657352070346</v>
      </c>
      <c r="K14" s="130">
        <v>7.3517554295833731E-2</v>
      </c>
      <c r="L14" s="130">
        <v>4.4499042364689601E-2</v>
      </c>
      <c r="M14" s="130">
        <v>-0.20059228931836126</v>
      </c>
      <c r="N14" s="130">
        <v>7.8243665129126283E-2</v>
      </c>
      <c r="O14" s="130">
        <v>0.14313787529486377</v>
      </c>
      <c r="P14" s="130">
        <v>-8.4821902425512574E-3</v>
      </c>
      <c r="Q14" s="130">
        <v>0.2184735989284825</v>
      </c>
      <c r="R14" s="130">
        <v>0.10560041863643499</v>
      </c>
      <c r="S14" s="130">
        <v>8.6649056329779706E-2</v>
      </c>
      <c r="T14" s="130">
        <v>0.34236774561862304</v>
      </c>
      <c r="U14" s="6"/>
    </row>
    <row r="15" spans="1:21" ht="25.5">
      <c r="A15" s="89" t="s">
        <v>236</v>
      </c>
      <c r="B15" s="89" t="s">
        <v>148</v>
      </c>
      <c r="C15" s="130">
        <v>0.1912774459532478</v>
      </c>
      <c r="D15" s="130">
        <v>0.15937933896286527</v>
      </c>
      <c r="E15" s="130">
        <v>-6.1008354611286175E-2</v>
      </c>
      <c r="F15" s="130">
        <v>0.11598646134819401</v>
      </c>
      <c r="G15" s="130">
        <v>0.81833336367601839</v>
      </c>
      <c r="H15" s="130">
        <v>-0.10703628084089678</v>
      </c>
      <c r="I15" s="130">
        <v>-4.2146093404371254E-2</v>
      </c>
      <c r="J15" s="130">
        <v>8.4191291566035442E-2</v>
      </c>
      <c r="K15" s="130">
        <v>0.27023907479504539</v>
      </c>
      <c r="L15" s="130">
        <v>-1.0358464282710478E-2</v>
      </c>
      <c r="M15" s="130">
        <v>-1</v>
      </c>
      <c r="N15" s="130" t="s">
        <v>7814</v>
      </c>
      <c r="O15" s="130" t="s">
        <v>7814</v>
      </c>
      <c r="P15" s="130">
        <v>-1</v>
      </c>
      <c r="Q15" s="130" t="s">
        <v>7814</v>
      </c>
      <c r="R15" s="130" t="s">
        <v>7814</v>
      </c>
      <c r="S15" s="130" t="s">
        <v>7814</v>
      </c>
      <c r="T15" s="130" t="s">
        <v>7814</v>
      </c>
      <c r="U15" s="6"/>
    </row>
    <row r="16" spans="1:21" ht="25.5">
      <c r="A16" s="89" t="s">
        <v>237</v>
      </c>
      <c r="B16" s="89" t="s">
        <v>147</v>
      </c>
      <c r="C16" s="130">
        <v>-0.53321260482378197</v>
      </c>
      <c r="D16" s="130">
        <v>1.013088751518866</v>
      </c>
      <c r="E16" s="130">
        <v>-0.15046029439691011</v>
      </c>
      <c r="F16" s="130">
        <v>0.27727603346438001</v>
      </c>
      <c r="G16" s="130">
        <v>0.43493844119476255</v>
      </c>
      <c r="H16" s="130">
        <v>-0.10766668481442287</v>
      </c>
      <c r="I16" s="130">
        <v>0.51516805254719755</v>
      </c>
      <c r="J16" s="130">
        <v>0.13483591989665378</v>
      </c>
      <c r="K16" s="130">
        <v>-0.31970920856123342</v>
      </c>
      <c r="L16" s="130">
        <v>0.5895559298875046</v>
      </c>
      <c r="M16" s="130">
        <v>-1</v>
      </c>
      <c r="N16" s="130" t="s">
        <v>7814</v>
      </c>
      <c r="O16" s="130" t="s">
        <v>7814</v>
      </c>
      <c r="P16" s="130" t="s">
        <v>7814</v>
      </c>
      <c r="Q16" s="130" t="s">
        <v>7814</v>
      </c>
      <c r="R16" s="130" t="s">
        <v>7814</v>
      </c>
      <c r="S16" s="130" t="s">
        <v>7814</v>
      </c>
      <c r="T16" s="130" t="s">
        <v>7814</v>
      </c>
      <c r="U16" s="6"/>
    </row>
    <row r="17" spans="1:21" ht="25.5">
      <c r="A17" s="89" t="s">
        <v>238</v>
      </c>
      <c r="B17" s="89" t="s">
        <v>146</v>
      </c>
      <c r="C17" s="130">
        <v>-0.56456974725387843</v>
      </c>
      <c r="D17" s="130">
        <v>-0.17212618817500591</v>
      </c>
      <c r="E17" s="130">
        <v>4.5440218387654108E-2</v>
      </c>
      <c r="F17" s="130">
        <v>0.1081125872097688</v>
      </c>
      <c r="G17" s="130">
        <v>72.57872136834159</v>
      </c>
      <c r="H17" s="130">
        <v>3.6640006690266791E-2</v>
      </c>
      <c r="I17" s="130">
        <v>0.20121021963924446</v>
      </c>
      <c r="J17" s="130">
        <v>-7.1941162171761164E-2</v>
      </c>
      <c r="K17" s="130">
        <v>-5.3056269853214433E-3</v>
      </c>
      <c r="L17" s="130">
        <v>-5.8729293482484013E-2</v>
      </c>
      <c r="M17" s="130">
        <v>-1</v>
      </c>
      <c r="N17" s="130" t="s">
        <v>7814</v>
      </c>
      <c r="O17" s="130" t="s">
        <v>7814</v>
      </c>
      <c r="P17" s="130">
        <v>-1</v>
      </c>
      <c r="Q17" s="130" t="s">
        <v>7814</v>
      </c>
      <c r="R17" s="130" t="s">
        <v>7814</v>
      </c>
      <c r="S17" s="130" t="s">
        <v>7814</v>
      </c>
      <c r="T17" s="130" t="s">
        <v>7814</v>
      </c>
      <c r="U17" s="6"/>
    </row>
    <row r="18" spans="1:21" ht="25.5">
      <c r="A18" s="89" t="s">
        <v>239</v>
      </c>
      <c r="B18" s="89" t="s">
        <v>145</v>
      </c>
      <c r="C18" s="130">
        <v>-1.8575277831249988</v>
      </c>
      <c r="D18" s="130">
        <v>-17.680649550884201</v>
      </c>
      <c r="E18" s="130">
        <v>2.6379785223745311</v>
      </c>
      <c r="F18" s="130">
        <v>9.5981451429980602E-3</v>
      </c>
      <c r="G18" s="130">
        <v>0.30990614548791862</v>
      </c>
      <c r="H18" s="130">
        <v>-0.86978247298528166</v>
      </c>
      <c r="I18" s="130">
        <v>8.8953495838550047</v>
      </c>
      <c r="J18" s="130">
        <v>-0.4435844188277337</v>
      </c>
      <c r="K18" s="130">
        <v>0.41167192419096876</v>
      </c>
      <c r="L18" s="130">
        <v>-0.76011827601120951</v>
      </c>
      <c r="M18" s="130">
        <v>-1</v>
      </c>
      <c r="N18" s="130" t="s">
        <v>7814</v>
      </c>
      <c r="O18" s="130" t="s">
        <v>7814</v>
      </c>
      <c r="P18" s="130">
        <v>-1</v>
      </c>
      <c r="Q18" s="130" t="s">
        <v>7814</v>
      </c>
      <c r="R18" s="130" t="s">
        <v>7814</v>
      </c>
      <c r="S18" s="130" t="s">
        <v>7814</v>
      </c>
      <c r="T18" s="130" t="s">
        <v>7814</v>
      </c>
      <c r="U18" s="6"/>
    </row>
    <row r="19" spans="1:21" ht="25.5">
      <c r="A19" s="89" t="s">
        <v>240</v>
      </c>
      <c r="B19" s="89" t="s">
        <v>144</v>
      </c>
      <c r="C19" s="130">
        <v>-0.1407385131200164</v>
      </c>
      <c r="D19" s="130">
        <v>0.55825812475334025</v>
      </c>
      <c r="E19" s="130">
        <v>-0.31155699019868643</v>
      </c>
      <c r="F19" s="130">
        <v>5.4833332098551679E-2</v>
      </c>
      <c r="G19" s="130">
        <v>1.7768580137568213E-2</v>
      </c>
      <c r="H19" s="130">
        <v>9.5760571866621458E-2</v>
      </c>
      <c r="I19" s="130">
        <v>0.15375600080623819</v>
      </c>
      <c r="J19" s="130">
        <v>0.30591834741710344</v>
      </c>
      <c r="K19" s="130">
        <v>3.8799270916055173E-2</v>
      </c>
      <c r="L19" s="130">
        <v>0.59914187366297367</v>
      </c>
      <c r="M19" s="130">
        <v>-1</v>
      </c>
      <c r="N19" s="130" t="s">
        <v>7814</v>
      </c>
      <c r="O19" s="130" t="s">
        <v>7814</v>
      </c>
      <c r="P19" s="130" t="s">
        <v>7814</v>
      </c>
      <c r="Q19" s="130" t="s">
        <v>7814</v>
      </c>
      <c r="R19" s="130" t="s">
        <v>7814</v>
      </c>
      <c r="S19" s="130" t="s">
        <v>7814</v>
      </c>
      <c r="T19" s="130" t="s">
        <v>7814</v>
      </c>
      <c r="U19" s="6"/>
    </row>
    <row r="20" spans="1:21">
      <c r="A20" s="89" t="s">
        <v>241</v>
      </c>
      <c r="B20" s="89" t="s">
        <v>143</v>
      </c>
      <c r="C20" s="130">
        <v>1.7631971479166437</v>
      </c>
      <c r="D20" s="130">
        <v>7.4673151683198213E-2</v>
      </c>
      <c r="E20" s="130">
        <v>0.2728928048220649</v>
      </c>
      <c r="F20" s="130">
        <v>0.41729353672751857</v>
      </c>
      <c r="G20" s="130">
        <v>0.10317616999151213</v>
      </c>
      <c r="H20" s="130">
        <v>0.5066544639795052</v>
      </c>
      <c r="I20" s="130">
        <v>-2.2113621958713359E-2</v>
      </c>
      <c r="J20" s="130">
        <v>0.32609702647477867</v>
      </c>
      <c r="K20" s="130">
        <v>-4.2979892983015633E-2</v>
      </c>
      <c r="L20" s="130">
        <v>3.036792875466432E-3</v>
      </c>
      <c r="M20" s="130">
        <v>-1</v>
      </c>
      <c r="N20" s="130" t="s">
        <v>7814</v>
      </c>
      <c r="O20" s="130" t="s">
        <v>7814</v>
      </c>
      <c r="P20" s="130" t="s">
        <v>7814</v>
      </c>
      <c r="Q20" s="130" t="s">
        <v>7814</v>
      </c>
      <c r="R20" s="130" t="s">
        <v>7814</v>
      </c>
      <c r="S20" s="130" t="s">
        <v>7814</v>
      </c>
      <c r="T20" s="130" t="s">
        <v>7814</v>
      </c>
      <c r="U20" s="6"/>
    </row>
    <row r="21" spans="1:21" ht="51">
      <c r="A21" s="89" t="s">
        <v>242</v>
      </c>
      <c r="B21" s="89" t="s">
        <v>7662</v>
      </c>
      <c r="C21" s="130">
        <v>6.6406513906299161</v>
      </c>
      <c r="D21" s="130">
        <v>-2.7853204556744116E-2</v>
      </c>
      <c r="E21" s="130">
        <v>-0.77108549384323744</v>
      </c>
      <c r="F21" s="130">
        <v>-0.41633943894244096</v>
      </c>
      <c r="G21" s="130">
        <v>0.82320657788301177</v>
      </c>
      <c r="H21" s="130">
        <v>1.8347263593362535</v>
      </c>
      <c r="I21" s="130">
        <v>0.96277013456949967</v>
      </c>
      <c r="J21" s="130">
        <v>0.52660187018818072</v>
      </c>
      <c r="K21" s="130">
        <v>-0.99998838510624466</v>
      </c>
      <c r="L21" s="130">
        <v>5.2230239802941281E-2</v>
      </c>
      <c r="M21" s="130">
        <v>25951.516286703038</v>
      </c>
      <c r="N21" s="130">
        <v>-0.40599942410960843</v>
      </c>
      <c r="O21" s="130">
        <v>-1</v>
      </c>
      <c r="P21" s="130" t="s">
        <v>7814</v>
      </c>
      <c r="Q21" s="130">
        <v>0.66666666666666674</v>
      </c>
      <c r="R21" s="130">
        <v>4046.8478520199997</v>
      </c>
      <c r="S21" s="130">
        <v>-0.15487288069811134</v>
      </c>
      <c r="T21" s="130">
        <v>-0.52213775967169107</v>
      </c>
      <c r="U21" s="6"/>
    </row>
    <row r="22" spans="1:21">
      <c r="A22" s="89" t="s">
        <v>244</v>
      </c>
      <c r="B22" s="89" t="s">
        <v>578</v>
      </c>
      <c r="C22" s="130">
        <v>-0.70962672066954502</v>
      </c>
      <c r="D22" s="130">
        <v>-0.68378261494339998</v>
      </c>
      <c r="E22" s="130">
        <v>-0.3594318350030683</v>
      </c>
      <c r="F22" s="130">
        <v>0.22668629036871835</v>
      </c>
      <c r="G22" s="130">
        <v>-9.7603379505061261E-3</v>
      </c>
      <c r="H22" s="130">
        <v>3.230467249939073E-2</v>
      </c>
      <c r="I22" s="130">
        <v>-5.0381208814586187E-2</v>
      </c>
      <c r="J22" s="130">
        <v>0.56859694309922393</v>
      </c>
      <c r="K22" s="130">
        <v>-0.54990252352985936</v>
      </c>
      <c r="L22" s="130">
        <v>4.0273841940087207</v>
      </c>
      <c r="M22" s="130">
        <v>3.3021147684447323</v>
      </c>
      <c r="N22" s="130">
        <v>-1.4587921948874816E-2</v>
      </c>
      <c r="O22" s="130">
        <v>-1</v>
      </c>
      <c r="P22" s="130" t="s">
        <v>7814</v>
      </c>
      <c r="Q22" s="130">
        <v>2.0887684052087963E-2</v>
      </c>
      <c r="R22" s="130">
        <v>9.0677950643674343E-2</v>
      </c>
      <c r="S22" s="130">
        <v>4.8042896847853678E-2</v>
      </c>
      <c r="T22" s="130">
        <v>-8.2091835816632472E-2</v>
      </c>
      <c r="U22" s="6"/>
    </row>
    <row r="23" spans="1:21" ht="25.5">
      <c r="A23" s="89" t="s">
        <v>245</v>
      </c>
      <c r="B23" s="89" t="s">
        <v>141</v>
      </c>
      <c r="C23" s="130">
        <v>-0.6424864500410874</v>
      </c>
      <c r="D23" s="130">
        <v>-1.0073882331451425</v>
      </c>
      <c r="E23" s="130">
        <v>117.94675775319887</v>
      </c>
      <c r="F23" s="130">
        <v>-0.81951488111788662</v>
      </c>
      <c r="G23" s="130">
        <v>6.2496224347026708</v>
      </c>
      <c r="H23" s="130">
        <v>-1</v>
      </c>
      <c r="I23" s="130" t="s">
        <v>7814</v>
      </c>
      <c r="J23" s="130">
        <v>0.59218150932000757</v>
      </c>
      <c r="K23" s="130">
        <v>1.2972787642484302</v>
      </c>
      <c r="L23" s="130">
        <v>-0.26534595550933415</v>
      </c>
      <c r="M23" s="130">
        <v>-1</v>
      </c>
      <c r="N23" s="130" t="s">
        <v>7814</v>
      </c>
      <c r="O23" s="130" t="s">
        <v>7814</v>
      </c>
      <c r="P23" s="130" t="s">
        <v>7814</v>
      </c>
      <c r="Q23" s="130" t="s">
        <v>7814</v>
      </c>
      <c r="R23" s="130" t="s">
        <v>7814</v>
      </c>
      <c r="S23" s="130" t="s">
        <v>7814</v>
      </c>
      <c r="T23" s="130" t="s">
        <v>7814</v>
      </c>
      <c r="U23" s="6"/>
    </row>
    <row r="24" spans="1:21">
      <c r="A24" s="89" t="s">
        <v>246</v>
      </c>
      <c r="B24" s="89" t="s">
        <v>140</v>
      </c>
      <c r="C24" s="130">
        <v>124.66613846153847</v>
      </c>
      <c r="D24" s="130">
        <v>-1</v>
      </c>
      <c r="E24" s="130" t="s">
        <v>7814</v>
      </c>
      <c r="F24" s="130" t="s">
        <v>7814</v>
      </c>
      <c r="G24" s="130" t="s">
        <v>7814</v>
      </c>
      <c r="H24" s="130" t="s">
        <v>7814</v>
      </c>
      <c r="I24" s="130" t="s">
        <v>7814</v>
      </c>
      <c r="J24" s="130" t="s">
        <v>7814</v>
      </c>
      <c r="K24" s="130" t="s">
        <v>7814</v>
      </c>
      <c r="L24" s="130">
        <v>0.24824334136419979</v>
      </c>
      <c r="M24" s="130">
        <v>21.247426491144825</v>
      </c>
      <c r="N24" s="130">
        <v>1.4956107033957435</v>
      </c>
      <c r="O24" s="130">
        <v>-1</v>
      </c>
      <c r="P24" s="130" t="s">
        <v>7814</v>
      </c>
      <c r="Q24" s="130">
        <v>-1</v>
      </c>
      <c r="R24" s="130" t="s">
        <v>7814</v>
      </c>
      <c r="S24" s="130" t="s">
        <v>7814</v>
      </c>
      <c r="T24" s="130">
        <v>148.76133778107689</v>
      </c>
      <c r="U24" s="6"/>
    </row>
    <row r="25" spans="1:21" ht="38.25">
      <c r="A25" s="89" t="s">
        <v>595</v>
      </c>
      <c r="B25" s="89" t="s">
        <v>590</v>
      </c>
      <c r="C25" s="130" t="s">
        <v>7814</v>
      </c>
      <c r="D25" s="130" t="s">
        <v>7814</v>
      </c>
      <c r="E25" s="130" t="s">
        <v>7814</v>
      </c>
      <c r="F25" s="130" t="s">
        <v>7814</v>
      </c>
      <c r="G25" s="130" t="s">
        <v>7814</v>
      </c>
      <c r="H25" s="130" t="s">
        <v>7814</v>
      </c>
      <c r="I25" s="130" t="s">
        <v>7814</v>
      </c>
      <c r="J25" s="130" t="s">
        <v>7814</v>
      </c>
      <c r="K25" s="130" t="s">
        <v>7814</v>
      </c>
      <c r="L25" s="130" t="s">
        <v>7814</v>
      </c>
      <c r="M25" s="130" t="s">
        <v>7814</v>
      </c>
      <c r="N25" s="130">
        <v>-0.14279292982292091</v>
      </c>
      <c r="O25" s="130">
        <v>3.8340518616830188E-2</v>
      </c>
      <c r="P25" s="130">
        <v>6.0243994519796118E-2</v>
      </c>
      <c r="Q25" s="130">
        <v>0.14443446827206663</v>
      </c>
      <c r="R25" s="130">
        <v>3.0511466964465939E-2</v>
      </c>
      <c r="S25" s="130">
        <v>0.129580427653192</v>
      </c>
      <c r="T25" s="130">
        <v>-6.3607959746652606E-3</v>
      </c>
      <c r="U25" s="6"/>
    </row>
    <row r="26" spans="1:21" ht="38.25">
      <c r="A26" s="89" t="s">
        <v>621</v>
      </c>
      <c r="B26" s="89" t="s">
        <v>592</v>
      </c>
      <c r="C26" s="130" t="s">
        <v>7814</v>
      </c>
      <c r="D26" s="130" t="s">
        <v>7814</v>
      </c>
      <c r="E26" s="130" t="s">
        <v>7814</v>
      </c>
      <c r="F26" s="130" t="s">
        <v>7814</v>
      </c>
      <c r="G26" s="130" t="s">
        <v>7814</v>
      </c>
      <c r="H26" s="130" t="s">
        <v>7814</v>
      </c>
      <c r="I26" s="130" t="s">
        <v>7814</v>
      </c>
      <c r="J26" s="130" t="s">
        <v>7814</v>
      </c>
      <c r="K26" s="130" t="s">
        <v>7814</v>
      </c>
      <c r="L26" s="130" t="s">
        <v>7814</v>
      </c>
      <c r="M26" s="130" t="s">
        <v>7814</v>
      </c>
      <c r="N26" s="130">
        <v>0.27675455290374207</v>
      </c>
      <c r="O26" s="130">
        <v>0.18248539097284233</v>
      </c>
      <c r="P26" s="130">
        <v>0.14978952330681916</v>
      </c>
      <c r="Q26" s="130">
        <v>0.10926618807179866</v>
      </c>
      <c r="R26" s="130">
        <v>-8.0969425551587815E-2</v>
      </c>
      <c r="S26" s="130">
        <v>0.21703720536049098</v>
      </c>
      <c r="T26" s="130">
        <v>0.20286288747616488</v>
      </c>
      <c r="U26" s="6"/>
    </row>
    <row r="27" spans="1:21" ht="25.5">
      <c r="A27" s="89" t="s">
        <v>639</v>
      </c>
      <c r="B27" s="89" t="s">
        <v>640</v>
      </c>
      <c r="C27" s="130" t="s">
        <v>7814</v>
      </c>
      <c r="D27" s="130" t="s">
        <v>7814</v>
      </c>
      <c r="E27" s="130" t="s">
        <v>7814</v>
      </c>
      <c r="F27" s="130" t="s">
        <v>7814</v>
      </c>
      <c r="G27" s="130" t="s">
        <v>7814</v>
      </c>
      <c r="H27" s="130" t="s">
        <v>7814</v>
      </c>
      <c r="I27" s="130" t="s">
        <v>7814</v>
      </c>
      <c r="J27" s="130" t="s">
        <v>7814</v>
      </c>
      <c r="K27" s="130" t="s">
        <v>7814</v>
      </c>
      <c r="L27" s="130" t="s">
        <v>7814</v>
      </c>
      <c r="M27" s="130" t="s">
        <v>7814</v>
      </c>
      <c r="N27" s="130">
        <v>1.5625623780526179</v>
      </c>
      <c r="O27" s="130">
        <v>9.9403348085768783E-2</v>
      </c>
      <c r="P27" s="130">
        <v>-5.1562373705013376E-2</v>
      </c>
      <c r="Q27" s="130">
        <v>0.27879638359166914</v>
      </c>
      <c r="R27" s="130">
        <v>0.3522646025014915</v>
      </c>
      <c r="S27" s="130">
        <v>-0.20783892677357452</v>
      </c>
      <c r="T27" s="130">
        <v>0.3431754900188298</v>
      </c>
      <c r="U27" s="6"/>
    </row>
    <row r="28" spans="1:21">
      <c r="A28" s="89" t="s">
        <v>655</v>
      </c>
      <c r="B28" s="89" t="s">
        <v>594</v>
      </c>
      <c r="C28" s="130" t="s">
        <v>7814</v>
      </c>
      <c r="D28" s="130" t="s">
        <v>7814</v>
      </c>
      <c r="E28" s="130" t="s">
        <v>7814</v>
      </c>
      <c r="F28" s="130" t="s">
        <v>7814</v>
      </c>
      <c r="G28" s="130" t="s">
        <v>7814</v>
      </c>
      <c r="H28" s="130" t="s">
        <v>7814</v>
      </c>
      <c r="I28" s="130" t="s">
        <v>7814</v>
      </c>
      <c r="J28" s="130" t="s">
        <v>7814</v>
      </c>
      <c r="K28" s="130" t="s">
        <v>7814</v>
      </c>
      <c r="L28" s="130" t="s">
        <v>7814</v>
      </c>
      <c r="M28" s="130" t="s">
        <v>7814</v>
      </c>
      <c r="N28" s="130">
        <v>4.9107253788524874E-2</v>
      </c>
      <c r="O28" s="130">
        <v>0.12908085174494288</v>
      </c>
      <c r="P28" s="130">
        <v>0.11794851978261112</v>
      </c>
      <c r="Q28" s="130">
        <v>0.369462845410097</v>
      </c>
      <c r="R28" s="130">
        <v>-0.13017477005831113</v>
      </c>
      <c r="S28" s="130">
        <v>0.1572030604061152</v>
      </c>
      <c r="T28" s="130">
        <v>-8.3079311517866683E-2</v>
      </c>
      <c r="U28" s="6"/>
    </row>
    <row r="29" spans="1:21">
      <c r="A29" s="89" t="s">
        <v>676</v>
      </c>
      <c r="B29" s="89" t="s">
        <v>677</v>
      </c>
      <c r="C29" s="130" t="s">
        <v>7814</v>
      </c>
      <c r="D29" s="130" t="s">
        <v>7814</v>
      </c>
      <c r="E29" s="130" t="s">
        <v>7814</v>
      </c>
      <c r="F29" s="130" t="s">
        <v>7814</v>
      </c>
      <c r="G29" s="130" t="s">
        <v>7814</v>
      </c>
      <c r="H29" s="130" t="s">
        <v>7814</v>
      </c>
      <c r="I29" s="130" t="s">
        <v>7814</v>
      </c>
      <c r="J29" s="130" t="s">
        <v>7814</v>
      </c>
      <c r="K29" s="130" t="s">
        <v>7814</v>
      </c>
      <c r="L29" s="130" t="s">
        <v>7814</v>
      </c>
      <c r="M29" s="130" t="s">
        <v>7814</v>
      </c>
      <c r="N29" s="130">
        <v>9.3291124732788999E-2</v>
      </c>
      <c r="O29" s="130">
        <v>-0.79164996619376193</v>
      </c>
      <c r="P29" s="130">
        <v>9.1534480210227365E-2</v>
      </c>
      <c r="Q29" s="130">
        <v>0.19128507866977196</v>
      </c>
      <c r="R29" s="130">
        <v>-0.28515195121285586</v>
      </c>
      <c r="S29" s="130">
        <v>8.5692988210264831E-2</v>
      </c>
      <c r="T29" s="130">
        <v>-0.11809194397109388</v>
      </c>
      <c r="U29" s="6"/>
    </row>
    <row r="30" spans="1:21">
      <c r="A30" s="89" t="s">
        <v>682</v>
      </c>
      <c r="B30" s="89" t="s">
        <v>683</v>
      </c>
      <c r="C30" s="130" t="s">
        <v>7814</v>
      </c>
      <c r="D30" s="130" t="s">
        <v>7814</v>
      </c>
      <c r="E30" s="130" t="s">
        <v>7814</v>
      </c>
      <c r="F30" s="130" t="s">
        <v>7814</v>
      </c>
      <c r="G30" s="130" t="s">
        <v>7814</v>
      </c>
      <c r="H30" s="130" t="s">
        <v>7814</v>
      </c>
      <c r="I30" s="130" t="s">
        <v>7814</v>
      </c>
      <c r="J30" s="130" t="s">
        <v>7814</v>
      </c>
      <c r="K30" s="130" t="s">
        <v>7814</v>
      </c>
      <c r="L30" s="130" t="s">
        <v>7814</v>
      </c>
      <c r="M30" s="130" t="s">
        <v>7814</v>
      </c>
      <c r="N30" s="130" t="s">
        <v>7814</v>
      </c>
      <c r="O30" s="130" t="s">
        <v>7814</v>
      </c>
      <c r="P30" s="130" t="s">
        <v>7814</v>
      </c>
      <c r="Q30" s="130">
        <v>-1</v>
      </c>
      <c r="R30" s="130" t="s">
        <v>7814</v>
      </c>
      <c r="S30" s="130" t="s">
        <v>7814</v>
      </c>
      <c r="T30" s="130" t="s">
        <v>7814</v>
      </c>
      <c r="U30" s="6"/>
    </row>
    <row r="31" spans="1:21" ht="25.5">
      <c r="A31" s="89" t="s">
        <v>685</v>
      </c>
      <c r="B31" s="89" t="s">
        <v>686</v>
      </c>
      <c r="C31" s="130" t="s">
        <v>7814</v>
      </c>
      <c r="D31" s="130" t="s">
        <v>7814</v>
      </c>
      <c r="E31" s="130" t="s">
        <v>7814</v>
      </c>
      <c r="F31" s="130" t="s">
        <v>7814</v>
      </c>
      <c r="G31" s="130" t="s">
        <v>7814</v>
      </c>
      <c r="H31" s="130" t="s">
        <v>7814</v>
      </c>
      <c r="I31" s="130" t="s">
        <v>7814</v>
      </c>
      <c r="J31" s="130" t="s">
        <v>7814</v>
      </c>
      <c r="K31" s="130" t="s">
        <v>7814</v>
      </c>
      <c r="L31" s="130" t="s">
        <v>7814</v>
      </c>
      <c r="M31" s="130" t="s">
        <v>7814</v>
      </c>
      <c r="N31" s="130">
        <v>0.44572572690297663</v>
      </c>
      <c r="O31" s="130">
        <v>0.39729857369582922</v>
      </c>
      <c r="P31" s="130">
        <v>-0.10545611696774437</v>
      </c>
      <c r="Q31" s="130">
        <v>0.29356305461987509</v>
      </c>
      <c r="R31" s="130">
        <v>-0.1873926284666968</v>
      </c>
      <c r="S31" s="130">
        <v>0.18061883026580561</v>
      </c>
      <c r="T31" s="130">
        <v>-6.4416596700003326E-2</v>
      </c>
      <c r="U31" s="6"/>
    </row>
    <row r="32" spans="1:21">
      <c r="A32" s="89" t="s">
        <v>692</v>
      </c>
      <c r="B32" s="89" t="s">
        <v>693</v>
      </c>
      <c r="C32" s="130" t="s">
        <v>7814</v>
      </c>
      <c r="D32" s="130" t="s">
        <v>7814</v>
      </c>
      <c r="E32" s="130" t="s">
        <v>7814</v>
      </c>
      <c r="F32" s="130" t="s">
        <v>7814</v>
      </c>
      <c r="G32" s="130" t="s">
        <v>7814</v>
      </c>
      <c r="H32" s="130" t="s">
        <v>7814</v>
      </c>
      <c r="I32" s="130" t="s">
        <v>7814</v>
      </c>
      <c r="J32" s="130" t="s">
        <v>7814</v>
      </c>
      <c r="K32" s="130" t="s">
        <v>7814</v>
      </c>
      <c r="L32" s="130" t="s">
        <v>7814</v>
      </c>
      <c r="M32" s="130" t="s">
        <v>7814</v>
      </c>
      <c r="N32" s="130">
        <v>9.7904562800320338E-2</v>
      </c>
      <c r="O32" s="130">
        <v>-0.65035695402490279</v>
      </c>
      <c r="P32" s="130">
        <v>-9.5684726288305377E-2</v>
      </c>
      <c r="Q32" s="130">
        <v>0.16646248018889187</v>
      </c>
      <c r="R32" s="130">
        <v>0.20280287412695053</v>
      </c>
      <c r="S32" s="130">
        <v>-0.27288042438999283</v>
      </c>
      <c r="T32" s="130">
        <v>-2.3919274415459008E-2</v>
      </c>
      <c r="U32" s="6"/>
    </row>
    <row r="33" spans="1:21">
      <c r="A33" s="89" t="s">
        <v>697</v>
      </c>
      <c r="B33" s="89" t="s">
        <v>698</v>
      </c>
      <c r="C33" s="130" t="s">
        <v>7814</v>
      </c>
      <c r="D33" s="130" t="s">
        <v>7814</v>
      </c>
      <c r="E33" s="130" t="s">
        <v>7814</v>
      </c>
      <c r="F33" s="130" t="s">
        <v>7814</v>
      </c>
      <c r="G33" s="130" t="s">
        <v>7814</v>
      </c>
      <c r="H33" s="130" t="s">
        <v>7814</v>
      </c>
      <c r="I33" s="130" t="s">
        <v>7814</v>
      </c>
      <c r="J33" s="130" t="s">
        <v>7814</v>
      </c>
      <c r="K33" s="130" t="s">
        <v>7814</v>
      </c>
      <c r="L33" s="130" t="s">
        <v>7814</v>
      </c>
      <c r="M33" s="130" t="s">
        <v>7814</v>
      </c>
      <c r="N33" s="130">
        <v>-6.5281182370924284E-7</v>
      </c>
      <c r="O33" s="130">
        <v>0</v>
      </c>
      <c r="P33" s="130">
        <v>6.528122498128397E-7</v>
      </c>
      <c r="Q33" s="130">
        <v>0</v>
      </c>
      <c r="R33" s="130">
        <v>9.7921773558606873E-6</v>
      </c>
      <c r="S33" s="130">
        <v>-1</v>
      </c>
      <c r="T33" s="130" t="s">
        <v>7814</v>
      </c>
      <c r="U33" s="6"/>
    </row>
    <row r="34" spans="1:21" ht="25.5">
      <c r="A34" s="89" t="s">
        <v>701</v>
      </c>
      <c r="B34" s="89" t="s">
        <v>702</v>
      </c>
      <c r="C34" s="130" t="s">
        <v>7814</v>
      </c>
      <c r="D34" s="130" t="s">
        <v>7814</v>
      </c>
      <c r="E34" s="130" t="s">
        <v>7814</v>
      </c>
      <c r="F34" s="130" t="s">
        <v>7814</v>
      </c>
      <c r="G34" s="130" t="s">
        <v>7814</v>
      </c>
      <c r="H34" s="130" t="s">
        <v>7814</v>
      </c>
      <c r="I34" s="130" t="s">
        <v>7814</v>
      </c>
      <c r="J34" s="130" t="s">
        <v>7814</v>
      </c>
      <c r="K34" s="130" t="s">
        <v>7814</v>
      </c>
      <c r="L34" s="130" t="s">
        <v>7814</v>
      </c>
      <c r="M34" s="130" t="s">
        <v>7814</v>
      </c>
      <c r="N34" s="130">
        <v>-0.11254944178654769</v>
      </c>
      <c r="O34" s="130">
        <v>-8.6525144260028997E-3</v>
      </c>
      <c r="P34" s="130">
        <v>6.5288616656040022E-2</v>
      </c>
      <c r="Q34" s="130">
        <v>7.2442591085273511E-2</v>
      </c>
      <c r="R34" s="130">
        <v>-0.10900603538959108</v>
      </c>
      <c r="S34" s="130">
        <v>4.1583904148694506E-2</v>
      </c>
      <c r="T34" s="130">
        <v>7.2572842792647295E-3</v>
      </c>
      <c r="U34" s="6"/>
    </row>
    <row r="35" spans="1:21">
      <c r="A35" s="89" t="s">
        <v>708</v>
      </c>
      <c r="B35" s="89" t="s">
        <v>709</v>
      </c>
      <c r="C35" s="130" t="s">
        <v>7814</v>
      </c>
      <c r="D35" s="130" t="s">
        <v>7814</v>
      </c>
      <c r="E35" s="130" t="s">
        <v>7814</v>
      </c>
      <c r="F35" s="130" t="s">
        <v>7814</v>
      </c>
      <c r="G35" s="130" t="s">
        <v>7814</v>
      </c>
      <c r="H35" s="130" t="s">
        <v>7814</v>
      </c>
      <c r="I35" s="130" t="s">
        <v>7814</v>
      </c>
      <c r="J35" s="130" t="s">
        <v>7814</v>
      </c>
      <c r="K35" s="130" t="s">
        <v>7814</v>
      </c>
      <c r="L35" s="130" t="s">
        <v>7814</v>
      </c>
      <c r="M35" s="130" t="s">
        <v>7814</v>
      </c>
      <c r="N35" s="130">
        <v>3.1991821490617536</v>
      </c>
      <c r="O35" s="130">
        <v>-0.6970007206609885</v>
      </c>
      <c r="P35" s="130">
        <v>0.87037285813467857</v>
      </c>
      <c r="Q35" s="130">
        <v>1.1048083117309648E-2</v>
      </c>
      <c r="R35" s="130">
        <v>2.8142463776486757</v>
      </c>
      <c r="S35" s="130">
        <v>2.0447149597652357</v>
      </c>
      <c r="T35" s="130">
        <v>1.8700311034234425E-2</v>
      </c>
      <c r="U35" s="6"/>
    </row>
    <row r="36" spans="1:21" ht="25.5">
      <c r="A36" s="89" t="s">
        <v>712</v>
      </c>
      <c r="B36" s="89" t="s">
        <v>713</v>
      </c>
      <c r="C36" s="130" t="s">
        <v>7814</v>
      </c>
      <c r="D36" s="130" t="s">
        <v>7814</v>
      </c>
      <c r="E36" s="130" t="s">
        <v>7814</v>
      </c>
      <c r="F36" s="130" t="s">
        <v>7814</v>
      </c>
      <c r="G36" s="130" t="s">
        <v>7814</v>
      </c>
      <c r="H36" s="130" t="s">
        <v>7814</v>
      </c>
      <c r="I36" s="130" t="s">
        <v>7814</v>
      </c>
      <c r="J36" s="130" t="s">
        <v>7814</v>
      </c>
      <c r="K36" s="130" t="s">
        <v>7814</v>
      </c>
      <c r="L36" s="130" t="s">
        <v>7814</v>
      </c>
      <c r="M36" s="130" t="s">
        <v>7814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130">
        <v>274.49200000000002</v>
      </c>
      <c r="T36" s="130">
        <v>0</v>
      </c>
      <c r="U36" s="6"/>
    </row>
    <row r="37" spans="1:21" ht="25.5">
      <c r="A37" s="89" t="s">
        <v>715</v>
      </c>
      <c r="B37" s="89" t="s">
        <v>716</v>
      </c>
      <c r="C37" s="130" t="s">
        <v>7814</v>
      </c>
      <c r="D37" s="130" t="s">
        <v>7814</v>
      </c>
      <c r="E37" s="130" t="s">
        <v>7814</v>
      </c>
      <c r="F37" s="130" t="s">
        <v>7814</v>
      </c>
      <c r="G37" s="130" t="s">
        <v>7814</v>
      </c>
      <c r="H37" s="130" t="s">
        <v>7814</v>
      </c>
      <c r="I37" s="130" t="s">
        <v>7814</v>
      </c>
      <c r="J37" s="130" t="s">
        <v>7814</v>
      </c>
      <c r="K37" s="130" t="s">
        <v>7814</v>
      </c>
      <c r="L37" s="130" t="s">
        <v>7814</v>
      </c>
      <c r="M37" s="130" t="s">
        <v>7814</v>
      </c>
      <c r="N37" s="130">
        <v>6.0730230600846147E-2</v>
      </c>
      <c r="O37" s="130">
        <v>4.1900382109438805E-3</v>
      </c>
      <c r="P37" s="130">
        <v>-0.16391441921869621</v>
      </c>
      <c r="Q37" s="130">
        <v>-0.3451616416790283</v>
      </c>
      <c r="R37" s="130">
        <v>-0.1054959003490864</v>
      </c>
      <c r="S37" s="130">
        <v>0.1336140592896311</v>
      </c>
      <c r="T37" s="130">
        <v>-7.678919808376107E-2</v>
      </c>
      <c r="U37" s="6"/>
    </row>
    <row r="38" spans="1:21">
      <c r="A38" s="89" t="s">
        <v>722</v>
      </c>
      <c r="B38" s="89" t="s">
        <v>723</v>
      </c>
      <c r="C38" s="130" t="s">
        <v>7814</v>
      </c>
      <c r="D38" s="130" t="s">
        <v>7814</v>
      </c>
      <c r="E38" s="130" t="s">
        <v>7814</v>
      </c>
      <c r="F38" s="130" t="s">
        <v>7814</v>
      </c>
      <c r="G38" s="130" t="s">
        <v>7814</v>
      </c>
      <c r="H38" s="130" t="s">
        <v>7814</v>
      </c>
      <c r="I38" s="130" t="s">
        <v>7814</v>
      </c>
      <c r="J38" s="130" t="s">
        <v>7814</v>
      </c>
      <c r="K38" s="130" t="s">
        <v>7814</v>
      </c>
      <c r="L38" s="130" t="s">
        <v>7814</v>
      </c>
      <c r="M38" s="130" t="s">
        <v>7814</v>
      </c>
      <c r="N38" s="130">
        <v>-0.43938182780850377</v>
      </c>
      <c r="O38" s="130">
        <v>-0.10917940331940768</v>
      </c>
      <c r="P38" s="130">
        <v>1.8028351024782001</v>
      </c>
      <c r="Q38" s="130">
        <v>-0.10484285638135249</v>
      </c>
      <c r="R38" s="130">
        <v>-0.60075069818700677</v>
      </c>
      <c r="S38" s="130">
        <v>1.652431608846006</v>
      </c>
      <c r="T38" s="130">
        <v>-0.62740990893178972</v>
      </c>
      <c r="U38" s="6"/>
    </row>
    <row r="39" spans="1:21" ht="25.5">
      <c r="A39" s="89" t="s">
        <v>738</v>
      </c>
      <c r="B39" s="89" t="s">
        <v>739</v>
      </c>
      <c r="C39" s="130" t="s">
        <v>7814</v>
      </c>
      <c r="D39" s="130" t="s">
        <v>7814</v>
      </c>
      <c r="E39" s="130" t="s">
        <v>7814</v>
      </c>
      <c r="F39" s="130" t="s">
        <v>7814</v>
      </c>
      <c r="G39" s="130" t="s">
        <v>7814</v>
      </c>
      <c r="H39" s="130" t="s">
        <v>7814</v>
      </c>
      <c r="I39" s="130" t="s">
        <v>7814</v>
      </c>
      <c r="J39" s="130" t="s">
        <v>7814</v>
      </c>
      <c r="K39" s="130" t="s">
        <v>7814</v>
      </c>
      <c r="L39" s="130" t="s">
        <v>7814</v>
      </c>
      <c r="M39" s="130" t="s">
        <v>7814</v>
      </c>
      <c r="N39" s="130" t="s">
        <v>7814</v>
      </c>
      <c r="O39" s="130" t="s">
        <v>7814</v>
      </c>
      <c r="P39" s="130" t="s">
        <v>7814</v>
      </c>
      <c r="Q39" s="130" t="s">
        <v>7814</v>
      </c>
      <c r="R39" s="130" t="s">
        <v>7814</v>
      </c>
      <c r="S39" s="130" t="s">
        <v>7814</v>
      </c>
      <c r="T39" s="130">
        <v>4.6009945768692173</v>
      </c>
      <c r="U39" s="6"/>
    </row>
    <row r="40" spans="1:21" ht="25.5">
      <c r="A40" s="89" t="s">
        <v>742</v>
      </c>
      <c r="B40" s="89" t="s">
        <v>743</v>
      </c>
      <c r="C40" s="130" t="s">
        <v>7814</v>
      </c>
      <c r="D40" s="130" t="s">
        <v>7814</v>
      </c>
      <c r="E40" s="130" t="s">
        <v>7814</v>
      </c>
      <c r="F40" s="130" t="s">
        <v>7814</v>
      </c>
      <c r="G40" s="130" t="s">
        <v>7814</v>
      </c>
      <c r="H40" s="130" t="s">
        <v>7814</v>
      </c>
      <c r="I40" s="130" t="s">
        <v>7814</v>
      </c>
      <c r="J40" s="130" t="s">
        <v>7814</v>
      </c>
      <c r="K40" s="130" t="s">
        <v>7814</v>
      </c>
      <c r="L40" s="130" t="s">
        <v>7814</v>
      </c>
      <c r="M40" s="130" t="s">
        <v>7814</v>
      </c>
      <c r="N40" s="130">
        <v>-0.30454951887984849</v>
      </c>
      <c r="O40" s="130">
        <v>0.15686161915542618</v>
      </c>
      <c r="P40" s="130">
        <v>-0.66760620886758437</v>
      </c>
      <c r="Q40" s="130">
        <v>-0.3312461456640533</v>
      </c>
      <c r="R40" s="130">
        <v>4.3801389951124516</v>
      </c>
      <c r="S40" s="130">
        <v>-0.87439609071754631</v>
      </c>
      <c r="T40" s="130">
        <v>8.532457722899089</v>
      </c>
      <c r="U40" s="6"/>
    </row>
    <row r="41" spans="1:21">
      <c r="A41" s="89" t="s">
        <v>247</v>
      </c>
      <c r="B41" s="89" t="s">
        <v>751</v>
      </c>
      <c r="C41" s="130">
        <v>-0.46308780520118642</v>
      </c>
      <c r="D41" s="130">
        <v>-0.28715611315178902</v>
      </c>
      <c r="E41" s="130">
        <v>0.76596573727806194</v>
      </c>
      <c r="F41" s="130">
        <v>0.15014897996768695</v>
      </c>
      <c r="G41" s="130">
        <v>-0.26373460983204899</v>
      </c>
      <c r="H41" s="130">
        <v>0.12694368785142007</v>
      </c>
      <c r="I41" s="130">
        <v>0.38620941238040651</v>
      </c>
      <c r="J41" s="130">
        <v>0.55317433742156585</v>
      </c>
      <c r="K41" s="130">
        <v>0.49094898131839426</v>
      </c>
      <c r="L41" s="130">
        <v>-0.13544176983928014</v>
      </c>
      <c r="M41" s="130">
        <v>-9.9711207550968739E-2</v>
      </c>
      <c r="N41" s="130">
        <v>0.10934645511853835</v>
      </c>
      <c r="O41" s="130">
        <v>0.26084278391434901</v>
      </c>
      <c r="P41" s="130">
        <v>-0.19264396343203205</v>
      </c>
      <c r="Q41" s="130">
        <v>2.5084541013580264E-2</v>
      </c>
      <c r="R41" s="130">
        <v>9.5490351148892039E-2</v>
      </c>
      <c r="S41" s="130">
        <v>3.2766815147321937E-2</v>
      </c>
      <c r="T41" s="130">
        <v>0.14497350794954361</v>
      </c>
      <c r="U41" s="6"/>
    </row>
    <row r="42" spans="1:21">
      <c r="A42" s="89" t="s">
        <v>248</v>
      </c>
      <c r="B42" s="89" t="s">
        <v>760</v>
      </c>
      <c r="C42" s="130">
        <v>-0.5245055708674049</v>
      </c>
      <c r="D42" s="130">
        <v>0.25778357860648682</v>
      </c>
      <c r="E42" s="130">
        <v>0.22605599223465744</v>
      </c>
      <c r="F42" s="130">
        <v>1.710723582861005</v>
      </c>
      <c r="G42" s="130">
        <v>-0.2826783593391734</v>
      </c>
      <c r="H42" s="130">
        <v>-0.27648120090210604</v>
      </c>
      <c r="I42" s="130">
        <v>-8.553382552650679E-2</v>
      </c>
      <c r="J42" s="130">
        <v>0.30975267334921353</v>
      </c>
      <c r="K42" s="130">
        <v>0.22603451040525946</v>
      </c>
      <c r="L42" s="130">
        <v>8.9001237436747482E-2</v>
      </c>
      <c r="M42" s="130">
        <v>2.3147111847865918</v>
      </c>
      <c r="N42" s="130">
        <v>-2.7815238209527027E-2</v>
      </c>
      <c r="O42" s="130">
        <v>-3.4701370411498123E-2</v>
      </c>
      <c r="P42" s="130">
        <v>0.35167736217137957</v>
      </c>
      <c r="Q42" s="130">
        <v>0.32048159301206636</v>
      </c>
      <c r="R42" s="130">
        <v>9.3418969530708607E-2</v>
      </c>
      <c r="S42" s="130">
        <v>-7.0316211457993605E-2</v>
      </c>
      <c r="T42" s="130">
        <v>2.3068284379414557E-2</v>
      </c>
      <c r="U42" s="6"/>
    </row>
    <row r="43" spans="1:21" ht="25.5">
      <c r="A43" s="89" t="s">
        <v>249</v>
      </c>
      <c r="B43" s="89" t="s">
        <v>761</v>
      </c>
      <c r="C43" s="130">
        <v>-0.35766492778683068</v>
      </c>
      <c r="D43" s="130">
        <v>2.3137082132782094E-2</v>
      </c>
      <c r="E43" s="130">
        <v>-0.26418785891168983</v>
      </c>
      <c r="F43" s="130">
        <v>4.61797095661115</v>
      </c>
      <c r="G43" s="130">
        <v>-0.81840976297347723</v>
      </c>
      <c r="H43" s="130">
        <v>6.460364158076537E-2</v>
      </c>
      <c r="I43" s="130">
        <v>0.21004907706283915</v>
      </c>
      <c r="J43" s="130">
        <v>0.56342594732951445</v>
      </c>
      <c r="K43" s="130">
        <v>-0.11325176783097957</v>
      </c>
      <c r="L43" s="130">
        <v>9.2983836039032486E-2</v>
      </c>
      <c r="M43" s="130">
        <v>2.0621400455753451</v>
      </c>
      <c r="N43" s="130">
        <v>0.10940845602105154</v>
      </c>
      <c r="O43" s="130">
        <v>-4.7613782989196496E-3</v>
      </c>
      <c r="P43" s="130">
        <v>0.22332040366209327</v>
      </c>
      <c r="Q43" s="130">
        <v>5.271471916395476E-2</v>
      </c>
      <c r="R43" s="130">
        <v>0.2511213780654129</v>
      </c>
      <c r="S43" s="130">
        <v>0.25367535823806842</v>
      </c>
      <c r="T43" s="130">
        <v>0.23991809064064909</v>
      </c>
      <c r="U43" s="6"/>
    </row>
    <row r="44" spans="1:21">
      <c r="A44" s="89" t="s">
        <v>250</v>
      </c>
      <c r="B44" s="89" t="s">
        <v>136</v>
      </c>
      <c r="C44" s="130">
        <v>-0.73431138058700329</v>
      </c>
      <c r="D44" s="130">
        <v>0.97115944421080047</v>
      </c>
      <c r="E44" s="130">
        <v>0.99967755098498001</v>
      </c>
      <c r="F44" s="130">
        <v>2.2595580652809755E-2</v>
      </c>
      <c r="G44" s="130">
        <v>1.4263374094510137</v>
      </c>
      <c r="H44" s="130">
        <v>-0.35791462318243261</v>
      </c>
      <c r="I44" s="130">
        <v>-0.20254160678916777</v>
      </c>
      <c r="J44" s="130">
        <v>0.1573806971678775</v>
      </c>
      <c r="K44" s="130">
        <v>0.50132915463423777</v>
      </c>
      <c r="L44" s="130">
        <v>8.7092604488916425E-2</v>
      </c>
      <c r="M44" s="130">
        <v>-1</v>
      </c>
      <c r="N44" s="130" t="s">
        <v>7814</v>
      </c>
      <c r="O44" s="130" t="s">
        <v>7814</v>
      </c>
      <c r="P44" s="130" t="s">
        <v>7814</v>
      </c>
      <c r="Q44" s="130" t="s">
        <v>7814</v>
      </c>
      <c r="R44" s="130" t="s">
        <v>7814</v>
      </c>
      <c r="S44" s="130" t="s">
        <v>7814</v>
      </c>
      <c r="T44" s="130" t="s">
        <v>7814</v>
      </c>
      <c r="U44" s="6"/>
    </row>
    <row r="45" spans="1:21">
      <c r="A45" s="89" t="s">
        <v>860</v>
      </c>
      <c r="B45" s="89" t="s">
        <v>861</v>
      </c>
      <c r="C45" s="130" t="s">
        <v>7814</v>
      </c>
      <c r="D45" s="130" t="s">
        <v>7814</v>
      </c>
      <c r="E45" s="130" t="s">
        <v>7814</v>
      </c>
      <c r="F45" s="130" t="s">
        <v>7814</v>
      </c>
      <c r="G45" s="130" t="s">
        <v>7814</v>
      </c>
      <c r="H45" s="130" t="s">
        <v>7814</v>
      </c>
      <c r="I45" s="130" t="s">
        <v>7814</v>
      </c>
      <c r="J45" s="130" t="s">
        <v>7814</v>
      </c>
      <c r="K45" s="130" t="s">
        <v>7814</v>
      </c>
      <c r="L45" s="130" t="s">
        <v>7814</v>
      </c>
      <c r="M45" s="130" t="s">
        <v>7814</v>
      </c>
      <c r="N45" s="130">
        <v>0.30571203785416246</v>
      </c>
      <c r="O45" s="130">
        <v>-0.81209414858803364</v>
      </c>
      <c r="P45" s="130">
        <v>0.1754618699689785</v>
      </c>
      <c r="Q45" s="130">
        <v>-0.10240822244640635</v>
      </c>
      <c r="R45" s="130">
        <v>0.41960574866703504</v>
      </c>
      <c r="S45" s="130">
        <v>0.27849047646618419</v>
      </c>
      <c r="T45" s="130">
        <v>0.15772328634784308</v>
      </c>
      <c r="U45" s="6"/>
    </row>
    <row r="46" spans="1:21">
      <c r="A46" s="89" t="s">
        <v>934</v>
      </c>
      <c r="B46" s="89" t="s">
        <v>133</v>
      </c>
      <c r="C46" s="130" t="s">
        <v>7814</v>
      </c>
      <c r="D46" s="130" t="s">
        <v>7814</v>
      </c>
      <c r="E46" s="130" t="s">
        <v>7814</v>
      </c>
      <c r="F46" s="130" t="s">
        <v>7814</v>
      </c>
      <c r="G46" s="130" t="s">
        <v>7814</v>
      </c>
      <c r="H46" s="130" t="s">
        <v>7814</v>
      </c>
      <c r="I46" s="130" t="s">
        <v>7814</v>
      </c>
      <c r="J46" s="130" t="s">
        <v>7814</v>
      </c>
      <c r="K46" s="130" t="s">
        <v>7814</v>
      </c>
      <c r="L46" s="130" t="s">
        <v>7814</v>
      </c>
      <c r="M46" s="130" t="s">
        <v>7814</v>
      </c>
      <c r="N46" s="130">
        <v>1.4250102806274478E-2</v>
      </c>
      <c r="O46" s="130">
        <v>-0.10908753681629069</v>
      </c>
      <c r="P46" s="130">
        <v>-7.1917474557633754E-2</v>
      </c>
      <c r="Q46" s="130">
        <v>0.18678438346398796</v>
      </c>
      <c r="R46" s="130">
        <v>0.10069954609463938</v>
      </c>
      <c r="S46" s="130">
        <v>-0.10868968686580249</v>
      </c>
      <c r="T46" s="130">
        <v>0.13789440676634981</v>
      </c>
      <c r="U46" s="6"/>
    </row>
    <row r="47" spans="1:21">
      <c r="A47" s="89" t="s">
        <v>943</v>
      </c>
      <c r="B47" s="89" t="s">
        <v>166</v>
      </c>
      <c r="C47" s="130" t="s">
        <v>7814</v>
      </c>
      <c r="D47" s="130" t="s">
        <v>7814</v>
      </c>
      <c r="E47" s="130" t="s">
        <v>7814</v>
      </c>
      <c r="F47" s="130" t="s">
        <v>7814</v>
      </c>
      <c r="G47" s="130" t="s">
        <v>7814</v>
      </c>
      <c r="H47" s="130" t="s">
        <v>7814</v>
      </c>
      <c r="I47" s="130" t="s">
        <v>7814</v>
      </c>
      <c r="J47" s="130" t="s">
        <v>7814</v>
      </c>
      <c r="K47" s="130" t="s">
        <v>7814</v>
      </c>
      <c r="L47" s="130" t="s">
        <v>7814</v>
      </c>
      <c r="M47" s="130" t="s">
        <v>7814</v>
      </c>
      <c r="N47" s="130" t="s">
        <v>7814</v>
      </c>
      <c r="O47" s="130">
        <v>0.28611344898969771</v>
      </c>
      <c r="P47" s="130">
        <v>0.46687381982527731</v>
      </c>
      <c r="Q47" s="130">
        <v>-4.4204577863570127E-2</v>
      </c>
      <c r="R47" s="130">
        <v>0.45392965192949442</v>
      </c>
      <c r="S47" s="130">
        <v>0.19836277342840458</v>
      </c>
      <c r="T47" s="130">
        <v>0.63549929799236116</v>
      </c>
      <c r="U47" s="6"/>
    </row>
    <row r="48" spans="1:21">
      <c r="A48" s="89" t="s">
        <v>949</v>
      </c>
      <c r="B48" s="89" t="s">
        <v>132</v>
      </c>
      <c r="C48" s="130" t="s">
        <v>7814</v>
      </c>
      <c r="D48" s="130" t="s">
        <v>7814</v>
      </c>
      <c r="E48" s="130" t="s">
        <v>7814</v>
      </c>
      <c r="F48" s="130" t="s">
        <v>7814</v>
      </c>
      <c r="G48" s="130" t="s">
        <v>7814</v>
      </c>
      <c r="H48" s="130" t="s">
        <v>7814</v>
      </c>
      <c r="I48" s="130" t="s">
        <v>7814</v>
      </c>
      <c r="J48" s="130" t="s">
        <v>7814</v>
      </c>
      <c r="K48" s="130" t="s">
        <v>7814</v>
      </c>
      <c r="L48" s="130" t="s">
        <v>7814</v>
      </c>
      <c r="M48" s="130" t="s">
        <v>7814</v>
      </c>
      <c r="N48" s="130">
        <v>0.10133408132025945</v>
      </c>
      <c r="O48" s="130">
        <v>-0.11831944768641589</v>
      </c>
      <c r="P48" s="130">
        <v>0.51897372220878868</v>
      </c>
      <c r="Q48" s="130">
        <v>0.13042636325820922</v>
      </c>
      <c r="R48" s="130">
        <v>6.26334599285856E-2</v>
      </c>
      <c r="S48" s="130">
        <v>-9.6111492627425354E-3</v>
      </c>
      <c r="T48" s="130">
        <v>-0.27422799309965201</v>
      </c>
      <c r="U48" s="6"/>
    </row>
    <row r="49" spans="1:21">
      <c r="A49" s="89" t="s">
        <v>962</v>
      </c>
      <c r="B49" s="89" t="s">
        <v>131</v>
      </c>
      <c r="C49" s="130" t="s">
        <v>7814</v>
      </c>
      <c r="D49" s="130" t="s">
        <v>7814</v>
      </c>
      <c r="E49" s="130" t="s">
        <v>7814</v>
      </c>
      <c r="F49" s="130" t="s">
        <v>7814</v>
      </c>
      <c r="G49" s="130" t="s">
        <v>7814</v>
      </c>
      <c r="H49" s="130" t="s">
        <v>7814</v>
      </c>
      <c r="I49" s="130" t="s">
        <v>7814</v>
      </c>
      <c r="J49" s="130" t="s">
        <v>7814</v>
      </c>
      <c r="K49" s="130" t="s">
        <v>7814</v>
      </c>
      <c r="L49" s="130" t="s">
        <v>7814</v>
      </c>
      <c r="M49" s="130" t="s">
        <v>7814</v>
      </c>
      <c r="N49" s="130">
        <v>1.7585390605912909E-2</v>
      </c>
      <c r="O49" s="130">
        <v>0.16206131997621642</v>
      </c>
      <c r="P49" s="130">
        <v>3.4037468973348473E-2</v>
      </c>
      <c r="Q49" s="130">
        <v>0.10429085922989212</v>
      </c>
      <c r="R49" s="130">
        <v>0.17694610245444387</v>
      </c>
      <c r="S49" s="130">
        <v>0.29167131842589833</v>
      </c>
      <c r="T49" s="130">
        <v>-6.0971350817666498E-2</v>
      </c>
      <c r="U49" s="6"/>
    </row>
    <row r="50" spans="1:21">
      <c r="A50" s="89" t="s">
        <v>1021</v>
      </c>
      <c r="B50" s="89" t="s">
        <v>1022</v>
      </c>
      <c r="C50" s="130" t="s">
        <v>7814</v>
      </c>
      <c r="D50" s="130" t="s">
        <v>7814</v>
      </c>
      <c r="E50" s="130" t="s">
        <v>7814</v>
      </c>
      <c r="F50" s="130" t="s">
        <v>7814</v>
      </c>
      <c r="G50" s="130" t="s">
        <v>7814</v>
      </c>
      <c r="H50" s="130" t="s">
        <v>7814</v>
      </c>
      <c r="I50" s="130" t="s">
        <v>7814</v>
      </c>
      <c r="J50" s="130" t="s">
        <v>7814</v>
      </c>
      <c r="K50" s="130" t="s">
        <v>7814</v>
      </c>
      <c r="L50" s="130" t="s">
        <v>7814</v>
      </c>
      <c r="M50" s="130" t="s">
        <v>7814</v>
      </c>
      <c r="N50" s="130">
        <v>-2.0106464325547746E-3</v>
      </c>
      <c r="O50" s="130">
        <v>-5.0224679131582795E-2</v>
      </c>
      <c r="P50" s="130">
        <v>0.16864915061899155</v>
      </c>
      <c r="Q50" s="130">
        <v>0.33249551050626813</v>
      </c>
      <c r="R50" s="130">
        <v>0.36419400856987072</v>
      </c>
      <c r="S50" s="130">
        <v>5.7381647992791329E-2</v>
      </c>
      <c r="T50" s="130">
        <v>0.1557978799045785</v>
      </c>
      <c r="U50" s="6"/>
    </row>
    <row r="51" spans="1:21">
      <c r="A51" s="89" t="s">
        <v>1047</v>
      </c>
      <c r="B51" s="89" t="s">
        <v>1048</v>
      </c>
      <c r="C51" s="130" t="s">
        <v>7814</v>
      </c>
      <c r="D51" s="130" t="s">
        <v>7814</v>
      </c>
      <c r="E51" s="130" t="s">
        <v>7814</v>
      </c>
      <c r="F51" s="130" t="s">
        <v>7814</v>
      </c>
      <c r="G51" s="130" t="s">
        <v>7814</v>
      </c>
      <c r="H51" s="130" t="s">
        <v>7814</v>
      </c>
      <c r="I51" s="130" t="s">
        <v>7814</v>
      </c>
      <c r="J51" s="130" t="s">
        <v>7814</v>
      </c>
      <c r="K51" s="130" t="s">
        <v>7814</v>
      </c>
      <c r="L51" s="130" t="s">
        <v>7814</v>
      </c>
      <c r="M51" s="130" t="s">
        <v>7814</v>
      </c>
      <c r="N51" s="130">
        <v>-8.1506017848859025E-2</v>
      </c>
      <c r="O51" s="130">
        <v>-0.17454204326793599</v>
      </c>
      <c r="P51" s="130">
        <v>-0.14268454176085388</v>
      </c>
      <c r="Q51" s="130">
        <v>0.14730743628675125</v>
      </c>
      <c r="R51" s="130">
        <v>0.1948557210824049</v>
      </c>
      <c r="S51" s="130">
        <v>0.27071312910069345</v>
      </c>
      <c r="T51" s="130">
        <v>0.71734903367266523</v>
      </c>
      <c r="U51" s="6"/>
    </row>
    <row r="52" spans="1:21" ht="25.5">
      <c r="A52" s="89" t="s">
        <v>1113</v>
      </c>
      <c r="B52" s="89" t="s">
        <v>1114</v>
      </c>
      <c r="C52" s="130" t="s">
        <v>7814</v>
      </c>
      <c r="D52" s="130" t="s">
        <v>7814</v>
      </c>
      <c r="E52" s="130" t="s">
        <v>7814</v>
      </c>
      <c r="F52" s="130" t="s">
        <v>7814</v>
      </c>
      <c r="G52" s="130" t="s">
        <v>7814</v>
      </c>
      <c r="H52" s="130" t="s">
        <v>7814</v>
      </c>
      <c r="I52" s="130" t="s">
        <v>7814</v>
      </c>
      <c r="J52" s="130" t="s">
        <v>7814</v>
      </c>
      <c r="K52" s="130" t="s">
        <v>7814</v>
      </c>
      <c r="L52" s="130" t="s">
        <v>7814</v>
      </c>
      <c r="M52" s="130" t="s">
        <v>7814</v>
      </c>
      <c r="N52" s="130">
        <v>1.7956091598509456</v>
      </c>
      <c r="O52" s="130">
        <v>-0.85698785146110579</v>
      </c>
      <c r="P52" s="130">
        <v>-0.92225271044225376</v>
      </c>
      <c r="Q52" s="130">
        <v>-0.98000754670757662</v>
      </c>
      <c r="R52" s="130">
        <v>-0.86560622079004435</v>
      </c>
      <c r="S52" s="130">
        <v>32.749827018897051</v>
      </c>
      <c r="T52" s="130">
        <v>12.62791727655125</v>
      </c>
      <c r="U52" s="6"/>
    </row>
    <row r="53" spans="1:21">
      <c r="A53" s="89" t="s">
        <v>1125</v>
      </c>
      <c r="B53" s="89" t="s">
        <v>176</v>
      </c>
      <c r="C53" s="130" t="s">
        <v>7814</v>
      </c>
      <c r="D53" s="130" t="s">
        <v>7814</v>
      </c>
      <c r="E53" s="130" t="s">
        <v>7814</v>
      </c>
      <c r="F53" s="130" t="s">
        <v>7814</v>
      </c>
      <c r="G53" s="130" t="s">
        <v>7814</v>
      </c>
      <c r="H53" s="130" t="s">
        <v>7814</v>
      </c>
      <c r="I53" s="130" t="s">
        <v>7814</v>
      </c>
      <c r="J53" s="130" t="s">
        <v>7814</v>
      </c>
      <c r="K53" s="130" t="s">
        <v>7814</v>
      </c>
      <c r="L53" s="130" t="s">
        <v>7814</v>
      </c>
      <c r="M53" s="130" t="s">
        <v>7814</v>
      </c>
      <c r="N53" s="130">
        <v>-3.6193565427898977E-2</v>
      </c>
      <c r="O53" s="130">
        <v>-0.17902996726959897</v>
      </c>
      <c r="P53" s="130">
        <v>9.0405206783955805E-2</v>
      </c>
      <c r="Q53" s="130">
        <v>-0.67546154312132511</v>
      </c>
      <c r="R53" s="130">
        <v>2.1591610982418468</v>
      </c>
      <c r="S53" s="130">
        <v>-0.84496032724293602</v>
      </c>
      <c r="T53" s="130">
        <v>9.9726101849633153</v>
      </c>
      <c r="U53" s="6"/>
    </row>
    <row r="54" spans="1:21">
      <c r="A54" s="89" t="s">
        <v>1168</v>
      </c>
      <c r="B54" s="89" t="s">
        <v>1169</v>
      </c>
      <c r="C54" s="130" t="s">
        <v>7814</v>
      </c>
      <c r="D54" s="130" t="s">
        <v>7814</v>
      </c>
      <c r="E54" s="130" t="s">
        <v>7814</v>
      </c>
      <c r="F54" s="130" t="s">
        <v>7814</v>
      </c>
      <c r="G54" s="130" t="s">
        <v>7814</v>
      </c>
      <c r="H54" s="130" t="s">
        <v>7814</v>
      </c>
      <c r="I54" s="130" t="s">
        <v>7814</v>
      </c>
      <c r="J54" s="130" t="s">
        <v>7814</v>
      </c>
      <c r="K54" s="130" t="s">
        <v>7814</v>
      </c>
      <c r="L54" s="130" t="s">
        <v>7814</v>
      </c>
      <c r="M54" s="130" t="s">
        <v>7814</v>
      </c>
      <c r="N54" s="130">
        <v>2.1520198174235845</v>
      </c>
      <c r="O54" s="130">
        <v>1.0828431392569065</v>
      </c>
      <c r="P54" s="130">
        <v>-0.38705405187602993</v>
      </c>
      <c r="Q54" s="130">
        <v>-0.45210708979460568</v>
      </c>
      <c r="R54" s="130">
        <v>-0.16333869939635803</v>
      </c>
      <c r="S54" s="130">
        <v>-4.5461499913689085E-2</v>
      </c>
      <c r="T54" s="130">
        <v>-2.2348627078233041E-3</v>
      </c>
      <c r="U54" s="6"/>
    </row>
    <row r="55" spans="1:21" ht="25.5">
      <c r="A55" s="89" t="s">
        <v>1176</v>
      </c>
      <c r="B55" s="89" t="s">
        <v>7663</v>
      </c>
      <c r="C55" s="130" t="s">
        <v>7814</v>
      </c>
      <c r="D55" s="130" t="s">
        <v>7814</v>
      </c>
      <c r="E55" s="130" t="s">
        <v>7814</v>
      </c>
      <c r="F55" s="130" t="s">
        <v>7814</v>
      </c>
      <c r="G55" s="130" t="s">
        <v>7814</v>
      </c>
      <c r="H55" s="130" t="s">
        <v>7814</v>
      </c>
      <c r="I55" s="130" t="s">
        <v>7814</v>
      </c>
      <c r="J55" s="130" t="s">
        <v>7814</v>
      </c>
      <c r="K55" s="130" t="s">
        <v>7814</v>
      </c>
      <c r="L55" s="130" t="s">
        <v>7814</v>
      </c>
      <c r="M55" s="130" t="s">
        <v>7814</v>
      </c>
      <c r="N55" s="130">
        <v>-0.19327971884097994</v>
      </c>
      <c r="O55" s="130">
        <v>8.5556941189272706E-2</v>
      </c>
      <c r="P55" s="130">
        <v>1.1074586513016427</v>
      </c>
      <c r="Q55" s="130">
        <v>0.1407292264163349</v>
      </c>
      <c r="R55" s="130">
        <v>0.14764017103625404</v>
      </c>
      <c r="S55" s="130">
        <v>0.1481212930913971</v>
      </c>
      <c r="T55" s="130">
        <v>0.1248346323616641</v>
      </c>
      <c r="U55" s="6"/>
    </row>
    <row r="56" spans="1:21" ht="25.5">
      <c r="A56" s="89" t="s">
        <v>1185</v>
      </c>
      <c r="B56" s="89" t="s">
        <v>1186</v>
      </c>
      <c r="C56" s="130" t="s">
        <v>7814</v>
      </c>
      <c r="D56" s="130" t="s">
        <v>7814</v>
      </c>
      <c r="E56" s="130" t="s">
        <v>7814</v>
      </c>
      <c r="F56" s="130" t="s">
        <v>7814</v>
      </c>
      <c r="G56" s="130" t="s">
        <v>7814</v>
      </c>
      <c r="H56" s="130" t="s">
        <v>7814</v>
      </c>
      <c r="I56" s="130" t="s">
        <v>7814</v>
      </c>
      <c r="J56" s="130" t="s">
        <v>7814</v>
      </c>
      <c r="K56" s="130" t="s">
        <v>7814</v>
      </c>
      <c r="L56" s="130" t="s">
        <v>7814</v>
      </c>
      <c r="M56" s="130" t="s">
        <v>7814</v>
      </c>
      <c r="N56" s="130">
        <v>-0.16723954237382577</v>
      </c>
      <c r="O56" s="130">
        <v>9.4124176323926445E-2</v>
      </c>
      <c r="P56" s="130">
        <v>0.22807257083660004</v>
      </c>
      <c r="Q56" s="130">
        <v>7.6600070896013728E-2</v>
      </c>
      <c r="R56" s="130">
        <v>0.28839411712296803</v>
      </c>
      <c r="S56" s="130">
        <v>5.2062911309334492E-2</v>
      </c>
      <c r="T56" s="130">
        <v>0.81963384624322799</v>
      </c>
      <c r="U56" s="6"/>
    </row>
    <row r="57" spans="1:21">
      <c r="A57" s="89" t="s">
        <v>1194</v>
      </c>
      <c r="B57" s="89" t="s">
        <v>1195</v>
      </c>
      <c r="C57" s="130" t="s">
        <v>7814</v>
      </c>
      <c r="D57" s="130" t="s">
        <v>7814</v>
      </c>
      <c r="E57" s="130" t="s">
        <v>7814</v>
      </c>
      <c r="F57" s="130" t="s">
        <v>7814</v>
      </c>
      <c r="G57" s="130" t="s">
        <v>7814</v>
      </c>
      <c r="H57" s="130" t="s">
        <v>7814</v>
      </c>
      <c r="I57" s="130" t="s">
        <v>7814</v>
      </c>
      <c r="J57" s="130" t="s">
        <v>7814</v>
      </c>
      <c r="K57" s="130" t="s">
        <v>7814</v>
      </c>
      <c r="L57" s="130" t="s">
        <v>7814</v>
      </c>
      <c r="M57" s="130" t="s">
        <v>7814</v>
      </c>
      <c r="N57" s="130">
        <v>-1</v>
      </c>
      <c r="O57" s="130" t="s">
        <v>7814</v>
      </c>
      <c r="P57" s="130" t="s">
        <v>7814</v>
      </c>
      <c r="Q57" s="130" t="s">
        <v>7814</v>
      </c>
      <c r="R57" s="130" t="s">
        <v>7814</v>
      </c>
      <c r="S57" s="130" t="s">
        <v>7814</v>
      </c>
      <c r="T57" s="130" t="s">
        <v>7814</v>
      </c>
      <c r="U57" s="6"/>
    </row>
    <row r="58" spans="1:21">
      <c r="A58" s="89" t="s">
        <v>1197</v>
      </c>
      <c r="B58" s="89" t="s">
        <v>210</v>
      </c>
      <c r="C58" s="130" t="s">
        <v>7814</v>
      </c>
      <c r="D58" s="130" t="s">
        <v>7814</v>
      </c>
      <c r="E58" s="130" t="s">
        <v>7814</v>
      </c>
      <c r="F58" s="130" t="s">
        <v>7814</v>
      </c>
      <c r="G58" s="130" t="s">
        <v>7814</v>
      </c>
      <c r="H58" s="130" t="s">
        <v>7814</v>
      </c>
      <c r="I58" s="130" t="s">
        <v>7814</v>
      </c>
      <c r="J58" s="130" t="s">
        <v>7814</v>
      </c>
      <c r="K58" s="130" t="s">
        <v>7814</v>
      </c>
      <c r="L58" s="130" t="s">
        <v>7814</v>
      </c>
      <c r="M58" s="130" t="s">
        <v>7814</v>
      </c>
      <c r="N58" s="130">
        <v>2.8356580521995634E-2</v>
      </c>
      <c r="O58" s="130">
        <v>0.28614405757817374</v>
      </c>
      <c r="P58" s="130">
        <v>5.0764614679063458E-2</v>
      </c>
      <c r="Q58" s="130">
        <v>0.13336949548745536</v>
      </c>
      <c r="R58" s="130">
        <v>0.17180239354895943</v>
      </c>
      <c r="S58" s="130">
        <v>4.7119493045018945E-2</v>
      </c>
      <c r="T58" s="130">
        <v>8.5425978212741061E-2</v>
      </c>
      <c r="U58" s="6"/>
    </row>
    <row r="59" spans="1:21" ht="25.5">
      <c r="A59" s="89" t="s">
        <v>1202</v>
      </c>
      <c r="B59" s="89" t="s">
        <v>185</v>
      </c>
      <c r="C59" s="130" t="s">
        <v>7814</v>
      </c>
      <c r="D59" s="130" t="s">
        <v>7814</v>
      </c>
      <c r="E59" s="130" t="s">
        <v>7814</v>
      </c>
      <c r="F59" s="130" t="s">
        <v>7814</v>
      </c>
      <c r="G59" s="130" t="s">
        <v>7814</v>
      </c>
      <c r="H59" s="130" t="s">
        <v>7814</v>
      </c>
      <c r="I59" s="130" t="s">
        <v>7814</v>
      </c>
      <c r="J59" s="130" t="s">
        <v>7814</v>
      </c>
      <c r="K59" s="130" t="s">
        <v>7814</v>
      </c>
      <c r="L59" s="130" t="s">
        <v>7814</v>
      </c>
      <c r="M59" s="130" t="s">
        <v>7814</v>
      </c>
      <c r="N59" s="130">
        <v>10854.886998312468</v>
      </c>
      <c r="O59" s="130">
        <v>-0.99996670421016343</v>
      </c>
      <c r="P59" s="130">
        <v>37609.513267107883</v>
      </c>
      <c r="Q59" s="130">
        <v>-0.99994682337925578</v>
      </c>
      <c r="R59" s="130">
        <v>6.8743047069562095</v>
      </c>
      <c r="S59" s="130">
        <v>-0.59525834269941236</v>
      </c>
      <c r="T59" s="130">
        <v>-0.67872190241330999</v>
      </c>
      <c r="U59" s="6"/>
    </row>
    <row r="60" spans="1:21">
      <c r="A60" s="89" t="s">
        <v>1207</v>
      </c>
      <c r="B60" s="89" t="s">
        <v>126</v>
      </c>
      <c r="C60" s="130" t="s">
        <v>7814</v>
      </c>
      <c r="D60" s="130" t="s">
        <v>7814</v>
      </c>
      <c r="E60" s="130" t="s">
        <v>7814</v>
      </c>
      <c r="F60" s="130" t="s">
        <v>7814</v>
      </c>
      <c r="G60" s="130" t="s">
        <v>7814</v>
      </c>
      <c r="H60" s="130" t="s">
        <v>7814</v>
      </c>
      <c r="I60" s="130" t="s">
        <v>7814</v>
      </c>
      <c r="J60" s="130" t="s">
        <v>7814</v>
      </c>
      <c r="K60" s="130" t="s">
        <v>7814</v>
      </c>
      <c r="L60" s="130" t="s">
        <v>7814</v>
      </c>
      <c r="M60" s="130" t="s">
        <v>7814</v>
      </c>
      <c r="N60" s="130">
        <v>0.14345729192983603</v>
      </c>
      <c r="O60" s="130">
        <v>0.11891616810109196</v>
      </c>
      <c r="P60" s="130">
        <v>0.53956679206505331</v>
      </c>
      <c r="Q60" s="130">
        <v>-0.17155761641185441</v>
      </c>
      <c r="R60" s="130">
        <v>0.46922514349587607</v>
      </c>
      <c r="S60" s="130">
        <v>0.13359270010707402</v>
      </c>
      <c r="T60" s="130">
        <v>4.8751150801906215E-2</v>
      </c>
      <c r="U60" s="6"/>
    </row>
    <row r="61" spans="1:21" ht="25.5">
      <c r="A61" s="89" t="s">
        <v>7654</v>
      </c>
      <c r="B61" s="89" t="s">
        <v>7655</v>
      </c>
      <c r="C61" s="130" t="s">
        <v>7814</v>
      </c>
      <c r="D61" s="130" t="s">
        <v>7814</v>
      </c>
      <c r="E61" s="130" t="s">
        <v>7814</v>
      </c>
      <c r="F61" s="130" t="s">
        <v>7814</v>
      </c>
      <c r="G61" s="130" t="s">
        <v>7814</v>
      </c>
      <c r="H61" s="130" t="s">
        <v>7814</v>
      </c>
      <c r="I61" s="130" t="s">
        <v>7814</v>
      </c>
      <c r="J61" s="130" t="s">
        <v>7814</v>
      </c>
      <c r="K61" s="130" t="s">
        <v>7814</v>
      </c>
      <c r="L61" s="130" t="s">
        <v>7814</v>
      </c>
      <c r="M61" s="130" t="s">
        <v>7814</v>
      </c>
      <c r="N61" s="130" t="s">
        <v>7814</v>
      </c>
      <c r="O61" s="130" t="s">
        <v>7814</v>
      </c>
      <c r="P61" s="130" t="s">
        <v>7814</v>
      </c>
      <c r="Q61" s="130">
        <v>0.23699105972002066</v>
      </c>
      <c r="R61" s="130">
        <v>-0.26219217441114961</v>
      </c>
      <c r="S61" s="130">
        <v>0.71079292124571247</v>
      </c>
      <c r="T61" s="130">
        <v>2.1578859424163004</v>
      </c>
      <c r="U61" s="6"/>
    </row>
    <row r="62" spans="1:21">
      <c r="A62" s="89" t="s">
        <v>1231</v>
      </c>
      <c r="B62" s="89" t="s">
        <v>1232</v>
      </c>
      <c r="C62" s="130" t="s">
        <v>7814</v>
      </c>
      <c r="D62" s="130" t="s">
        <v>7814</v>
      </c>
      <c r="E62" s="130" t="s">
        <v>7814</v>
      </c>
      <c r="F62" s="130" t="s">
        <v>7814</v>
      </c>
      <c r="G62" s="130" t="s">
        <v>7814</v>
      </c>
      <c r="H62" s="130" t="s">
        <v>7814</v>
      </c>
      <c r="I62" s="130" t="s">
        <v>7814</v>
      </c>
      <c r="J62" s="130" t="s">
        <v>7814</v>
      </c>
      <c r="K62" s="130" t="s">
        <v>7814</v>
      </c>
      <c r="L62" s="130" t="s">
        <v>7814</v>
      </c>
      <c r="M62" s="130" t="s">
        <v>7814</v>
      </c>
      <c r="N62" s="130">
        <v>-0.1767960178201452</v>
      </c>
      <c r="O62" s="130">
        <v>-4.4267811593424744E-2</v>
      </c>
      <c r="P62" s="130">
        <v>0.42612869717149415</v>
      </c>
      <c r="Q62" s="130">
        <v>1.1739349063918909</v>
      </c>
      <c r="R62" s="130">
        <v>-8.2227815298236306E-2</v>
      </c>
      <c r="S62" s="130">
        <v>-0.42556214304520779</v>
      </c>
      <c r="T62" s="130">
        <v>-0.23035302305626029</v>
      </c>
      <c r="U62" s="6"/>
    </row>
    <row r="63" spans="1:21">
      <c r="A63" s="89" t="s">
        <v>1320</v>
      </c>
      <c r="B63" s="89" t="s">
        <v>1321</v>
      </c>
      <c r="C63" s="130" t="s">
        <v>7814</v>
      </c>
      <c r="D63" s="130" t="s">
        <v>7814</v>
      </c>
      <c r="E63" s="130" t="s">
        <v>7814</v>
      </c>
      <c r="F63" s="130" t="s">
        <v>7814</v>
      </c>
      <c r="G63" s="130" t="s">
        <v>7814</v>
      </c>
      <c r="H63" s="130" t="s">
        <v>7814</v>
      </c>
      <c r="I63" s="130" t="s">
        <v>7814</v>
      </c>
      <c r="J63" s="130" t="s">
        <v>7814</v>
      </c>
      <c r="K63" s="130" t="s">
        <v>7814</v>
      </c>
      <c r="L63" s="130" t="s">
        <v>7814</v>
      </c>
      <c r="M63" s="130" t="s">
        <v>7814</v>
      </c>
      <c r="N63" s="130">
        <v>-0.21005073560645393</v>
      </c>
      <c r="O63" s="130">
        <v>0.22081244375164566</v>
      </c>
      <c r="P63" s="130">
        <v>1.459605424465368</v>
      </c>
      <c r="Q63" s="130">
        <v>0.12784775741272592</v>
      </c>
      <c r="R63" s="130">
        <v>-1.9685030186856745E-3</v>
      </c>
      <c r="S63" s="130">
        <v>6.1326570158566129E-2</v>
      </c>
      <c r="T63" s="130">
        <v>3.5891279149320242E-2</v>
      </c>
      <c r="U63" s="6"/>
    </row>
    <row r="64" spans="1:21">
      <c r="A64" s="89" t="s">
        <v>1340</v>
      </c>
      <c r="B64" s="89" t="s">
        <v>1341</v>
      </c>
      <c r="C64" s="130" t="s">
        <v>7814</v>
      </c>
      <c r="D64" s="130" t="s">
        <v>7814</v>
      </c>
      <c r="E64" s="130" t="s">
        <v>7814</v>
      </c>
      <c r="F64" s="130" t="s">
        <v>7814</v>
      </c>
      <c r="G64" s="130" t="s">
        <v>7814</v>
      </c>
      <c r="H64" s="130" t="s">
        <v>7814</v>
      </c>
      <c r="I64" s="130" t="s">
        <v>7814</v>
      </c>
      <c r="J64" s="130" t="s">
        <v>7814</v>
      </c>
      <c r="K64" s="130" t="s">
        <v>7814</v>
      </c>
      <c r="L64" s="130" t="s">
        <v>7814</v>
      </c>
      <c r="M64" s="130" t="s">
        <v>7814</v>
      </c>
      <c r="N64" s="130">
        <v>0.35027935547832545</v>
      </c>
      <c r="O64" s="130">
        <v>-0.86375988851822205</v>
      </c>
      <c r="P64" s="130">
        <v>0.43593619575890097</v>
      </c>
      <c r="Q64" s="130">
        <v>0.19912494398499758</v>
      </c>
      <c r="R64" s="130">
        <v>0.21064645020076544</v>
      </c>
      <c r="S64" s="130">
        <v>0.36419386424154254</v>
      </c>
      <c r="T64" s="130">
        <v>0.27086504318105431</v>
      </c>
      <c r="U64" s="6"/>
    </row>
    <row r="65" spans="1:21">
      <c r="A65" s="89" t="s">
        <v>1359</v>
      </c>
      <c r="B65" s="89" t="s">
        <v>1360</v>
      </c>
      <c r="C65" s="130" t="s">
        <v>7814</v>
      </c>
      <c r="D65" s="130" t="s">
        <v>7814</v>
      </c>
      <c r="E65" s="130" t="s">
        <v>7814</v>
      </c>
      <c r="F65" s="130" t="s">
        <v>7814</v>
      </c>
      <c r="G65" s="130" t="s">
        <v>7814</v>
      </c>
      <c r="H65" s="130" t="s">
        <v>7814</v>
      </c>
      <c r="I65" s="130" t="s">
        <v>7814</v>
      </c>
      <c r="J65" s="130" t="s">
        <v>7814</v>
      </c>
      <c r="K65" s="130" t="s">
        <v>7814</v>
      </c>
      <c r="L65" s="130" t="s">
        <v>7814</v>
      </c>
      <c r="M65" s="130" t="s">
        <v>7814</v>
      </c>
      <c r="N65" s="130">
        <v>-1</v>
      </c>
      <c r="O65" s="130" t="s">
        <v>7814</v>
      </c>
      <c r="P65" s="130" t="s">
        <v>7814</v>
      </c>
      <c r="Q65" s="130" t="s">
        <v>7814</v>
      </c>
      <c r="R65" s="130" t="s">
        <v>7814</v>
      </c>
      <c r="S65" s="130" t="s">
        <v>7814</v>
      </c>
      <c r="T65" s="130" t="s">
        <v>7814</v>
      </c>
      <c r="U65" s="6"/>
    </row>
    <row r="66" spans="1:21" ht="25.5">
      <c r="A66" s="89" t="s">
        <v>1372</v>
      </c>
      <c r="B66" s="89" t="s">
        <v>1373</v>
      </c>
      <c r="C66" s="130" t="s">
        <v>7814</v>
      </c>
      <c r="D66" s="130" t="s">
        <v>7814</v>
      </c>
      <c r="E66" s="130" t="s">
        <v>7814</v>
      </c>
      <c r="F66" s="130" t="s">
        <v>7814</v>
      </c>
      <c r="G66" s="130" t="s">
        <v>7814</v>
      </c>
      <c r="H66" s="130" t="s">
        <v>7814</v>
      </c>
      <c r="I66" s="130" t="s">
        <v>7814</v>
      </c>
      <c r="J66" s="130" t="s">
        <v>7814</v>
      </c>
      <c r="K66" s="130" t="s">
        <v>7814</v>
      </c>
      <c r="L66" s="130" t="s">
        <v>7814</v>
      </c>
      <c r="M66" s="130" t="s">
        <v>7814</v>
      </c>
      <c r="N66" s="130">
        <v>0.23853229743774773</v>
      </c>
      <c r="O66" s="130">
        <v>-0.10452170864820842</v>
      </c>
      <c r="P66" s="130">
        <v>0.27574572734604019</v>
      </c>
      <c r="Q66" s="130">
        <v>0.55896693672481668</v>
      </c>
      <c r="R66" s="130">
        <v>0.13329083758983651</v>
      </c>
      <c r="S66" s="130">
        <v>-0.15190091892689395</v>
      </c>
      <c r="T66" s="130">
        <v>-1</v>
      </c>
      <c r="U66" s="6"/>
    </row>
    <row r="67" spans="1:21">
      <c r="A67" s="89" t="s">
        <v>251</v>
      </c>
      <c r="B67" s="89" t="s">
        <v>1383</v>
      </c>
      <c r="C67" s="130">
        <v>-4.2421240460334797E-2</v>
      </c>
      <c r="D67" s="130">
        <v>0.12320274546642684</v>
      </c>
      <c r="E67" s="130">
        <v>0.35805392101508859</v>
      </c>
      <c r="F67" s="130">
        <v>-0.1449833436894602</v>
      </c>
      <c r="G67" s="130">
        <v>0.34914664227780445</v>
      </c>
      <c r="H67" s="130">
        <v>6.679944791932324E-2</v>
      </c>
      <c r="I67" s="130">
        <v>4.8212324955638985E-2</v>
      </c>
      <c r="J67" s="130">
        <v>0.15776016044594554</v>
      </c>
      <c r="K67" s="130">
        <v>4.9782596878656715E-2</v>
      </c>
      <c r="L67" s="130">
        <v>7.5306968881625469E-2</v>
      </c>
      <c r="M67" s="130">
        <v>-0.60140172130989411</v>
      </c>
      <c r="N67" s="130">
        <v>-2.5477691521418988E-2</v>
      </c>
      <c r="O67" s="130">
        <v>9.1277556374226076E-2</v>
      </c>
      <c r="P67" s="130">
        <v>-4.3899103577358378E-2</v>
      </c>
      <c r="Q67" s="130">
        <v>0.17385972676606176</v>
      </c>
      <c r="R67" s="130">
        <v>0.10607587130137897</v>
      </c>
      <c r="S67" s="130">
        <v>4.0258597465410828E-2</v>
      </c>
      <c r="T67" s="130">
        <v>7.7464466157250847E-2</v>
      </c>
      <c r="U67" s="6"/>
    </row>
    <row r="68" spans="1:21">
      <c r="A68" s="89" t="s">
        <v>252</v>
      </c>
      <c r="B68" s="89" t="s">
        <v>134</v>
      </c>
      <c r="C68" s="130">
        <v>0.11928682411681057</v>
      </c>
      <c r="D68" s="130">
        <v>0.21893846597635402</v>
      </c>
      <c r="E68" s="130">
        <v>1.699865492648045E-2</v>
      </c>
      <c r="F68" s="130">
        <v>8.6228035300249806E-2</v>
      </c>
      <c r="G68" s="130">
        <v>1.9789355458227345</v>
      </c>
      <c r="H68" s="130">
        <v>3.6138907137874599E-2</v>
      </c>
      <c r="I68" s="130">
        <v>0.17379117822824308</v>
      </c>
      <c r="J68" s="130">
        <v>0.1032512370504084</v>
      </c>
      <c r="K68" s="130">
        <v>0.11779308102546926</v>
      </c>
      <c r="L68" s="130">
        <v>0.13418458049548532</v>
      </c>
      <c r="M68" s="130">
        <v>-1</v>
      </c>
      <c r="N68" s="130" t="s">
        <v>7814</v>
      </c>
      <c r="O68" s="130" t="s">
        <v>7814</v>
      </c>
      <c r="P68" s="130" t="s">
        <v>7814</v>
      </c>
      <c r="Q68" s="130" t="s">
        <v>7814</v>
      </c>
      <c r="R68" s="130" t="s">
        <v>7814</v>
      </c>
      <c r="S68" s="130" t="s">
        <v>7814</v>
      </c>
      <c r="T68" s="130" t="s">
        <v>7814</v>
      </c>
      <c r="U68" s="6"/>
    </row>
    <row r="69" spans="1:21">
      <c r="A69" s="89" t="s">
        <v>253</v>
      </c>
      <c r="B69" s="89" t="s">
        <v>133</v>
      </c>
      <c r="C69" s="130">
        <v>-3.8255295241843679E-2</v>
      </c>
      <c r="D69" s="130">
        <v>-2.7945384467437551E-2</v>
      </c>
      <c r="E69" s="130">
        <v>-0.29674872791369089</v>
      </c>
      <c r="F69" s="130">
        <v>2.3768399835613518E-2</v>
      </c>
      <c r="G69" s="130">
        <v>3.2685480564852876E-2</v>
      </c>
      <c r="H69" s="130">
        <v>-0.14298473064255646</v>
      </c>
      <c r="I69" s="130">
        <v>-0.10048785898867607</v>
      </c>
      <c r="J69" s="130">
        <v>-0.15707006568061721</v>
      </c>
      <c r="K69" s="130">
        <v>1.5727510809119889</v>
      </c>
      <c r="L69" s="130">
        <v>-0.28302896167663238</v>
      </c>
      <c r="M69" s="130">
        <v>-1</v>
      </c>
      <c r="N69" s="130" t="s">
        <v>7814</v>
      </c>
      <c r="O69" s="130" t="s">
        <v>7814</v>
      </c>
      <c r="P69" s="130" t="s">
        <v>7814</v>
      </c>
      <c r="Q69" s="130" t="s">
        <v>7814</v>
      </c>
      <c r="R69" s="130" t="s">
        <v>7814</v>
      </c>
      <c r="S69" s="130" t="s">
        <v>7814</v>
      </c>
      <c r="T69" s="130" t="s">
        <v>7814</v>
      </c>
      <c r="U69" s="6"/>
    </row>
    <row r="70" spans="1:21">
      <c r="A70" s="89" t="s">
        <v>254</v>
      </c>
      <c r="B70" s="89" t="s">
        <v>166</v>
      </c>
      <c r="C70" s="130">
        <v>-0.97380605865482228</v>
      </c>
      <c r="D70" s="130">
        <v>-0.99949831936988909</v>
      </c>
      <c r="E70" s="130">
        <v>-1</v>
      </c>
      <c r="F70" s="130" t="s">
        <v>7814</v>
      </c>
      <c r="G70" s="130">
        <v>0</v>
      </c>
      <c r="H70" s="130">
        <v>-1</v>
      </c>
      <c r="I70" s="130" t="s">
        <v>7814</v>
      </c>
      <c r="J70" s="130">
        <v>0</v>
      </c>
      <c r="K70" s="130">
        <v>0.7594357390387223</v>
      </c>
      <c r="L70" s="130">
        <v>0.84386602297177227</v>
      </c>
      <c r="M70" s="130">
        <v>-1</v>
      </c>
      <c r="N70" s="130" t="s">
        <v>7814</v>
      </c>
      <c r="O70" s="130" t="s">
        <v>7814</v>
      </c>
      <c r="P70" s="130" t="s">
        <v>7814</v>
      </c>
      <c r="Q70" s="130" t="s">
        <v>7814</v>
      </c>
      <c r="R70" s="130" t="s">
        <v>7814</v>
      </c>
      <c r="S70" s="130" t="s">
        <v>7814</v>
      </c>
      <c r="T70" s="130" t="s">
        <v>7814</v>
      </c>
      <c r="U70" s="6"/>
    </row>
    <row r="71" spans="1:21">
      <c r="A71" s="89" t="s">
        <v>255</v>
      </c>
      <c r="B71" s="89" t="s">
        <v>154</v>
      </c>
      <c r="C71" s="130" t="s">
        <v>7814</v>
      </c>
      <c r="D71" s="130" t="s">
        <v>7814</v>
      </c>
      <c r="E71" s="130" t="s">
        <v>7814</v>
      </c>
      <c r="F71" s="130" t="s">
        <v>7814</v>
      </c>
      <c r="G71" s="130" t="s">
        <v>7814</v>
      </c>
      <c r="H71" s="130">
        <v>-0.99755127314450598</v>
      </c>
      <c r="I71" s="130">
        <v>9.9553593934422953</v>
      </c>
      <c r="J71" s="130">
        <v>-0.92046009662380923</v>
      </c>
      <c r="K71" s="130">
        <v>0.23617162524368807</v>
      </c>
      <c r="L71" s="130">
        <v>-0.8783122320253467</v>
      </c>
      <c r="M71" s="130">
        <v>-1</v>
      </c>
      <c r="N71" s="130" t="s">
        <v>7814</v>
      </c>
      <c r="O71" s="130" t="s">
        <v>7814</v>
      </c>
      <c r="P71" s="130" t="s">
        <v>7814</v>
      </c>
      <c r="Q71" s="130" t="s">
        <v>7814</v>
      </c>
      <c r="R71" s="130" t="s">
        <v>7814</v>
      </c>
      <c r="S71" s="130" t="s">
        <v>7814</v>
      </c>
      <c r="T71" s="130" t="s">
        <v>7814</v>
      </c>
      <c r="U71" s="6"/>
    </row>
    <row r="72" spans="1:21">
      <c r="A72" s="89" t="s">
        <v>256</v>
      </c>
      <c r="B72" s="89" t="s">
        <v>132</v>
      </c>
      <c r="C72" s="130">
        <v>-0.24407905376238115</v>
      </c>
      <c r="D72" s="130">
        <v>0.75425988603492744</v>
      </c>
      <c r="E72" s="130">
        <v>0.16657581499230778</v>
      </c>
      <c r="F72" s="130">
        <v>0.47804392022241826</v>
      </c>
      <c r="G72" s="130">
        <v>5.2419853317697607E-2</v>
      </c>
      <c r="H72" s="130">
        <v>0.2254797119523646</v>
      </c>
      <c r="I72" s="130">
        <v>-0.33280407143082424</v>
      </c>
      <c r="J72" s="130">
        <v>-0.11442264909134181</v>
      </c>
      <c r="K72" s="130">
        <v>-0.14924466760001587</v>
      </c>
      <c r="L72" s="130">
        <v>0.54912763723634761</v>
      </c>
      <c r="M72" s="130">
        <v>-1</v>
      </c>
      <c r="N72" s="130" t="s">
        <v>7814</v>
      </c>
      <c r="O72" s="130" t="s">
        <v>7814</v>
      </c>
      <c r="P72" s="130" t="s">
        <v>7814</v>
      </c>
      <c r="Q72" s="130" t="s">
        <v>7814</v>
      </c>
      <c r="R72" s="130" t="s">
        <v>7814</v>
      </c>
      <c r="S72" s="130" t="s">
        <v>7814</v>
      </c>
      <c r="T72" s="130" t="s">
        <v>7814</v>
      </c>
      <c r="U72" s="6"/>
    </row>
    <row r="73" spans="1:21">
      <c r="A73" s="89" t="s">
        <v>257</v>
      </c>
      <c r="B73" s="89" t="s">
        <v>131</v>
      </c>
      <c r="C73" s="130">
        <v>4.4931417998876899E-2</v>
      </c>
      <c r="D73" s="130">
        <v>0.19911653224852177</v>
      </c>
      <c r="E73" s="130">
        <v>-0.10108869559780431</v>
      </c>
      <c r="F73" s="130">
        <v>0.20621136321444111</v>
      </c>
      <c r="G73" s="130">
        <v>-0.25088659694008997</v>
      </c>
      <c r="H73" s="130">
        <v>0.10465553184742205</v>
      </c>
      <c r="I73" s="130">
        <v>0.19769256739861052</v>
      </c>
      <c r="J73" s="130">
        <v>3.3659178742190932E-2</v>
      </c>
      <c r="K73" s="130">
        <v>0.54534824953351313</v>
      </c>
      <c r="L73" s="130">
        <v>0.14508253048100328</v>
      </c>
      <c r="M73" s="130">
        <v>-1</v>
      </c>
      <c r="N73" s="130" t="s">
        <v>7814</v>
      </c>
      <c r="O73" s="130" t="s">
        <v>7814</v>
      </c>
      <c r="P73" s="130" t="s">
        <v>7814</v>
      </c>
      <c r="Q73" s="130" t="s">
        <v>7814</v>
      </c>
      <c r="R73" s="130" t="s">
        <v>7814</v>
      </c>
      <c r="S73" s="130" t="s">
        <v>7814</v>
      </c>
      <c r="T73" s="130" t="s">
        <v>7814</v>
      </c>
      <c r="U73" s="6"/>
    </row>
    <row r="74" spans="1:21">
      <c r="A74" s="89" t="s">
        <v>258</v>
      </c>
      <c r="B74" s="89" t="s">
        <v>130</v>
      </c>
      <c r="C74" s="130">
        <v>8.4452029974549703E-2</v>
      </c>
      <c r="D74" s="130">
        <v>8.5097235877687583E-2</v>
      </c>
      <c r="E74" s="130">
        <v>-3.2329959640550188E-3</v>
      </c>
      <c r="F74" s="130">
        <v>9.6970315497387105E-2</v>
      </c>
      <c r="G74" s="130">
        <v>-0.25183804457352166</v>
      </c>
      <c r="H74" s="130">
        <v>-2.443442732115364E-2</v>
      </c>
      <c r="I74" s="130">
        <v>6.1510100044493976E-2</v>
      </c>
      <c r="J74" s="130">
        <v>0.37405464280092793</v>
      </c>
      <c r="K74" s="130">
        <v>-0.38337833061296522</v>
      </c>
      <c r="L74" s="130">
        <v>-3.0819873228326911E-2</v>
      </c>
      <c r="M74" s="130">
        <v>-1</v>
      </c>
      <c r="N74" s="130" t="s">
        <v>7814</v>
      </c>
      <c r="O74" s="130" t="s">
        <v>7814</v>
      </c>
      <c r="P74" s="130" t="s">
        <v>7814</v>
      </c>
      <c r="Q74" s="130" t="s">
        <v>7814</v>
      </c>
      <c r="R74" s="130" t="s">
        <v>7814</v>
      </c>
      <c r="S74" s="130" t="s">
        <v>7814</v>
      </c>
      <c r="T74" s="130" t="s">
        <v>7814</v>
      </c>
      <c r="U74" s="6"/>
    </row>
    <row r="75" spans="1:21">
      <c r="A75" s="89" t="s">
        <v>259</v>
      </c>
      <c r="B75" s="89" t="s">
        <v>129</v>
      </c>
      <c r="C75" s="130">
        <v>0.28819281206511271</v>
      </c>
      <c r="D75" s="130">
        <v>0.25739437071820004</v>
      </c>
      <c r="E75" s="130">
        <v>0.32118836907152315</v>
      </c>
      <c r="F75" s="130">
        <v>0.22285402522349518</v>
      </c>
      <c r="G75" s="130">
        <v>-0.11369661088590188</v>
      </c>
      <c r="H75" s="130">
        <v>-0.11722585423108411</v>
      </c>
      <c r="I75" s="130">
        <v>-0.10684684833041769</v>
      </c>
      <c r="J75" s="130">
        <v>-0.23433144623743996</v>
      </c>
      <c r="K75" s="130">
        <v>0.33492640214496294</v>
      </c>
      <c r="L75" s="130">
        <v>-0.51572946722591539</v>
      </c>
      <c r="M75" s="130">
        <v>-1</v>
      </c>
      <c r="N75" s="130" t="s">
        <v>7814</v>
      </c>
      <c r="O75" s="130" t="s">
        <v>7814</v>
      </c>
      <c r="P75" s="130" t="s">
        <v>7814</v>
      </c>
      <c r="Q75" s="130" t="s">
        <v>7814</v>
      </c>
      <c r="R75" s="130" t="s">
        <v>7814</v>
      </c>
      <c r="S75" s="130" t="s">
        <v>7814</v>
      </c>
      <c r="T75" s="130" t="s">
        <v>7814</v>
      </c>
      <c r="U75" s="6"/>
    </row>
    <row r="76" spans="1:21">
      <c r="A76" s="89" t="s">
        <v>260</v>
      </c>
      <c r="B76" s="89" t="s">
        <v>128</v>
      </c>
      <c r="C76" s="130">
        <v>1.3817336132382785E-2</v>
      </c>
      <c r="D76" s="130">
        <v>0.20715342222425215</v>
      </c>
      <c r="E76" s="130">
        <v>-0.99819538139111208</v>
      </c>
      <c r="F76" s="130">
        <v>-1</v>
      </c>
      <c r="G76" s="130" t="s">
        <v>7814</v>
      </c>
      <c r="H76" s="130" t="s">
        <v>7814</v>
      </c>
      <c r="I76" s="130">
        <v>-1</v>
      </c>
      <c r="J76" s="130" t="s">
        <v>7814</v>
      </c>
      <c r="K76" s="130" t="s">
        <v>7814</v>
      </c>
      <c r="L76" s="130" t="s">
        <v>7814</v>
      </c>
      <c r="M76" s="130" t="s">
        <v>7814</v>
      </c>
      <c r="N76" s="130" t="s">
        <v>7814</v>
      </c>
      <c r="O76" s="130" t="s">
        <v>7814</v>
      </c>
      <c r="P76" s="130" t="s">
        <v>7814</v>
      </c>
      <c r="Q76" s="130" t="s">
        <v>7814</v>
      </c>
      <c r="R76" s="130" t="s">
        <v>7814</v>
      </c>
      <c r="S76" s="130" t="s">
        <v>7814</v>
      </c>
      <c r="T76" s="130" t="s">
        <v>7814</v>
      </c>
      <c r="U76" s="6"/>
    </row>
    <row r="77" spans="1:21" ht="25.5">
      <c r="A77" s="89" t="s">
        <v>261</v>
      </c>
      <c r="B77" s="89" t="s">
        <v>127</v>
      </c>
      <c r="C77" s="130">
        <v>-4.3280558134761282E-2</v>
      </c>
      <c r="D77" s="130">
        <v>0.46993120245347209</v>
      </c>
      <c r="E77" s="130">
        <v>0.44798044870101639</v>
      </c>
      <c r="F77" s="130">
        <v>-0.1917478337108286</v>
      </c>
      <c r="G77" s="130">
        <v>4.8026581192802897E-2</v>
      </c>
      <c r="H77" s="130">
        <v>-0.21636769087602392</v>
      </c>
      <c r="I77" s="130">
        <v>-1.2104641896124924E-2</v>
      </c>
      <c r="J77" s="130">
        <v>0.74127108623996341</v>
      </c>
      <c r="K77" s="130">
        <v>-0.42995015567509021</v>
      </c>
      <c r="L77" s="130">
        <v>-0.78564137745904039</v>
      </c>
      <c r="M77" s="130">
        <v>-1</v>
      </c>
      <c r="N77" s="130" t="s">
        <v>7814</v>
      </c>
      <c r="O77" s="130" t="s">
        <v>7814</v>
      </c>
      <c r="P77" s="130" t="s">
        <v>7814</v>
      </c>
      <c r="Q77" s="130" t="s">
        <v>7814</v>
      </c>
      <c r="R77" s="130" t="s">
        <v>7814</v>
      </c>
      <c r="S77" s="130" t="s">
        <v>7814</v>
      </c>
      <c r="T77" s="130" t="s">
        <v>7814</v>
      </c>
      <c r="U77" s="6"/>
    </row>
    <row r="78" spans="1:21">
      <c r="A78" s="89" t="s">
        <v>262</v>
      </c>
      <c r="B78" s="89" t="s">
        <v>126</v>
      </c>
      <c r="C78" s="130">
        <v>7.2358669917144347E-2</v>
      </c>
      <c r="D78" s="130">
        <v>0.23433058970146936</v>
      </c>
      <c r="E78" s="130">
        <v>6.3177019770215503E-2</v>
      </c>
      <c r="F78" s="130">
        <v>0.95013994020295378</v>
      </c>
      <c r="G78" s="130">
        <v>0.11969890701202024</v>
      </c>
      <c r="H78" s="130">
        <v>0.20650664453309764</v>
      </c>
      <c r="I78" s="130">
        <v>3.9836583117889068</v>
      </c>
      <c r="J78" s="130">
        <v>-0.79950363939628377</v>
      </c>
      <c r="K78" s="130">
        <v>-0.68052991594876711</v>
      </c>
      <c r="L78" s="130">
        <v>-0.16357825792239977</v>
      </c>
      <c r="M78" s="130">
        <v>-1</v>
      </c>
      <c r="N78" s="130" t="s">
        <v>7814</v>
      </c>
      <c r="O78" s="130" t="s">
        <v>7814</v>
      </c>
      <c r="P78" s="130" t="s">
        <v>7814</v>
      </c>
      <c r="Q78" s="130" t="s">
        <v>7814</v>
      </c>
      <c r="R78" s="130" t="s">
        <v>7814</v>
      </c>
      <c r="S78" s="130" t="s">
        <v>7814</v>
      </c>
      <c r="T78" s="130" t="s">
        <v>7814</v>
      </c>
      <c r="U78" s="6"/>
    </row>
    <row r="79" spans="1:21">
      <c r="A79" s="89" t="s">
        <v>263</v>
      </c>
      <c r="B79" s="89" t="s">
        <v>125</v>
      </c>
      <c r="C79" s="130">
        <v>0.22298604898377494</v>
      </c>
      <c r="D79" s="130">
        <v>5.8549596466070275E-2</v>
      </c>
      <c r="E79" s="130">
        <v>2.2300677328523255E-2</v>
      </c>
      <c r="F79" s="130">
        <v>0.24208936159288452</v>
      </c>
      <c r="G79" s="130">
        <v>5.5218675987509735E-2</v>
      </c>
      <c r="H79" s="130">
        <v>0.10487676598398599</v>
      </c>
      <c r="I79" s="130">
        <v>5.0431291270506939E-2</v>
      </c>
      <c r="J79" s="130">
        <v>9.6043395659995978E-2</v>
      </c>
      <c r="K79" s="130">
        <v>0.12638794264233888</v>
      </c>
      <c r="L79" s="130">
        <v>4.4684480215600786E-2</v>
      </c>
      <c r="M79" s="130">
        <v>0.42168394436982837</v>
      </c>
      <c r="N79" s="130">
        <v>-5.1205900242869418E-2</v>
      </c>
      <c r="O79" s="130">
        <v>0.14540252953912813</v>
      </c>
      <c r="P79" s="130">
        <v>-6.8329058979302859E-3</v>
      </c>
      <c r="Q79" s="130">
        <v>0.13510651973982313</v>
      </c>
      <c r="R79" s="130">
        <v>0.12570491253744942</v>
      </c>
      <c r="S79" s="130">
        <v>5.2923881203069234E-2</v>
      </c>
      <c r="T79" s="130">
        <v>8.7350873199966247E-2</v>
      </c>
      <c r="U79" s="6"/>
    </row>
    <row r="80" spans="1:21">
      <c r="A80" s="89" t="s">
        <v>264</v>
      </c>
      <c r="B80" s="89" t="s">
        <v>124</v>
      </c>
      <c r="C80" s="130">
        <v>3.527145149600952E-2</v>
      </c>
      <c r="D80" s="130">
        <v>3.3210989485948694E-2</v>
      </c>
      <c r="E80" s="130">
        <v>-0.24219200292561494</v>
      </c>
      <c r="F80" s="130">
        <v>1.6977478926551992E-3</v>
      </c>
      <c r="G80" s="130">
        <v>8.8807587747057326E-3</v>
      </c>
      <c r="H80" s="130">
        <v>2.0719376944251522E-3</v>
      </c>
      <c r="I80" s="130">
        <v>-2.371137216832131E-3</v>
      </c>
      <c r="J80" s="130">
        <v>0.1491961617673021</v>
      </c>
      <c r="K80" s="130">
        <v>1.590978598125159E-2</v>
      </c>
      <c r="L80" s="130">
        <v>2.7126383614252791E-2</v>
      </c>
      <c r="M80" s="130">
        <v>3.9286299570516769E-2</v>
      </c>
      <c r="N80" s="130">
        <v>0.22154624202781092</v>
      </c>
      <c r="O80" s="130">
        <v>-0.18506386413156595</v>
      </c>
      <c r="P80" s="130">
        <v>1.7276386464001092E-2</v>
      </c>
      <c r="Q80" s="130">
        <v>1.4941831739598621E-2</v>
      </c>
      <c r="R80" s="130">
        <v>-1.3051816969017471E-3</v>
      </c>
      <c r="S80" s="130">
        <v>-2.0917448477368206E-2</v>
      </c>
      <c r="T80" s="130">
        <v>-1.0706509488776987E-2</v>
      </c>
      <c r="U80" s="6"/>
    </row>
    <row r="81" spans="1:21">
      <c r="A81" s="89" t="s">
        <v>265</v>
      </c>
      <c r="B81" s="89" t="s">
        <v>184</v>
      </c>
      <c r="C81" s="130">
        <v>2.0439963837771833</v>
      </c>
      <c r="D81" s="130">
        <v>0.24640087643845399</v>
      </c>
      <c r="E81" s="130">
        <v>0.17524726026688442</v>
      </c>
      <c r="F81" s="130">
        <v>7.8305367970927353E-2</v>
      </c>
      <c r="G81" s="130">
        <v>0.21101018041262209</v>
      </c>
      <c r="H81" s="130">
        <v>-0.41955124349959627</v>
      </c>
      <c r="I81" s="130">
        <v>-0.11749983213140369</v>
      </c>
      <c r="J81" s="130">
        <v>-5.7530171576087419E-2</v>
      </c>
      <c r="K81" s="130">
        <v>9.1010089516663228E-4</v>
      </c>
      <c r="L81" s="130">
        <v>0.12229106691015645</v>
      </c>
      <c r="M81" s="130">
        <v>-1</v>
      </c>
      <c r="N81" s="130" t="s">
        <v>7814</v>
      </c>
      <c r="O81" s="130" t="s">
        <v>7814</v>
      </c>
      <c r="P81" s="130" t="s">
        <v>7814</v>
      </c>
      <c r="Q81" s="130" t="s">
        <v>7814</v>
      </c>
      <c r="R81" s="130" t="s">
        <v>7814</v>
      </c>
      <c r="S81" s="130" t="s">
        <v>7814</v>
      </c>
      <c r="T81" s="130" t="s">
        <v>7814</v>
      </c>
      <c r="U81" s="6"/>
    </row>
    <row r="82" spans="1:21" ht="25.5">
      <c r="A82" s="89" t="s">
        <v>266</v>
      </c>
      <c r="B82" s="89" t="s">
        <v>123</v>
      </c>
      <c r="C82" s="130">
        <v>-0.40230117457355308</v>
      </c>
      <c r="D82" s="130">
        <v>-0.76631187768927311</v>
      </c>
      <c r="E82" s="130">
        <v>19.994342461519096</v>
      </c>
      <c r="F82" s="130">
        <v>-0.10105047414116908</v>
      </c>
      <c r="G82" s="130">
        <v>-0.11778543060300428</v>
      </c>
      <c r="H82" s="130">
        <v>6.8222881476210473E-2</v>
      </c>
      <c r="I82" s="130">
        <v>0.92004094067611253</v>
      </c>
      <c r="J82" s="130">
        <v>-0.30561980314055748</v>
      </c>
      <c r="K82" s="130">
        <v>-5.6844024349481215E-2</v>
      </c>
      <c r="L82" s="130">
        <v>-9.8368417652626716E-2</v>
      </c>
      <c r="M82" s="130">
        <v>-1</v>
      </c>
      <c r="N82" s="130" t="s">
        <v>7814</v>
      </c>
      <c r="O82" s="130" t="s">
        <v>7814</v>
      </c>
      <c r="P82" s="130" t="s">
        <v>7814</v>
      </c>
      <c r="Q82" s="130" t="s">
        <v>7814</v>
      </c>
      <c r="R82" s="130" t="s">
        <v>7814</v>
      </c>
      <c r="S82" s="130" t="s">
        <v>7814</v>
      </c>
      <c r="T82" s="130" t="s">
        <v>7814</v>
      </c>
      <c r="U82" s="6"/>
    </row>
    <row r="83" spans="1:21">
      <c r="A83" s="89" t="s">
        <v>267</v>
      </c>
      <c r="B83" s="89" t="s">
        <v>122</v>
      </c>
      <c r="C83" s="130">
        <v>6.5954601828222437E-2</v>
      </c>
      <c r="D83" s="130">
        <v>0.10666251095651891</v>
      </c>
      <c r="E83" s="130">
        <v>0.19199667587013436</v>
      </c>
      <c r="F83" s="130">
        <v>-0.1671813868241252</v>
      </c>
      <c r="G83" s="130">
        <v>-4.4620181354524835E-2</v>
      </c>
      <c r="H83" s="130">
        <v>0.42198272946202753</v>
      </c>
      <c r="I83" s="130">
        <v>0.17754103917928066</v>
      </c>
      <c r="J83" s="130">
        <v>-0.45746063914295509</v>
      </c>
      <c r="K83" s="130">
        <v>-7.7059657160172046E-2</v>
      </c>
      <c r="L83" s="130">
        <v>3.927332915753734E-2</v>
      </c>
      <c r="M83" s="130">
        <v>-1</v>
      </c>
      <c r="N83" s="130" t="s">
        <v>7814</v>
      </c>
      <c r="O83" s="130" t="s">
        <v>7814</v>
      </c>
      <c r="P83" s="130" t="s">
        <v>7814</v>
      </c>
      <c r="Q83" s="130" t="s">
        <v>7814</v>
      </c>
      <c r="R83" s="130" t="s">
        <v>7814</v>
      </c>
      <c r="S83" s="130" t="s">
        <v>7814</v>
      </c>
      <c r="T83" s="130" t="s">
        <v>7814</v>
      </c>
      <c r="U83" s="6"/>
    </row>
    <row r="84" spans="1:21" ht="25.5">
      <c r="A84" s="89" t="s">
        <v>268</v>
      </c>
      <c r="B84" s="89" t="s">
        <v>121</v>
      </c>
      <c r="C84" s="130">
        <v>0.19454842128027217</v>
      </c>
      <c r="D84" s="130">
        <v>0.44845058866647625</v>
      </c>
      <c r="E84" s="130">
        <v>-0.86419942027045282</v>
      </c>
      <c r="F84" s="130">
        <v>2.3278315505997957</v>
      </c>
      <c r="G84" s="130">
        <v>0.20567165658925068</v>
      </c>
      <c r="H84" s="130">
        <v>1.4931113664179798</v>
      </c>
      <c r="I84" s="130">
        <v>-0.43720425133657492</v>
      </c>
      <c r="J84" s="130">
        <v>0.27390098161065701</v>
      </c>
      <c r="K84" s="130">
        <v>-0.54023043988590713</v>
      </c>
      <c r="L84" s="130">
        <v>-7.9628081631593073E-3</v>
      </c>
      <c r="M84" s="130">
        <v>-1</v>
      </c>
      <c r="N84" s="130" t="s">
        <v>7814</v>
      </c>
      <c r="O84" s="130" t="s">
        <v>7814</v>
      </c>
      <c r="P84" s="130" t="s">
        <v>7814</v>
      </c>
      <c r="Q84" s="130" t="s">
        <v>7814</v>
      </c>
      <c r="R84" s="130" t="s">
        <v>7814</v>
      </c>
      <c r="S84" s="130" t="s">
        <v>7814</v>
      </c>
      <c r="T84" s="130" t="s">
        <v>7814</v>
      </c>
      <c r="U84" s="6"/>
    </row>
    <row r="85" spans="1:21">
      <c r="A85" s="89" t="s">
        <v>269</v>
      </c>
      <c r="B85" s="89" t="s">
        <v>120</v>
      </c>
      <c r="C85" s="130">
        <v>-0.546325415694765</v>
      </c>
      <c r="D85" s="130">
        <v>-0.15041284777853947</v>
      </c>
      <c r="E85" s="130">
        <v>3.1256024850426778</v>
      </c>
      <c r="F85" s="130">
        <v>-0.59080990379438192</v>
      </c>
      <c r="G85" s="130">
        <v>0.27071648142436477</v>
      </c>
      <c r="H85" s="130">
        <v>-4.6664261288567044E-2</v>
      </c>
      <c r="I85" s="130">
        <v>-0.13434411491343112</v>
      </c>
      <c r="J85" s="130">
        <v>1.3907296239127946</v>
      </c>
      <c r="K85" s="130">
        <v>-9.1317975774309446E-2</v>
      </c>
      <c r="L85" s="130">
        <v>2.8223298111830886E-2</v>
      </c>
      <c r="M85" s="130">
        <v>-1</v>
      </c>
      <c r="N85" s="130" t="s">
        <v>7814</v>
      </c>
      <c r="O85" s="130" t="s">
        <v>7814</v>
      </c>
      <c r="P85" s="130" t="s">
        <v>7814</v>
      </c>
      <c r="Q85" s="130" t="s">
        <v>7814</v>
      </c>
      <c r="R85" s="130" t="s">
        <v>7814</v>
      </c>
      <c r="S85" s="130" t="s">
        <v>7814</v>
      </c>
      <c r="T85" s="130" t="s">
        <v>7814</v>
      </c>
      <c r="U85" s="6"/>
    </row>
    <row r="86" spans="1:21">
      <c r="A86" s="89" t="s">
        <v>270</v>
      </c>
      <c r="B86" s="89" t="s">
        <v>119</v>
      </c>
      <c r="C86" s="130">
        <v>2.6315566275785685E-2</v>
      </c>
      <c r="D86" s="130">
        <v>-6.7244509553031961E-2</v>
      </c>
      <c r="E86" s="130">
        <v>0.14591543054866207</v>
      </c>
      <c r="F86" s="130">
        <v>0.41158313961071813</v>
      </c>
      <c r="G86" s="130">
        <v>0.16123320325566404</v>
      </c>
      <c r="H86" s="130">
        <v>0.10651213161206341</v>
      </c>
      <c r="I86" s="130">
        <v>0.28383659180006982</v>
      </c>
      <c r="J86" s="130">
        <v>0.17157845620286327</v>
      </c>
      <c r="K86" s="130">
        <v>-5.1504206817012399E-3</v>
      </c>
      <c r="L86" s="130">
        <v>0.20428838150545681</v>
      </c>
      <c r="M86" s="130">
        <v>-1</v>
      </c>
      <c r="N86" s="130" t="s">
        <v>7814</v>
      </c>
      <c r="O86" s="130" t="s">
        <v>7814</v>
      </c>
      <c r="P86" s="130" t="s">
        <v>7814</v>
      </c>
      <c r="Q86" s="130" t="s">
        <v>7814</v>
      </c>
      <c r="R86" s="130" t="s">
        <v>7814</v>
      </c>
      <c r="S86" s="130" t="s">
        <v>7814</v>
      </c>
      <c r="T86" s="130" t="s">
        <v>7814</v>
      </c>
      <c r="U86" s="6"/>
    </row>
    <row r="87" spans="1:21">
      <c r="A87" s="89" t="s">
        <v>272</v>
      </c>
      <c r="B87" s="89" t="s">
        <v>210</v>
      </c>
      <c r="C87" s="130">
        <v>0.15781850620206739</v>
      </c>
      <c r="D87" s="130">
        <v>0.54763771052982824</v>
      </c>
      <c r="E87" s="130">
        <v>9.0006630603523945</v>
      </c>
      <c r="F87" s="130">
        <v>1.6442363871763233E-2</v>
      </c>
      <c r="G87" s="130">
        <v>0.1765729571152943</v>
      </c>
      <c r="H87" s="130">
        <v>0.19103335668340971</v>
      </c>
      <c r="I87" s="130">
        <v>0.91954444980971184</v>
      </c>
      <c r="J87" s="130">
        <v>0.14465420368692783</v>
      </c>
      <c r="K87" s="130">
        <v>4.1341794929965259E-2</v>
      </c>
      <c r="L87" s="130">
        <v>0.12882383548746668</v>
      </c>
      <c r="M87" s="130">
        <v>-1</v>
      </c>
      <c r="N87" s="130" t="s">
        <v>7814</v>
      </c>
      <c r="O87" s="130" t="s">
        <v>7814</v>
      </c>
      <c r="P87" s="130" t="s">
        <v>7814</v>
      </c>
      <c r="Q87" s="130" t="s">
        <v>7814</v>
      </c>
      <c r="R87" s="130" t="s">
        <v>7814</v>
      </c>
      <c r="S87" s="130" t="s">
        <v>7814</v>
      </c>
      <c r="T87" s="130" t="s">
        <v>7814</v>
      </c>
      <c r="U87" s="6"/>
    </row>
    <row r="88" spans="1:21">
      <c r="A88" s="89" t="s">
        <v>274</v>
      </c>
      <c r="B88" s="89" t="s">
        <v>118</v>
      </c>
      <c r="C88" s="130">
        <v>0.15598214042217107</v>
      </c>
      <c r="D88" s="130">
        <v>0.28809802018008224</v>
      </c>
      <c r="E88" s="130">
        <v>0.36045995560584898</v>
      </c>
      <c r="F88" s="130">
        <v>-0.16918255506746072</v>
      </c>
      <c r="G88" s="130">
        <v>2.8292941996626686E-2</v>
      </c>
      <c r="H88" s="130">
        <v>2.3929148062604932E-2</v>
      </c>
      <c r="I88" s="130">
        <v>0.12792300534441514</v>
      </c>
      <c r="J88" s="130">
        <v>-1.9061373970589379E-2</v>
      </c>
      <c r="K88" s="130">
        <v>0.17938241946498668</v>
      </c>
      <c r="L88" s="130">
        <v>-5.7697824988429236E-2</v>
      </c>
      <c r="M88" s="130">
        <v>-1</v>
      </c>
      <c r="N88" s="130" t="s">
        <v>7814</v>
      </c>
      <c r="O88" s="130" t="s">
        <v>7814</v>
      </c>
      <c r="P88" s="130" t="s">
        <v>7814</v>
      </c>
      <c r="Q88" s="130" t="s">
        <v>7814</v>
      </c>
      <c r="R88" s="130" t="s">
        <v>7814</v>
      </c>
      <c r="S88" s="130" t="s">
        <v>7814</v>
      </c>
      <c r="T88" s="130" t="s">
        <v>7814</v>
      </c>
      <c r="U88" s="6"/>
    </row>
    <row r="89" spans="1:21">
      <c r="A89" s="89" t="s">
        <v>275</v>
      </c>
      <c r="B89" s="89" t="s">
        <v>155</v>
      </c>
      <c r="C89" s="130">
        <v>3.7048616602276319E-2</v>
      </c>
      <c r="D89" s="130">
        <v>0.22050378636897316</v>
      </c>
      <c r="E89" s="130">
        <v>0.29136305537413243</v>
      </c>
      <c r="F89" s="130">
        <v>5.9149775344687461E-2</v>
      </c>
      <c r="G89" s="130">
        <v>0.1129917989345115</v>
      </c>
      <c r="H89" s="130">
        <v>0.12526794494842819</v>
      </c>
      <c r="I89" s="130">
        <v>0.21659259089215621</v>
      </c>
      <c r="J89" s="130">
        <v>-4.84235658099329E-2</v>
      </c>
      <c r="K89" s="130">
        <v>-0.26282051462577571</v>
      </c>
      <c r="L89" s="130">
        <v>0.57535741053941347</v>
      </c>
      <c r="M89" s="130">
        <v>-1</v>
      </c>
      <c r="N89" s="130" t="s">
        <v>7814</v>
      </c>
      <c r="O89" s="130" t="s">
        <v>7814</v>
      </c>
      <c r="P89" s="130" t="s">
        <v>7814</v>
      </c>
      <c r="Q89" s="130" t="s">
        <v>7814</v>
      </c>
      <c r="R89" s="130" t="s">
        <v>7814</v>
      </c>
      <c r="S89" s="130" t="s">
        <v>7814</v>
      </c>
      <c r="T89" s="130" t="s">
        <v>7814</v>
      </c>
      <c r="U89" s="6"/>
    </row>
    <row r="90" spans="1:21">
      <c r="A90" s="89" t="s">
        <v>276</v>
      </c>
      <c r="B90" s="89" t="s">
        <v>167</v>
      </c>
      <c r="C90" s="130">
        <v>0.63098239422819646</v>
      </c>
      <c r="D90" s="130">
        <v>0.75048846808252923</v>
      </c>
      <c r="E90" s="130">
        <v>9.3742362953005198E-2</v>
      </c>
      <c r="F90" s="130">
        <v>4.3017368296262459E-2</v>
      </c>
      <c r="G90" s="130">
        <v>0.16977382574818423</v>
      </c>
      <c r="H90" s="130">
        <v>0.49179051480035341</v>
      </c>
      <c r="I90" s="130">
        <v>-2.0168018500294926E-2</v>
      </c>
      <c r="J90" s="130">
        <v>-0.97661853469731574</v>
      </c>
      <c r="K90" s="130">
        <v>-9.2298409370482282E-2</v>
      </c>
      <c r="L90" s="130">
        <v>-8.7898857132263308E-2</v>
      </c>
      <c r="M90" s="130">
        <v>-1</v>
      </c>
      <c r="N90" s="130" t="s">
        <v>7814</v>
      </c>
      <c r="O90" s="130" t="s">
        <v>7814</v>
      </c>
      <c r="P90" s="130" t="s">
        <v>7814</v>
      </c>
      <c r="Q90" s="130" t="s">
        <v>7814</v>
      </c>
      <c r="R90" s="130" t="s">
        <v>7814</v>
      </c>
      <c r="S90" s="130" t="s">
        <v>7814</v>
      </c>
      <c r="T90" s="130" t="s">
        <v>7814</v>
      </c>
      <c r="U90" s="6"/>
    </row>
    <row r="91" spans="1:21">
      <c r="A91" s="89" t="s">
        <v>1427</v>
      </c>
      <c r="B91" s="89" t="s">
        <v>1428</v>
      </c>
      <c r="C91" s="130" t="s">
        <v>7814</v>
      </c>
      <c r="D91" s="130" t="s">
        <v>7814</v>
      </c>
      <c r="E91" s="130" t="s">
        <v>7814</v>
      </c>
      <c r="F91" s="130" t="s">
        <v>7814</v>
      </c>
      <c r="G91" s="130" t="s">
        <v>7814</v>
      </c>
      <c r="H91" s="130" t="s">
        <v>7814</v>
      </c>
      <c r="I91" s="130" t="s">
        <v>7814</v>
      </c>
      <c r="J91" s="130" t="s">
        <v>7814</v>
      </c>
      <c r="K91" s="130" t="s">
        <v>7814</v>
      </c>
      <c r="L91" s="130" t="s">
        <v>7814</v>
      </c>
      <c r="M91" s="130" t="s">
        <v>7814</v>
      </c>
      <c r="N91" s="130">
        <v>0.40091102549096358</v>
      </c>
      <c r="O91" s="130">
        <v>9.3877888187194998</v>
      </c>
      <c r="P91" s="130">
        <v>2.549691225385442E-2</v>
      </c>
      <c r="Q91" s="130">
        <v>5.1529832475765147E-3</v>
      </c>
      <c r="R91" s="130">
        <v>1.0052916492938158E-2</v>
      </c>
      <c r="S91" s="130">
        <v>6.0923302309441318E-3</v>
      </c>
      <c r="T91" s="130">
        <v>4.3469971177622281E-2</v>
      </c>
      <c r="U91" s="6"/>
    </row>
    <row r="92" spans="1:21">
      <c r="A92" s="89" t="s">
        <v>277</v>
      </c>
      <c r="B92" s="89" t="s">
        <v>1431</v>
      </c>
      <c r="C92" s="130">
        <v>-2.2454144999800585E-2</v>
      </c>
      <c r="D92" s="130">
        <v>9.8160657207032598E-2</v>
      </c>
      <c r="E92" s="130">
        <v>0.21544350207264262</v>
      </c>
      <c r="F92" s="130">
        <v>0.21027361734865679</v>
      </c>
      <c r="G92" s="130">
        <v>4.767785923678014E-2</v>
      </c>
      <c r="H92" s="130">
        <v>8.3715990547466035E-3</v>
      </c>
      <c r="I92" s="130">
        <v>0.17740754687135851</v>
      </c>
      <c r="J92" s="130">
        <v>3.5779979697784903E-2</v>
      </c>
      <c r="K92" s="130">
        <v>2.019617825983544E-2</v>
      </c>
      <c r="L92" s="130">
        <v>-6.2745681881817617E-2</v>
      </c>
      <c r="M92" s="130">
        <v>-0.59808504589903144</v>
      </c>
      <c r="N92" s="130">
        <v>0.11506718939994176</v>
      </c>
      <c r="O92" s="130">
        <v>1.5441216897110168</v>
      </c>
      <c r="P92" s="130">
        <v>0.29033879249072103</v>
      </c>
      <c r="Q92" s="130">
        <v>-0.1986453032607044</v>
      </c>
      <c r="R92" s="130">
        <v>0.11126568578580009</v>
      </c>
      <c r="S92" s="130">
        <v>7.3544378259457588E-2</v>
      </c>
      <c r="T92" s="130">
        <v>7.683157731821065E-2</v>
      </c>
      <c r="U92" s="6"/>
    </row>
    <row r="93" spans="1:21">
      <c r="A93" s="89" t="s">
        <v>278</v>
      </c>
      <c r="B93" s="89" t="s">
        <v>116</v>
      </c>
      <c r="C93" s="130">
        <v>-0.1124235843752226</v>
      </c>
      <c r="D93" s="130">
        <v>4.7257902278898811E-2</v>
      </c>
      <c r="E93" s="130">
        <v>0.31421661868325512</v>
      </c>
      <c r="F93" s="130">
        <v>0.16817085856683156</v>
      </c>
      <c r="G93" s="130">
        <v>9.7752096320164128E-2</v>
      </c>
      <c r="H93" s="130">
        <v>9.2769810135877373E-2</v>
      </c>
      <c r="I93" s="130">
        <v>5.0039298233295559E-2</v>
      </c>
      <c r="J93" s="130">
        <v>1.7279629563153431E-2</v>
      </c>
      <c r="K93" s="130">
        <v>8.5852503643590872E-3</v>
      </c>
      <c r="L93" s="130">
        <v>0.13614635907005912</v>
      </c>
      <c r="M93" s="130">
        <v>0.38255432969093262</v>
      </c>
      <c r="N93" s="130">
        <v>0.15547669526399255</v>
      </c>
      <c r="O93" s="130">
        <v>4.554504923111935E-3</v>
      </c>
      <c r="P93" s="130">
        <v>0.28954562702524611</v>
      </c>
      <c r="Q93" s="130">
        <v>0.17931374314307647</v>
      </c>
      <c r="R93" s="130">
        <v>-8.7755959505662173E-2</v>
      </c>
      <c r="S93" s="130">
        <v>5.8024895247365649E-2</v>
      </c>
      <c r="T93" s="130">
        <v>3.3775360684750295E-3</v>
      </c>
      <c r="U93" s="6"/>
    </row>
    <row r="94" spans="1:21">
      <c r="A94" s="89" t="s">
        <v>279</v>
      </c>
      <c r="B94" s="89" t="s">
        <v>115</v>
      </c>
      <c r="C94" s="130">
        <v>0.11194149261079733</v>
      </c>
      <c r="D94" s="130">
        <v>0.26677208389994278</v>
      </c>
      <c r="E94" s="130">
        <v>0.6188150826754788</v>
      </c>
      <c r="F94" s="130">
        <v>0.23502244178382403</v>
      </c>
      <c r="G94" s="130">
        <v>1.7122138030973844E-3</v>
      </c>
      <c r="H94" s="130">
        <v>6.190937208226166E-2</v>
      </c>
      <c r="I94" s="130">
        <v>-5.7560363441816365E-2</v>
      </c>
      <c r="J94" s="130">
        <v>-2.6226934770958055E-2</v>
      </c>
      <c r="K94" s="130">
        <v>-0.63218900829969393</v>
      </c>
      <c r="L94" s="130">
        <v>0.14194749659027384</v>
      </c>
      <c r="M94" s="130">
        <v>-0.10477447819325003</v>
      </c>
      <c r="N94" s="130">
        <v>0.65005375627329687</v>
      </c>
      <c r="O94" s="130">
        <v>-0.51775734130673201</v>
      </c>
      <c r="P94" s="130">
        <v>1.1055559023987676</v>
      </c>
      <c r="Q94" s="130">
        <v>0.18327458710310274</v>
      </c>
      <c r="R94" s="130">
        <v>-9.0023628884576712E-2</v>
      </c>
      <c r="S94" s="130">
        <v>3.0483667107952028E-2</v>
      </c>
      <c r="T94" s="130">
        <v>-0.19801561899462036</v>
      </c>
      <c r="U94" s="6"/>
    </row>
    <row r="95" spans="1:21">
      <c r="A95" s="89" t="s">
        <v>280</v>
      </c>
      <c r="B95" s="89" t="s">
        <v>114</v>
      </c>
      <c r="C95" s="130">
        <v>-3.4435124843748666E-2</v>
      </c>
      <c r="D95" s="130">
        <v>-0.28728070837297914</v>
      </c>
      <c r="E95" s="130">
        <v>9.0082743100951435E-2</v>
      </c>
      <c r="F95" s="130">
        <v>4.5694651058911795E-3</v>
      </c>
      <c r="G95" s="130">
        <v>0.45306963141774181</v>
      </c>
      <c r="H95" s="130">
        <v>0.2322211671399903</v>
      </c>
      <c r="I95" s="130">
        <v>0.10536946534032365</v>
      </c>
      <c r="J95" s="130">
        <v>-6.2172652365532377E-2</v>
      </c>
      <c r="K95" s="130">
        <v>0.15387703738694269</v>
      </c>
      <c r="L95" s="130">
        <v>3.2734470089053946E-2</v>
      </c>
      <c r="M95" s="130">
        <v>-0.27051911018884622</v>
      </c>
      <c r="N95" s="130">
        <v>1.0800972908548312E-2</v>
      </c>
      <c r="O95" s="130">
        <v>6.3677302894894927E-2</v>
      </c>
      <c r="P95" s="130">
        <v>0.20504452567367215</v>
      </c>
      <c r="Q95" s="130">
        <v>-4.7186057460266384E-2</v>
      </c>
      <c r="R95" s="130">
        <v>1.2793096201598075E-2</v>
      </c>
      <c r="S95" s="130">
        <v>0.29769594345706318</v>
      </c>
      <c r="T95" s="130">
        <v>0.27352652390473636</v>
      </c>
      <c r="U95" s="6"/>
    </row>
    <row r="96" spans="1:21">
      <c r="A96" s="89" t="s">
        <v>1517</v>
      </c>
      <c r="B96" s="89" t="s">
        <v>1518</v>
      </c>
      <c r="C96" s="130" t="s">
        <v>7814</v>
      </c>
      <c r="D96" s="130" t="s">
        <v>7814</v>
      </c>
      <c r="E96" s="130" t="s">
        <v>7814</v>
      </c>
      <c r="F96" s="130" t="s">
        <v>7814</v>
      </c>
      <c r="G96" s="130" t="s">
        <v>7814</v>
      </c>
      <c r="H96" s="130" t="s">
        <v>7814</v>
      </c>
      <c r="I96" s="130" t="s">
        <v>7814</v>
      </c>
      <c r="J96" s="130" t="s">
        <v>7814</v>
      </c>
      <c r="K96" s="130" t="s">
        <v>7814</v>
      </c>
      <c r="L96" s="130" t="s">
        <v>7814</v>
      </c>
      <c r="M96" s="130" t="s">
        <v>7814</v>
      </c>
      <c r="N96" s="130">
        <v>-0.50420938587688158</v>
      </c>
      <c r="O96" s="130">
        <v>-0.99472909331337411</v>
      </c>
      <c r="P96" s="130">
        <v>260.42735307436431</v>
      </c>
      <c r="Q96" s="130">
        <v>4.8484869757497373</v>
      </c>
      <c r="R96" s="130">
        <v>0.12329066193705063</v>
      </c>
      <c r="S96" s="130">
        <v>0.37762597977463508</v>
      </c>
      <c r="T96" s="130">
        <v>-0.20696625341558675</v>
      </c>
      <c r="U96" s="6"/>
    </row>
    <row r="97" spans="1:21">
      <c r="A97" s="89" t="s">
        <v>281</v>
      </c>
      <c r="B97" s="89" t="s">
        <v>113</v>
      </c>
      <c r="C97" s="130">
        <v>-1.8081722250985033E-2</v>
      </c>
      <c r="D97" s="130">
        <v>0.48475144499498679</v>
      </c>
      <c r="E97" s="130">
        <v>7.9958188563704402E-2</v>
      </c>
      <c r="F97" s="130">
        <v>0.16058871698768806</v>
      </c>
      <c r="G97" s="130">
        <v>-8.8953479147489634E-2</v>
      </c>
      <c r="H97" s="130">
        <v>0.24417909069396559</v>
      </c>
      <c r="I97" s="130">
        <v>-5.0928129266411326E-2</v>
      </c>
      <c r="J97" s="130">
        <v>0.13802033079543974</v>
      </c>
      <c r="K97" s="130">
        <v>0.14264395075597736</v>
      </c>
      <c r="L97" s="130">
        <v>0.24296208670971842</v>
      </c>
      <c r="M97" s="130">
        <v>-5.9462029516127335E-2</v>
      </c>
      <c r="N97" s="130">
        <v>1.7359605962826485E-2</v>
      </c>
      <c r="O97" s="130">
        <v>4.034475310819996E-2</v>
      </c>
      <c r="P97" s="130">
        <v>0.33856359438295547</v>
      </c>
      <c r="Q97" s="130">
        <v>0.64542020225719154</v>
      </c>
      <c r="R97" s="130">
        <v>-0.29834140624633665</v>
      </c>
      <c r="S97" s="130">
        <v>1.2356620386687167E-2</v>
      </c>
      <c r="T97" s="130">
        <v>-2.0572813211235971E-3</v>
      </c>
      <c r="U97" s="6"/>
    </row>
    <row r="98" spans="1:21">
      <c r="A98" s="89" t="s">
        <v>1526</v>
      </c>
      <c r="B98" s="89" t="s">
        <v>1527</v>
      </c>
      <c r="C98" s="130" t="s">
        <v>7814</v>
      </c>
      <c r="D98" s="130" t="s">
        <v>7814</v>
      </c>
      <c r="E98" s="130" t="s">
        <v>7814</v>
      </c>
      <c r="F98" s="130" t="s">
        <v>7814</v>
      </c>
      <c r="G98" s="130" t="s">
        <v>7814</v>
      </c>
      <c r="H98" s="130" t="s">
        <v>7814</v>
      </c>
      <c r="I98" s="130" t="s">
        <v>7814</v>
      </c>
      <c r="J98" s="130" t="s">
        <v>7814</v>
      </c>
      <c r="K98" s="130" t="s">
        <v>7814</v>
      </c>
      <c r="L98" s="130" t="s">
        <v>7814</v>
      </c>
      <c r="M98" s="130" t="s">
        <v>7814</v>
      </c>
      <c r="N98" s="130">
        <v>0.10425599235276195</v>
      </c>
      <c r="O98" s="130">
        <v>0.12031744663906108</v>
      </c>
      <c r="P98" s="130">
        <v>4.2695157467270928E-2</v>
      </c>
      <c r="Q98" s="130">
        <v>7.0592009924311583E-2</v>
      </c>
      <c r="R98" s="130">
        <v>1.3784343911086072E-2</v>
      </c>
      <c r="S98" s="130">
        <v>-3.1798195412272356E-2</v>
      </c>
      <c r="T98" s="130">
        <v>1.4619651171269912E-2</v>
      </c>
      <c r="U98" s="6"/>
    </row>
    <row r="99" spans="1:21">
      <c r="A99" s="89" t="s">
        <v>282</v>
      </c>
      <c r="B99" s="89" t="s">
        <v>112</v>
      </c>
      <c r="C99" s="130">
        <v>-0.66037995585238152</v>
      </c>
      <c r="D99" s="130">
        <v>0.40029042313008434</v>
      </c>
      <c r="E99" s="130">
        <v>8.8398196533119311E-2</v>
      </c>
      <c r="F99" s="130">
        <v>4.2989943333735292E-2</v>
      </c>
      <c r="G99" s="130">
        <v>0.15968792206721449</v>
      </c>
      <c r="H99" s="130">
        <v>-3.8361548959449543E-2</v>
      </c>
      <c r="I99" s="130">
        <v>8.7951193356577084E-2</v>
      </c>
      <c r="J99" s="130">
        <v>-5.0568521948019196E-2</v>
      </c>
      <c r="K99" s="130">
        <v>0.14922045546695739</v>
      </c>
      <c r="L99" s="130">
        <v>-0.36405814599990882</v>
      </c>
      <c r="M99" s="130">
        <v>-1</v>
      </c>
      <c r="N99" s="130" t="s">
        <v>7814</v>
      </c>
      <c r="O99" s="130" t="s">
        <v>7814</v>
      </c>
      <c r="P99" s="130" t="s">
        <v>7814</v>
      </c>
      <c r="Q99" s="130" t="s">
        <v>7814</v>
      </c>
      <c r="R99" s="130" t="s">
        <v>7814</v>
      </c>
      <c r="S99" s="130" t="s">
        <v>7814</v>
      </c>
      <c r="T99" s="130" t="s">
        <v>7814</v>
      </c>
      <c r="U99" s="6"/>
    </row>
    <row r="100" spans="1:21">
      <c r="A100" s="89" t="s">
        <v>283</v>
      </c>
      <c r="B100" s="89" t="s">
        <v>111</v>
      </c>
      <c r="C100" s="130">
        <v>0.40960255201607132</v>
      </c>
      <c r="D100" s="130">
        <v>-0.18260208245161558</v>
      </c>
      <c r="E100" s="130">
        <v>4.4082663809368539E-2</v>
      </c>
      <c r="F100" s="130">
        <v>0.23896258524277481</v>
      </c>
      <c r="G100" s="130">
        <v>6.0624903724454615E-2</v>
      </c>
      <c r="H100" s="130">
        <v>0.17418508506556951</v>
      </c>
      <c r="I100" s="130">
        <v>4.5050779254721247</v>
      </c>
      <c r="J100" s="130">
        <v>5.0868007488037881E-2</v>
      </c>
      <c r="K100" s="130">
        <v>-0.61426866045469053</v>
      </c>
      <c r="L100" s="130">
        <v>0.57863855768724193</v>
      </c>
      <c r="M100" s="130">
        <v>-1</v>
      </c>
      <c r="N100" s="130" t="s">
        <v>7814</v>
      </c>
      <c r="O100" s="130" t="s">
        <v>7814</v>
      </c>
      <c r="P100" s="130" t="s">
        <v>7814</v>
      </c>
      <c r="Q100" s="130" t="s">
        <v>7814</v>
      </c>
      <c r="R100" s="130" t="s">
        <v>7814</v>
      </c>
      <c r="S100" s="130" t="s">
        <v>7814</v>
      </c>
      <c r="T100" s="130" t="s">
        <v>7814</v>
      </c>
      <c r="U100" s="6"/>
    </row>
    <row r="101" spans="1:21">
      <c r="A101" s="89" t="s">
        <v>284</v>
      </c>
      <c r="B101" s="89" t="s">
        <v>110</v>
      </c>
      <c r="C101" s="130">
        <v>-0.11370082171169649</v>
      </c>
      <c r="D101" s="130">
        <v>-4.057206431896887E-2</v>
      </c>
      <c r="E101" s="130">
        <v>1.2766736743307527E-2</v>
      </c>
      <c r="F101" s="130">
        <v>0.20447746203378458</v>
      </c>
      <c r="G101" s="130">
        <v>5.728185429552779E-3</v>
      </c>
      <c r="H101" s="130">
        <v>2.4171062522059916E-2</v>
      </c>
      <c r="I101" s="130">
        <v>0.20792729866837645</v>
      </c>
      <c r="J101" s="130">
        <v>0.25279020992666901</v>
      </c>
      <c r="K101" s="130">
        <v>1.6640909934133186</v>
      </c>
      <c r="L101" s="130">
        <v>-0.25270674331871079</v>
      </c>
      <c r="M101" s="130">
        <v>-1</v>
      </c>
      <c r="N101" s="130" t="s">
        <v>7814</v>
      </c>
      <c r="O101" s="130" t="s">
        <v>7814</v>
      </c>
      <c r="P101" s="130" t="s">
        <v>7814</v>
      </c>
      <c r="Q101" s="130" t="s">
        <v>7814</v>
      </c>
      <c r="R101" s="130" t="s">
        <v>7814</v>
      </c>
      <c r="S101" s="130" t="s">
        <v>7814</v>
      </c>
      <c r="T101" s="130" t="s">
        <v>7814</v>
      </c>
      <c r="U101" s="6"/>
    </row>
    <row r="102" spans="1:21">
      <c r="A102" s="89" t="s">
        <v>286</v>
      </c>
      <c r="B102" s="89" t="s">
        <v>109</v>
      </c>
      <c r="C102" s="130">
        <v>0.22987049297221218</v>
      </c>
      <c r="D102" s="130">
        <v>0.47561063999305442</v>
      </c>
      <c r="E102" s="130">
        <v>0.3300496150231822</v>
      </c>
      <c r="F102" s="130">
        <v>0.21512338009435839</v>
      </c>
      <c r="G102" s="130">
        <v>7.2472914035358382E-2</v>
      </c>
      <c r="H102" s="130">
        <v>-0.21338365258055392</v>
      </c>
      <c r="I102" s="130">
        <v>-0.13589557673407493</v>
      </c>
      <c r="J102" s="130">
        <v>0.29304928320804358</v>
      </c>
      <c r="K102" s="130">
        <v>-0.23846633795926775</v>
      </c>
      <c r="L102" s="130">
        <v>0.35177988597793708</v>
      </c>
      <c r="M102" s="130">
        <v>0.39259399058185918</v>
      </c>
      <c r="N102" s="130">
        <v>0.56291023259933093</v>
      </c>
      <c r="O102" s="130">
        <v>0.47228648054333111</v>
      </c>
      <c r="P102" s="130">
        <v>0.4610259463036952</v>
      </c>
      <c r="Q102" s="130">
        <v>0.14962633023689165</v>
      </c>
      <c r="R102" s="130">
        <v>-0.21158510768106709</v>
      </c>
      <c r="S102" s="130">
        <v>4.3673480379044838E-2</v>
      </c>
      <c r="T102" s="130">
        <v>4.0644208734775922E-2</v>
      </c>
      <c r="U102" s="6"/>
    </row>
    <row r="103" spans="1:21">
      <c r="A103" s="89" t="s">
        <v>287</v>
      </c>
      <c r="B103" s="89" t="s">
        <v>156</v>
      </c>
      <c r="C103" s="130">
        <v>-6.7783490885409248E-2</v>
      </c>
      <c r="D103" s="130">
        <v>0.63178214630945528</v>
      </c>
      <c r="E103" s="130">
        <v>-0.11904398792797477</v>
      </c>
      <c r="F103" s="130">
        <v>0.19595316646503202</v>
      </c>
      <c r="G103" s="130">
        <v>-9.5963742111853545E-2</v>
      </c>
      <c r="H103" s="130">
        <v>0.12243127147085109</v>
      </c>
      <c r="I103" s="130">
        <v>-5.2397950301626639E-2</v>
      </c>
      <c r="J103" s="130">
        <v>-0.13042392953050252</v>
      </c>
      <c r="K103" s="130">
        <v>1.9884598805777567</v>
      </c>
      <c r="L103" s="130">
        <v>3.0149301004716706</v>
      </c>
      <c r="M103" s="130">
        <v>-0.84662142661608852</v>
      </c>
      <c r="N103" s="130">
        <v>0.39867233534451829</v>
      </c>
      <c r="O103" s="130">
        <v>-0.12554443614010469</v>
      </c>
      <c r="P103" s="130">
        <v>1.3883242796088386</v>
      </c>
      <c r="Q103" s="130">
        <v>-0.16448774564912705</v>
      </c>
      <c r="R103" s="130">
        <v>-0.36418250327351709</v>
      </c>
      <c r="S103" s="130">
        <v>1.9645597590303292</v>
      </c>
      <c r="T103" s="130">
        <v>-0.55615328035676659</v>
      </c>
      <c r="U103" s="6"/>
    </row>
    <row r="104" spans="1:21">
      <c r="A104" s="89" t="s">
        <v>288</v>
      </c>
      <c r="B104" s="89" t="s">
        <v>108</v>
      </c>
      <c r="C104" s="130">
        <v>-0.83167849999331944</v>
      </c>
      <c r="D104" s="130">
        <v>-0.31426146476623174</v>
      </c>
      <c r="E104" s="130">
        <v>-0.31741989568483864</v>
      </c>
      <c r="F104" s="130">
        <v>1.8197766080099376E-2</v>
      </c>
      <c r="G104" s="130">
        <v>0.23965104404857152</v>
      </c>
      <c r="H104" s="130">
        <v>9.1863478360419304E-2</v>
      </c>
      <c r="I104" s="130">
        <v>0.55142948170782025</v>
      </c>
      <c r="J104" s="130">
        <v>0.54877493058180615</v>
      </c>
      <c r="K104" s="130">
        <v>5.9152531104603083</v>
      </c>
      <c r="L104" s="130">
        <v>0.20111342422841738</v>
      </c>
      <c r="M104" s="130">
        <v>0.29626625798719797</v>
      </c>
      <c r="N104" s="130">
        <v>8.4948726092035631E-2</v>
      </c>
      <c r="O104" s="130">
        <v>-0.15890612721927255</v>
      </c>
      <c r="P104" s="130">
        <v>0.77613316273279431</v>
      </c>
      <c r="Q104" s="130">
        <v>0.37887633238299201</v>
      </c>
      <c r="R104" s="130">
        <v>-0.19613409517735492</v>
      </c>
      <c r="S104" s="130">
        <v>1.0837989185976893E-2</v>
      </c>
      <c r="T104" s="130">
        <v>-0.16355909678870234</v>
      </c>
      <c r="U104" s="6"/>
    </row>
    <row r="105" spans="1:21">
      <c r="A105" s="89" t="s">
        <v>289</v>
      </c>
      <c r="B105" s="89" t="s">
        <v>1624</v>
      </c>
      <c r="C105" s="130">
        <v>7.6625058489731002E-2</v>
      </c>
      <c r="D105" s="130">
        <v>-0.60531674092668619</v>
      </c>
      <c r="E105" s="130">
        <v>-0.41603344769882189</v>
      </c>
      <c r="F105" s="130">
        <v>-0.10453922577345476</v>
      </c>
      <c r="G105" s="130">
        <v>0.534038088382631</v>
      </c>
      <c r="H105" s="130">
        <v>6.0505432378777257E-2</v>
      </c>
      <c r="I105" s="130">
        <v>1.9482140857029084</v>
      </c>
      <c r="J105" s="130">
        <v>0.16547527970040665</v>
      </c>
      <c r="K105" s="130">
        <v>0.35723644920266517</v>
      </c>
      <c r="L105" s="130">
        <v>-0.1937903624045122</v>
      </c>
      <c r="M105" s="130">
        <v>-0.49329786446577906</v>
      </c>
      <c r="N105" s="130">
        <v>0.48236888782829035</v>
      </c>
      <c r="O105" s="130">
        <v>0.54207847227997519</v>
      </c>
      <c r="P105" s="130">
        <v>1.43828502831798</v>
      </c>
      <c r="Q105" s="130">
        <v>0.14901543211349821</v>
      </c>
      <c r="R105" s="130">
        <v>-0.30591084151893477</v>
      </c>
      <c r="S105" s="130">
        <v>0.28134331265322765</v>
      </c>
      <c r="T105" s="130">
        <v>-0.46871435116000298</v>
      </c>
      <c r="U105" s="6"/>
    </row>
    <row r="106" spans="1:21">
      <c r="A106" s="89" t="s">
        <v>290</v>
      </c>
      <c r="B106" s="89" t="s">
        <v>193</v>
      </c>
      <c r="C106" s="130">
        <v>3.3802866193941794E-2</v>
      </c>
      <c r="D106" s="130">
        <v>0.33599628519831182</v>
      </c>
      <c r="E106" s="130">
        <v>0.13871917155537705</v>
      </c>
      <c r="F106" s="130">
        <v>0.20398043252363252</v>
      </c>
      <c r="G106" s="130">
        <v>0.14846497128481762</v>
      </c>
      <c r="H106" s="130">
        <v>0.16554738251798562</v>
      </c>
      <c r="I106" s="130">
        <v>9.7291772188727421E-2</v>
      </c>
      <c r="J106" s="130">
        <v>0.18678509018625045</v>
      </c>
      <c r="K106" s="130">
        <v>-3.3994432728931656E-2</v>
      </c>
      <c r="L106" s="130">
        <v>2.4598092595553123E-2</v>
      </c>
      <c r="M106" s="130">
        <v>0.60425189396922274</v>
      </c>
      <c r="N106" s="130">
        <v>8.9406304014409965E-3</v>
      </c>
      <c r="O106" s="130">
        <v>3.4140325420565443E-2</v>
      </c>
      <c r="P106" s="130">
        <v>5.2519506965282625E-2</v>
      </c>
      <c r="Q106" s="130">
        <v>7.6999383101383323E-2</v>
      </c>
      <c r="R106" s="130">
        <v>-1.2527978239989523E-2</v>
      </c>
      <c r="S106" s="130">
        <v>6.4506679407179135E-2</v>
      </c>
      <c r="T106" s="130">
        <v>2.3086215400695487E-2</v>
      </c>
      <c r="U106" s="6"/>
    </row>
    <row r="107" spans="1:21">
      <c r="A107" s="89" t="s">
        <v>291</v>
      </c>
      <c r="B107" s="89" t="s">
        <v>106</v>
      </c>
      <c r="C107" s="130">
        <v>-2.8361453279123428E-2</v>
      </c>
      <c r="D107" s="130">
        <v>9.3058171517316657E-2</v>
      </c>
      <c r="E107" s="130">
        <v>9.718892346184238E-2</v>
      </c>
      <c r="F107" s="130">
        <v>0.12647721760009634</v>
      </c>
      <c r="G107" s="130">
        <v>8.3903687441704955E-2</v>
      </c>
      <c r="H107" s="130">
        <v>0.10411129809839603</v>
      </c>
      <c r="I107" s="130">
        <v>9.3863764676159089E-2</v>
      </c>
      <c r="J107" s="130">
        <v>0.6542404493441083</v>
      </c>
      <c r="K107" s="130">
        <v>9.4208818454053711E-2</v>
      </c>
      <c r="L107" s="130">
        <v>7.1782415312515058E-2</v>
      </c>
      <c r="M107" s="130">
        <v>3.9338978464251424</v>
      </c>
      <c r="N107" s="130">
        <v>-2.6656578555025789E-2</v>
      </c>
      <c r="O107" s="130">
        <v>-5.0992630409412154E-3</v>
      </c>
      <c r="P107" s="130">
        <v>-5.5951774552237543E-3</v>
      </c>
      <c r="Q107" s="130">
        <v>2.2524269074782222E-2</v>
      </c>
      <c r="R107" s="130">
        <v>-7.0031446103482331E-3</v>
      </c>
      <c r="S107" s="130">
        <v>8.0803170660428414E-3</v>
      </c>
      <c r="T107" s="130">
        <v>1.14739577713495E-2</v>
      </c>
      <c r="U107" s="6"/>
    </row>
    <row r="108" spans="1:21">
      <c r="A108" s="89" t="s">
        <v>292</v>
      </c>
      <c r="B108" s="89" t="s">
        <v>1648</v>
      </c>
      <c r="C108" s="130">
        <v>0.39470607895533782</v>
      </c>
      <c r="D108" s="130">
        <v>0.45708511452926515</v>
      </c>
      <c r="E108" s="130">
        <v>0.13312771371998666</v>
      </c>
      <c r="F108" s="130">
        <v>2.8110266923679683E-2</v>
      </c>
      <c r="G108" s="130">
        <v>3.0271015303488413E-2</v>
      </c>
      <c r="H108" s="130">
        <v>-2.8724784544816639E-2</v>
      </c>
      <c r="I108" s="130">
        <v>6.5822730137646168E-2</v>
      </c>
      <c r="J108" s="130">
        <v>-2.2346999830646919E-4</v>
      </c>
      <c r="K108" s="130">
        <v>2.6713079211298618E-2</v>
      </c>
      <c r="L108" s="130">
        <v>-2.5457242256000545E-2</v>
      </c>
      <c r="M108" s="130">
        <v>0.48453580513883643</v>
      </c>
      <c r="N108" s="130">
        <v>3.950891786099775E-2</v>
      </c>
      <c r="O108" s="130">
        <v>-2.058585267884494E-3</v>
      </c>
      <c r="P108" s="130">
        <v>0.32441390153641492</v>
      </c>
      <c r="Q108" s="130">
        <v>-2.2892404334282968E-2</v>
      </c>
      <c r="R108" s="130">
        <v>-1.2192770218048765E-2</v>
      </c>
      <c r="S108" s="130">
        <v>9.6934901807941287E-3</v>
      </c>
      <c r="T108" s="130">
        <v>0.10414187761657952</v>
      </c>
      <c r="U108" s="6"/>
    </row>
    <row r="109" spans="1:21">
      <c r="A109" s="89" t="s">
        <v>293</v>
      </c>
      <c r="B109" s="89" t="s">
        <v>1661</v>
      </c>
      <c r="C109" s="130">
        <v>8.58717659755317E-2</v>
      </c>
      <c r="D109" s="130">
        <v>0.53358969510338206</v>
      </c>
      <c r="E109" s="130">
        <v>0.87724529112772953</v>
      </c>
      <c r="F109" s="130">
        <v>0.27693946099239319</v>
      </c>
      <c r="G109" s="130">
        <v>0.8635077806447875</v>
      </c>
      <c r="H109" s="130">
        <v>0.39646248589596356</v>
      </c>
      <c r="I109" s="130">
        <v>-0.40563770834918866</v>
      </c>
      <c r="J109" s="130">
        <v>0.20071562592120551</v>
      </c>
      <c r="K109" s="130">
        <v>0.38666160446039899</v>
      </c>
      <c r="L109" s="130">
        <v>0.1123315161219709</v>
      </c>
      <c r="M109" s="130">
        <v>-6.6063866927585702E-2</v>
      </c>
      <c r="N109" s="130">
        <v>-0.99015277651204836</v>
      </c>
      <c r="O109" s="130">
        <v>1.2227130667297414E-2</v>
      </c>
      <c r="P109" s="130">
        <v>-2.5990201365435062E-2</v>
      </c>
      <c r="Q109" s="130">
        <v>5.0595379750159264E-2</v>
      </c>
      <c r="R109" s="130">
        <v>-0.76594740417938267</v>
      </c>
      <c r="S109" s="130">
        <v>0</v>
      </c>
      <c r="T109" s="130">
        <v>-1</v>
      </c>
      <c r="U109" s="6"/>
    </row>
    <row r="110" spans="1:21">
      <c r="A110" s="89" t="s">
        <v>294</v>
      </c>
      <c r="B110" s="89" t="s">
        <v>103</v>
      </c>
      <c r="C110" s="130">
        <v>0.76917597692197326</v>
      </c>
      <c r="D110" s="130">
        <v>1.0605213433898411</v>
      </c>
      <c r="E110" s="130">
        <v>3.7359480404943746E-3</v>
      </c>
      <c r="F110" s="130">
        <v>0.76551348877007364</v>
      </c>
      <c r="G110" s="130">
        <v>0.32060237074379283</v>
      </c>
      <c r="H110" s="130">
        <v>0.36830843117424394</v>
      </c>
      <c r="I110" s="130">
        <v>4.9003825263450596E-2</v>
      </c>
      <c r="J110" s="130">
        <v>-0.50027674867975636</v>
      </c>
      <c r="K110" s="130">
        <v>-0.32733235026357932</v>
      </c>
      <c r="L110" s="130">
        <v>3.8974787303741154E-2</v>
      </c>
      <c r="M110" s="130">
        <v>0.10390937002088885</v>
      </c>
      <c r="N110" s="130">
        <v>3.9741787520968685E-2</v>
      </c>
      <c r="O110" s="130">
        <v>0.18617039661631529</v>
      </c>
      <c r="P110" s="130">
        <v>2.7877501976319108E-2</v>
      </c>
      <c r="Q110" s="130">
        <v>0.19974941027210202</v>
      </c>
      <c r="R110" s="130">
        <v>5.6279706680016472E-2</v>
      </c>
      <c r="S110" s="130">
        <v>9.5239917334271285E-2</v>
      </c>
      <c r="T110" s="130">
        <v>-5.4711014554796905E-2</v>
      </c>
      <c r="U110" s="6"/>
    </row>
    <row r="111" spans="1:21">
      <c r="A111" s="89" t="s">
        <v>295</v>
      </c>
      <c r="B111" s="89" t="s">
        <v>102</v>
      </c>
      <c r="C111" s="130">
        <v>-0.31339972965245733</v>
      </c>
      <c r="D111" s="130">
        <v>1.861359465973087</v>
      </c>
      <c r="E111" s="130">
        <v>2.1724402772004079</v>
      </c>
      <c r="F111" s="130">
        <v>0.34594412116282025</v>
      </c>
      <c r="G111" s="130">
        <v>5.663596986138475E-2</v>
      </c>
      <c r="H111" s="130">
        <v>-0.27256930898963461</v>
      </c>
      <c r="I111" s="130">
        <v>0.21943290980580388</v>
      </c>
      <c r="J111" s="130">
        <v>9.1183868038254623E-2</v>
      </c>
      <c r="K111" s="130">
        <v>0.64424813275582338</v>
      </c>
      <c r="L111" s="130">
        <v>-0.24653507773281003</v>
      </c>
      <c r="M111" s="130">
        <v>-0.42744576180914928</v>
      </c>
      <c r="N111" s="130">
        <v>0.30805512833562321</v>
      </c>
      <c r="O111" s="130">
        <v>0.26021019025024406</v>
      </c>
      <c r="P111" s="130">
        <v>0.53908152446927349</v>
      </c>
      <c r="Q111" s="130">
        <v>0.27531734664224738</v>
      </c>
      <c r="R111" s="130">
        <v>0.2934495238235082</v>
      </c>
      <c r="S111" s="130">
        <v>-5.1429517428196014E-2</v>
      </c>
      <c r="T111" s="130">
        <v>8.931911523462005E-2</v>
      </c>
      <c r="U111" s="6"/>
    </row>
    <row r="112" spans="1:21">
      <c r="A112" s="89" t="s">
        <v>296</v>
      </c>
      <c r="B112" s="89" t="s">
        <v>194</v>
      </c>
      <c r="C112" s="130">
        <v>-0.33124385028726744</v>
      </c>
      <c r="D112" s="130">
        <v>-2.4035632701658094E-2</v>
      </c>
      <c r="E112" s="130">
        <v>-0.16484892819928154</v>
      </c>
      <c r="F112" s="130">
        <v>-0.31778046952861128</v>
      </c>
      <c r="G112" s="130">
        <v>-0.19719614076090874</v>
      </c>
      <c r="H112" s="130">
        <v>1.2555827117715088</v>
      </c>
      <c r="I112" s="130">
        <v>0.46592441658363182</v>
      </c>
      <c r="J112" s="130">
        <v>0.106039953558136</v>
      </c>
      <c r="K112" s="130">
        <v>-0.86035446091933154</v>
      </c>
      <c r="L112" s="130">
        <v>-1.5300886727565466E-2</v>
      </c>
      <c r="M112" s="130">
        <v>-0.14212118747797753</v>
      </c>
      <c r="N112" s="130">
        <v>-0.32242594160967897</v>
      </c>
      <c r="O112" s="130">
        <v>-0.18264389694329874</v>
      </c>
      <c r="P112" s="130">
        <v>3.0108950115488771</v>
      </c>
      <c r="Q112" s="130">
        <v>-0.31252199389428459</v>
      </c>
      <c r="R112" s="130">
        <v>0.93410439209978047</v>
      </c>
      <c r="S112" s="130">
        <v>-0.48951602727395194</v>
      </c>
      <c r="T112" s="130">
        <v>0.87487119062699625</v>
      </c>
      <c r="U112" s="6"/>
    </row>
    <row r="113" spans="1:21">
      <c r="A113" s="89" t="s">
        <v>297</v>
      </c>
      <c r="B113" s="89" t="s">
        <v>101</v>
      </c>
      <c r="C113" s="130">
        <v>0.11453033504226284</v>
      </c>
      <c r="D113" s="130">
        <v>0.18819476281448644</v>
      </c>
      <c r="E113" s="130">
        <v>3.6575438477259858E-2</v>
      </c>
      <c r="F113" s="130">
        <v>-1.6532013475081486E-2</v>
      </c>
      <c r="G113" s="130">
        <v>0.1939003563028765</v>
      </c>
      <c r="H113" s="130">
        <v>0.27389756299363421</v>
      </c>
      <c r="I113" s="130">
        <v>-6.2753117445683015E-2</v>
      </c>
      <c r="J113" s="130">
        <v>-0.15950933757213803</v>
      </c>
      <c r="K113" s="130">
        <v>-7.2236521900078565E-2</v>
      </c>
      <c r="L113" s="130">
        <v>-0.12335875068441682</v>
      </c>
      <c r="M113" s="130">
        <v>-0.56381430665482779</v>
      </c>
      <c r="N113" s="130">
        <v>-1.027788975612165E-2</v>
      </c>
      <c r="O113" s="130">
        <v>8.3347488563688898E-2</v>
      </c>
      <c r="P113" s="130">
        <v>0.24522906613070261</v>
      </c>
      <c r="Q113" s="130">
        <v>0.20788668157740631</v>
      </c>
      <c r="R113" s="130">
        <v>2.7906042192862746E-2</v>
      </c>
      <c r="S113" s="130">
        <v>8.2400660870854292E-2</v>
      </c>
      <c r="T113" s="130">
        <v>0.26878080450629799</v>
      </c>
      <c r="U113" s="6"/>
    </row>
    <row r="114" spans="1:21">
      <c r="A114" s="89" t="s">
        <v>298</v>
      </c>
      <c r="B114" s="89" t="s">
        <v>100</v>
      </c>
      <c r="C114" s="130">
        <v>0.30601463900113113</v>
      </c>
      <c r="D114" s="130">
        <v>1.3960042205429715</v>
      </c>
      <c r="E114" s="130">
        <v>1.9839726922231407</v>
      </c>
      <c r="F114" s="130">
        <v>0.36521680730822936</v>
      </c>
      <c r="G114" s="130">
        <v>0.11698331504482318</v>
      </c>
      <c r="H114" s="130">
        <v>-0.17971839635679798</v>
      </c>
      <c r="I114" s="130">
        <v>-7.2379613346945315E-2</v>
      </c>
      <c r="J114" s="130">
        <v>1.6419793858532872E-2</v>
      </c>
      <c r="K114" s="130">
        <v>-0.11090924004619884</v>
      </c>
      <c r="L114" s="130">
        <v>0.25764975840030746</v>
      </c>
      <c r="M114" s="130">
        <v>-0.27035075702707401</v>
      </c>
      <c r="N114" s="130">
        <v>0.16944508446952988</v>
      </c>
      <c r="O114" s="130">
        <v>0.22258908013288625</v>
      </c>
      <c r="P114" s="130">
        <v>0.10841996121483555</v>
      </c>
      <c r="Q114" s="130">
        <v>-1.6211479814581931E-2</v>
      </c>
      <c r="R114" s="130">
        <v>8.8445464775787297E-2</v>
      </c>
      <c r="S114" s="130">
        <v>4.9636984602279721E-2</v>
      </c>
      <c r="T114" s="130">
        <v>4.7672471275891325E-2</v>
      </c>
      <c r="U114" s="6"/>
    </row>
    <row r="115" spans="1:21">
      <c r="A115" s="89" t="s">
        <v>299</v>
      </c>
      <c r="B115" s="89" t="s">
        <v>99</v>
      </c>
      <c r="C115" s="130">
        <v>0.373523788565991</v>
      </c>
      <c r="D115" s="130">
        <v>0.12033902932996132</v>
      </c>
      <c r="E115" s="130">
        <v>0.22213554055414897</v>
      </c>
      <c r="F115" s="130">
        <v>0.49743992082866617</v>
      </c>
      <c r="G115" s="130">
        <v>0.27202243637243062</v>
      </c>
      <c r="H115" s="130">
        <v>-8.2019414693863424E-2</v>
      </c>
      <c r="I115" s="130">
        <v>0.13710415683194399</v>
      </c>
      <c r="J115" s="130">
        <v>3.5633824809131465E-2</v>
      </c>
      <c r="K115" s="130">
        <v>9.6188476704531789E-2</v>
      </c>
      <c r="L115" s="130">
        <v>3.4150814117537731E-2</v>
      </c>
      <c r="M115" s="130">
        <v>9.3402374424780721E-2</v>
      </c>
      <c r="N115" s="130">
        <v>-6.9033891658250357E-2</v>
      </c>
      <c r="O115" s="130">
        <v>0.10701450510500576</v>
      </c>
      <c r="P115" s="130">
        <v>0.18944965297124372</v>
      </c>
      <c r="Q115" s="130">
        <v>0.4019132919322721</v>
      </c>
      <c r="R115" s="130">
        <v>0.21683472940202675</v>
      </c>
      <c r="S115" s="130">
        <v>4.6055417811828425E-2</v>
      </c>
      <c r="T115" s="130">
        <v>-0.1161889889016061</v>
      </c>
      <c r="U115" s="6"/>
    </row>
    <row r="116" spans="1:21">
      <c r="A116" s="89" t="s">
        <v>300</v>
      </c>
      <c r="B116" s="89" t="s">
        <v>98</v>
      </c>
      <c r="C116" s="130">
        <v>4.7200486974990907E-2</v>
      </c>
      <c r="D116" s="130">
        <v>7.2434050474438294E-2</v>
      </c>
      <c r="E116" s="130">
        <v>0.20741417767611225</v>
      </c>
      <c r="F116" s="130">
        <v>0.14759936981207633</v>
      </c>
      <c r="G116" s="130">
        <v>0.10019826474483851</v>
      </c>
      <c r="H116" s="130">
        <v>6.7793360190181229E-2</v>
      </c>
      <c r="I116" s="130">
        <v>0.10991519651557002</v>
      </c>
      <c r="J116" s="130">
        <v>9.0553609219786724E-2</v>
      </c>
      <c r="K116" s="130">
        <v>0.1340495987846293</v>
      </c>
      <c r="L116" s="130">
        <v>0.11543385567807052</v>
      </c>
      <c r="M116" s="130">
        <v>0.57364748565280199</v>
      </c>
      <c r="N116" s="130">
        <v>2.4123628276091491E-2</v>
      </c>
      <c r="O116" s="130">
        <v>2.2828777050472482E-2</v>
      </c>
      <c r="P116" s="130">
        <v>4.1388699255559436E-2</v>
      </c>
      <c r="Q116" s="130">
        <v>0.19530633707027034</v>
      </c>
      <c r="R116" s="130">
        <v>4.0257766708817755E-2</v>
      </c>
      <c r="S116" s="130">
        <v>7.9520922061702581E-2</v>
      </c>
      <c r="T116" s="130">
        <v>3.001856672395348E-2</v>
      </c>
      <c r="U116" s="6"/>
    </row>
    <row r="117" spans="1:21">
      <c r="A117" s="89" t="s">
        <v>1780</v>
      </c>
      <c r="B117" s="89" t="s">
        <v>1540</v>
      </c>
      <c r="C117" s="130" t="s">
        <v>7814</v>
      </c>
      <c r="D117" s="130" t="s">
        <v>7814</v>
      </c>
      <c r="E117" s="130" t="s">
        <v>7814</v>
      </c>
      <c r="F117" s="130" t="s">
        <v>7814</v>
      </c>
      <c r="G117" s="130" t="s">
        <v>7814</v>
      </c>
      <c r="H117" s="130" t="s">
        <v>7814</v>
      </c>
      <c r="I117" s="130" t="s">
        <v>7814</v>
      </c>
      <c r="J117" s="130" t="s">
        <v>7814</v>
      </c>
      <c r="K117" s="130" t="s">
        <v>7814</v>
      </c>
      <c r="L117" s="130" t="s">
        <v>7814</v>
      </c>
      <c r="M117" s="130" t="s">
        <v>7814</v>
      </c>
      <c r="N117" s="130">
        <v>3.2265838967201921E-2</v>
      </c>
      <c r="O117" s="130">
        <v>0.20598850437575766</v>
      </c>
      <c r="P117" s="130">
        <v>-1.7396711549358734E-2</v>
      </c>
      <c r="Q117" s="130">
        <v>-0.12215784017480424</v>
      </c>
      <c r="R117" s="130">
        <v>0.12121338296236761</v>
      </c>
      <c r="S117" s="130">
        <v>6.4876408018078147E-2</v>
      </c>
      <c r="T117" s="130">
        <v>-5.0206020401725926E-3</v>
      </c>
      <c r="U117" s="6"/>
    </row>
    <row r="118" spans="1:21">
      <c r="A118" s="89" t="s">
        <v>301</v>
      </c>
      <c r="B118" s="89" t="s">
        <v>195</v>
      </c>
      <c r="C118" s="130">
        <v>2.8496140233912337E-2</v>
      </c>
      <c r="D118" s="130">
        <v>0.70981659097730798</v>
      </c>
      <c r="E118" s="130">
        <v>4.9492447742041978E-2</v>
      </c>
      <c r="F118" s="130">
        <v>9.7271606215651341E-2</v>
      </c>
      <c r="G118" s="130">
        <v>5.6933421689393526E-2</v>
      </c>
      <c r="H118" s="130">
        <v>-1.8138654810850863E-2</v>
      </c>
      <c r="I118" s="130">
        <v>0.14627609783167905</v>
      </c>
      <c r="J118" s="130">
        <v>7.5252009911648043E-2</v>
      </c>
      <c r="K118" s="130">
        <v>-0.25767179560599685</v>
      </c>
      <c r="L118" s="130">
        <v>7.9291785410996241E-2</v>
      </c>
      <c r="M118" s="130">
        <v>0.2905296280451346</v>
      </c>
      <c r="N118" s="130">
        <v>7.9095790437044844E-3</v>
      </c>
      <c r="O118" s="130">
        <v>6.6084786988319211E-2</v>
      </c>
      <c r="P118" s="130">
        <v>0.17062695851640419</v>
      </c>
      <c r="Q118" s="130">
        <v>7.130664618510596E-2</v>
      </c>
      <c r="R118" s="130">
        <v>-2.6607259727821186E-2</v>
      </c>
      <c r="S118" s="130">
        <v>8.2713743005559559E-2</v>
      </c>
      <c r="T118" s="130">
        <v>7.8870646810978249E-3</v>
      </c>
      <c r="U118" s="6"/>
    </row>
    <row r="119" spans="1:21">
      <c r="A119" s="89" t="s">
        <v>302</v>
      </c>
      <c r="B119" s="89" t="s">
        <v>97</v>
      </c>
      <c r="C119" s="130">
        <v>-9.5181508843367513E-2</v>
      </c>
      <c r="D119" s="130">
        <v>-5.4584597848794325E-2</v>
      </c>
      <c r="E119" s="130">
        <v>0.16311012565161964</v>
      </c>
      <c r="F119" s="130">
        <v>0.14899157444946587</v>
      </c>
      <c r="G119" s="130">
        <v>4.3212773204247767E-2</v>
      </c>
      <c r="H119" s="130">
        <v>0.22768229094146397</v>
      </c>
      <c r="I119" s="130">
        <v>-0.2022310591357992</v>
      </c>
      <c r="J119" s="130">
        <v>0.11455292524968352</v>
      </c>
      <c r="K119" s="130">
        <v>0.28695910607077679</v>
      </c>
      <c r="L119" s="130">
        <v>0.22499452547497745</v>
      </c>
      <c r="M119" s="130">
        <v>0.99449552596080415</v>
      </c>
      <c r="N119" s="130">
        <v>3.5946040411376057E-2</v>
      </c>
      <c r="O119" s="130">
        <v>8.7939332464365139E-2</v>
      </c>
      <c r="P119" s="130">
        <v>8.4100451565289225E-2</v>
      </c>
      <c r="Q119" s="130">
        <v>5.9648571998909716E-2</v>
      </c>
      <c r="R119" s="130">
        <v>6.0307345784603061E-2</v>
      </c>
      <c r="S119" s="130">
        <v>4.8037469349935913E-2</v>
      </c>
      <c r="T119" s="130">
        <v>0.13459121004386246</v>
      </c>
      <c r="U119" s="6"/>
    </row>
    <row r="120" spans="1:21">
      <c r="A120" s="89" t="s">
        <v>303</v>
      </c>
      <c r="B120" s="89" t="s">
        <v>196</v>
      </c>
      <c r="C120" s="130">
        <v>4.1563642997568317E-2</v>
      </c>
      <c r="D120" s="130">
        <v>0.20700121411776706</v>
      </c>
      <c r="E120" s="130">
        <v>0.17503718338695307</v>
      </c>
      <c r="F120" s="130">
        <v>4.1186455149365253E-2</v>
      </c>
      <c r="G120" s="130">
        <v>8.404669677148191E-2</v>
      </c>
      <c r="H120" s="130">
        <v>-1.764162405039027E-2</v>
      </c>
      <c r="I120" s="130">
        <v>5.7291079773088116E-2</v>
      </c>
      <c r="J120" s="130">
        <v>0.85565520077786661</v>
      </c>
      <c r="K120" s="130">
        <v>0.17074412971759845</v>
      </c>
      <c r="L120" s="130">
        <v>9.495062512953667E-2</v>
      </c>
      <c r="M120" s="130">
        <v>5.3869278936659493E-2</v>
      </c>
      <c r="N120" s="130">
        <v>3.7045315892216379E-2</v>
      </c>
      <c r="O120" s="130">
        <v>5.1885074823718291E-2</v>
      </c>
      <c r="P120" s="130">
        <v>9.8917603188819037E-2</v>
      </c>
      <c r="Q120" s="130">
        <v>7.4854940949583781E-2</v>
      </c>
      <c r="R120" s="130">
        <v>-0.10301788141711221</v>
      </c>
      <c r="S120" s="130">
        <v>0.125377063569168</v>
      </c>
      <c r="T120" s="130">
        <v>5.9295163329845324E-3</v>
      </c>
      <c r="U120" s="6"/>
    </row>
    <row r="121" spans="1:21">
      <c r="A121" s="89" t="s">
        <v>304</v>
      </c>
      <c r="B121" s="89" t="s">
        <v>96</v>
      </c>
      <c r="C121" s="130">
        <v>-7.2531177331352836E-2</v>
      </c>
      <c r="D121" s="130">
        <v>7.7731894215130382E-2</v>
      </c>
      <c r="E121" s="130">
        <v>5.138587753130075E-2</v>
      </c>
      <c r="F121" s="130">
        <v>8.2456356249873908E-2</v>
      </c>
      <c r="G121" s="130">
        <v>7.5888821654327643E-2</v>
      </c>
      <c r="H121" s="130">
        <v>0.12499901209098985</v>
      </c>
      <c r="I121" s="130">
        <v>9.542576234365141E-2</v>
      </c>
      <c r="J121" s="130">
        <v>0.24341226127765858</v>
      </c>
      <c r="K121" s="130">
        <v>0.13313785254286747</v>
      </c>
      <c r="L121" s="130">
        <v>6.3166414956954409E-2</v>
      </c>
      <c r="M121" s="130">
        <v>-6.7270882136472254E-2</v>
      </c>
      <c r="N121" s="130">
        <v>5.1327860698377803E-2</v>
      </c>
      <c r="O121" s="130">
        <v>0.10749233751395981</v>
      </c>
      <c r="P121" s="130">
        <v>8.339746075621024E-2</v>
      </c>
      <c r="Q121" s="130">
        <v>0.10366408190927001</v>
      </c>
      <c r="R121" s="130">
        <v>3.8463134140793276E-2</v>
      </c>
      <c r="S121" s="130">
        <v>1.1290758577849891E-2</v>
      </c>
      <c r="T121" s="130">
        <v>5.8439629527441576E-2</v>
      </c>
      <c r="U121" s="6"/>
    </row>
    <row r="122" spans="1:21">
      <c r="A122" s="89" t="s">
        <v>305</v>
      </c>
      <c r="B122" s="89" t="s">
        <v>197</v>
      </c>
      <c r="C122" s="130">
        <v>6.355964794489033E-2</v>
      </c>
      <c r="D122" s="130">
        <v>0.13595764816011102</v>
      </c>
      <c r="E122" s="130">
        <v>0.1209718554451682</v>
      </c>
      <c r="F122" s="130">
        <v>0.11638739058035075</v>
      </c>
      <c r="G122" s="130">
        <v>0.13087775904099597</v>
      </c>
      <c r="H122" s="130">
        <v>0.13508977870839955</v>
      </c>
      <c r="I122" s="130">
        <v>5.6442870621284058E-2</v>
      </c>
      <c r="J122" s="130">
        <v>4.275082533579555E-2</v>
      </c>
      <c r="K122" s="130">
        <v>4.2374931147241668E-2</v>
      </c>
      <c r="L122" s="130">
        <v>1.989074933275603E-2</v>
      </c>
      <c r="M122" s="130">
        <v>-0.30791684245402506</v>
      </c>
      <c r="N122" s="130">
        <v>1.717866753246966E-2</v>
      </c>
      <c r="O122" s="130">
        <v>6.2501132518249403E-2</v>
      </c>
      <c r="P122" s="130">
        <v>6.4136616051010398E-2</v>
      </c>
      <c r="Q122" s="130">
        <v>7.6133005408558274E-2</v>
      </c>
      <c r="R122" s="130">
        <v>9.6044617063044235E-2</v>
      </c>
      <c r="S122" s="130">
        <v>8.7532891151313796E-2</v>
      </c>
      <c r="T122" s="130">
        <v>7.9308792688265614E-2</v>
      </c>
      <c r="U122" s="6"/>
    </row>
    <row r="123" spans="1:21">
      <c r="A123" s="89" t="s">
        <v>306</v>
      </c>
      <c r="B123" s="89" t="s">
        <v>95</v>
      </c>
      <c r="C123" s="130">
        <v>6.4939367024129391E-2</v>
      </c>
      <c r="D123" s="130">
        <v>9.3909811700537249E-2</v>
      </c>
      <c r="E123" s="130">
        <v>0.10905869003909574</v>
      </c>
      <c r="F123" s="130">
        <v>-4.3532775516685884E-4</v>
      </c>
      <c r="G123" s="130">
        <v>5.2078545059603965E-2</v>
      </c>
      <c r="H123" s="130">
        <v>5.9861545746169531E-2</v>
      </c>
      <c r="I123" s="130">
        <v>7.0637520597210068E-2</v>
      </c>
      <c r="J123" s="130">
        <v>9.1215445459448263E-2</v>
      </c>
      <c r="K123" s="130">
        <v>4.2841911951573941E-2</v>
      </c>
      <c r="L123" s="130">
        <v>3.5298077218965496E-2</v>
      </c>
      <c r="M123" s="130">
        <v>-0.12668198981674683</v>
      </c>
      <c r="N123" s="130">
        <v>4.3831221313537894E-2</v>
      </c>
      <c r="O123" s="130">
        <v>0.12329970620675135</v>
      </c>
      <c r="P123" s="130">
        <v>8.6976469959385794E-2</v>
      </c>
      <c r="Q123" s="130">
        <v>5.9274140962281674E-2</v>
      </c>
      <c r="R123" s="130">
        <v>8.9314350043802504E-2</v>
      </c>
      <c r="S123" s="130">
        <v>7.3915040585004199E-2</v>
      </c>
      <c r="T123" s="130">
        <v>0.10236007558572657</v>
      </c>
      <c r="U123" s="6"/>
    </row>
    <row r="124" spans="1:21">
      <c r="A124" s="89" t="s">
        <v>307</v>
      </c>
      <c r="B124" s="89" t="s">
        <v>2022</v>
      </c>
      <c r="C124" s="130">
        <v>0.19564628588163391</v>
      </c>
      <c r="D124" s="130">
        <v>0.23116615657802675</v>
      </c>
      <c r="E124" s="130">
        <v>-8.2686281219643831E-3</v>
      </c>
      <c r="F124" s="130">
        <v>2.2417375899114855E-2</v>
      </c>
      <c r="G124" s="130">
        <v>2.4009871697202145E-2</v>
      </c>
      <c r="H124" s="130">
        <v>0.29897856119619748</v>
      </c>
      <c r="I124" s="130">
        <v>0.13420264048469832</v>
      </c>
      <c r="J124" s="130">
        <v>8.8815763898487443E-2</v>
      </c>
      <c r="K124" s="130">
        <v>-0.10911594895724952</v>
      </c>
      <c r="L124" s="130">
        <v>-0.49963523883733674</v>
      </c>
      <c r="M124" s="130">
        <v>-0.16046587282072255</v>
      </c>
      <c r="N124" s="130">
        <v>7.0226515505951159E-3</v>
      </c>
      <c r="O124" s="130">
        <v>0.10085751007145505</v>
      </c>
      <c r="P124" s="130">
        <v>8.1884508143774681E-2</v>
      </c>
      <c r="Q124" s="130">
        <v>2.4817604675573923E-2</v>
      </c>
      <c r="R124" s="130">
        <v>9.290267561193466E-2</v>
      </c>
      <c r="S124" s="130">
        <v>8.7547117019850518E-2</v>
      </c>
      <c r="T124" s="130">
        <v>0.14696892274905926</v>
      </c>
      <c r="U124" s="6"/>
    </row>
    <row r="125" spans="1:21">
      <c r="A125" s="89" t="s">
        <v>308</v>
      </c>
      <c r="B125" s="89" t="s">
        <v>94</v>
      </c>
      <c r="C125" s="130">
        <v>8.466179367814064E-2</v>
      </c>
      <c r="D125" s="130">
        <v>9.8966282860204258E-2</v>
      </c>
      <c r="E125" s="130">
        <v>0.16501154511387806</v>
      </c>
      <c r="F125" s="130">
        <v>8.8038065401073284E-2</v>
      </c>
      <c r="G125" s="130">
        <v>0.10282279148688245</v>
      </c>
      <c r="H125" s="130">
        <v>6.2394946817090791E-2</v>
      </c>
      <c r="I125" s="130">
        <v>0.20744533401397947</v>
      </c>
      <c r="J125" s="130">
        <v>6.5350935357550766E-2</v>
      </c>
      <c r="K125" s="130">
        <v>2.1322069461991777E-2</v>
      </c>
      <c r="L125" s="130">
        <v>5.4978874040660708E-2</v>
      </c>
      <c r="M125" s="130">
        <v>-0.23061107041842177</v>
      </c>
      <c r="N125" s="130">
        <v>8.3565807130586256E-2</v>
      </c>
      <c r="O125" s="130">
        <v>3.772213552039827E-2</v>
      </c>
      <c r="P125" s="130">
        <v>2.5336736050046271E-2</v>
      </c>
      <c r="Q125" s="130">
        <v>4.3313946989921082E-2</v>
      </c>
      <c r="R125" s="130">
        <v>7.0942156747699991E-2</v>
      </c>
      <c r="S125" s="130">
        <v>6.7511096250277847E-2</v>
      </c>
      <c r="T125" s="130">
        <v>8.7488697081170186E-2</v>
      </c>
      <c r="U125" s="6"/>
    </row>
    <row r="126" spans="1:21">
      <c r="A126" s="89" t="s">
        <v>1963</v>
      </c>
      <c r="B126" s="89" t="s">
        <v>70</v>
      </c>
      <c r="C126" s="130" t="s">
        <v>7814</v>
      </c>
      <c r="D126" s="130" t="s">
        <v>7814</v>
      </c>
      <c r="E126" s="130" t="s">
        <v>7814</v>
      </c>
      <c r="F126" s="130" t="s">
        <v>7814</v>
      </c>
      <c r="G126" s="130" t="s">
        <v>7814</v>
      </c>
      <c r="H126" s="130" t="s">
        <v>7814</v>
      </c>
      <c r="I126" s="130" t="s">
        <v>7814</v>
      </c>
      <c r="J126" s="130" t="s">
        <v>7814</v>
      </c>
      <c r="K126" s="130" t="s">
        <v>7814</v>
      </c>
      <c r="L126" s="130" t="s">
        <v>7814</v>
      </c>
      <c r="M126" s="130" t="s">
        <v>7814</v>
      </c>
      <c r="N126" s="130">
        <v>7.5742870171788157E-2</v>
      </c>
      <c r="O126" s="130">
        <v>3.3292609252876249E-2</v>
      </c>
      <c r="P126" s="130">
        <v>-2.0623698163069082E-2</v>
      </c>
      <c r="Q126" s="130">
        <v>2.0070565429977094E-2</v>
      </c>
      <c r="R126" s="130">
        <v>5.422002028168782E-2</v>
      </c>
      <c r="S126" s="130">
        <v>0.12944378305718263</v>
      </c>
      <c r="T126" s="130">
        <v>5.9482536839642206E-2</v>
      </c>
      <c r="U126" s="6"/>
    </row>
    <row r="127" spans="1:21">
      <c r="A127" s="89" t="s">
        <v>309</v>
      </c>
      <c r="B127" s="89" t="s">
        <v>93</v>
      </c>
      <c r="C127" s="130">
        <v>3.1747542639587234E-2</v>
      </c>
      <c r="D127" s="130">
        <v>1.5026432798985967E-2</v>
      </c>
      <c r="E127" s="130">
        <v>1.0299387165169906</v>
      </c>
      <c r="F127" s="130">
        <v>-0.55020663154955551</v>
      </c>
      <c r="G127" s="130">
        <v>0.4540172747857556</v>
      </c>
      <c r="H127" s="130">
        <v>0.21161466550363128</v>
      </c>
      <c r="I127" s="130">
        <v>0.27063748784701791</v>
      </c>
      <c r="J127" s="130">
        <v>0.44173337605462182</v>
      </c>
      <c r="K127" s="130">
        <v>0.29524741910624197</v>
      </c>
      <c r="L127" s="130">
        <v>-1.664234125836328E-2</v>
      </c>
      <c r="M127" s="130">
        <v>-1</v>
      </c>
      <c r="N127" s="130" t="s">
        <v>7814</v>
      </c>
      <c r="O127" s="130" t="s">
        <v>7814</v>
      </c>
      <c r="P127" s="130" t="s">
        <v>7814</v>
      </c>
      <c r="Q127" s="130" t="s">
        <v>7814</v>
      </c>
      <c r="R127" s="130" t="s">
        <v>7814</v>
      </c>
      <c r="S127" s="130" t="s">
        <v>7814</v>
      </c>
      <c r="T127" s="130" t="s">
        <v>7814</v>
      </c>
      <c r="U127" s="6"/>
    </row>
    <row r="128" spans="1:21">
      <c r="A128" s="89" t="s">
        <v>1978</v>
      </c>
      <c r="B128" s="89" t="s">
        <v>1979</v>
      </c>
      <c r="C128" s="130" t="s">
        <v>7814</v>
      </c>
      <c r="D128" s="130" t="s">
        <v>7814</v>
      </c>
      <c r="E128" s="130" t="s">
        <v>7814</v>
      </c>
      <c r="F128" s="130" t="s">
        <v>7814</v>
      </c>
      <c r="G128" s="130" t="s">
        <v>7814</v>
      </c>
      <c r="H128" s="130" t="s">
        <v>7814</v>
      </c>
      <c r="I128" s="130" t="s">
        <v>7814</v>
      </c>
      <c r="J128" s="130" t="s">
        <v>7814</v>
      </c>
      <c r="K128" s="130" t="s">
        <v>7814</v>
      </c>
      <c r="L128" s="130" t="s">
        <v>7814</v>
      </c>
      <c r="M128" s="130" t="s">
        <v>7814</v>
      </c>
      <c r="N128" s="130">
        <v>1.0194521758659776</v>
      </c>
      <c r="O128" s="130">
        <v>2.3377205276283508E-2</v>
      </c>
      <c r="P128" s="130">
        <v>0.11842493722722103</v>
      </c>
      <c r="Q128" s="130">
        <v>4.7805906294277056E-2</v>
      </c>
      <c r="R128" s="130">
        <v>5.9227306786618028E-2</v>
      </c>
      <c r="S128" s="130">
        <v>3.0260105494103628E-2</v>
      </c>
      <c r="T128" s="130">
        <v>0.17783394784154058</v>
      </c>
      <c r="U128" s="6"/>
    </row>
    <row r="129" spans="1:21" ht="25.5">
      <c r="A129" s="89" t="s">
        <v>310</v>
      </c>
      <c r="B129" s="89" t="s">
        <v>1992</v>
      </c>
      <c r="C129" s="130">
        <v>5.7001148668360369E-2</v>
      </c>
      <c r="D129" s="130">
        <v>0.34030653699158275</v>
      </c>
      <c r="E129" s="130">
        <v>9.7444155029653423E-2</v>
      </c>
      <c r="F129" s="130">
        <v>8.8985967767412744E-2</v>
      </c>
      <c r="G129" s="130">
        <v>7.1205963115256177E-2</v>
      </c>
      <c r="H129" s="130">
        <v>-3.5207657093405675E-4</v>
      </c>
      <c r="I129" s="130">
        <v>2.454742379802366E-2</v>
      </c>
      <c r="J129" s="130">
        <v>-0.17293045716928512</v>
      </c>
      <c r="K129" s="130">
        <v>5.3866291234681674E-2</v>
      </c>
      <c r="L129" s="130">
        <v>0.13325739631683264</v>
      </c>
      <c r="M129" s="130">
        <v>8.7830932356869784E-2</v>
      </c>
      <c r="N129" s="130">
        <v>0.10330735893676013</v>
      </c>
      <c r="O129" s="130">
        <v>0.13335536071006526</v>
      </c>
      <c r="P129" s="130">
        <v>0.15428136193309983</v>
      </c>
      <c r="Q129" s="130">
        <v>0.12959794104957156</v>
      </c>
      <c r="R129" s="130">
        <v>3.8335549772541277E-2</v>
      </c>
      <c r="S129" s="130">
        <v>0.12742097397707997</v>
      </c>
      <c r="T129" s="130">
        <v>5.5001181848604731E-2</v>
      </c>
      <c r="U129" s="6"/>
    </row>
    <row r="130" spans="1:21">
      <c r="A130" s="89" t="s">
        <v>311</v>
      </c>
      <c r="B130" s="89" t="s">
        <v>91</v>
      </c>
      <c r="C130" s="130">
        <v>0.15609787556644128</v>
      </c>
      <c r="D130" s="130">
        <v>0.11018998535269198</v>
      </c>
      <c r="E130" s="130">
        <v>0.23890642536250906</v>
      </c>
      <c r="F130" s="130">
        <v>0.27122210496068089</v>
      </c>
      <c r="G130" s="130">
        <v>0.33382721511733071</v>
      </c>
      <c r="H130" s="130">
        <v>0.15122599399075898</v>
      </c>
      <c r="I130" s="130">
        <v>0.19785469665258959</v>
      </c>
      <c r="J130" s="130">
        <v>0.14590230850559593</v>
      </c>
      <c r="K130" s="130">
        <v>0.13844369528372558</v>
      </c>
      <c r="L130" s="130">
        <v>5.1084816853997017E-2</v>
      </c>
      <c r="M130" s="130">
        <v>-1</v>
      </c>
      <c r="N130" s="130" t="s">
        <v>7814</v>
      </c>
      <c r="O130" s="130" t="s">
        <v>7814</v>
      </c>
      <c r="P130" s="130" t="s">
        <v>7814</v>
      </c>
      <c r="Q130" s="130" t="s">
        <v>7814</v>
      </c>
      <c r="R130" s="130" t="s">
        <v>7814</v>
      </c>
      <c r="S130" s="130" t="s">
        <v>7814</v>
      </c>
      <c r="T130" s="130" t="s">
        <v>7814</v>
      </c>
      <c r="U130" s="6"/>
    </row>
    <row r="131" spans="1:21">
      <c r="A131" s="89" t="s">
        <v>312</v>
      </c>
      <c r="B131" s="89" t="s">
        <v>90</v>
      </c>
      <c r="C131" s="130">
        <v>0.19808458799019202</v>
      </c>
      <c r="D131" s="130">
        <v>0.26472661168353984</v>
      </c>
      <c r="E131" s="130">
        <v>0.18367447445894158</v>
      </c>
      <c r="F131" s="130">
        <v>0.19323241521371126</v>
      </c>
      <c r="G131" s="130">
        <v>5.437260747832906E-2</v>
      </c>
      <c r="H131" s="130">
        <v>4.8184248636838456E-2</v>
      </c>
      <c r="I131" s="130">
        <v>3.3497274685476697E-2</v>
      </c>
      <c r="J131" s="130">
        <v>-0.90058055696529526</v>
      </c>
      <c r="K131" s="130">
        <v>-0.91120857852227344</v>
      </c>
      <c r="L131" s="130">
        <v>-0.60696808094352761</v>
      </c>
      <c r="M131" s="130">
        <v>-1</v>
      </c>
      <c r="N131" s="130" t="s">
        <v>7814</v>
      </c>
      <c r="O131" s="130" t="s">
        <v>7814</v>
      </c>
      <c r="P131" s="130" t="s">
        <v>7814</v>
      </c>
      <c r="Q131" s="130" t="s">
        <v>7814</v>
      </c>
      <c r="R131" s="130" t="s">
        <v>7814</v>
      </c>
      <c r="S131" s="130" t="s">
        <v>7814</v>
      </c>
      <c r="T131" s="130" t="s">
        <v>7814</v>
      </c>
      <c r="U131" s="6"/>
    </row>
    <row r="132" spans="1:21" ht="25.5">
      <c r="A132" s="89" t="s">
        <v>313</v>
      </c>
      <c r="B132" s="89" t="s">
        <v>2009</v>
      </c>
      <c r="C132" s="130">
        <v>1.7046565803598237</v>
      </c>
      <c r="D132" s="130">
        <v>-0.31436915028809864</v>
      </c>
      <c r="E132" s="130">
        <v>0.56742390647935759</v>
      </c>
      <c r="F132" s="130">
        <v>5.4292198672872605E-2</v>
      </c>
      <c r="G132" s="130">
        <v>-0.23924812644813054</v>
      </c>
      <c r="H132" s="130">
        <v>3.2083889741367777E-3</v>
      </c>
      <c r="I132" s="130">
        <v>4.9379273828857873E-2</v>
      </c>
      <c r="J132" s="130">
        <v>2.9746970188880444</v>
      </c>
      <c r="K132" s="130">
        <v>0.15423793500855698</v>
      </c>
      <c r="L132" s="130">
        <v>-0.12545858501930374</v>
      </c>
      <c r="M132" s="130">
        <v>2.448875928541594E-2</v>
      </c>
      <c r="N132" s="130">
        <v>-5.8884059327322547E-2</v>
      </c>
      <c r="O132" s="130">
        <v>-2.1458367327581329E-2</v>
      </c>
      <c r="P132" s="130">
        <v>0.11855096908211715</v>
      </c>
      <c r="Q132" s="130">
        <v>4.975949328833873E-2</v>
      </c>
      <c r="R132" s="130">
        <v>-0.13779048129946392</v>
      </c>
      <c r="S132" s="130">
        <v>-0.3588745828293417</v>
      </c>
      <c r="T132" s="130">
        <v>-7.3370213659522079E-2</v>
      </c>
      <c r="U132" s="6"/>
    </row>
    <row r="133" spans="1:21">
      <c r="A133" s="89" t="s">
        <v>2032</v>
      </c>
      <c r="B133" s="89" t="s">
        <v>2033</v>
      </c>
      <c r="C133" s="130" t="s">
        <v>7814</v>
      </c>
      <c r="D133" s="130" t="s">
        <v>7814</v>
      </c>
      <c r="E133" s="130" t="s">
        <v>7814</v>
      </c>
      <c r="F133" s="130" t="s">
        <v>7814</v>
      </c>
      <c r="G133" s="130" t="s">
        <v>7814</v>
      </c>
      <c r="H133" s="130" t="s">
        <v>7814</v>
      </c>
      <c r="I133" s="130" t="s">
        <v>7814</v>
      </c>
      <c r="J133" s="130" t="s">
        <v>7814</v>
      </c>
      <c r="K133" s="130" t="s">
        <v>7814</v>
      </c>
      <c r="L133" s="130" t="s">
        <v>7814</v>
      </c>
      <c r="M133" s="130" t="s">
        <v>7814</v>
      </c>
      <c r="N133" s="130">
        <v>8.5799729447086026E-2</v>
      </c>
      <c r="O133" s="130">
        <v>0.73634586185581874</v>
      </c>
      <c r="P133" s="130">
        <v>5.225530787425603E-3</v>
      </c>
      <c r="Q133" s="130">
        <v>-2.2150870171277481E-2</v>
      </c>
      <c r="R133" s="130">
        <v>6.432487584327351E-2</v>
      </c>
      <c r="S133" s="130">
        <v>5.1438081212884734E-2</v>
      </c>
      <c r="T133" s="130">
        <v>3.7593610629715134E-2</v>
      </c>
      <c r="U133" s="6"/>
    </row>
    <row r="134" spans="1:21" ht="25.5">
      <c r="A134" s="89" t="s">
        <v>2036</v>
      </c>
      <c r="B134" s="89" t="s">
        <v>2037</v>
      </c>
      <c r="C134" s="130" t="s">
        <v>7814</v>
      </c>
      <c r="D134" s="130" t="s">
        <v>7814</v>
      </c>
      <c r="E134" s="130" t="s">
        <v>7814</v>
      </c>
      <c r="F134" s="130" t="s">
        <v>7814</v>
      </c>
      <c r="G134" s="130" t="s">
        <v>7814</v>
      </c>
      <c r="H134" s="130" t="s">
        <v>7814</v>
      </c>
      <c r="I134" s="130" t="s">
        <v>7814</v>
      </c>
      <c r="J134" s="130" t="s">
        <v>7814</v>
      </c>
      <c r="K134" s="130" t="s">
        <v>7814</v>
      </c>
      <c r="L134" s="130" t="s">
        <v>7814</v>
      </c>
      <c r="M134" s="130" t="s">
        <v>7814</v>
      </c>
      <c r="N134" s="130">
        <v>0.36807704417593756</v>
      </c>
      <c r="O134" s="130">
        <v>0.5032699354107697</v>
      </c>
      <c r="P134" s="130">
        <v>9.6739996167472642E-2</v>
      </c>
      <c r="Q134" s="130">
        <v>0.28392272871158153</v>
      </c>
      <c r="R134" s="130">
        <v>0.32588238774034939</v>
      </c>
      <c r="S134" s="130">
        <v>8.5292461349996351E-2</v>
      </c>
      <c r="T134" s="130">
        <v>-0.49452273290753851</v>
      </c>
      <c r="U134" s="6"/>
    </row>
    <row r="135" spans="1:21" ht="25.5">
      <c r="A135" s="89" t="s">
        <v>2039</v>
      </c>
      <c r="B135" s="89" t="s">
        <v>2040</v>
      </c>
      <c r="C135" s="130" t="s">
        <v>7814</v>
      </c>
      <c r="D135" s="130" t="s">
        <v>7814</v>
      </c>
      <c r="E135" s="130" t="s">
        <v>7814</v>
      </c>
      <c r="F135" s="130" t="s">
        <v>7814</v>
      </c>
      <c r="G135" s="130" t="s">
        <v>7814</v>
      </c>
      <c r="H135" s="130" t="s">
        <v>7814</v>
      </c>
      <c r="I135" s="130" t="s">
        <v>7814</v>
      </c>
      <c r="J135" s="130" t="s">
        <v>7814</v>
      </c>
      <c r="K135" s="130" t="s">
        <v>7814</v>
      </c>
      <c r="L135" s="130" t="s">
        <v>7814</v>
      </c>
      <c r="M135" s="130" t="s">
        <v>7814</v>
      </c>
      <c r="N135" s="130">
        <v>0.25845801307251981</v>
      </c>
      <c r="O135" s="130">
        <v>0.20141624813326553</v>
      </c>
      <c r="P135" s="130">
        <v>0.17294123121655414</v>
      </c>
      <c r="Q135" s="130">
        <v>0.15034597580118048</v>
      </c>
      <c r="R135" s="130">
        <v>0.13070352041847433</v>
      </c>
      <c r="S135" s="130">
        <v>0.12129070099246131</v>
      </c>
      <c r="T135" s="130">
        <v>0.10817061506213688</v>
      </c>
      <c r="U135" s="6"/>
    </row>
    <row r="136" spans="1:21">
      <c r="A136" s="89" t="s">
        <v>314</v>
      </c>
      <c r="B136" s="89" t="s">
        <v>211</v>
      </c>
      <c r="C136" s="130">
        <v>0.88585311903638808</v>
      </c>
      <c r="D136" s="130">
        <v>0.67694030437781794</v>
      </c>
      <c r="E136" s="130">
        <v>-5.7160947293587672E-2</v>
      </c>
      <c r="F136" s="130">
        <v>0.27063131335826429</v>
      </c>
      <c r="G136" s="130">
        <v>0.22201127243208263</v>
      </c>
      <c r="H136" s="130">
        <v>0.18218962952174778</v>
      </c>
      <c r="I136" s="130">
        <v>0.14585509563067456</v>
      </c>
      <c r="J136" s="130">
        <v>9.1966259147202578E-2</v>
      </c>
      <c r="K136" s="130">
        <v>0.13447685912793705</v>
      </c>
      <c r="L136" s="130">
        <v>7.3622479600273572E-2</v>
      </c>
      <c r="M136" s="130">
        <v>-9.3595744469380238E-3</v>
      </c>
      <c r="N136" s="130">
        <v>2.8850938413009564E-2</v>
      </c>
      <c r="O136" s="130">
        <v>6.2437087557540183E-2</v>
      </c>
      <c r="P136" s="130">
        <v>1.8821718590778636E-2</v>
      </c>
      <c r="Q136" s="130">
        <v>6.5867554125009553E-2</v>
      </c>
      <c r="R136" s="130">
        <v>4.766605330390794E-2</v>
      </c>
      <c r="S136" s="130">
        <v>0.13762795270338324</v>
      </c>
      <c r="T136" s="130">
        <v>5.8649218970335315E-2</v>
      </c>
      <c r="U136" s="6"/>
    </row>
    <row r="137" spans="1:21">
      <c r="A137" s="89" t="s">
        <v>317</v>
      </c>
      <c r="B137" s="89" t="s">
        <v>2046</v>
      </c>
      <c r="C137" s="130">
        <v>0.16075888709042396</v>
      </c>
      <c r="D137" s="130">
        <v>0.12180542391315496</v>
      </c>
      <c r="E137" s="130">
        <v>1.0130449675584741E-2</v>
      </c>
      <c r="F137" s="130">
        <v>0.14429913847384723</v>
      </c>
      <c r="G137" s="130">
        <v>0.15777253880687425</v>
      </c>
      <c r="H137" s="130">
        <v>0.27187455646779557</v>
      </c>
      <c r="I137" s="130">
        <v>0.18491198824291888</v>
      </c>
      <c r="J137" s="130">
        <v>0.19607393637584769</v>
      </c>
      <c r="K137" s="130">
        <v>0.10346422454304838</v>
      </c>
      <c r="L137" s="130">
        <v>8.2078065451798299E-3</v>
      </c>
      <c r="M137" s="130">
        <v>8.8336003939366803E-2</v>
      </c>
      <c r="N137" s="130">
        <v>-0.15815621875387076</v>
      </c>
      <c r="O137" s="130">
        <v>-0.55291495423601678</v>
      </c>
      <c r="P137" s="130">
        <v>-0.36180913900375122</v>
      </c>
      <c r="Q137" s="130">
        <v>0.26311852016563453</v>
      </c>
      <c r="R137" s="130">
        <v>0.29129785935233898</v>
      </c>
      <c r="S137" s="130">
        <v>0.29937932092562725</v>
      </c>
      <c r="T137" s="130">
        <v>0.15693162323478235</v>
      </c>
      <c r="U137" s="6"/>
    </row>
    <row r="138" spans="1:21">
      <c r="A138" s="89" t="s">
        <v>318</v>
      </c>
      <c r="B138" s="89" t="s">
        <v>169</v>
      </c>
      <c r="C138" s="130">
        <v>1.9577000954051922</v>
      </c>
      <c r="D138" s="130">
        <v>0.72728657243157202</v>
      </c>
      <c r="E138" s="130">
        <v>0.47739392839860639</v>
      </c>
      <c r="F138" s="130">
        <v>1.0721764674884304</v>
      </c>
      <c r="G138" s="130">
        <v>0.60892859763156837</v>
      </c>
      <c r="H138" s="130">
        <v>0.2757553608724812</v>
      </c>
      <c r="I138" s="130">
        <v>6.8273380814709128E-2</v>
      </c>
      <c r="J138" s="130">
        <v>-0.21408683530409356</v>
      </c>
      <c r="K138" s="130">
        <v>0.26707627916758558</v>
      </c>
      <c r="L138" s="130">
        <v>6.5789058035406356E-2</v>
      </c>
      <c r="M138" s="130">
        <v>-0.24628285666080152</v>
      </c>
      <c r="N138" s="130">
        <v>7.8852707111588982E-2</v>
      </c>
      <c r="O138" s="130">
        <v>0.36041928501662901</v>
      </c>
      <c r="P138" s="130">
        <v>0.29753233149025693</v>
      </c>
      <c r="Q138" s="130">
        <v>0.18710753487773291</v>
      </c>
      <c r="R138" s="130">
        <v>0.30733736477859641</v>
      </c>
      <c r="S138" s="130">
        <v>0.18105851260615391</v>
      </c>
      <c r="T138" s="130">
        <v>-0.26792487486575234</v>
      </c>
      <c r="U138" s="6"/>
    </row>
    <row r="139" spans="1:21">
      <c r="A139" s="89" t="s">
        <v>319</v>
      </c>
      <c r="B139" s="89" t="s">
        <v>88</v>
      </c>
      <c r="C139" s="130">
        <v>-5.5161000964810025E-2</v>
      </c>
      <c r="D139" s="130">
        <v>1.3272830658100911</v>
      </c>
      <c r="E139" s="130">
        <v>3.1464267508738653E-2</v>
      </c>
      <c r="F139" s="130">
        <v>5.1449493708470628E-2</v>
      </c>
      <c r="G139" s="130">
        <v>8.4479974781831446E-2</v>
      </c>
      <c r="H139" s="130">
        <v>8.5529265978856905E-2</v>
      </c>
      <c r="I139" s="130">
        <v>6.4270073335060296E-2</v>
      </c>
      <c r="J139" s="130">
        <v>-4.0634823876262605E-2</v>
      </c>
      <c r="K139" s="130">
        <v>0.19003492181589521</v>
      </c>
      <c r="L139" s="130">
        <v>0.23617255572303741</v>
      </c>
      <c r="M139" s="130">
        <v>0.20844873719894119</v>
      </c>
      <c r="N139" s="130">
        <v>0.16129269830279891</v>
      </c>
      <c r="O139" s="130">
        <v>0.20380774832526427</v>
      </c>
      <c r="P139" s="130">
        <v>0.10127741844168492</v>
      </c>
      <c r="Q139" s="130">
        <v>-7.1967174948314061E-2</v>
      </c>
      <c r="R139" s="130">
        <v>-3.6428080963059717E-2</v>
      </c>
      <c r="S139" s="130">
        <v>5.431305494500549E-2</v>
      </c>
      <c r="T139" s="130">
        <v>-2.0429117135380582E-2</v>
      </c>
      <c r="U139" s="6"/>
    </row>
    <row r="140" spans="1:21">
      <c r="A140" s="89" t="s">
        <v>320</v>
      </c>
      <c r="B140" s="89" t="s">
        <v>2092</v>
      </c>
      <c r="C140" s="130">
        <v>5.5674298353888023</v>
      </c>
      <c r="D140" s="130">
        <v>0.5422977827381128</v>
      </c>
      <c r="E140" s="130">
        <v>-0.31075365615631834</v>
      </c>
      <c r="F140" s="130">
        <v>0.38929933669171013</v>
      </c>
      <c r="G140" s="130">
        <v>0.21075918969002694</v>
      </c>
      <c r="H140" s="130">
        <v>1.9016283665585831E-2</v>
      </c>
      <c r="I140" s="130">
        <v>0.32537446382944624</v>
      </c>
      <c r="J140" s="130">
        <v>0.37737942242513545</v>
      </c>
      <c r="K140" s="130">
        <v>-1.7612050850804417E-2</v>
      </c>
      <c r="L140" s="130">
        <v>-1.6181022707238979E-3</v>
      </c>
      <c r="M140" s="130">
        <v>0.1712980181790964</v>
      </c>
      <c r="N140" s="130">
        <v>3.557317129956572E-2</v>
      </c>
      <c r="O140" s="130">
        <v>0.15025169410257733</v>
      </c>
      <c r="P140" s="130">
        <v>-6.126611574905505E-2</v>
      </c>
      <c r="Q140" s="130">
        <v>0.14521173001426746</v>
      </c>
      <c r="R140" s="130">
        <v>-6.6905772756124859E-2</v>
      </c>
      <c r="S140" s="130">
        <v>-1.0630869012707156E-2</v>
      </c>
      <c r="T140" s="130">
        <v>0.5174141262588019</v>
      </c>
      <c r="U140" s="6"/>
    </row>
    <row r="141" spans="1:21">
      <c r="A141" s="89" t="s">
        <v>321</v>
      </c>
      <c r="B141" s="89" t="s">
        <v>87</v>
      </c>
      <c r="C141" s="130">
        <v>0.43632269373816612</v>
      </c>
      <c r="D141" s="130">
        <v>7.834720558647712E-2</v>
      </c>
      <c r="E141" s="130">
        <v>-0.38132378924700738</v>
      </c>
      <c r="F141" s="130">
        <v>0.19678469857977943</v>
      </c>
      <c r="G141" s="130">
        <v>0.71526745698417149</v>
      </c>
      <c r="H141" s="130">
        <v>9.2555349457919878E-2</v>
      </c>
      <c r="I141" s="130">
        <v>0.78477974742765788</v>
      </c>
      <c r="J141" s="130">
        <v>0.17404798357763385</v>
      </c>
      <c r="K141" s="130">
        <v>0.18321669868688462</v>
      </c>
      <c r="L141" s="130">
        <v>-0.2611050220793425</v>
      </c>
      <c r="M141" s="130">
        <v>0.7507075162803083</v>
      </c>
      <c r="N141" s="130">
        <v>-1.3173968349344811E-4</v>
      </c>
      <c r="O141" s="130">
        <v>4.451281107076932E-3</v>
      </c>
      <c r="P141" s="130">
        <v>-1.1908447556081558E-3</v>
      </c>
      <c r="Q141" s="130">
        <v>1.752435567286259E-2</v>
      </c>
      <c r="R141" s="130">
        <v>-1.0033944098949088E-2</v>
      </c>
      <c r="S141" s="130">
        <v>3.4699500810653205E-4</v>
      </c>
      <c r="T141" s="130">
        <v>4.1981595498757046E-2</v>
      </c>
      <c r="U141" s="6"/>
    </row>
    <row r="142" spans="1:21" ht="25.5">
      <c r="A142" s="89" t="s">
        <v>322</v>
      </c>
      <c r="B142" s="89" t="s">
        <v>170</v>
      </c>
      <c r="C142" s="130">
        <v>30.363259753513898</v>
      </c>
      <c r="D142" s="130">
        <v>0</v>
      </c>
      <c r="E142" s="130">
        <v>-8.5902822265373491E-3</v>
      </c>
      <c r="F142" s="130">
        <v>0.17267741490229271</v>
      </c>
      <c r="G142" s="130">
        <v>4.1553820672124431E-4</v>
      </c>
      <c r="H142" s="130">
        <v>1.18468830534098</v>
      </c>
      <c r="I142" s="130">
        <v>3.2470451708550341E-2</v>
      </c>
      <c r="J142" s="130">
        <v>0.16100140726748013</v>
      </c>
      <c r="K142" s="130">
        <v>0.45892101372167726</v>
      </c>
      <c r="L142" s="130">
        <v>4.1493230619213728E-2</v>
      </c>
      <c r="M142" s="130">
        <v>-1</v>
      </c>
      <c r="N142" s="130" t="s">
        <v>7814</v>
      </c>
      <c r="O142" s="130" t="s">
        <v>7814</v>
      </c>
      <c r="P142" s="130" t="s">
        <v>7814</v>
      </c>
      <c r="Q142" s="130" t="s">
        <v>7814</v>
      </c>
      <c r="R142" s="130" t="s">
        <v>7814</v>
      </c>
      <c r="S142" s="130" t="s">
        <v>7814</v>
      </c>
      <c r="T142" s="130" t="s">
        <v>7814</v>
      </c>
      <c r="U142" s="6"/>
    </row>
    <row r="143" spans="1:21" ht="25.5">
      <c r="A143" s="89" t="s">
        <v>2112</v>
      </c>
      <c r="B143" s="89" t="s">
        <v>2113</v>
      </c>
      <c r="C143" s="130" t="s">
        <v>7814</v>
      </c>
      <c r="D143" s="130" t="s">
        <v>7814</v>
      </c>
      <c r="E143" s="130" t="s">
        <v>7814</v>
      </c>
      <c r="F143" s="130" t="s">
        <v>7814</v>
      </c>
      <c r="G143" s="130" t="s">
        <v>7814</v>
      </c>
      <c r="H143" s="130" t="s">
        <v>7814</v>
      </c>
      <c r="I143" s="130" t="s">
        <v>7814</v>
      </c>
      <c r="J143" s="130" t="s">
        <v>7814</v>
      </c>
      <c r="K143" s="130" t="s">
        <v>7814</v>
      </c>
      <c r="L143" s="130" t="s">
        <v>7814</v>
      </c>
      <c r="M143" s="130" t="s">
        <v>7814</v>
      </c>
      <c r="N143" s="130">
        <v>-0.17143899853243239</v>
      </c>
      <c r="O143" s="130">
        <v>2.5106819909596734E-2</v>
      </c>
      <c r="P143" s="130">
        <v>3.2588743711421841E-2</v>
      </c>
      <c r="Q143" s="130">
        <v>-0.22349765276267164</v>
      </c>
      <c r="R143" s="130">
        <v>3.0534754114264206E-3</v>
      </c>
      <c r="S143" s="130">
        <v>2.0607922677486901E-3</v>
      </c>
      <c r="T143" s="130">
        <v>-5.249322152783642E-2</v>
      </c>
      <c r="U143" s="6"/>
    </row>
    <row r="144" spans="1:21" ht="25.5">
      <c r="A144" s="89" t="s">
        <v>323</v>
      </c>
      <c r="B144" s="89" t="s">
        <v>2120</v>
      </c>
      <c r="C144" s="130">
        <v>0.18428485876724632</v>
      </c>
      <c r="D144" s="130">
        <v>0.14875312399315344</v>
      </c>
      <c r="E144" s="130">
        <v>-0.10359794868959837</v>
      </c>
      <c r="F144" s="130">
        <v>0.19343172953999366</v>
      </c>
      <c r="G144" s="130">
        <v>0.17483176240949883</v>
      </c>
      <c r="H144" s="130">
        <v>0.17307523826002869</v>
      </c>
      <c r="I144" s="130">
        <v>0.15218832034295593</v>
      </c>
      <c r="J144" s="130">
        <v>1.2717962945441696E-2</v>
      </c>
      <c r="K144" s="130">
        <v>0.13299664755346097</v>
      </c>
      <c r="L144" s="130">
        <v>5.7835874687007793E-2</v>
      </c>
      <c r="M144" s="130">
        <v>2.1768585637039317E-2</v>
      </c>
      <c r="N144" s="130">
        <v>0.30480384116773207</v>
      </c>
      <c r="O144" s="130">
        <v>0.42014927776544653</v>
      </c>
      <c r="P144" s="130">
        <v>0.30125398995655006</v>
      </c>
      <c r="Q144" s="130">
        <v>2.8558392557996859E-2</v>
      </c>
      <c r="R144" s="130">
        <v>8.2571237749188731E-2</v>
      </c>
      <c r="S144" s="130">
        <v>-0.23187966646557256</v>
      </c>
      <c r="T144" s="130">
        <v>-3.7081674862864761E-2</v>
      </c>
      <c r="U144" s="6"/>
    </row>
    <row r="145" spans="1:21" ht="25.5">
      <c r="A145" s="89" t="s">
        <v>2133</v>
      </c>
      <c r="B145" s="89" t="s">
        <v>2134</v>
      </c>
      <c r="C145" s="130" t="s">
        <v>7814</v>
      </c>
      <c r="D145" s="130" t="s">
        <v>7814</v>
      </c>
      <c r="E145" s="130" t="s">
        <v>7814</v>
      </c>
      <c r="F145" s="130" t="s">
        <v>7814</v>
      </c>
      <c r="G145" s="130" t="s">
        <v>7814</v>
      </c>
      <c r="H145" s="130" t="s">
        <v>7814</v>
      </c>
      <c r="I145" s="130" t="s">
        <v>7814</v>
      </c>
      <c r="J145" s="130" t="s">
        <v>7814</v>
      </c>
      <c r="K145" s="130" t="s">
        <v>7814</v>
      </c>
      <c r="L145" s="130" t="s">
        <v>7814</v>
      </c>
      <c r="M145" s="130" t="s">
        <v>7814</v>
      </c>
      <c r="N145" s="130">
        <v>-1</v>
      </c>
      <c r="O145" s="130" t="s">
        <v>7814</v>
      </c>
      <c r="P145" s="130">
        <v>9.0646442190232657E-2</v>
      </c>
      <c r="Q145" s="130">
        <v>8.3112582303204396E-2</v>
      </c>
      <c r="R145" s="130">
        <v>7.6579722382868143E-2</v>
      </c>
      <c r="S145" s="130">
        <v>7.1029439826993945E-2</v>
      </c>
      <c r="T145" s="130">
        <v>7.5168370936193343E-2</v>
      </c>
      <c r="U145" s="6"/>
    </row>
    <row r="146" spans="1:21" ht="25.5">
      <c r="A146" s="89" t="s">
        <v>2140</v>
      </c>
      <c r="B146" s="89" t="s">
        <v>2141</v>
      </c>
      <c r="C146" s="130" t="s">
        <v>7814</v>
      </c>
      <c r="D146" s="130" t="s">
        <v>7814</v>
      </c>
      <c r="E146" s="130" t="s">
        <v>7814</v>
      </c>
      <c r="F146" s="130" t="s">
        <v>7814</v>
      </c>
      <c r="G146" s="130" t="s">
        <v>7814</v>
      </c>
      <c r="H146" s="130" t="s">
        <v>7814</v>
      </c>
      <c r="I146" s="130" t="s">
        <v>7814</v>
      </c>
      <c r="J146" s="130" t="s">
        <v>7814</v>
      </c>
      <c r="K146" s="130" t="s">
        <v>7814</v>
      </c>
      <c r="L146" s="130" t="s">
        <v>7814</v>
      </c>
      <c r="M146" s="130" t="s">
        <v>7814</v>
      </c>
      <c r="N146" s="130">
        <v>-0.11188818039180415</v>
      </c>
      <c r="O146" s="130">
        <v>0.40464887503757785</v>
      </c>
      <c r="P146" s="130">
        <v>1.1071212229524554</v>
      </c>
      <c r="Q146" s="130">
        <v>0.59487144652908275</v>
      </c>
      <c r="R146" s="130">
        <v>0.15130023879106136</v>
      </c>
      <c r="S146" s="130">
        <v>0.10949591924105961</v>
      </c>
      <c r="T146" s="130">
        <v>-3.9809881997415128E-3</v>
      </c>
      <c r="U146" s="6"/>
    </row>
    <row r="147" spans="1:21">
      <c r="A147" s="89" t="s">
        <v>2145</v>
      </c>
      <c r="B147" s="89" t="s">
        <v>2146</v>
      </c>
      <c r="C147" s="130" t="s">
        <v>7814</v>
      </c>
      <c r="D147" s="130" t="s">
        <v>7814</v>
      </c>
      <c r="E147" s="130" t="s">
        <v>7814</v>
      </c>
      <c r="F147" s="130" t="s">
        <v>7814</v>
      </c>
      <c r="G147" s="130" t="s">
        <v>7814</v>
      </c>
      <c r="H147" s="130" t="s">
        <v>7814</v>
      </c>
      <c r="I147" s="130" t="s">
        <v>7814</v>
      </c>
      <c r="J147" s="130" t="s">
        <v>7814</v>
      </c>
      <c r="K147" s="130" t="s">
        <v>7814</v>
      </c>
      <c r="L147" s="130" t="s">
        <v>7814</v>
      </c>
      <c r="M147" s="130" t="s">
        <v>7814</v>
      </c>
      <c r="N147" s="130">
        <v>4163.0377241770293</v>
      </c>
      <c r="O147" s="130">
        <v>1.039551946302824</v>
      </c>
      <c r="P147" s="130">
        <v>1.2790887007688596</v>
      </c>
      <c r="Q147" s="130">
        <v>0.41858656722984411</v>
      </c>
      <c r="R147" s="130">
        <v>3.8458096839998568E-2</v>
      </c>
      <c r="S147" s="130">
        <v>3.9069953467991692E-3</v>
      </c>
      <c r="T147" s="130">
        <v>4.3495532812809469E-2</v>
      </c>
      <c r="U147" s="6"/>
    </row>
    <row r="148" spans="1:21" ht="25.5">
      <c r="A148" s="89" t="s">
        <v>7656</v>
      </c>
      <c r="B148" s="89" t="s">
        <v>7657</v>
      </c>
      <c r="C148" s="130" t="s">
        <v>7814</v>
      </c>
      <c r="D148" s="130" t="s">
        <v>7814</v>
      </c>
      <c r="E148" s="130" t="s">
        <v>7814</v>
      </c>
      <c r="F148" s="130" t="s">
        <v>7814</v>
      </c>
      <c r="G148" s="130" t="s">
        <v>7814</v>
      </c>
      <c r="H148" s="130" t="s">
        <v>7814</v>
      </c>
      <c r="I148" s="130" t="s">
        <v>7814</v>
      </c>
      <c r="J148" s="130" t="s">
        <v>7814</v>
      </c>
      <c r="K148" s="130" t="s">
        <v>7814</v>
      </c>
      <c r="L148" s="130" t="s">
        <v>7814</v>
      </c>
      <c r="M148" s="130" t="s">
        <v>7814</v>
      </c>
      <c r="N148" s="130" t="s">
        <v>7814</v>
      </c>
      <c r="O148" s="130">
        <v>-1</v>
      </c>
      <c r="P148" s="130" t="s">
        <v>7814</v>
      </c>
      <c r="Q148" s="130" t="s">
        <v>7814</v>
      </c>
      <c r="R148" s="130" t="s">
        <v>7814</v>
      </c>
      <c r="S148" s="130" t="s">
        <v>7814</v>
      </c>
      <c r="T148" s="130">
        <v>43.729638153518835</v>
      </c>
      <c r="U148" s="6"/>
    </row>
    <row r="149" spans="1:21">
      <c r="A149" s="89" t="s">
        <v>324</v>
      </c>
      <c r="B149" s="89" t="s">
        <v>7792</v>
      </c>
      <c r="C149" s="130">
        <v>-2.2607167175487275E-2</v>
      </c>
      <c r="D149" s="130">
        <v>1.5852759386981274E-2</v>
      </c>
      <c r="E149" s="130">
        <v>0.30560915327654037</v>
      </c>
      <c r="F149" s="130">
        <v>0.43455668105531187</v>
      </c>
      <c r="G149" s="130">
        <v>0.14764771062070037</v>
      </c>
      <c r="H149" s="130">
        <v>0.19271814796797782</v>
      </c>
      <c r="I149" s="130">
        <v>-4.7118438737481227E-4</v>
      </c>
      <c r="J149" s="130">
        <v>-0.15124263651609149</v>
      </c>
      <c r="K149" s="130">
        <v>4.506664411530914E-2</v>
      </c>
      <c r="L149" s="130">
        <v>-0.18701682042267675</v>
      </c>
      <c r="M149" s="130">
        <v>0.10156934067109913</v>
      </c>
      <c r="N149" s="130">
        <v>0.14627098475973654</v>
      </c>
      <c r="O149" s="130">
        <v>-6.165662584796805E-2</v>
      </c>
      <c r="P149" s="130">
        <v>-3.0792993420721282E-2</v>
      </c>
      <c r="Q149" s="130">
        <v>1.5727818909683404</v>
      </c>
      <c r="R149" s="130">
        <v>-0.4198572540267056</v>
      </c>
      <c r="S149" s="130">
        <v>-0.3354893490559564</v>
      </c>
      <c r="T149" s="130">
        <v>-0.30056030307515041</v>
      </c>
      <c r="U149" s="6"/>
    </row>
    <row r="150" spans="1:21">
      <c r="A150" s="89" t="s">
        <v>325</v>
      </c>
      <c r="B150" s="89" t="s">
        <v>2157</v>
      </c>
      <c r="C150" s="130">
        <v>-3.0123104717746929E-2</v>
      </c>
      <c r="D150" s="130">
        <v>9.7405996411372264E-2</v>
      </c>
      <c r="E150" s="130">
        <v>0.47278668238238319</v>
      </c>
      <c r="F150" s="130">
        <v>0.55829923319644892</v>
      </c>
      <c r="G150" s="130">
        <v>0.25144590110105236</v>
      </c>
      <c r="H150" s="130">
        <v>0.24166804641967543</v>
      </c>
      <c r="I150" s="130">
        <v>-1.8627402103880142E-2</v>
      </c>
      <c r="J150" s="130">
        <v>6.1292721662242755E-4</v>
      </c>
      <c r="K150" s="130">
        <v>9.0882463579766259E-2</v>
      </c>
      <c r="L150" s="130">
        <v>0.1070675497551723</v>
      </c>
      <c r="M150" s="130">
        <v>0.11085562818098604</v>
      </c>
      <c r="N150" s="130">
        <v>0.12099269816259572</v>
      </c>
      <c r="O150" s="130">
        <v>5.326793101079863E-3</v>
      </c>
      <c r="P150" s="130">
        <v>4.0116402687409014E-2</v>
      </c>
      <c r="Q150" s="130">
        <v>0.71915165702051453</v>
      </c>
      <c r="R150" s="130">
        <v>-0.2022164894119739</v>
      </c>
      <c r="S150" s="130">
        <v>-9.4481038047693144E-2</v>
      </c>
      <c r="T150" s="130">
        <v>-3.9349635581845475E-2</v>
      </c>
      <c r="U150" s="6"/>
    </row>
    <row r="151" spans="1:21">
      <c r="A151" s="89" t="s">
        <v>326</v>
      </c>
      <c r="B151" s="89" t="s">
        <v>2162</v>
      </c>
      <c r="C151" s="130">
        <v>0.72950508860544616</v>
      </c>
      <c r="D151" s="130">
        <v>1.261692855473588</v>
      </c>
      <c r="E151" s="130">
        <v>0.76605811038687444</v>
      </c>
      <c r="F151" s="130">
        <v>0.62509295621554406</v>
      </c>
      <c r="G151" s="130">
        <v>0.42805017275126733</v>
      </c>
      <c r="H151" s="130">
        <v>0.26919442948052019</v>
      </c>
      <c r="I151" s="130">
        <v>0.19817150548701368</v>
      </c>
      <c r="J151" s="130">
        <v>9.8764808430074957E-2</v>
      </c>
      <c r="K151" s="130">
        <v>8.5421871975567276E-2</v>
      </c>
      <c r="L151" s="130">
        <v>0.10384455403652204</v>
      </c>
      <c r="M151" s="130">
        <v>0.11808184057317916</v>
      </c>
      <c r="N151" s="130">
        <v>0.10090780862440907</v>
      </c>
      <c r="O151" s="130">
        <v>6.0741555093784427E-2</v>
      </c>
      <c r="P151" s="130">
        <v>9.2010045346290648E-2</v>
      </c>
      <c r="Q151" s="130">
        <v>0.16469184885689092</v>
      </c>
      <c r="R151" s="130">
        <v>0.11005508936210151</v>
      </c>
      <c r="S151" s="130">
        <v>8.6242437102059366E-2</v>
      </c>
      <c r="T151" s="130">
        <v>8.0475696005019623E-2</v>
      </c>
      <c r="U151" s="6"/>
    </row>
    <row r="152" spans="1:21" ht="25.5">
      <c r="A152" s="89" t="s">
        <v>327</v>
      </c>
      <c r="B152" s="89" t="s">
        <v>84</v>
      </c>
      <c r="C152" s="130">
        <v>0.2349643608595966</v>
      </c>
      <c r="D152" s="130">
        <v>0.26193751033793378</v>
      </c>
      <c r="E152" s="130">
        <v>0.19493585505281885</v>
      </c>
      <c r="F152" s="130">
        <v>0.18052368949619879</v>
      </c>
      <c r="G152" s="130">
        <v>0.16648103250508761</v>
      </c>
      <c r="H152" s="130">
        <v>0.13180919714921702</v>
      </c>
      <c r="I152" s="130">
        <v>0.41032888357853992</v>
      </c>
      <c r="J152" s="130">
        <v>-9.8067014168752853E-2</v>
      </c>
      <c r="K152" s="130">
        <v>3.2601953090373614E-2</v>
      </c>
      <c r="L152" s="130">
        <v>-0.99963845367019022</v>
      </c>
      <c r="M152" s="130">
        <v>-1</v>
      </c>
      <c r="N152" s="130" t="s">
        <v>7814</v>
      </c>
      <c r="O152" s="130" t="s">
        <v>7814</v>
      </c>
      <c r="P152" s="130" t="s">
        <v>7814</v>
      </c>
      <c r="Q152" s="130" t="s">
        <v>7814</v>
      </c>
      <c r="R152" s="130" t="s">
        <v>7814</v>
      </c>
      <c r="S152" s="130" t="s">
        <v>7814</v>
      </c>
      <c r="T152" s="130" t="s">
        <v>7814</v>
      </c>
      <c r="U152" s="6"/>
    </row>
    <row r="153" spans="1:21" ht="25.5">
      <c r="A153" s="89" t="s">
        <v>328</v>
      </c>
      <c r="B153" s="89" t="s">
        <v>83</v>
      </c>
      <c r="C153" s="130">
        <v>0.15117720546270008</v>
      </c>
      <c r="D153" s="130">
        <v>0.15837755248816721</v>
      </c>
      <c r="E153" s="130">
        <v>0.20051046567894981</v>
      </c>
      <c r="F153" s="130">
        <v>0.16333349405136466</v>
      </c>
      <c r="G153" s="130">
        <v>0.20421125552014519</v>
      </c>
      <c r="H153" s="130">
        <v>0.17104453607159464</v>
      </c>
      <c r="I153" s="130">
        <v>0.1898021249903703</v>
      </c>
      <c r="J153" s="130">
        <v>8.1811902335370945E-2</v>
      </c>
      <c r="K153" s="130">
        <v>0.12304307814148996</v>
      </c>
      <c r="L153" s="130">
        <v>-1</v>
      </c>
      <c r="M153" s="130" t="s">
        <v>7814</v>
      </c>
      <c r="N153" s="130" t="s">
        <v>7814</v>
      </c>
      <c r="O153" s="130" t="s">
        <v>7814</v>
      </c>
      <c r="P153" s="130" t="s">
        <v>7814</v>
      </c>
      <c r="Q153" s="130" t="s">
        <v>7814</v>
      </c>
      <c r="R153" s="130" t="s">
        <v>7814</v>
      </c>
      <c r="S153" s="130" t="s">
        <v>7814</v>
      </c>
      <c r="T153" s="130" t="s">
        <v>7814</v>
      </c>
      <c r="U153" s="6"/>
    </row>
    <row r="154" spans="1:21">
      <c r="A154" s="89" t="s">
        <v>329</v>
      </c>
      <c r="B154" s="89" t="s">
        <v>82</v>
      </c>
      <c r="C154" s="130">
        <v>0.10773986833712912</v>
      </c>
      <c r="D154" s="130">
        <v>-6.6055823811998371E-2</v>
      </c>
      <c r="E154" s="130">
        <v>0.15026235263594057</v>
      </c>
      <c r="F154" s="130">
        <v>0.18104342910729199</v>
      </c>
      <c r="G154" s="130">
        <v>0.11437632148433408</v>
      </c>
      <c r="H154" s="130">
        <v>0.17809161758523295</v>
      </c>
      <c r="I154" s="130">
        <v>6.7838382211752091E-2</v>
      </c>
      <c r="J154" s="130">
        <v>-0.1110877992545205</v>
      </c>
      <c r="K154" s="130">
        <v>-3.8973579751785503E-2</v>
      </c>
      <c r="L154" s="130">
        <v>0.32453142467059104</v>
      </c>
      <c r="M154" s="130">
        <v>-0.35822215132283997</v>
      </c>
      <c r="N154" s="130">
        <v>0.10059556918415757</v>
      </c>
      <c r="O154" s="130">
        <v>0.21956610689722145</v>
      </c>
      <c r="P154" s="130">
        <v>8.9092793200074238E-2</v>
      </c>
      <c r="Q154" s="130">
        <v>0.1855107967746068</v>
      </c>
      <c r="R154" s="130">
        <v>0.10146807915051248</v>
      </c>
      <c r="S154" s="130">
        <v>0.24759972450101664</v>
      </c>
      <c r="T154" s="130">
        <v>-3.7893186942041863E-2</v>
      </c>
      <c r="U154" s="6"/>
    </row>
    <row r="155" spans="1:21">
      <c r="A155" s="89" t="s">
        <v>330</v>
      </c>
      <c r="B155" s="89" t="s">
        <v>81</v>
      </c>
      <c r="C155" s="130">
        <v>32.844417771366572</v>
      </c>
      <c r="D155" s="130">
        <v>0.1118574664987857</v>
      </c>
      <c r="E155" s="130">
        <v>1.750625144709006E-2</v>
      </c>
      <c r="F155" s="130">
        <v>0.118185810974202</v>
      </c>
      <c r="G155" s="130">
        <v>-5.0240335402683356E-2</v>
      </c>
      <c r="H155" s="130">
        <v>0.17933959180156633</v>
      </c>
      <c r="I155" s="130">
        <v>0.15612961281570303</v>
      </c>
      <c r="J155" s="130">
        <v>0.31224598493157729</v>
      </c>
      <c r="K155" s="130">
        <v>-4.5342894402715883E-2</v>
      </c>
      <c r="L155" s="130">
        <v>0.82396319119095462</v>
      </c>
      <c r="M155" s="130">
        <v>-1</v>
      </c>
      <c r="N155" s="130" t="s">
        <v>7814</v>
      </c>
      <c r="O155" s="130" t="s">
        <v>7814</v>
      </c>
      <c r="P155" s="130" t="s">
        <v>7814</v>
      </c>
      <c r="Q155" s="130" t="s">
        <v>7814</v>
      </c>
      <c r="R155" s="130" t="s">
        <v>7814</v>
      </c>
      <c r="S155" s="130" t="s">
        <v>7814</v>
      </c>
      <c r="T155" s="130" t="s">
        <v>7814</v>
      </c>
      <c r="U155" s="6"/>
    </row>
    <row r="156" spans="1:21" ht="25.5">
      <c r="A156" s="89" t="s">
        <v>2166</v>
      </c>
      <c r="B156" s="89" t="s">
        <v>2167</v>
      </c>
      <c r="C156" s="130" t="s">
        <v>7814</v>
      </c>
      <c r="D156" s="130" t="s">
        <v>7814</v>
      </c>
      <c r="E156" s="130" t="s">
        <v>7814</v>
      </c>
      <c r="F156" s="130" t="s">
        <v>7814</v>
      </c>
      <c r="G156" s="130" t="s">
        <v>7814</v>
      </c>
      <c r="H156" s="130" t="s">
        <v>7814</v>
      </c>
      <c r="I156" s="130" t="s">
        <v>7814</v>
      </c>
      <c r="J156" s="130" t="s">
        <v>7814</v>
      </c>
      <c r="K156" s="130" t="s">
        <v>7814</v>
      </c>
      <c r="L156" s="130" t="s">
        <v>7814</v>
      </c>
      <c r="M156" s="130" t="s">
        <v>7814</v>
      </c>
      <c r="N156" s="130" t="s">
        <v>7814</v>
      </c>
      <c r="O156" s="130" t="s">
        <v>7814</v>
      </c>
      <c r="P156" s="130" t="s">
        <v>7814</v>
      </c>
      <c r="Q156" s="130" t="s">
        <v>7814</v>
      </c>
      <c r="R156" s="130" t="s">
        <v>7814</v>
      </c>
      <c r="S156" s="130" t="s">
        <v>7814</v>
      </c>
      <c r="T156" s="130" t="s">
        <v>7814</v>
      </c>
      <c r="U156" s="6"/>
    </row>
    <row r="157" spans="1:21" ht="25.5">
      <c r="A157" s="89" t="s">
        <v>2177</v>
      </c>
      <c r="B157" s="89" t="s">
        <v>2178</v>
      </c>
      <c r="C157" s="130" t="s">
        <v>7814</v>
      </c>
      <c r="D157" s="130" t="s">
        <v>7814</v>
      </c>
      <c r="E157" s="130" t="s">
        <v>7814</v>
      </c>
      <c r="F157" s="130" t="s">
        <v>7814</v>
      </c>
      <c r="G157" s="130" t="s">
        <v>7814</v>
      </c>
      <c r="H157" s="130" t="s">
        <v>7814</v>
      </c>
      <c r="I157" s="130" t="s">
        <v>7814</v>
      </c>
      <c r="J157" s="130" t="s">
        <v>7814</v>
      </c>
      <c r="K157" s="130" t="s">
        <v>7814</v>
      </c>
      <c r="L157" s="130" t="s">
        <v>7814</v>
      </c>
      <c r="M157" s="130" t="s">
        <v>7814</v>
      </c>
      <c r="N157" s="130" t="s">
        <v>7814</v>
      </c>
      <c r="O157" s="130" t="s">
        <v>7814</v>
      </c>
      <c r="P157" s="130" t="s">
        <v>7814</v>
      </c>
      <c r="Q157" s="130" t="s">
        <v>7814</v>
      </c>
      <c r="R157" s="130" t="s">
        <v>7814</v>
      </c>
      <c r="S157" s="130" t="s">
        <v>7814</v>
      </c>
      <c r="T157" s="130" t="s">
        <v>7814</v>
      </c>
      <c r="U157" s="6"/>
    </row>
    <row r="158" spans="1:21">
      <c r="A158" s="89" t="s">
        <v>2183</v>
      </c>
      <c r="B158" s="89" t="s">
        <v>2184</v>
      </c>
      <c r="C158" s="130" t="s">
        <v>7814</v>
      </c>
      <c r="D158" s="130" t="s">
        <v>7814</v>
      </c>
      <c r="E158" s="130" t="s">
        <v>7814</v>
      </c>
      <c r="F158" s="130" t="s">
        <v>7814</v>
      </c>
      <c r="G158" s="130" t="s">
        <v>7814</v>
      </c>
      <c r="H158" s="130" t="s">
        <v>7814</v>
      </c>
      <c r="I158" s="130" t="s">
        <v>7814</v>
      </c>
      <c r="J158" s="130" t="s">
        <v>7814</v>
      </c>
      <c r="K158" s="130" t="s">
        <v>7814</v>
      </c>
      <c r="L158" s="130" t="s">
        <v>7814</v>
      </c>
      <c r="M158" s="130" t="s">
        <v>7814</v>
      </c>
      <c r="N158" s="130" t="s">
        <v>7814</v>
      </c>
      <c r="O158" s="130" t="s">
        <v>7814</v>
      </c>
      <c r="P158" s="130" t="s">
        <v>7814</v>
      </c>
      <c r="Q158" s="130" t="s">
        <v>7814</v>
      </c>
      <c r="R158" s="130" t="s">
        <v>7814</v>
      </c>
      <c r="S158" s="130" t="s">
        <v>7814</v>
      </c>
      <c r="T158" s="130" t="s">
        <v>7814</v>
      </c>
      <c r="U158" s="6"/>
    </row>
    <row r="159" spans="1:21">
      <c r="A159" s="89" t="s">
        <v>331</v>
      </c>
      <c r="B159" s="89" t="s">
        <v>80</v>
      </c>
      <c r="C159" s="130">
        <v>1.4247833294515861</v>
      </c>
      <c r="D159" s="130">
        <v>-6.6031736447194289E-2</v>
      </c>
      <c r="E159" s="130">
        <v>-0.42312582562159939</v>
      </c>
      <c r="F159" s="130">
        <v>3.9170072999814343E-2</v>
      </c>
      <c r="G159" s="130">
        <v>0.26578876244029992</v>
      </c>
      <c r="H159" s="130">
        <v>4.9290967882285264E-2</v>
      </c>
      <c r="I159" s="130">
        <v>-0.23736449008587068</v>
      </c>
      <c r="J159" s="130">
        <v>0.11305727075936178</v>
      </c>
      <c r="K159" s="130">
        <v>-0.26395071590493369</v>
      </c>
      <c r="L159" s="130">
        <v>-0.12667503200617347</v>
      </c>
      <c r="M159" s="130">
        <v>0.47791267978147522</v>
      </c>
      <c r="N159" s="130">
        <v>0.36861469254254708</v>
      </c>
      <c r="O159" s="130">
        <v>0.1203259510838508</v>
      </c>
      <c r="P159" s="130">
        <v>6.0545911395601948E-2</v>
      </c>
      <c r="Q159" s="130">
        <v>0.28600983359444876</v>
      </c>
      <c r="R159" s="130">
        <v>0.33874901213006536</v>
      </c>
      <c r="S159" s="130">
        <v>-5.7756471952073341E-2</v>
      </c>
      <c r="T159" s="130">
        <v>0.5997520539756469</v>
      </c>
      <c r="U159" s="6"/>
    </row>
    <row r="160" spans="1:21">
      <c r="A160" s="89" t="s">
        <v>2225</v>
      </c>
      <c r="B160" s="89" t="s">
        <v>122</v>
      </c>
      <c r="C160" s="130" t="s">
        <v>7814</v>
      </c>
      <c r="D160" s="130" t="s">
        <v>7814</v>
      </c>
      <c r="E160" s="130" t="s">
        <v>7814</v>
      </c>
      <c r="F160" s="130" t="s">
        <v>7814</v>
      </c>
      <c r="G160" s="130" t="s">
        <v>7814</v>
      </c>
      <c r="H160" s="130" t="s">
        <v>7814</v>
      </c>
      <c r="I160" s="130" t="s">
        <v>7814</v>
      </c>
      <c r="J160" s="130" t="s">
        <v>7814</v>
      </c>
      <c r="K160" s="130" t="s">
        <v>7814</v>
      </c>
      <c r="L160" s="130" t="s">
        <v>7814</v>
      </c>
      <c r="M160" s="130" t="s">
        <v>7814</v>
      </c>
      <c r="N160" s="130">
        <v>-0.34092094765854619</v>
      </c>
      <c r="O160" s="130">
        <v>0.14030935143139533</v>
      </c>
      <c r="P160" s="130">
        <v>0.43742019237690499</v>
      </c>
      <c r="Q160" s="130">
        <v>7.6330671513086257E-2</v>
      </c>
      <c r="R160" s="130">
        <v>2.0922377407708304E-3</v>
      </c>
      <c r="S160" s="130">
        <v>0.15857869619141796</v>
      </c>
      <c r="T160" s="130">
        <v>-6.1777251122674508E-2</v>
      </c>
      <c r="U160" s="6"/>
    </row>
    <row r="161" spans="1:21" ht="25.5">
      <c r="A161" s="89" t="s">
        <v>2238</v>
      </c>
      <c r="B161" s="89" t="s">
        <v>7664</v>
      </c>
      <c r="C161" s="130" t="s">
        <v>7814</v>
      </c>
      <c r="D161" s="130" t="s">
        <v>7814</v>
      </c>
      <c r="E161" s="130" t="s">
        <v>7814</v>
      </c>
      <c r="F161" s="130" t="s">
        <v>7814</v>
      </c>
      <c r="G161" s="130" t="s">
        <v>7814</v>
      </c>
      <c r="H161" s="130" t="s">
        <v>7814</v>
      </c>
      <c r="I161" s="130" t="s">
        <v>7814</v>
      </c>
      <c r="J161" s="130" t="s">
        <v>7814</v>
      </c>
      <c r="K161" s="130" t="s">
        <v>7814</v>
      </c>
      <c r="L161" s="130" t="s">
        <v>7814</v>
      </c>
      <c r="M161" s="130" t="s">
        <v>7814</v>
      </c>
      <c r="N161" s="130">
        <v>-5.6284339965784524E-2</v>
      </c>
      <c r="O161" s="130">
        <v>0.39888064581734439</v>
      </c>
      <c r="P161" s="130">
        <v>0.2177357625135119</v>
      </c>
      <c r="Q161" s="130">
        <v>0.15370020554535313</v>
      </c>
      <c r="R161" s="130">
        <v>0.33251359374998479</v>
      </c>
      <c r="S161" s="130">
        <v>0.40254002426619273</v>
      </c>
      <c r="T161" s="130">
        <v>-0.63260902887596016</v>
      </c>
      <c r="U161" s="6"/>
    </row>
    <row r="162" spans="1:21">
      <c r="A162" s="89" t="s">
        <v>2260</v>
      </c>
      <c r="B162" s="89" t="s">
        <v>120</v>
      </c>
      <c r="C162" s="130" t="s">
        <v>7814</v>
      </c>
      <c r="D162" s="130" t="s">
        <v>7814</v>
      </c>
      <c r="E162" s="130" t="s">
        <v>7814</v>
      </c>
      <c r="F162" s="130" t="s">
        <v>7814</v>
      </c>
      <c r="G162" s="130" t="s">
        <v>7814</v>
      </c>
      <c r="H162" s="130" t="s">
        <v>7814</v>
      </c>
      <c r="I162" s="130" t="s">
        <v>7814</v>
      </c>
      <c r="J162" s="130" t="s">
        <v>7814</v>
      </c>
      <c r="K162" s="130" t="s">
        <v>7814</v>
      </c>
      <c r="L162" s="130" t="s">
        <v>7814</v>
      </c>
      <c r="M162" s="130" t="s">
        <v>7814</v>
      </c>
      <c r="N162" s="130">
        <v>3.2698696057463117E-2</v>
      </c>
      <c r="O162" s="130">
        <v>0.71271261015725607</v>
      </c>
      <c r="P162" s="130">
        <v>2.0677102293186422E-2</v>
      </c>
      <c r="Q162" s="130">
        <v>0.31285666792654387</v>
      </c>
      <c r="R162" s="130">
        <v>0.15630318764208306</v>
      </c>
      <c r="S162" s="130">
        <v>0.40523218275494788</v>
      </c>
      <c r="T162" s="130">
        <v>-1.907580919438451E-3</v>
      </c>
      <c r="U162" s="6"/>
    </row>
    <row r="163" spans="1:21">
      <c r="A163" s="89" t="s">
        <v>2273</v>
      </c>
      <c r="B163" s="89" t="s">
        <v>119</v>
      </c>
      <c r="C163" s="130" t="s">
        <v>7814</v>
      </c>
      <c r="D163" s="130" t="s">
        <v>7814</v>
      </c>
      <c r="E163" s="130" t="s">
        <v>7814</v>
      </c>
      <c r="F163" s="130" t="s">
        <v>7814</v>
      </c>
      <c r="G163" s="130" t="s">
        <v>7814</v>
      </c>
      <c r="H163" s="130" t="s">
        <v>7814</v>
      </c>
      <c r="I163" s="130" t="s">
        <v>7814</v>
      </c>
      <c r="J163" s="130" t="s">
        <v>7814</v>
      </c>
      <c r="K163" s="130" t="s">
        <v>7814</v>
      </c>
      <c r="L163" s="130" t="s">
        <v>7814</v>
      </c>
      <c r="M163" s="130" t="s">
        <v>7814</v>
      </c>
      <c r="N163" s="130">
        <v>-0.52673952690748871</v>
      </c>
      <c r="O163" s="130">
        <v>-0.15796894780371207</v>
      </c>
      <c r="P163" s="130">
        <v>-0.11871233206957377</v>
      </c>
      <c r="Q163" s="130">
        <v>-1.934941731425821E-2</v>
      </c>
      <c r="R163" s="130">
        <v>-3.8298293836915076E-2</v>
      </c>
      <c r="S163" s="130">
        <v>0.17418442163862635</v>
      </c>
      <c r="T163" s="130">
        <v>-0.17929752441037411</v>
      </c>
      <c r="U163" s="6"/>
    </row>
    <row r="164" spans="1:21">
      <c r="A164" s="89" t="s">
        <v>332</v>
      </c>
      <c r="B164" s="89" t="s">
        <v>79</v>
      </c>
      <c r="C164" s="130">
        <v>-1.6810317394618579E-2</v>
      </c>
      <c r="D164" s="130">
        <v>-5.2334126423748129E-2</v>
      </c>
      <c r="E164" s="130">
        <v>6.2427576888786307E-2</v>
      </c>
      <c r="F164" s="130">
        <v>0.24447832180981233</v>
      </c>
      <c r="G164" s="130">
        <v>-5.7722406960338812E-3</v>
      </c>
      <c r="H164" s="130">
        <v>0.12562664086300157</v>
      </c>
      <c r="I164" s="130">
        <v>-0.16057071065544515</v>
      </c>
      <c r="J164" s="130">
        <v>0.60471490624567181</v>
      </c>
      <c r="K164" s="130">
        <v>1.6915893883199695E-2</v>
      </c>
      <c r="L164" s="130">
        <v>-2.1326215693999062E-2</v>
      </c>
      <c r="M164" s="130">
        <v>-1</v>
      </c>
      <c r="N164" s="130" t="s">
        <v>7814</v>
      </c>
      <c r="O164" s="130" t="s">
        <v>7814</v>
      </c>
      <c r="P164" s="130" t="s">
        <v>7814</v>
      </c>
      <c r="Q164" s="130" t="s">
        <v>7814</v>
      </c>
      <c r="R164" s="130" t="s">
        <v>7814</v>
      </c>
      <c r="S164" s="130" t="s">
        <v>7814</v>
      </c>
      <c r="T164" s="130" t="s">
        <v>7814</v>
      </c>
      <c r="U164" s="6"/>
    </row>
    <row r="165" spans="1:21">
      <c r="A165" s="89" t="s">
        <v>333</v>
      </c>
      <c r="B165" s="89" t="s">
        <v>78</v>
      </c>
      <c r="C165" s="130">
        <v>0.79817208653563121</v>
      </c>
      <c r="D165" s="130">
        <v>-0.75613334359974349</v>
      </c>
      <c r="E165" s="130">
        <v>-3.9383021974727872E-2</v>
      </c>
      <c r="F165" s="130">
        <v>0.11849569961824358</v>
      </c>
      <c r="G165" s="130">
        <v>0.30436655729988149</v>
      </c>
      <c r="H165" s="130">
        <v>0.11521340505960875</v>
      </c>
      <c r="I165" s="130">
        <v>-8.0262379349619328E-2</v>
      </c>
      <c r="J165" s="130">
        <v>-2.1546472034525199E-2</v>
      </c>
      <c r="K165" s="130">
        <v>0.25235854291285076</v>
      </c>
      <c r="L165" s="130">
        <v>-1.0733004520573464E-2</v>
      </c>
      <c r="M165" s="130">
        <v>-1</v>
      </c>
      <c r="N165" s="130" t="s">
        <v>7814</v>
      </c>
      <c r="O165" s="130" t="s">
        <v>7814</v>
      </c>
      <c r="P165" s="130" t="s">
        <v>7814</v>
      </c>
      <c r="Q165" s="130" t="s">
        <v>7814</v>
      </c>
      <c r="R165" s="130" t="s">
        <v>7814</v>
      </c>
      <c r="S165" s="130" t="s">
        <v>7814</v>
      </c>
      <c r="T165" s="130" t="s">
        <v>7814</v>
      </c>
      <c r="U165" s="6"/>
    </row>
    <row r="166" spans="1:21">
      <c r="A166" s="89" t="s">
        <v>334</v>
      </c>
      <c r="B166" s="89" t="s">
        <v>77</v>
      </c>
      <c r="C166" s="130">
        <v>-0.26776780927382926</v>
      </c>
      <c r="D166" s="130">
        <v>-7.0869001365323703E-2</v>
      </c>
      <c r="E166" s="130">
        <v>7.448792991238129E-2</v>
      </c>
      <c r="F166" s="130">
        <v>2.9192344808629311E-2</v>
      </c>
      <c r="G166" s="130">
        <v>-0.20518639665532512</v>
      </c>
      <c r="H166" s="130">
        <v>0.1144964683186398</v>
      </c>
      <c r="I166" s="130">
        <v>0.87260120194774871</v>
      </c>
      <c r="J166" s="130">
        <v>1.1105779262067981</v>
      </c>
      <c r="K166" s="130">
        <v>4.3484390035160914E-2</v>
      </c>
      <c r="L166" s="130">
        <v>-7.9391259507465728E-2</v>
      </c>
      <c r="M166" s="130">
        <v>-1</v>
      </c>
      <c r="N166" s="130" t="s">
        <v>7814</v>
      </c>
      <c r="O166" s="130" t="s">
        <v>7814</v>
      </c>
      <c r="P166" s="130" t="s">
        <v>7814</v>
      </c>
      <c r="Q166" s="130" t="s">
        <v>7814</v>
      </c>
      <c r="R166" s="130" t="s">
        <v>7814</v>
      </c>
      <c r="S166" s="130" t="s">
        <v>7814</v>
      </c>
      <c r="T166" s="130" t="s">
        <v>7814</v>
      </c>
      <c r="U166" s="6"/>
    </row>
    <row r="167" spans="1:21" ht="25.5">
      <c r="A167" s="89" t="s">
        <v>335</v>
      </c>
      <c r="B167" s="89" t="s">
        <v>76</v>
      </c>
      <c r="C167" s="130">
        <v>-0.16519803568813307</v>
      </c>
      <c r="D167" s="130">
        <v>-0.16386213355357726</v>
      </c>
      <c r="E167" s="130">
        <v>-5.9199644974261778E-2</v>
      </c>
      <c r="F167" s="130">
        <v>9.9990347696504722E-2</v>
      </c>
      <c r="G167" s="130">
        <v>1.8837396800153732</v>
      </c>
      <c r="H167" s="130">
        <v>-0.58745580912414019</v>
      </c>
      <c r="I167" s="130">
        <v>10.605566422899754</v>
      </c>
      <c r="J167" s="130">
        <v>0.12756190860986205</v>
      </c>
      <c r="K167" s="130">
        <v>1.6587706277576331E-2</v>
      </c>
      <c r="L167" s="130">
        <v>-0.72023898273170484</v>
      </c>
      <c r="M167" s="130">
        <v>-1</v>
      </c>
      <c r="N167" s="130" t="s">
        <v>7814</v>
      </c>
      <c r="O167" s="130" t="s">
        <v>7814</v>
      </c>
      <c r="P167" s="130" t="s">
        <v>7814</v>
      </c>
      <c r="Q167" s="130" t="s">
        <v>7814</v>
      </c>
      <c r="R167" s="130" t="s">
        <v>7814</v>
      </c>
      <c r="S167" s="130" t="s">
        <v>7814</v>
      </c>
      <c r="T167" s="130" t="s">
        <v>7814</v>
      </c>
      <c r="U167" s="6"/>
    </row>
    <row r="168" spans="1:21" ht="25.5">
      <c r="A168" s="89" t="s">
        <v>336</v>
      </c>
      <c r="B168" s="89" t="s">
        <v>75</v>
      </c>
      <c r="C168" s="130">
        <v>-0.53131309297109386</v>
      </c>
      <c r="D168" s="130">
        <v>4.0028796676350398E-2</v>
      </c>
      <c r="E168" s="130">
        <v>3.1740115044076145E-2</v>
      </c>
      <c r="F168" s="130">
        <v>-7.8796015207925896E-2</v>
      </c>
      <c r="G168" s="130">
        <v>1.1935100954253119</v>
      </c>
      <c r="H168" s="130">
        <v>0.15356821652919272</v>
      </c>
      <c r="I168" s="130">
        <v>2.2523152505011717</v>
      </c>
      <c r="J168" s="130">
        <v>2.7067552904810674</v>
      </c>
      <c r="K168" s="130">
        <v>1.3145436568006375E-2</v>
      </c>
      <c r="L168" s="130">
        <v>-4.386285252245814E-2</v>
      </c>
      <c r="M168" s="130">
        <v>-1</v>
      </c>
      <c r="N168" s="130" t="s">
        <v>7814</v>
      </c>
      <c r="O168" s="130" t="s">
        <v>7814</v>
      </c>
      <c r="P168" s="130" t="s">
        <v>7814</v>
      </c>
      <c r="Q168" s="130" t="s">
        <v>7814</v>
      </c>
      <c r="R168" s="130" t="s">
        <v>7814</v>
      </c>
      <c r="S168" s="130" t="s">
        <v>7814</v>
      </c>
      <c r="T168" s="130" t="s">
        <v>7814</v>
      </c>
      <c r="U168" s="6"/>
    </row>
    <row r="169" spans="1:21">
      <c r="A169" s="89" t="s">
        <v>337</v>
      </c>
      <c r="B169" s="89" t="s">
        <v>74</v>
      </c>
      <c r="C169" s="130">
        <v>0.30202012252285337</v>
      </c>
      <c r="D169" s="130">
        <v>-0.37842640728158916</v>
      </c>
      <c r="E169" s="130">
        <v>0.44255964306891382</v>
      </c>
      <c r="F169" s="130">
        <v>1.1812744259894141</v>
      </c>
      <c r="G169" s="130">
        <v>1.1221120551370487</v>
      </c>
      <c r="H169" s="130">
        <v>0.366347058897313</v>
      </c>
      <c r="I169" s="130">
        <v>-0.48272337615722782</v>
      </c>
      <c r="J169" s="130">
        <v>1.0189835791717607</v>
      </c>
      <c r="K169" s="130">
        <v>-0.19664613960297728</v>
      </c>
      <c r="L169" s="130">
        <v>0.28334765770073189</v>
      </c>
      <c r="M169" s="130">
        <v>0.33173162240858312</v>
      </c>
      <c r="N169" s="130">
        <v>-0.3575407371140743</v>
      </c>
      <c r="O169" s="130">
        <v>0.35882248400607319</v>
      </c>
      <c r="P169" s="130">
        <v>0.24932481104049553</v>
      </c>
      <c r="Q169" s="130">
        <v>1.403241778068498E-4</v>
      </c>
      <c r="R169" s="130">
        <v>0.91081577828530147</v>
      </c>
      <c r="S169" s="130">
        <v>7.3702980400716545E-2</v>
      </c>
      <c r="T169" s="130">
        <v>4.3547243864194649E-3</v>
      </c>
      <c r="U169" s="6"/>
    </row>
    <row r="170" spans="1:21">
      <c r="A170" s="89" t="s">
        <v>338</v>
      </c>
      <c r="B170" s="89" t="s">
        <v>73</v>
      </c>
      <c r="C170" s="130">
        <v>-7.7926205476376409E-2</v>
      </c>
      <c r="D170" s="130">
        <v>0.27368376291924612</v>
      </c>
      <c r="E170" s="130">
        <v>6.2180680917194309E-2</v>
      </c>
      <c r="F170" s="130">
        <v>-0.25731094220437167</v>
      </c>
      <c r="G170" s="130">
        <v>8.6265474875015791E-3</v>
      </c>
      <c r="H170" s="130">
        <v>-2.6466726188041356E-2</v>
      </c>
      <c r="I170" s="130">
        <v>-0.18122672326199396</v>
      </c>
      <c r="J170" s="130">
        <v>0.30747143061795912</v>
      </c>
      <c r="K170" s="130">
        <v>3.1583363954934551E-3</v>
      </c>
      <c r="L170" s="130">
        <v>0.1221217652465223</v>
      </c>
      <c r="M170" s="130">
        <v>-1</v>
      </c>
      <c r="N170" s="130" t="s">
        <v>7814</v>
      </c>
      <c r="O170" s="130" t="s">
        <v>7814</v>
      </c>
      <c r="P170" s="130" t="s">
        <v>7814</v>
      </c>
      <c r="Q170" s="130" t="s">
        <v>7814</v>
      </c>
      <c r="R170" s="130" t="s">
        <v>7814</v>
      </c>
      <c r="S170" s="130" t="s">
        <v>7814</v>
      </c>
      <c r="T170" s="130" t="s">
        <v>7814</v>
      </c>
      <c r="U170" s="6"/>
    </row>
    <row r="171" spans="1:21">
      <c r="A171" s="89" t="s">
        <v>339</v>
      </c>
      <c r="B171" s="89" t="s">
        <v>72</v>
      </c>
      <c r="C171" s="130">
        <v>-0.13864272425992419</v>
      </c>
      <c r="D171" s="130">
        <v>6.058194154130625E-2</v>
      </c>
      <c r="E171" s="130">
        <v>0.19123865998766121</v>
      </c>
      <c r="F171" s="130">
        <v>5.2355715050543594E-2</v>
      </c>
      <c r="G171" s="130">
        <v>-0.13507906901678868</v>
      </c>
      <c r="H171" s="130">
        <v>-0.15980515015964381</v>
      </c>
      <c r="I171" s="130">
        <v>1.2138981788721193E-2</v>
      </c>
      <c r="J171" s="130">
        <v>0.11173832682354634</v>
      </c>
      <c r="K171" s="130">
        <v>-0.15935127783146064</v>
      </c>
      <c r="L171" s="130">
        <v>1.9157522478031597E-2</v>
      </c>
      <c r="M171" s="130">
        <v>-1</v>
      </c>
      <c r="N171" s="130" t="s">
        <v>7814</v>
      </c>
      <c r="O171" s="130" t="s">
        <v>7814</v>
      </c>
      <c r="P171" s="130" t="s">
        <v>7814</v>
      </c>
      <c r="Q171" s="130" t="s">
        <v>7814</v>
      </c>
      <c r="R171" s="130" t="s">
        <v>7814</v>
      </c>
      <c r="S171" s="130" t="s">
        <v>7814</v>
      </c>
      <c r="T171" s="130" t="s">
        <v>7814</v>
      </c>
      <c r="U171" s="6"/>
    </row>
    <row r="172" spans="1:21">
      <c r="A172" s="89" t="s">
        <v>340</v>
      </c>
      <c r="B172" s="89" t="s">
        <v>214</v>
      </c>
      <c r="C172" s="130">
        <v>-8.7898436287314752E-6</v>
      </c>
      <c r="D172" s="130">
        <v>0</v>
      </c>
      <c r="E172" s="130">
        <v>4.6879578083797169E-2</v>
      </c>
      <c r="F172" s="130">
        <v>-0.95521970333053452</v>
      </c>
      <c r="G172" s="130">
        <v>0</v>
      </c>
      <c r="H172" s="130">
        <v>-1</v>
      </c>
      <c r="I172" s="130" t="s">
        <v>7814</v>
      </c>
      <c r="J172" s="130" t="s">
        <v>7814</v>
      </c>
      <c r="K172" s="130">
        <v>-1</v>
      </c>
      <c r="L172" s="130" t="s">
        <v>7814</v>
      </c>
      <c r="M172" s="130" t="s">
        <v>7814</v>
      </c>
      <c r="N172" s="130" t="s">
        <v>7814</v>
      </c>
      <c r="O172" s="130" t="s">
        <v>7814</v>
      </c>
      <c r="P172" s="130" t="s">
        <v>7814</v>
      </c>
      <c r="Q172" s="130" t="s">
        <v>7814</v>
      </c>
      <c r="R172" s="130" t="s">
        <v>7814</v>
      </c>
      <c r="S172" s="130" t="s">
        <v>7814</v>
      </c>
      <c r="T172" s="130" t="s">
        <v>7814</v>
      </c>
      <c r="U172" s="6"/>
    </row>
    <row r="173" spans="1:21">
      <c r="A173" s="89" t="s">
        <v>341</v>
      </c>
      <c r="B173" s="89" t="s">
        <v>71</v>
      </c>
      <c r="C173" s="130">
        <v>9.2766900731351409E-3</v>
      </c>
      <c r="D173" s="130">
        <v>0.10501791594642662</v>
      </c>
      <c r="E173" s="130">
        <v>0.77657102121707267</v>
      </c>
      <c r="F173" s="130">
        <v>11.534860385982432</v>
      </c>
      <c r="G173" s="130">
        <v>1.0718513275758998</v>
      </c>
      <c r="H173" s="130">
        <v>0.10471273157994831</v>
      </c>
      <c r="I173" s="130">
        <v>7.0880917285401468E-2</v>
      </c>
      <c r="J173" s="130">
        <v>-0.54592309876056222</v>
      </c>
      <c r="K173" s="130">
        <v>0.34436149138323957</v>
      </c>
      <c r="L173" s="130">
        <v>-1</v>
      </c>
      <c r="M173" s="130" t="s">
        <v>7814</v>
      </c>
      <c r="N173" s="130" t="s">
        <v>7814</v>
      </c>
      <c r="O173" s="130" t="s">
        <v>7814</v>
      </c>
      <c r="P173" s="130" t="s">
        <v>7814</v>
      </c>
      <c r="Q173" s="130" t="s">
        <v>7814</v>
      </c>
      <c r="R173" s="130" t="s">
        <v>7814</v>
      </c>
      <c r="S173" s="130" t="s">
        <v>7814</v>
      </c>
      <c r="T173" s="130" t="s">
        <v>7814</v>
      </c>
      <c r="U173" s="6"/>
    </row>
    <row r="174" spans="1:21" ht="25.5">
      <c r="A174" s="89" t="s">
        <v>342</v>
      </c>
      <c r="B174" s="89" t="s">
        <v>172</v>
      </c>
      <c r="C174" s="130">
        <v>0.56438761405967441</v>
      </c>
      <c r="D174" s="130">
        <v>0.4734669393855957</v>
      </c>
      <c r="E174" s="130">
        <v>-0.71089456873273993</v>
      </c>
      <c r="F174" s="130">
        <v>1.7972645113632431</v>
      </c>
      <c r="G174" s="130">
        <v>9.3195407345177799</v>
      </c>
      <c r="H174" s="130">
        <v>0.49720143845367759</v>
      </c>
      <c r="I174" s="130">
        <v>0.31222300975898709</v>
      </c>
      <c r="J174" s="130">
        <v>0.24544991743441136</v>
      </c>
      <c r="K174" s="130">
        <v>-0.9462688621251707</v>
      </c>
      <c r="L174" s="130">
        <v>-1</v>
      </c>
      <c r="M174" s="130" t="s">
        <v>7814</v>
      </c>
      <c r="N174" s="130" t="s">
        <v>7814</v>
      </c>
      <c r="O174" s="130" t="s">
        <v>7814</v>
      </c>
      <c r="P174" s="130" t="s">
        <v>7814</v>
      </c>
      <c r="Q174" s="130" t="s">
        <v>7814</v>
      </c>
      <c r="R174" s="130" t="s">
        <v>7814</v>
      </c>
      <c r="S174" s="130" t="s">
        <v>7814</v>
      </c>
      <c r="T174" s="130" t="s">
        <v>7814</v>
      </c>
      <c r="U174" s="6"/>
    </row>
    <row r="175" spans="1:21">
      <c r="A175" s="89" t="s">
        <v>2298</v>
      </c>
      <c r="B175" s="89" t="s">
        <v>2299</v>
      </c>
      <c r="C175" s="130" t="s">
        <v>7814</v>
      </c>
      <c r="D175" s="130" t="s">
        <v>7814</v>
      </c>
      <c r="E175" s="130" t="s">
        <v>7814</v>
      </c>
      <c r="F175" s="130" t="s">
        <v>7814</v>
      </c>
      <c r="G175" s="130" t="s">
        <v>7814</v>
      </c>
      <c r="H175" s="130" t="s">
        <v>7814</v>
      </c>
      <c r="I175" s="130" t="s">
        <v>7814</v>
      </c>
      <c r="J175" s="130" t="s">
        <v>7814</v>
      </c>
      <c r="K175" s="130" t="s">
        <v>7814</v>
      </c>
      <c r="L175" s="130" t="s">
        <v>7814</v>
      </c>
      <c r="M175" s="130" t="s">
        <v>7814</v>
      </c>
      <c r="N175" s="130">
        <v>-6.5522599878671262E-2</v>
      </c>
      <c r="O175" s="130">
        <v>0.62622455401304822</v>
      </c>
      <c r="P175" s="130">
        <v>0.27372294589274571</v>
      </c>
      <c r="Q175" s="130">
        <v>6.396600730549995E-2</v>
      </c>
      <c r="R175" s="130">
        <v>-0.11680236965376722</v>
      </c>
      <c r="S175" s="130">
        <v>-3.9067352287245782E-2</v>
      </c>
      <c r="T175" s="130">
        <v>-0.17309740086071501</v>
      </c>
      <c r="U175" s="6"/>
    </row>
    <row r="176" spans="1:21" ht="25.5">
      <c r="A176" s="89" t="s">
        <v>2305</v>
      </c>
      <c r="B176" s="89" t="s">
        <v>2306</v>
      </c>
      <c r="C176" s="130" t="s">
        <v>7814</v>
      </c>
      <c r="D176" s="130" t="s">
        <v>7814</v>
      </c>
      <c r="E176" s="130" t="s">
        <v>7814</v>
      </c>
      <c r="F176" s="130" t="s">
        <v>7814</v>
      </c>
      <c r="G176" s="130" t="s">
        <v>7814</v>
      </c>
      <c r="H176" s="130" t="s">
        <v>7814</v>
      </c>
      <c r="I176" s="130" t="s">
        <v>7814</v>
      </c>
      <c r="J176" s="130" t="s">
        <v>7814</v>
      </c>
      <c r="K176" s="130" t="s">
        <v>7814</v>
      </c>
      <c r="L176" s="130" t="s">
        <v>7814</v>
      </c>
      <c r="M176" s="130" t="s">
        <v>7814</v>
      </c>
      <c r="N176" s="130">
        <v>1.624944030370612E-2</v>
      </c>
      <c r="O176" s="130">
        <v>0.36011451800181216</v>
      </c>
      <c r="P176" s="130">
        <v>-5.7217642057548201E-2</v>
      </c>
      <c r="Q176" s="130">
        <v>5.0953661327882038E-2</v>
      </c>
      <c r="R176" s="130">
        <v>-7.6376508463627979E-2</v>
      </c>
      <c r="S176" s="130">
        <v>0.14763003586791501</v>
      </c>
      <c r="T176" s="130">
        <v>3.1125692911664844E-2</v>
      </c>
      <c r="U176" s="6"/>
    </row>
    <row r="177" spans="1:21" ht="25.5">
      <c r="A177" s="89" t="s">
        <v>7785</v>
      </c>
      <c r="B177" s="89" t="s">
        <v>7786</v>
      </c>
      <c r="C177" s="130" t="s">
        <v>7814</v>
      </c>
      <c r="D177" s="130" t="s">
        <v>7814</v>
      </c>
      <c r="E177" s="130" t="s">
        <v>7814</v>
      </c>
      <c r="F177" s="130" t="s">
        <v>7814</v>
      </c>
      <c r="G177" s="130" t="s">
        <v>7814</v>
      </c>
      <c r="H177" s="130" t="s">
        <v>7814</v>
      </c>
      <c r="I177" s="130" t="s">
        <v>7814</v>
      </c>
      <c r="J177" s="130" t="s">
        <v>7814</v>
      </c>
      <c r="K177" s="130" t="s">
        <v>7814</v>
      </c>
      <c r="L177" s="130" t="s">
        <v>7814</v>
      </c>
      <c r="M177" s="130" t="s">
        <v>7814</v>
      </c>
      <c r="N177" s="130" t="s">
        <v>7814</v>
      </c>
      <c r="O177" s="130" t="s">
        <v>7814</v>
      </c>
      <c r="P177" s="130" t="s">
        <v>7814</v>
      </c>
      <c r="Q177" s="130" t="s">
        <v>7814</v>
      </c>
      <c r="R177" s="130" t="s">
        <v>7814</v>
      </c>
      <c r="S177" s="130">
        <v>-1</v>
      </c>
      <c r="T177" s="130" t="s">
        <v>7814</v>
      </c>
      <c r="U177" s="6"/>
    </row>
    <row r="178" spans="1:21">
      <c r="A178" s="89" t="s">
        <v>2311</v>
      </c>
      <c r="B178" s="89" t="s">
        <v>93</v>
      </c>
      <c r="C178" s="130" t="s">
        <v>7814</v>
      </c>
      <c r="D178" s="130" t="s">
        <v>7814</v>
      </c>
      <c r="E178" s="130" t="s">
        <v>7814</v>
      </c>
      <c r="F178" s="130" t="s">
        <v>7814</v>
      </c>
      <c r="G178" s="130" t="s">
        <v>7814</v>
      </c>
      <c r="H178" s="130" t="s">
        <v>7814</v>
      </c>
      <c r="I178" s="130" t="s">
        <v>7814</v>
      </c>
      <c r="J178" s="130" t="s">
        <v>7814</v>
      </c>
      <c r="K178" s="130" t="s">
        <v>7814</v>
      </c>
      <c r="L178" s="130" t="s">
        <v>7814</v>
      </c>
      <c r="M178" s="130" t="s">
        <v>7814</v>
      </c>
      <c r="N178" s="130">
        <v>0.38175124159319207</v>
      </c>
      <c r="O178" s="130">
        <v>-3.5667336427403051E-2</v>
      </c>
      <c r="P178" s="130">
        <v>2.4196273929603329E-2</v>
      </c>
      <c r="Q178" s="130">
        <v>2.0357446197170725E-2</v>
      </c>
      <c r="R178" s="130">
        <v>1.2294179029515018E-2</v>
      </c>
      <c r="S178" s="130">
        <v>3.9320938566185459E-2</v>
      </c>
      <c r="T178" s="130">
        <v>-2.8655352103162259E-2</v>
      </c>
      <c r="U178" s="6"/>
    </row>
    <row r="179" spans="1:21" ht="25.5">
      <c r="A179" s="89" t="s">
        <v>2318</v>
      </c>
      <c r="B179" s="89" t="s">
        <v>2319</v>
      </c>
      <c r="C179" s="130" t="s">
        <v>7814</v>
      </c>
      <c r="D179" s="130" t="s">
        <v>7814</v>
      </c>
      <c r="E179" s="130" t="s">
        <v>7814</v>
      </c>
      <c r="F179" s="130" t="s">
        <v>7814</v>
      </c>
      <c r="G179" s="130" t="s">
        <v>7814</v>
      </c>
      <c r="H179" s="130" t="s">
        <v>7814</v>
      </c>
      <c r="I179" s="130" t="s">
        <v>7814</v>
      </c>
      <c r="J179" s="130" t="s">
        <v>7814</v>
      </c>
      <c r="K179" s="130" t="s">
        <v>7814</v>
      </c>
      <c r="L179" s="130" t="s">
        <v>7814</v>
      </c>
      <c r="M179" s="130" t="s">
        <v>7814</v>
      </c>
      <c r="N179" s="130">
        <v>2.7766931387783895</v>
      </c>
      <c r="O179" s="130">
        <v>0.15023505977117457</v>
      </c>
      <c r="P179" s="130">
        <v>0.17776655673195951</v>
      </c>
      <c r="Q179" s="130">
        <v>0.14252622961356853</v>
      </c>
      <c r="R179" s="130">
        <v>0.10526970018836024</v>
      </c>
      <c r="S179" s="130">
        <v>9.7385183117721708E-2</v>
      </c>
      <c r="T179" s="130">
        <v>6.9602603069801358E-2</v>
      </c>
      <c r="U179" s="6"/>
    </row>
    <row r="180" spans="1:21" ht="25.5">
      <c r="A180" s="89" t="s">
        <v>2322</v>
      </c>
      <c r="B180" s="89" t="s">
        <v>2323</v>
      </c>
      <c r="C180" s="130" t="s">
        <v>7814</v>
      </c>
      <c r="D180" s="130" t="s">
        <v>7814</v>
      </c>
      <c r="E180" s="130" t="s">
        <v>7814</v>
      </c>
      <c r="F180" s="130" t="s">
        <v>7814</v>
      </c>
      <c r="G180" s="130" t="s">
        <v>7814</v>
      </c>
      <c r="H180" s="130" t="s">
        <v>7814</v>
      </c>
      <c r="I180" s="130" t="s">
        <v>7814</v>
      </c>
      <c r="J180" s="130" t="s">
        <v>7814</v>
      </c>
      <c r="K180" s="130" t="s">
        <v>7814</v>
      </c>
      <c r="L180" s="130" t="s">
        <v>7814</v>
      </c>
      <c r="M180" s="130" t="s">
        <v>7814</v>
      </c>
      <c r="N180" s="130">
        <v>2.2237225974154149</v>
      </c>
      <c r="O180" s="130">
        <v>3.3796377886638806E-2</v>
      </c>
      <c r="P180" s="130">
        <v>1.5397635706062922</v>
      </c>
      <c r="Q180" s="130">
        <v>0.33168861222732593</v>
      </c>
      <c r="R180" s="130">
        <v>0.23800790949784822</v>
      </c>
      <c r="S180" s="130">
        <v>-0.14298004892629912</v>
      </c>
      <c r="T180" s="130">
        <v>-0.45939751662736655</v>
      </c>
      <c r="U180" s="6"/>
    </row>
    <row r="181" spans="1:21" ht="25.5">
      <c r="A181" s="89" t="s">
        <v>2326</v>
      </c>
      <c r="B181" s="89" t="s">
        <v>2327</v>
      </c>
      <c r="C181" s="130" t="s">
        <v>7814</v>
      </c>
      <c r="D181" s="130" t="s">
        <v>7814</v>
      </c>
      <c r="E181" s="130" t="s">
        <v>7814</v>
      </c>
      <c r="F181" s="130" t="s">
        <v>7814</v>
      </c>
      <c r="G181" s="130" t="s">
        <v>7814</v>
      </c>
      <c r="H181" s="130" t="s">
        <v>7814</v>
      </c>
      <c r="I181" s="130" t="s">
        <v>7814</v>
      </c>
      <c r="J181" s="130" t="s">
        <v>7814</v>
      </c>
      <c r="K181" s="130" t="s">
        <v>7814</v>
      </c>
      <c r="L181" s="130" t="s">
        <v>7814</v>
      </c>
      <c r="M181" s="130" t="s">
        <v>7814</v>
      </c>
      <c r="N181" s="130">
        <v>-1</v>
      </c>
      <c r="O181" s="130" t="s">
        <v>7814</v>
      </c>
      <c r="P181" s="130">
        <v>-0.12152244077832663</v>
      </c>
      <c r="Q181" s="130">
        <v>-0.13801530817478758</v>
      </c>
      <c r="R181" s="130">
        <v>8.3560240892104343E-3</v>
      </c>
      <c r="S181" s="130">
        <v>0.78968265123368031</v>
      </c>
      <c r="T181" s="130">
        <v>3.5265683418940895E-2</v>
      </c>
      <c r="U181" s="6"/>
    </row>
    <row r="182" spans="1:21">
      <c r="A182" s="89" t="s">
        <v>343</v>
      </c>
      <c r="B182" s="89" t="s">
        <v>70</v>
      </c>
      <c r="C182" s="130">
        <v>6.1317501020363041E-2</v>
      </c>
      <c r="D182" s="130">
        <v>3.4842722545713523E-2</v>
      </c>
      <c r="E182" s="130">
        <v>0.11418503520575696</v>
      </c>
      <c r="F182" s="130">
        <v>-5.3621617023913437E-3</v>
      </c>
      <c r="G182" s="130">
        <v>1.2250240769520637E-2</v>
      </c>
      <c r="H182" s="130">
        <v>4.1302620110803989E-2</v>
      </c>
      <c r="I182" s="130">
        <v>5.766311522838774E-2</v>
      </c>
      <c r="J182" s="130">
        <v>6.3252042317920587E-3</v>
      </c>
      <c r="K182" s="130">
        <v>-5.0287497694694316E-3</v>
      </c>
      <c r="L182" s="130">
        <v>2.3290809081015329E-2</v>
      </c>
      <c r="M182" s="130">
        <v>-1</v>
      </c>
      <c r="N182" s="130" t="s">
        <v>7814</v>
      </c>
      <c r="O182" s="130" t="s">
        <v>7814</v>
      </c>
      <c r="P182" s="130" t="s">
        <v>7814</v>
      </c>
      <c r="Q182" s="130" t="s">
        <v>7814</v>
      </c>
      <c r="R182" s="130" t="s">
        <v>7814</v>
      </c>
      <c r="S182" s="130" t="s">
        <v>7814</v>
      </c>
      <c r="T182" s="130" t="s">
        <v>7814</v>
      </c>
      <c r="U182" s="6"/>
    </row>
    <row r="183" spans="1:21">
      <c r="A183" s="89" t="s">
        <v>344</v>
      </c>
      <c r="B183" s="89" t="s">
        <v>2330</v>
      </c>
      <c r="C183" s="130">
        <v>0.95277330434348806</v>
      </c>
      <c r="D183" s="130">
        <v>0.4957284841480698</v>
      </c>
      <c r="E183" s="130">
        <v>0.14929955115498572</v>
      </c>
      <c r="F183" s="130">
        <v>0.225815943207331</v>
      </c>
      <c r="G183" s="130">
        <v>0.1006606603972986</v>
      </c>
      <c r="H183" s="130">
        <v>-2.1863741113587021E-2</v>
      </c>
      <c r="I183" s="130">
        <v>-1.4212716208894749E-2</v>
      </c>
      <c r="J183" s="130">
        <v>-0.39428526970343203</v>
      </c>
      <c r="K183" s="130">
        <v>0.15312690594652745</v>
      </c>
      <c r="L183" s="130">
        <v>9.2161667711965691</v>
      </c>
      <c r="M183" s="130">
        <v>0.15081816128030878</v>
      </c>
      <c r="N183" s="130">
        <v>0.19945893547844573</v>
      </c>
      <c r="O183" s="130">
        <v>8.8113684042167906E-2</v>
      </c>
      <c r="P183" s="130">
        <v>6.4377082496210214E-2</v>
      </c>
      <c r="Q183" s="130">
        <v>8.6599705903550372E-2</v>
      </c>
      <c r="R183" s="130">
        <v>0.10244765714457782</v>
      </c>
      <c r="S183" s="130">
        <v>5.5928305879511031E-2</v>
      </c>
      <c r="T183" s="130">
        <v>7.8025765495176078E-2</v>
      </c>
      <c r="U183" s="6"/>
    </row>
    <row r="184" spans="1:21">
      <c r="A184" s="89" t="s">
        <v>345</v>
      </c>
      <c r="B184" s="89" t="s">
        <v>2351</v>
      </c>
      <c r="C184" s="130">
        <v>0.20787336817197621</v>
      </c>
      <c r="D184" s="130">
        <v>0.41310361503628323</v>
      </c>
      <c r="E184" s="130">
        <v>0.20120482573901999</v>
      </c>
      <c r="F184" s="130">
        <v>0.33623538749369764</v>
      </c>
      <c r="G184" s="130">
        <v>0.27460704450137752</v>
      </c>
      <c r="H184" s="130">
        <v>0.16127782088816756</v>
      </c>
      <c r="I184" s="130">
        <v>0.12037731318333722</v>
      </c>
      <c r="J184" s="130">
        <v>-0.42257488998218795</v>
      </c>
      <c r="K184" s="130">
        <v>0.17677161251705575</v>
      </c>
      <c r="L184" s="130">
        <v>13.78932313321415</v>
      </c>
      <c r="M184" s="130">
        <v>7.521126114014498E-2</v>
      </c>
      <c r="N184" s="130">
        <v>0.11604301764933167</v>
      </c>
      <c r="O184" s="130">
        <v>0.13121407075166647</v>
      </c>
      <c r="P184" s="130">
        <v>0.12425744878593226</v>
      </c>
      <c r="Q184" s="130">
        <v>9.4680662544180727E-2</v>
      </c>
      <c r="R184" s="130">
        <v>9.0227472326956049E-2</v>
      </c>
      <c r="S184" s="130">
        <v>8.9907440257450899E-2</v>
      </c>
      <c r="T184" s="130">
        <v>8.3067424953500141E-2</v>
      </c>
      <c r="U184" s="6"/>
    </row>
    <row r="185" spans="1:21">
      <c r="A185" s="89" t="s">
        <v>2361</v>
      </c>
      <c r="B185" s="89" t="s">
        <v>2362</v>
      </c>
      <c r="C185" s="130" t="s">
        <v>7814</v>
      </c>
      <c r="D185" s="130" t="s">
        <v>7814</v>
      </c>
      <c r="E185" s="130" t="s">
        <v>7814</v>
      </c>
      <c r="F185" s="130" t="s">
        <v>7814</v>
      </c>
      <c r="G185" s="130" t="s">
        <v>7814</v>
      </c>
      <c r="H185" s="130" t="s">
        <v>7814</v>
      </c>
      <c r="I185" s="130" t="s">
        <v>7814</v>
      </c>
      <c r="J185" s="130" t="s">
        <v>7814</v>
      </c>
      <c r="K185" s="130" t="s">
        <v>7814</v>
      </c>
      <c r="L185" s="130" t="s">
        <v>7814</v>
      </c>
      <c r="M185" s="130" t="s">
        <v>7814</v>
      </c>
      <c r="N185" s="130">
        <v>0.42384317609302058</v>
      </c>
      <c r="O185" s="130">
        <v>0.12075180007018282</v>
      </c>
      <c r="P185" s="130">
        <v>-6.2959655131399339E-2</v>
      </c>
      <c r="Q185" s="130">
        <v>0.12091765374078345</v>
      </c>
      <c r="R185" s="130">
        <v>0.5160541857653842</v>
      </c>
      <c r="S185" s="130">
        <v>-1.1314584655758075E-2</v>
      </c>
      <c r="T185" s="130">
        <v>4.5706625114428176E-2</v>
      </c>
      <c r="U185" s="6"/>
    </row>
    <row r="186" spans="1:21" ht="25.5">
      <c r="A186" s="89" t="s">
        <v>2372</v>
      </c>
      <c r="B186" s="89" t="s">
        <v>2373</v>
      </c>
      <c r="C186" s="130" t="s">
        <v>7814</v>
      </c>
      <c r="D186" s="130" t="s">
        <v>7814</v>
      </c>
      <c r="E186" s="130" t="s">
        <v>7814</v>
      </c>
      <c r="F186" s="130" t="s">
        <v>7814</v>
      </c>
      <c r="G186" s="130" t="s">
        <v>7814</v>
      </c>
      <c r="H186" s="130" t="s">
        <v>7814</v>
      </c>
      <c r="I186" s="130" t="s">
        <v>7814</v>
      </c>
      <c r="J186" s="130" t="s">
        <v>7814</v>
      </c>
      <c r="K186" s="130" t="s">
        <v>7814</v>
      </c>
      <c r="L186" s="130" t="s">
        <v>7814</v>
      </c>
      <c r="M186" s="130" t="s">
        <v>7814</v>
      </c>
      <c r="N186" s="130">
        <v>-0.54294668342177077</v>
      </c>
      <c r="O186" s="130">
        <v>-0.10043216499093655</v>
      </c>
      <c r="P186" s="130">
        <v>0.41705446374119481</v>
      </c>
      <c r="Q186" s="130">
        <v>-8.9353057562694849E-2</v>
      </c>
      <c r="R186" s="130">
        <v>-0.25270366134337963</v>
      </c>
      <c r="S186" s="130">
        <v>-0.21045983802119261</v>
      </c>
      <c r="T186" s="130">
        <v>-0.37910080293912307</v>
      </c>
      <c r="U186" s="6"/>
    </row>
    <row r="187" spans="1:21">
      <c r="A187" s="89" t="s">
        <v>2380</v>
      </c>
      <c r="B187" s="89" t="s">
        <v>2381</v>
      </c>
      <c r="C187" s="131" t="s">
        <v>7814</v>
      </c>
      <c r="D187" s="131" t="s">
        <v>7814</v>
      </c>
      <c r="E187" s="131" t="s">
        <v>7814</v>
      </c>
      <c r="F187" s="131" t="s">
        <v>7814</v>
      </c>
      <c r="G187" s="131" t="s">
        <v>7814</v>
      </c>
      <c r="H187" s="131" t="s">
        <v>7814</v>
      </c>
      <c r="I187" s="131" t="s">
        <v>7814</v>
      </c>
      <c r="J187" s="131" t="s">
        <v>7814</v>
      </c>
      <c r="K187" s="131" t="s">
        <v>7814</v>
      </c>
      <c r="L187" s="131" t="s">
        <v>7814</v>
      </c>
      <c r="M187" s="131" t="s">
        <v>7814</v>
      </c>
      <c r="N187" s="131">
        <v>0.13239153638569112</v>
      </c>
      <c r="O187" s="131">
        <v>-7.7596277379985423E-2</v>
      </c>
      <c r="P187" s="131">
        <v>-0.32075106322072278</v>
      </c>
      <c r="Q187" s="131">
        <v>1.8586525545387764</v>
      </c>
      <c r="R187" s="131">
        <v>-0.40261554247270703</v>
      </c>
      <c r="S187" s="131">
        <v>-0.21667936463517101</v>
      </c>
      <c r="T187" s="131">
        <v>-0.87406013008260952</v>
      </c>
      <c r="U187" s="6"/>
    </row>
    <row r="188" spans="1:21">
      <c r="A188" s="89" t="s">
        <v>2386</v>
      </c>
      <c r="B188" s="89" t="s">
        <v>2387</v>
      </c>
      <c r="C188" s="130" t="s">
        <v>7814</v>
      </c>
      <c r="D188" s="130" t="s">
        <v>7814</v>
      </c>
      <c r="E188" s="130" t="s">
        <v>7814</v>
      </c>
      <c r="F188" s="130" t="s">
        <v>7814</v>
      </c>
      <c r="G188" s="130" t="s">
        <v>7814</v>
      </c>
      <c r="H188" s="130" t="s">
        <v>7814</v>
      </c>
      <c r="I188" s="130" t="s">
        <v>7814</v>
      </c>
      <c r="J188" s="130" t="s">
        <v>7814</v>
      </c>
      <c r="K188" s="130" t="s">
        <v>7814</v>
      </c>
      <c r="L188" s="130" t="s">
        <v>7814</v>
      </c>
      <c r="M188" s="130" t="s">
        <v>7814</v>
      </c>
      <c r="N188" s="130" t="s">
        <v>7814</v>
      </c>
      <c r="O188" s="130">
        <v>1.7700380019922455</v>
      </c>
      <c r="P188" s="130">
        <v>-0.23888279288988579</v>
      </c>
      <c r="Q188" s="130">
        <v>1.3667149025035519E-2</v>
      </c>
      <c r="R188" s="130">
        <v>6.2241712773531965E-3</v>
      </c>
      <c r="S188" s="130">
        <v>-9.8235226186205171E-4</v>
      </c>
      <c r="T188" s="130">
        <v>0.2057569981782493</v>
      </c>
      <c r="U188" s="6"/>
    </row>
    <row r="189" spans="1:21">
      <c r="A189" s="89" t="s">
        <v>2390</v>
      </c>
      <c r="B189" s="89" t="s">
        <v>2391</v>
      </c>
      <c r="C189" s="130" t="s">
        <v>7814</v>
      </c>
      <c r="D189" s="130" t="s">
        <v>7814</v>
      </c>
      <c r="E189" s="130" t="s">
        <v>7814</v>
      </c>
      <c r="F189" s="130" t="s">
        <v>7814</v>
      </c>
      <c r="G189" s="130" t="s">
        <v>7814</v>
      </c>
      <c r="H189" s="130" t="s">
        <v>7814</v>
      </c>
      <c r="I189" s="130" t="s">
        <v>7814</v>
      </c>
      <c r="J189" s="130" t="s">
        <v>7814</v>
      </c>
      <c r="K189" s="130" t="s">
        <v>7814</v>
      </c>
      <c r="L189" s="130" t="s">
        <v>7814</v>
      </c>
      <c r="M189" s="130" t="s">
        <v>7814</v>
      </c>
      <c r="N189" s="130">
        <v>0.24286786685708894</v>
      </c>
      <c r="O189" s="130">
        <v>0.1366022260489077</v>
      </c>
      <c r="P189" s="130">
        <v>0.25537494967237007</v>
      </c>
      <c r="Q189" s="130">
        <v>0.50446841293498923</v>
      </c>
      <c r="R189" s="130">
        <v>-0.28927249379076281</v>
      </c>
      <c r="S189" s="130">
        <v>0.32114412302887851</v>
      </c>
      <c r="T189" s="130">
        <v>-0.44014316989238816</v>
      </c>
      <c r="U189" s="6"/>
    </row>
    <row r="190" spans="1:21">
      <c r="A190" s="89" t="s">
        <v>2417</v>
      </c>
      <c r="B190" s="89" t="s">
        <v>2418</v>
      </c>
      <c r="C190" s="130" t="s">
        <v>7814</v>
      </c>
      <c r="D190" s="130" t="s">
        <v>7814</v>
      </c>
      <c r="E190" s="130" t="s">
        <v>7814</v>
      </c>
      <c r="F190" s="130" t="s">
        <v>7814</v>
      </c>
      <c r="G190" s="130" t="s">
        <v>7814</v>
      </c>
      <c r="H190" s="130" t="s">
        <v>7814</v>
      </c>
      <c r="I190" s="130" t="s">
        <v>7814</v>
      </c>
      <c r="J190" s="130" t="s">
        <v>7814</v>
      </c>
      <c r="K190" s="130" t="s">
        <v>7814</v>
      </c>
      <c r="L190" s="130" t="s">
        <v>7814</v>
      </c>
      <c r="M190" s="130" t="s">
        <v>7814</v>
      </c>
      <c r="N190" s="130">
        <v>0.10583733583333799</v>
      </c>
      <c r="O190" s="130">
        <v>-5.1371098554670036E-2</v>
      </c>
      <c r="P190" s="130">
        <v>0.51204955415826481</v>
      </c>
      <c r="Q190" s="130">
        <v>0.19279277478163581</v>
      </c>
      <c r="R190" s="130">
        <v>1.1147447352105448</v>
      </c>
      <c r="S190" s="130">
        <v>0.70456653964666405</v>
      </c>
      <c r="T190" s="130">
        <v>0.42537682881067307</v>
      </c>
      <c r="U190" s="6"/>
    </row>
    <row r="191" spans="1:21">
      <c r="A191" s="89" t="s">
        <v>2427</v>
      </c>
      <c r="B191" s="89" t="s">
        <v>2428</v>
      </c>
      <c r="C191" s="130" t="s">
        <v>7814</v>
      </c>
      <c r="D191" s="130" t="s">
        <v>7814</v>
      </c>
      <c r="E191" s="130" t="s">
        <v>7814</v>
      </c>
      <c r="F191" s="130" t="s">
        <v>7814</v>
      </c>
      <c r="G191" s="130" t="s">
        <v>7814</v>
      </c>
      <c r="H191" s="130" t="s">
        <v>7814</v>
      </c>
      <c r="I191" s="130" t="s">
        <v>7814</v>
      </c>
      <c r="J191" s="130" t="s">
        <v>7814</v>
      </c>
      <c r="K191" s="130" t="s">
        <v>7814</v>
      </c>
      <c r="L191" s="130" t="s">
        <v>7814</v>
      </c>
      <c r="M191" s="130" t="s">
        <v>7814</v>
      </c>
      <c r="N191" s="130">
        <v>46.966903073036825</v>
      </c>
      <c r="O191" s="130">
        <v>-0.99918334170000012</v>
      </c>
      <c r="P191" s="130">
        <v>0.24191589745972908</v>
      </c>
      <c r="Q191" s="130">
        <v>2.986214195733921</v>
      </c>
      <c r="R191" s="130">
        <v>7.3156960917850142</v>
      </c>
      <c r="S191" s="130">
        <v>-0.54292972512153947</v>
      </c>
      <c r="T191" s="130">
        <v>-0.20127642024078385</v>
      </c>
      <c r="U191" s="6"/>
    </row>
    <row r="192" spans="1:21">
      <c r="A192" s="89" t="s">
        <v>2439</v>
      </c>
      <c r="B192" s="89" t="s">
        <v>2440</v>
      </c>
      <c r="C192" s="130" t="s">
        <v>7814</v>
      </c>
      <c r="D192" s="130" t="s">
        <v>7814</v>
      </c>
      <c r="E192" s="130" t="s">
        <v>7814</v>
      </c>
      <c r="F192" s="130" t="s">
        <v>7814</v>
      </c>
      <c r="G192" s="130" t="s">
        <v>7814</v>
      </c>
      <c r="H192" s="130" t="s">
        <v>7814</v>
      </c>
      <c r="I192" s="130" t="s">
        <v>7814</v>
      </c>
      <c r="J192" s="130" t="s">
        <v>7814</v>
      </c>
      <c r="K192" s="130" t="s">
        <v>7814</v>
      </c>
      <c r="L192" s="130" t="s">
        <v>7814</v>
      </c>
      <c r="M192" s="130" t="s">
        <v>7814</v>
      </c>
      <c r="N192" s="130">
        <v>12.088474404571446</v>
      </c>
      <c r="O192" s="130">
        <v>-1</v>
      </c>
      <c r="P192" s="130" t="s">
        <v>7814</v>
      </c>
      <c r="Q192" s="130" t="s">
        <v>7814</v>
      </c>
      <c r="R192" s="130" t="s">
        <v>7814</v>
      </c>
      <c r="S192" s="130" t="s">
        <v>7814</v>
      </c>
      <c r="T192" s="130" t="s">
        <v>7814</v>
      </c>
      <c r="U192" s="6"/>
    </row>
    <row r="193" spans="1:21" ht="38.25">
      <c r="A193" s="89" t="s">
        <v>2450</v>
      </c>
      <c r="B193" s="89" t="s">
        <v>7665</v>
      </c>
      <c r="C193" s="130" t="s">
        <v>7814</v>
      </c>
      <c r="D193" s="130" t="s">
        <v>7814</v>
      </c>
      <c r="E193" s="130" t="s">
        <v>7814</v>
      </c>
      <c r="F193" s="130" t="s">
        <v>7814</v>
      </c>
      <c r="G193" s="130" t="s">
        <v>7814</v>
      </c>
      <c r="H193" s="130" t="s">
        <v>7814</v>
      </c>
      <c r="I193" s="130" t="s">
        <v>7814</v>
      </c>
      <c r="J193" s="130" t="s">
        <v>7814</v>
      </c>
      <c r="K193" s="130" t="s">
        <v>7814</v>
      </c>
      <c r="L193" s="130" t="s">
        <v>7814</v>
      </c>
      <c r="M193" s="130" t="s">
        <v>7814</v>
      </c>
      <c r="N193" s="130">
        <v>0.67137269926662335</v>
      </c>
      <c r="O193" s="130">
        <v>0.45219358840189372</v>
      </c>
      <c r="P193" s="130">
        <v>0.26451748383713625</v>
      </c>
      <c r="Q193" s="130">
        <v>9.0933134660915904E-2</v>
      </c>
      <c r="R193" s="130">
        <v>-2.376962523028614E-2</v>
      </c>
      <c r="S193" s="130">
        <v>0.45472007968820916</v>
      </c>
      <c r="T193" s="130">
        <v>-0.3571780668728039</v>
      </c>
      <c r="U193" s="6"/>
    </row>
    <row r="194" spans="1:21" ht="25.5">
      <c r="A194" s="89" t="s">
        <v>7658</v>
      </c>
      <c r="B194" s="89" t="s">
        <v>7659</v>
      </c>
      <c r="C194" s="130" t="s">
        <v>7814</v>
      </c>
      <c r="D194" s="130" t="s">
        <v>7814</v>
      </c>
      <c r="E194" s="130" t="s">
        <v>7814</v>
      </c>
      <c r="F194" s="130" t="s">
        <v>7814</v>
      </c>
      <c r="G194" s="130" t="s">
        <v>7814</v>
      </c>
      <c r="H194" s="130" t="s">
        <v>7814</v>
      </c>
      <c r="I194" s="130" t="s">
        <v>7814</v>
      </c>
      <c r="J194" s="130" t="s">
        <v>7814</v>
      </c>
      <c r="K194" s="130" t="s">
        <v>7814</v>
      </c>
      <c r="L194" s="130" t="s">
        <v>7814</v>
      </c>
      <c r="M194" s="130" t="s">
        <v>7814</v>
      </c>
      <c r="N194" s="130" t="s">
        <v>7814</v>
      </c>
      <c r="O194" s="130">
        <v>4.1919963459088887</v>
      </c>
      <c r="P194" s="130">
        <v>0.14479268771548837</v>
      </c>
      <c r="Q194" s="130">
        <v>-0.22435104388072369</v>
      </c>
      <c r="R194" s="130">
        <v>-0.29224396645557249</v>
      </c>
      <c r="S194" s="130">
        <v>121.65677397753051</v>
      </c>
      <c r="T194" s="130">
        <v>7.0362074186713528</v>
      </c>
      <c r="U194" s="6"/>
    </row>
    <row r="195" spans="1:21">
      <c r="A195" s="89" t="s">
        <v>346</v>
      </c>
      <c r="B195" s="89" t="s">
        <v>67</v>
      </c>
      <c r="C195" s="130">
        <v>0.10712522860697726</v>
      </c>
      <c r="D195" s="130">
        <v>-0.10334722525863538</v>
      </c>
      <c r="E195" s="130">
        <v>0.23549382902103599</v>
      </c>
      <c r="F195" s="130">
        <v>0.17725263856945794</v>
      </c>
      <c r="G195" s="130">
        <v>0.1837129789338996</v>
      </c>
      <c r="H195" s="130">
        <v>0.22317924150936563</v>
      </c>
      <c r="I195" s="130">
        <v>0.12926212069096477</v>
      </c>
      <c r="J195" s="130">
        <v>-0.30700116361102714</v>
      </c>
      <c r="K195" s="130">
        <v>-8.2412883156512962E-2</v>
      </c>
      <c r="L195" s="130">
        <v>0.18296826788649212</v>
      </c>
      <c r="M195" s="130">
        <v>-1</v>
      </c>
      <c r="N195" s="130" t="s">
        <v>7814</v>
      </c>
      <c r="O195" s="130" t="s">
        <v>7814</v>
      </c>
      <c r="P195" s="130" t="s">
        <v>7814</v>
      </c>
      <c r="Q195" s="130" t="s">
        <v>7814</v>
      </c>
      <c r="R195" s="130" t="s">
        <v>7814</v>
      </c>
      <c r="S195" s="130" t="s">
        <v>7814</v>
      </c>
      <c r="T195" s="130" t="s">
        <v>7814</v>
      </c>
      <c r="U195" s="6"/>
    </row>
    <row r="196" spans="1:21" ht="25.5">
      <c r="A196" s="89" t="s">
        <v>347</v>
      </c>
      <c r="B196" s="89" t="s">
        <v>173</v>
      </c>
      <c r="C196" s="130">
        <v>0.12876093290276525</v>
      </c>
      <c r="D196" s="130">
        <v>-0.19742355887873586</v>
      </c>
      <c r="E196" s="130">
        <v>8.5257376333780499E-3</v>
      </c>
      <c r="F196" s="130">
        <v>0.69984691715992864</v>
      </c>
      <c r="G196" s="130">
        <v>-0.15695059033054282</v>
      </c>
      <c r="H196" s="130">
        <v>1.2101297150245571</v>
      </c>
      <c r="I196" s="130">
        <v>-6.1579270094039407E-2</v>
      </c>
      <c r="J196" s="130">
        <v>0.36692849177567632</v>
      </c>
      <c r="K196" s="130">
        <v>-0.62882804759073718</v>
      </c>
      <c r="L196" s="130">
        <v>8.689493617297539E-2</v>
      </c>
      <c r="M196" s="130">
        <v>-1</v>
      </c>
      <c r="N196" s="130" t="s">
        <v>7814</v>
      </c>
      <c r="O196" s="130" t="s">
        <v>7814</v>
      </c>
      <c r="P196" s="130" t="s">
        <v>7814</v>
      </c>
      <c r="Q196" s="130" t="s">
        <v>7814</v>
      </c>
      <c r="R196" s="130" t="s">
        <v>7814</v>
      </c>
      <c r="S196" s="130" t="s">
        <v>7814</v>
      </c>
      <c r="T196" s="130" t="s">
        <v>7814</v>
      </c>
      <c r="U196" s="6"/>
    </row>
    <row r="197" spans="1:21" ht="25.5">
      <c r="A197" s="89" t="s">
        <v>7775</v>
      </c>
      <c r="B197" s="89" t="s">
        <v>7776</v>
      </c>
      <c r="C197" s="130">
        <v>-0.69438676266175747</v>
      </c>
      <c r="D197" s="130">
        <v>-0.6688098424230382</v>
      </c>
      <c r="E197" s="130">
        <v>-7.0715662149531622E-2</v>
      </c>
      <c r="F197" s="130">
        <v>-1.4624269053772319</v>
      </c>
      <c r="G197" s="130">
        <v>-1.2361267050605949</v>
      </c>
      <c r="H197" s="130">
        <v>12.185957026210021</v>
      </c>
      <c r="I197" s="130">
        <v>-0.92031213810456269</v>
      </c>
      <c r="J197" s="130">
        <v>17.442195996112748</v>
      </c>
      <c r="K197" s="130">
        <v>-1.3651929330194656E-2</v>
      </c>
      <c r="L197" s="130">
        <v>-1.4113168586141442</v>
      </c>
      <c r="M197" s="130">
        <v>-1</v>
      </c>
      <c r="N197" s="130" t="s">
        <v>7814</v>
      </c>
      <c r="O197" s="130" t="s">
        <v>7814</v>
      </c>
      <c r="P197" s="130" t="s">
        <v>7814</v>
      </c>
      <c r="Q197" s="130" t="s">
        <v>7814</v>
      </c>
      <c r="R197" s="130" t="s">
        <v>7814</v>
      </c>
      <c r="S197" s="130" t="s">
        <v>7814</v>
      </c>
      <c r="T197" s="130" t="s">
        <v>7814</v>
      </c>
      <c r="U197" s="6"/>
    </row>
    <row r="198" spans="1:21">
      <c r="A198" s="87">
        <v>2</v>
      </c>
      <c r="B198" s="88" t="s">
        <v>157</v>
      </c>
      <c r="C198" s="132">
        <v>7.0213958257837383E-2</v>
      </c>
      <c r="D198" s="132">
        <v>0.13947326722607656</v>
      </c>
      <c r="E198" s="132">
        <v>0.12768353706255886</v>
      </c>
      <c r="F198" s="132">
        <v>3.4760782449639649E-2</v>
      </c>
      <c r="G198" s="132">
        <v>0.13331690744001023</v>
      </c>
      <c r="H198" s="132">
        <v>0.10392922766005919</v>
      </c>
      <c r="I198" s="132">
        <v>0.14315198195588374</v>
      </c>
      <c r="J198" s="132">
        <v>2.5007834186238309E-2</v>
      </c>
      <c r="K198" s="132">
        <v>8.1269153878240852E-2</v>
      </c>
      <c r="L198" s="132">
        <v>6.938617852469342E-2</v>
      </c>
      <c r="M198" s="132">
        <v>0.29449574505677267</v>
      </c>
      <c r="N198" s="132">
        <v>0.30459136266608611</v>
      </c>
      <c r="O198" s="132">
        <v>0.11391867704371017</v>
      </c>
      <c r="P198" s="132">
        <v>0.15023609691580964</v>
      </c>
      <c r="Q198" s="132">
        <v>0.14706674383551133</v>
      </c>
      <c r="R198" s="132">
        <v>6.5162475135035258E-2</v>
      </c>
      <c r="S198" s="132">
        <v>0.10242757999219476</v>
      </c>
      <c r="T198" s="132">
        <v>0.12696553812294145</v>
      </c>
      <c r="U198" s="6"/>
    </row>
    <row r="199" spans="1:21" ht="25.5">
      <c r="A199" s="89" t="s">
        <v>348</v>
      </c>
      <c r="B199" s="89" t="s">
        <v>66</v>
      </c>
      <c r="C199" s="130">
        <v>0.23843203641453181</v>
      </c>
      <c r="D199" s="130">
        <v>0.17191430359622295</v>
      </c>
      <c r="E199" s="130">
        <v>0.14397747577374131</v>
      </c>
      <c r="F199" s="130">
        <v>0.16411762025265064</v>
      </c>
      <c r="G199" s="130">
        <v>9.5786859863808083E-2</v>
      </c>
      <c r="H199" s="130">
        <v>9.3905296844113195E-2</v>
      </c>
      <c r="I199" s="130">
        <v>4.3189954316495971E-2</v>
      </c>
      <c r="J199" s="130">
        <v>3.7924165550475619E-2</v>
      </c>
      <c r="K199" s="130">
        <v>3.5474435245711033E-2</v>
      </c>
      <c r="L199" s="130">
        <v>-1.4388957289999338E-2</v>
      </c>
      <c r="M199" s="130">
        <v>4.5770371484703531E-3</v>
      </c>
      <c r="N199" s="130">
        <v>5.3386914979413946E-2</v>
      </c>
      <c r="O199" s="130">
        <v>0.14710143519918506</v>
      </c>
      <c r="P199" s="130">
        <v>7.2078020008873089E-2</v>
      </c>
      <c r="Q199" s="130">
        <v>4.1550923147795515E-2</v>
      </c>
      <c r="R199" s="130">
        <v>9.656133302308012E-2</v>
      </c>
      <c r="S199" s="130">
        <v>9.6685638322229206E-2</v>
      </c>
      <c r="T199" s="130">
        <v>0.22616680850780285</v>
      </c>
      <c r="U199" s="6"/>
    </row>
    <row r="200" spans="1:21">
      <c r="A200" s="89" t="s">
        <v>349</v>
      </c>
      <c r="B200" s="89" t="s">
        <v>215</v>
      </c>
      <c r="C200" s="130" t="s">
        <v>7814</v>
      </c>
      <c r="D200" s="130" t="s">
        <v>7814</v>
      </c>
      <c r="E200" s="130" t="s">
        <v>7814</v>
      </c>
      <c r="F200" s="130" t="s">
        <v>7814</v>
      </c>
      <c r="G200" s="130" t="s">
        <v>7814</v>
      </c>
      <c r="H200" s="130" t="s">
        <v>7814</v>
      </c>
      <c r="I200" s="130" t="s">
        <v>7814</v>
      </c>
      <c r="J200" s="130" t="s">
        <v>7814</v>
      </c>
      <c r="K200" s="130" t="s">
        <v>7814</v>
      </c>
      <c r="L200" s="130" t="s">
        <v>7814</v>
      </c>
      <c r="M200" s="130">
        <v>-0.22497761622748591</v>
      </c>
      <c r="N200" s="130">
        <v>-7.0280161832067645E-2</v>
      </c>
      <c r="O200" s="130">
        <v>-0.92020535727702812</v>
      </c>
      <c r="P200" s="130">
        <v>-9.301323036467779E-2</v>
      </c>
      <c r="Q200" s="130">
        <v>173.51365307631232</v>
      </c>
      <c r="R200" s="130">
        <v>-1</v>
      </c>
      <c r="S200" s="130" t="s">
        <v>7814</v>
      </c>
      <c r="T200" s="130" t="s">
        <v>7814</v>
      </c>
      <c r="U200" s="6"/>
    </row>
    <row r="201" spans="1:21">
      <c r="A201" s="89" t="s">
        <v>350</v>
      </c>
      <c r="B201" s="89" t="s">
        <v>65</v>
      </c>
      <c r="C201" s="130">
        <v>0.23843203641453181</v>
      </c>
      <c r="D201" s="130">
        <v>0.17191430359622295</v>
      </c>
      <c r="E201" s="130">
        <v>0.14397747577374131</v>
      </c>
      <c r="F201" s="130">
        <v>0.16411762025265064</v>
      </c>
      <c r="G201" s="130">
        <v>9.5786859863808083E-2</v>
      </c>
      <c r="H201" s="130">
        <v>9.3905296844113195E-2</v>
      </c>
      <c r="I201" s="130">
        <v>4.3189954316495971E-2</v>
      </c>
      <c r="J201" s="130">
        <v>3.7924165550475619E-2</v>
      </c>
      <c r="K201" s="130">
        <v>3.5474435245711033E-2</v>
      </c>
      <c r="L201" s="130">
        <v>-1.4486177540772305E-2</v>
      </c>
      <c r="M201" s="130">
        <v>4.599682554814466E-3</v>
      </c>
      <c r="N201" s="130">
        <v>5.3396326706415476E-2</v>
      </c>
      <c r="O201" s="130">
        <v>0.14717312622553136</v>
      </c>
      <c r="P201" s="130">
        <v>7.2078791346205096E-2</v>
      </c>
      <c r="Q201" s="130">
        <v>4.0865238883130539E-2</v>
      </c>
      <c r="R201" s="130">
        <v>9.7288045094516162E-2</v>
      </c>
      <c r="S201" s="130">
        <v>9.6685638322229206E-2</v>
      </c>
      <c r="T201" s="130">
        <v>0.22616680850780285</v>
      </c>
      <c r="U201" s="6"/>
    </row>
    <row r="202" spans="1:21">
      <c r="A202" s="89" t="s">
        <v>351</v>
      </c>
      <c r="B202" s="89" t="s">
        <v>2406</v>
      </c>
      <c r="C202" s="130">
        <v>0.12178642160438358</v>
      </c>
      <c r="D202" s="130">
        <v>0.15895662773570063</v>
      </c>
      <c r="E202" s="130">
        <v>9.0159947010601149E-2</v>
      </c>
      <c r="F202" s="130">
        <v>8.9924859322425776E-2</v>
      </c>
      <c r="G202" s="130">
        <v>0.22181521931349923</v>
      </c>
      <c r="H202" s="130">
        <v>0.15073501041675264</v>
      </c>
      <c r="I202" s="130">
        <v>0.24016823939601517</v>
      </c>
      <c r="J202" s="130">
        <v>0.19834751848757137</v>
      </c>
      <c r="K202" s="130">
        <v>0.1011348514363668</v>
      </c>
      <c r="L202" s="130">
        <v>6.7375584094616192E-2</v>
      </c>
      <c r="M202" s="130">
        <v>-7.4912488941985211E-2</v>
      </c>
      <c r="N202" s="130">
        <v>7.1878425247940081E-2</v>
      </c>
      <c r="O202" s="130">
        <v>0.16669239200321329</v>
      </c>
      <c r="P202" s="130">
        <v>0.17647001831092202</v>
      </c>
      <c r="Q202" s="130">
        <v>0.14715364452284052</v>
      </c>
      <c r="R202" s="130">
        <v>-5.2235593589724516E-3</v>
      </c>
      <c r="S202" s="130">
        <v>0.17454529040521205</v>
      </c>
      <c r="T202" s="130">
        <v>0.1686895653019346</v>
      </c>
      <c r="U202" s="6"/>
    </row>
    <row r="203" spans="1:21" ht="25.5">
      <c r="A203" s="89" t="s">
        <v>352</v>
      </c>
      <c r="B203" s="89" t="s">
        <v>64</v>
      </c>
      <c r="C203" s="130">
        <v>-0.35800710022204663</v>
      </c>
      <c r="D203" s="130">
        <v>-6.8005151524727192E-2</v>
      </c>
      <c r="E203" s="130">
        <v>1.7971291452340163</v>
      </c>
      <c r="F203" s="130">
        <v>0.41582194866549238</v>
      </c>
      <c r="G203" s="130">
        <v>-0.8782955149204863</v>
      </c>
      <c r="H203" s="130">
        <v>2.7423281858434851</v>
      </c>
      <c r="I203" s="130">
        <v>-0.95536200878156829</v>
      </c>
      <c r="J203" s="130">
        <v>12.758649610780703</v>
      </c>
      <c r="K203" s="130">
        <v>3.5854102588962444</v>
      </c>
      <c r="L203" s="130">
        <v>-6.0701154452780237E-5</v>
      </c>
      <c r="M203" s="130">
        <v>-1</v>
      </c>
      <c r="N203" s="130" t="s">
        <v>7814</v>
      </c>
      <c r="O203" s="130" t="s">
        <v>7814</v>
      </c>
      <c r="P203" s="130" t="s">
        <v>7814</v>
      </c>
      <c r="Q203" s="130" t="s">
        <v>7814</v>
      </c>
      <c r="R203" s="130" t="s">
        <v>7814</v>
      </c>
      <c r="S203" s="130" t="s">
        <v>7814</v>
      </c>
      <c r="T203" s="130" t="s">
        <v>7814</v>
      </c>
      <c r="U203" s="6"/>
    </row>
    <row r="204" spans="1:21" ht="25.5">
      <c r="A204" s="89" t="s">
        <v>353</v>
      </c>
      <c r="B204" s="89" t="s">
        <v>63</v>
      </c>
      <c r="C204" s="130">
        <v>0.14146776926042759</v>
      </c>
      <c r="D204" s="130">
        <v>0.18030143383272068</v>
      </c>
      <c r="E204" s="130">
        <v>0.12296416180143876</v>
      </c>
      <c r="F204" s="130">
        <v>8.3550338571625637E-2</v>
      </c>
      <c r="G204" s="130">
        <v>0.43555962777293278</v>
      </c>
      <c r="H204" s="130">
        <v>9.4702335531199777E-2</v>
      </c>
      <c r="I204" s="130">
        <v>0.17541441646767053</v>
      </c>
      <c r="J204" s="130">
        <v>2.6167128649638993E-2</v>
      </c>
      <c r="K204" s="130">
        <v>0.14074933623241526</v>
      </c>
      <c r="L204" s="130">
        <v>0.11356981028215563</v>
      </c>
      <c r="M204" s="130">
        <v>-1</v>
      </c>
      <c r="N204" s="130" t="s">
        <v>7814</v>
      </c>
      <c r="O204" s="130" t="s">
        <v>7814</v>
      </c>
      <c r="P204" s="130" t="s">
        <v>7814</v>
      </c>
      <c r="Q204" s="130" t="s">
        <v>7814</v>
      </c>
      <c r="R204" s="130" t="s">
        <v>7814</v>
      </c>
      <c r="S204" s="130" t="s">
        <v>7814</v>
      </c>
      <c r="T204" s="130" t="s">
        <v>7814</v>
      </c>
      <c r="U204" s="6"/>
    </row>
    <row r="205" spans="1:21" ht="25.5">
      <c r="A205" s="89" t="s">
        <v>354</v>
      </c>
      <c r="B205" s="89" t="s">
        <v>62</v>
      </c>
      <c r="C205" s="130">
        <v>-0.88105469711780138</v>
      </c>
      <c r="D205" s="130">
        <v>-0.73145317576113589</v>
      </c>
      <c r="E205" s="130">
        <v>-0.46276081186955742</v>
      </c>
      <c r="F205" s="130">
        <v>1.566671096458494E-2</v>
      </c>
      <c r="G205" s="130">
        <v>-8.9197602172377377E-2</v>
      </c>
      <c r="H205" s="130">
        <v>14.605958433300282</v>
      </c>
      <c r="I205" s="130">
        <v>4.378811050973364</v>
      </c>
      <c r="J205" s="130">
        <v>0.5583336409459303</v>
      </c>
      <c r="K205" s="130">
        <v>-0.61587584753309921</v>
      </c>
      <c r="L205" s="130">
        <v>8.9630340379999911</v>
      </c>
      <c r="M205" s="130">
        <v>-1</v>
      </c>
      <c r="N205" s="130" t="s">
        <v>7814</v>
      </c>
      <c r="O205" s="130" t="s">
        <v>7814</v>
      </c>
      <c r="P205" s="130" t="s">
        <v>7814</v>
      </c>
      <c r="Q205" s="130" t="s">
        <v>7814</v>
      </c>
      <c r="R205" s="130" t="s">
        <v>7814</v>
      </c>
      <c r="S205" s="130" t="s">
        <v>7814</v>
      </c>
      <c r="T205" s="130" t="s">
        <v>7814</v>
      </c>
      <c r="U205" s="6"/>
    </row>
    <row r="206" spans="1:21" ht="25.5">
      <c r="A206" s="89" t="s">
        <v>355</v>
      </c>
      <c r="B206" s="89" t="s">
        <v>61</v>
      </c>
      <c r="C206" s="130">
        <v>0.13419904300043162</v>
      </c>
      <c r="D206" s="130">
        <v>0.13915357103985704</v>
      </c>
      <c r="E206" s="130">
        <v>-2.4974548208309688E-3</v>
      </c>
      <c r="F206" s="130">
        <v>7.4401255806324063E-2</v>
      </c>
      <c r="G206" s="130">
        <v>1.2779861553213756E-4</v>
      </c>
      <c r="H206" s="130">
        <v>0.24272222017077349</v>
      </c>
      <c r="I206" s="130">
        <v>0.40781992533504652</v>
      </c>
      <c r="J206" s="130">
        <v>0.46623919417010162</v>
      </c>
      <c r="K206" s="130">
        <v>2.0207508141787622E-2</v>
      </c>
      <c r="L206" s="130">
        <v>-7.7712389761978029E-3</v>
      </c>
      <c r="M206" s="130">
        <v>-1</v>
      </c>
      <c r="N206" s="130" t="s">
        <v>7814</v>
      </c>
      <c r="O206" s="130" t="s">
        <v>7814</v>
      </c>
      <c r="P206" s="130" t="s">
        <v>7814</v>
      </c>
      <c r="Q206" s="130" t="s">
        <v>7814</v>
      </c>
      <c r="R206" s="130" t="s">
        <v>7814</v>
      </c>
      <c r="S206" s="130" t="s">
        <v>7814</v>
      </c>
      <c r="T206" s="130" t="s">
        <v>7814</v>
      </c>
      <c r="U206" s="6"/>
    </row>
    <row r="207" spans="1:21">
      <c r="A207" s="89" t="s">
        <v>7793</v>
      </c>
      <c r="B207" s="89" t="s">
        <v>5617</v>
      </c>
      <c r="C207" s="130">
        <v>-0.2142848025882228</v>
      </c>
      <c r="D207" s="130">
        <v>-0.27272665091778692</v>
      </c>
      <c r="E207" s="130">
        <v>-0.37500117560755397</v>
      </c>
      <c r="F207" s="130">
        <v>-0.60000112858537469</v>
      </c>
      <c r="G207" s="130">
        <v>-1</v>
      </c>
      <c r="H207" s="130" t="s">
        <v>7814</v>
      </c>
      <c r="I207" s="130" t="s">
        <v>7814</v>
      </c>
      <c r="J207" s="130" t="s">
        <v>7814</v>
      </c>
      <c r="K207" s="130" t="s">
        <v>7814</v>
      </c>
      <c r="L207" s="130" t="s">
        <v>7814</v>
      </c>
      <c r="M207" s="130" t="s">
        <v>7814</v>
      </c>
      <c r="N207" s="130" t="s">
        <v>7814</v>
      </c>
      <c r="O207" s="130" t="s">
        <v>7814</v>
      </c>
      <c r="P207" s="130" t="s">
        <v>7814</v>
      </c>
      <c r="Q207" s="130" t="s">
        <v>7814</v>
      </c>
      <c r="R207" s="130" t="s">
        <v>7814</v>
      </c>
      <c r="S207" s="130" t="s">
        <v>7814</v>
      </c>
      <c r="T207" s="130" t="s">
        <v>7814</v>
      </c>
      <c r="U207" s="6"/>
    </row>
    <row r="208" spans="1:21">
      <c r="A208" s="89" t="s">
        <v>2536</v>
      </c>
      <c r="B208" s="89" t="s">
        <v>2537</v>
      </c>
      <c r="C208" s="130" t="s">
        <v>7814</v>
      </c>
      <c r="D208" s="130" t="s">
        <v>7814</v>
      </c>
      <c r="E208" s="130" t="s">
        <v>7814</v>
      </c>
      <c r="F208" s="130" t="s">
        <v>7814</v>
      </c>
      <c r="G208" s="130" t="s">
        <v>7814</v>
      </c>
      <c r="H208" s="130" t="s">
        <v>7814</v>
      </c>
      <c r="I208" s="130" t="s">
        <v>7814</v>
      </c>
      <c r="J208" s="130" t="s">
        <v>7814</v>
      </c>
      <c r="K208" s="130" t="s">
        <v>7814</v>
      </c>
      <c r="L208" s="130" t="s">
        <v>7814</v>
      </c>
      <c r="M208" s="130" t="s">
        <v>7814</v>
      </c>
      <c r="N208" s="130">
        <v>0.19399750437347119</v>
      </c>
      <c r="O208" s="130">
        <v>0.3046081905624578</v>
      </c>
      <c r="P208" s="130">
        <v>0.11234857716101931</v>
      </c>
      <c r="Q208" s="130">
        <v>2.5861273224197845E-2</v>
      </c>
      <c r="R208" s="130">
        <v>7.5827962160404105E-3</v>
      </c>
      <c r="S208" s="130">
        <v>0.23500236470631597</v>
      </c>
      <c r="T208" s="130">
        <v>0.90847302121502227</v>
      </c>
      <c r="U208" s="6"/>
    </row>
    <row r="209" spans="1:21">
      <c r="A209" s="89" t="s">
        <v>2540</v>
      </c>
      <c r="B209" s="89" t="s">
        <v>2541</v>
      </c>
      <c r="C209" s="130" t="s">
        <v>7814</v>
      </c>
      <c r="D209" s="130" t="s">
        <v>7814</v>
      </c>
      <c r="E209" s="130" t="s">
        <v>7814</v>
      </c>
      <c r="F209" s="130" t="s">
        <v>7814</v>
      </c>
      <c r="G209" s="130" t="s">
        <v>7814</v>
      </c>
      <c r="H209" s="130" t="s">
        <v>7814</v>
      </c>
      <c r="I209" s="130" t="s">
        <v>7814</v>
      </c>
      <c r="J209" s="130" t="s">
        <v>7814</v>
      </c>
      <c r="K209" s="130" t="s">
        <v>7814</v>
      </c>
      <c r="L209" s="130" t="s">
        <v>7814</v>
      </c>
      <c r="M209" s="130" t="s">
        <v>7814</v>
      </c>
      <c r="N209" s="130">
        <v>8.3436601504100816E-2</v>
      </c>
      <c r="O209" s="130">
        <v>0.14775273206370709</v>
      </c>
      <c r="P209" s="130">
        <v>0.1247756500952566</v>
      </c>
      <c r="Q209" s="130">
        <v>0.11835433587807742</v>
      </c>
      <c r="R209" s="130">
        <v>6.5560293097091105E-2</v>
      </c>
      <c r="S209" s="130">
        <v>0.13668931757218461</v>
      </c>
      <c r="T209" s="130">
        <v>0.23692422148981482</v>
      </c>
      <c r="U209" s="6"/>
    </row>
    <row r="210" spans="1:21">
      <c r="A210" s="89" t="s">
        <v>2545</v>
      </c>
      <c r="B210" s="89" t="s">
        <v>2546</v>
      </c>
      <c r="C210" s="130" t="s">
        <v>7814</v>
      </c>
      <c r="D210" s="130" t="s">
        <v>7814</v>
      </c>
      <c r="E210" s="130" t="s">
        <v>7814</v>
      </c>
      <c r="F210" s="130" t="s">
        <v>7814</v>
      </c>
      <c r="G210" s="130" t="s">
        <v>7814</v>
      </c>
      <c r="H210" s="130" t="s">
        <v>7814</v>
      </c>
      <c r="I210" s="130" t="s">
        <v>7814</v>
      </c>
      <c r="J210" s="130" t="s">
        <v>7814</v>
      </c>
      <c r="K210" s="130" t="s">
        <v>7814</v>
      </c>
      <c r="L210" s="130" t="s">
        <v>7814</v>
      </c>
      <c r="M210" s="130" t="s">
        <v>7814</v>
      </c>
      <c r="N210" s="130">
        <v>8.4705286029027604E-3</v>
      </c>
      <c r="O210" s="130">
        <v>0.37466114065111</v>
      </c>
      <c r="P210" s="130">
        <v>0.36641720989513371</v>
      </c>
      <c r="Q210" s="130">
        <v>3.397567147068246</v>
      </c>
      <c r="R210" s="130">
        <v>-0.71597926634497111</v>
      </c>
      <c r="S210" s="130">
        <v>0.3208582169470342</v>
      </c>
      <c r="T210" s="130">
        <v>-0.12169937532755727</v>
      </c>
      <c r="U210" s="6"/>
    </row>
    <row r="211" spans="1:21">
      <c r="A211" s="89" t="s">
        <v>2548</v>
      </c>
      <c r="B211" s="89" t="s">
        <v>2549</v>
      </c>
      <c r="C211" s="130" t="s">
        <v>7814</v>
      </c>
      <c r="D211" s="130" t="s">
        <v>7814</v>
      </c>
      <c r="E211" s="130" t="s">
        <v>7814</v>
      </c>
      <c r="F211" s="130" t="s">
        <v>7814</v>
      </c>
      <c r="G211" s="130" t="s">
        <v>7814</v>
      </c>
      <c r="H211" s="130" t="s">
        <v>7814</v>
      </c>
      <c r="I211" s="130" t="s">
        <v>7814</v>
      </c>
      <c r="J211" s="130" t="s">
        <v>7814</v>
      </c>
      <c r="K211" s="130" t="s">
        <v>7814</v>
      </c>
      <c r="L211" s="130" t="s">
        <v>7814</v>
      </c>
      <c r="M211" s="130" t="s">
        <v>7814</v>
      </c>
      <c r="N211" s="130">
        <v>2.6210669810458054E-2</v>
      </c>
      <c r="O211" s="130">
        <v>0.18097909168456394</v>
      </c>
      <c r="P211" s="130">
        <v>0.30048981077034065</v>
      </c>
      <c r="Q211" s="130">
        <v>0.18405682426430547</v>
      </c>
      <c r="R211" s="130">
        <v>-0.10415459308377673</v>
      </c>
      <c r="S211" s="130">
        <v>0.24375497125622192</v>
      </c>
      <c r="T211" s="130">
        <v>-9.3905070476527422E-2</v>
      </c>
      <c r="U211" s="6"/>
    </row>
    <row r="212" spans="1:21">
      <c r="A212" s="116" t="s">
        <v>2551</v>
      </c>
      <c r="B212" s="89" t="s">
        <v>2552</v>
      </c>
      <c r="C212" s="130" t="s">
        <v>7814</v>
      </c>
      <c r="D212" s="130" t="s">
        <v>7814</v>
      </c>
      <c r="E212" s="130" t="s">
        <v>7814</v>
      </c>
      <c r="F212" s="130" t="s">
        <v>7814</v>
      </c>
      <c r="G212" s="130" t="s">
        <v>7814</v>
      </c>
      <c r="H212" s="130" t="s">
        <v>7814</v>
      </c>
      <c r="I212" s="130" t="s">
        <v>7814</v>
      </c>
      <c r="J212" s="130" t="s">
        <v>7814</v>
      </c>
      <c r="K212" s="130" t="s">
        <v>7814</v>
      </c>
      <c r="L212" s="130" t="s">
        <v>7814</v>
      </c>
      <c r="M212" s="130" t="s">
        <v>7814</v>
      </c>
      <c r="N212" s="130">
        <v>0.12665896501554674</v>
      </c>
      <c r="O212" s="130">
        <v>0.27225264304499142</v>
      </c>
      <c r="P212" s="130">
        <v>0.7393447416944845</v>
      </c>
      <c r="Q212" s="130">
        <v>-9.3014652142496823E-2</v>
      </c>
      <c r="R212" s="130">
        <v>0.20571920057873228</v>
      </c>
      <c r="S212" s="130">
        <v>0.27451687850483242</v>
      </c>
      <c r="T212" s="130">
        <v>3.112838297852764E-2</v>
      </c>
      <c r="U212" s="6"/>
    </row>
    <row r="213" spans="1:21">
      <c r="A213" s="89" t="s">
        <v>356</v>
      </c>
      <c r="B213" s="89" t="s">
        <v>2408</v>
      </c>
      <c r="C213" s="130">
        <v>-0.11481410966578021</v>
      </c>
      <c r="D213" s="130">
        <v>0.13433277587831594</v>
      </c>
      <c r="E213" s="130">
        <v>0.26913421254236591</v>
      </c>
      <c r="F213" s="130">
        <v>-0.32968222912780187</v>
      </c>
      <c r="G213" s="130">
        <v>0.26911370556819203</v>
      </c>
      <c r="H213" s="130">
        <v>0.23704256497674825</v>
      </c>
      <c r="I213" s="130">
        <v>0.23718247982492202</v>
      </c>
      <c r="J213" s="130">
        <v>0.58265864306364246</v>
      </c>
      <c r="K213" s="130">
        <v>-7.3391706041413096E-2</v>
      </c>
      <c r="L213" s="130">
        <v>7.5856542676294936E-2</v>
      </c>
      <c r="M213" s="130">
        <v>3.4089270696667464</v>
      </c>
      <c r="N213" s="130">
        <v>-0.10626978011763732</v>
      </c>
      <c r="O213" s="130">
        <v>0.51023095147032715</v>
      </c>
      <c r="P213" s="130">
        <v>0.21896856096543438</v>
      </c>
      <c r="Q213" s="130">
        <v>0.33254753925589364</v>
      </c>
      <c r="R213" s="130">
        <v>-0.14152583825143061</v>
      </c>
      <c r="S213" s="130">
        <v>0.123313824792326</v>
      </c>
      <c r="T213" s="130">
        <v>1.8028599581804798E-2</v>
      </c>
      <c r="U213" s="6"/>
    </row>
    <row r="214" spans="1:21" ht="25.5">
      <c r="A214" s="89" t="s">
        <v>357</v>
      </c>
      <c r="B214" s="89" t="s">
        <v>7794</v>
      </c>
      <c r="C214" s="130">
        <v>-0.22514248504841849</v>
      </c>
      <c r="D214" s="130">
        <v>0.18188235826128318</v>
      </c>
      <c r="E214" s="130">
        <v>0.33341101695403985</v>
      </c>
      <c r="F214" s="130">
        <v>-0.68134834610790795</v>
      </c>
      <c r="G214" s="130">
        <v>0.45376422615884482</v>
      </c>
      <c r="H214" s="130">
        <v>0.52684299929010159</v>
      </c>
      <c r="I214" s="130">
        <v>-3.8811562939626842E-2</v>
      </c>
      <c r="J214" s="130">
        <v>1.1065739547403508</v>
      </c>
      <c r="K214" s="130">
        <v>-5.2497559190223253E-4</v>
      </c>
      <c r="L214" s="130">
        <v>0.1063986051008734</v>
      </c>
      <c r="M214" s="130">
        <v>-1</v>
      </c>
      <c r="N214" s="130" t="s">
        <v>7814</v>
      </c>
      <c r="O214" s="130" t="s">
        <v>7814</v>
      </c>
      <c r="P214" s="130" t="s">
        <v>7814</v>
      </c>
      <c r="Q214" s="130" t="s">
        <v>7814</v>
      </c>
      <c r="R214" s="130" t="s">
        <v>7814</v>
      </c>
      <c r="S214" s="130" t="s">
        <v>7814</v>
      </c>
      <c r="T214" s="130" t="s">
        <v>7814</v>
      </c>
      <c r="U214" s="6"/>
    </row>
    <row r="215" spans="1:21" ht="25.5">
      <c r="A215" s="89" t="s">
        <v>358</v>
      </c>
      <c r="B215" s="89" t="s">
        <v>60</v>
      </c>
      <c r="C215" s="130">
        <v>-1.1887659589950861E-3</v>
      </c>
      <c r="D215" s="130">
        <v>0.46306720200228457</v>
      </c>
      <c r="E215" s="130">
        <v>0.24960362061234709</v>
      </c>
      <c r="F215" s="130">
        <v>5.4472936047038845E-2</v>
      </c>
      <c r="G215" s="130">
        <v>0.37409548494853762</v>
      </c>
      <c r="H215" s="130">
        <v>6.0101689495510646E-2</v>
      </c>
      <c r="I215" s="130">
        <v>9.9764236238427451E-2</v>
      </c>
      <c r="J215" s="130">
        <v>9.8631179876985664E-2</v>
      </c>
      <c r="K215" s="130">
        <v>-0.40606156961807693</v>
      </c>
      <c r="L215" s="130">
        <v>-0.13097285685903115</v>
      </c>
      <c r="M215" s="130">
        <v>-1</v>
      </c>
      <c r="N215" s="130" t="s">
        <v>7814</v>
      </c>
      <c r="O215" s="130" t="s">
        <v>7814</v>
      </c>
      <c r="P215" s="130" t="s">
        <v>7814</v>
      </c>
      <c r="Q215" s="130" t="s">
        <v>7814</v>
      </c>
      <c r="R215" s="130" t="s">
        <v>7814</v>
      </c>
      <c r="S215" s="130" t="s">
        <v>7814</v>
      </c>
      <c r="T215" s="130" t="s">
        <v>7814</v>
      </c>
      <c r="U215" s="6"/>
    </row>
    <row r="216" spans="1:21" ht="25.5">
      <c r="A216" s="89" t="s">
        <v>359</v>
      </c>
      <c r="B216" s="89" t="s">
        <v>7795</v>
      </c>
      <c r="C216" s="130">
        <v>0.24648602646164885</v>
      </c>
      <c r="D216" s="130">
        <v>-0.57475114141798744</v>
      </c>
      <c r="E216" s="130">
        <v>1.8714914524384563E-2</v>
      </c>
      <c r="F216" s="130">
        <v>-0.67690294157301145</v>
      </c>
      <c r="G216" s="130">
        <v>0.87453653859040714</v>
      </c>
      <c r="H216" s="130">
        <v>9.8434268464762109E-3</v>
      </c>
      <c r="I216" s="130">
        <v>0.53746254933676196</v>
      </c>
      <c r="J216" s="130">
        <v>-0.79515479315545945</v>
      </c>
      <c r="K216" s="130">
        <v>-0.4774966558071897</v>
      </c>
      <c r="L216" s="130">
        <v>1.4470761633805118E-2</v>
      </c>
      <c r="M216" s="130">
        <v>-1</v>
      </c>
      <c r="N216" s="130" t="s">
        <v>7814</v>
      </c>
      <c r="O216" s="130" t="s">
        <v>7814</v>
      </c>
      <c r="P216" s="130" t="s">
        <v>7814</v>
      </c>
      <c r="Q216" s="130" t="s">
        <v>7814</v>
      </c>
      <c r="R216" s="130" t="s">
        <v>7814</v>
      </c>
      <c r="S216" s="130" t="s">
        <v>7814</v>
      </c>
      <c r="T216" s="130" t="s">
        <v>7814</v>
      </c>
      <c r="U216" s="6"/>
    </row>
    <row r="217" spans="1:21" ht="25.5">
      <c r="A217" s="89" t="s">
        <v>360</v>
      </c>
      <c r="B217" s="89" t="s">
        <v>7796</v>
      </c>
      <c r="C217" s="130">
        <v>0.14367238611317146</v>
      </c>
      <c r="D217" s="130">
        <v>0.13559660239066962</v>
      </c>
      <c r="E217" s="130">
        <v>2.8056627587569549E-2</v>
      </c>
      <c r="F217" s="130">
        <v>1.1937138802965004</v>
      </c>
      <c r="G217" s="130">
        <v>-9.1468265740670573E-2</v>
      </c>
      <c r="H217" s="130">
        <v>0.22172372497390991</v>
      </c>
      <c r="I217" s="130">
        <v>0.96889007651395032</v>
      </c>
      <c r="J217" s="130">
        <v>0.65310884394255386</v>
      </c>
      <c r="K217" s="130">
        <v>7.9638756104460917E-3</v>
      </c>
      <c r="L217" s="130">
        <v>8.6695593764117618E-2</v>
      </c>
      <c r="M217" s="130">
        <v>-1</v>
      </c>
      <c r="N217" s="130" t="s">
        <v>7814</v>
      </c>
      <c r="O217" s="130" t="s">
        <v>7814</v>
      </c>
      <c r="P217" s="130" t="s">
        <v>7814</v>
      </c>
      <c r="Q217" s="130" t="s">
        <v>7814</v>
      </c>
      <c r="R217" s="130" t="s">
        <v>7814</v>
      </c>
      <c r="S217" s="130" t="s">
        <v>7814</v>
      </c>
      <c r="T217" s="130" t="s">
        <v>7814</v>
      </c>
      <c r="U217" s="6"/>
    </row>
    <row r="218" spans="1:21" ht="25.5">
      <c r="A218" s="89" t="s">
        <v>361</v>
      </c>
      <c r="B218" s="89" t="s">
        <v>59</v>
      </c>
      <c r="C218" s="130">
        <v>-2.3775599015952631</v>
      </c>
      <c r="D218" s="130">
        <v>-8.014464950739125</v>
      </c>
      <c r="E218" s="130">
        <v>0.37119875583695516</v>
      </c>
      <c r="F218" s="130">
        <v>0.18416262888243518</v>
      </c>
      <c r="G218" s="130">
        <v>0.83286660652693767</v>
      </c>
      <c r="H218" s="130">
        <v>-0.31803792365003158</v>
      </c>
      <c r="I218" s="130">
        <v>-1.2123174095447145</v>
      </c>
      <c r="J218" s="130">
        <v>5.343323730303533</v>
      </c>
      <c r="K218" s="130">
        <v>-0.27954621638262056</v>
      </c>
      <c r="L218" s="130">
        <v>-0.18850622698141883</v>
      </c>
      <c r="M218" s="130">
        <v>-1</v>
      </c>
      <c r="N218" s="130" t="s">
        <v>7814</v>
      </c>
      <c r="O218" s="130" t="s">
        <v>7814</v>
      </c>
      <c r="P218" s="130" t="s">
        <v>7814</v>
      </c>
      <c r="Q218" s="130" t="s">
        <v>7814</v>
      </c>
      <c r="R218" s="130" t="s">
        <v>7814</v>
      </c>
      <c r="S218" s="130" t="s">
        <v>7814</v>
      </c>
      <c r="T218" s="130" t="s">
        <v>7814</v>
      </c>
      <c r="U218" s="6"/>
    </row>
    <row r="219" spans="1:21" ht="25.5">
      <c r="A219" s="89" t="s">
        <v>362</v>
      </c>
      <c r="B219" s="89" t="s">
        <v>58</v>
      </c>
      <c r="C219" s="130" t="s">
        <v>7814</v>
      </c>
      <c r="D219" s="130" t="s">
        <v>7814</v>
      </c>
      <c r="E219" s="130">
        <v>33219.438724373576</v>
      </c>
      <c r="F219" s="130">
        <v>-0.2524486291016359</v>
      </c>
      <c r="G219" s="130">
        <v>0.14565979062125822</v>
      </c>
      <c r="H219" s="130">
        <v>-0.7173289197326822</v>
      </c>
      <c r="I219" s="130">
        <v>14.492647586146655</v>
      </c>
      <c r="J219" s="130">
        <v>-0.20662403943448793</v>
      </c>
      <c r="K219" s="130">
        <v>-0.79448967800366521</v>
      </c>
      <c r="L219" s="130">
        <v>0.98646143523313956</v>
      </c>
      <c r="M219" s="130">
        <v>-1</v>
      </c>
      <c r="N219" s="130" t="s">
        <v>7814</v>
      </c>
      <c r="O219" s="130" t="s">
        <v>7814</v>
      </c>
      <c r="P219" s="130" t="s">
        <v>7814</v>
      </c>
      <c r="Q219" s="130" t="s">
        <v>7814</v>
      </c>
      <c r="R219" s="130" t="s">
        <v>7814</v>
      </c>
      <c r="S219" s="130" t="s">
        <v>7814</v>
      </c>
      <c r="T219" s="130" t="s">
        <v>7814</v>
      </c>
      <c r="U219" s="6"/>
    </row>
    <row r="220" spans="1:21">
      <c r="A220" s="89" t="s">
        <v>2557</v>
      </c>
      <c r="B220" s="89" t="s">
        <v>2537</v>
      </c>
      <c r="C220" s="130" t="s">
        <v>7814</v>
      </c>
      <c r="D220" s="130" t="s">
        <v>7814</v>
      </c>
      <c r="E220" s="130" t="s">
        <v>7814</v>
      </c>
      <c r="F220" s="130" t="s">
        <v>7814</v>
      </c>
      <c r="G220" s="130" t="s">
        <v>7814</v>
      </c>
      <c r="H220" s="130" t="s">
        <v>7814</v>
      </c>
      <c r="I220" s="130" t="s">
        <v>7814</v>
      </c>
      <c r="J220" s="130" t="s">
        <v>7814</v>
      </c>
      <c r="K220" s="130" t="s">
        <v>7814</v>
      </c>
      <c r="L220" s="130" t="s">
        <v>7814</v>
      </c>
      <c r="M220" s="130" t="s">
        <v>7814</v>
      </c>
      <c r="N220" s="130">
        <v>-0.8151665155547666</v>
      </c>
      <c r="O220" s="130">
        <v>1.9456556925446344</v>
      </c>
      <c r="P220" s="130">
        <v>-0.13840497391746431</v>
      </c>
      <c r="Q220" s="130">
        <v>1.0022005017778208</v>
      </c>
      <c r="R220" s="130">
        <v>-9.7746559429412017E-2</v>
      </c>
      <c r="S220" s="130">
        <v>0.85477771886182818</v>
      </c>
      <c r="T220" s="130">
        <v>9.4834470245271779E-3</v>
      </c>
      <c r="U220" s="6"/>
    </row>
    <row r="221" spans="1:21">
      <c r="A221" s="89" t="s">
        <v>2586</v>
      </c>
      <c r="B221" s="89" t="s">
        <v>2541</v>
      </c>
      <c r="C221" s="130" t="s">
        <v>7814</v>
      </c>
      <c r="D221" s="130" t="s">
        <v>7814</v>
      </c>
      <c r="E221" s="130" t="s">
        <v>7814</v>
      </c>
      <c r="F221" s="130" t="s">
        <v>7814</v>
      </c>
      <c r="G221" s="130" t="s">
        <v>7814</v>
      </c>
      <c r="H221" s="130" t="s">
        <v>7814</v>
      </c>
      <c r="I221" s="130" t="s">
        <v>7814</v>
      </c>
      <c r="J221" s="130" t="s">
        <v>7814</v>
      </c>
      <c r="K221" s="130" t="s">
        <v>7814</v>
      </c>
      <c r="L221" s="130" t="s">
        <v>7814</v>
      </c>
      <c r="M221" s="130" t="s">
        <v>7814</v>
      </c>
      <c r="N221" s="130">
        <v>-8.3598082184683897E-2</v>
      </c>
      <c r="O221" s="130">
        <v>0.23315241638369977</v>
      </c>
      <c r="P221" s="130">
        <v>3.2995404942414153E-2</v>
      </c>
      <c r="Q221" s="130">
        <v>0.43173223067219135</v>
      </c>
      <c r="R221" s="130">
        <v>1.2912235400797112E-2</v>
      </c>
      <c r="S221" s="130">
        <v>0.14341152549220104</v>
      </c>
      <c r="T221" s="130">
        <v>-1.808892172819055E-2</v>
      </c>
      <c r="U221" s="6"/>
    </row>
    <row r="222" spans="1:21">
      <c r="A222" s="89" t="s">
        <v>2602</v>
      </c>
      <c r="B222" s="89" t="s">
        <v>2546</v>
      </c>
      <c r="C222" s="130" t="s">
        <v>7814</v>
      </c>
      <c r="D222" s="130" t="s">
        <v>7814</v>
      </c>
      <c r="E222" s="130" t="s">
        <v>7814</v>
      </c>
      <c r="F222" s="130" t="s">
        <v>7814</v>
      </c>
      <c r="G222" s="130" t="s">
        <v>7814</v>
      </c>
      <c r="H222" s="130" t="s">
        <v>7814</v>
      </c>
      <c r="I222" s="130" t="s">
        <v>7814</v>
      </c>
      <c r="J222" s="130" t="s">
        <v>7814</v>
      </c>
      <c r="K222" s="130" t="s">
        <v>7814</v>
      </c>
      <c r="L222" s="130" t="s">
        <v>7814</v>
      </c>
      <c r="M222" s="130" t="s">
        <v>7814</v>
      </c>
      <c r="N222" s="130">
        <v>9.9741682316452085E-3</v>
      </c>
      <c r="O222" s="130">
        <v>-2.8508879122134068E-2</v>
      </c>
      <c r="P222" s="130">
        <v>0.39049816280694438</v>
      </c>
      <c r="Q222" s="130">
        <v>6.097099809205087</v>
      </c>
      <c r="R222" s="130">
        <v>-8.7840579373369865E-2</v>
      </c>
      <c r="S222" s="130">
        <v>-0.44503131048256228</v>
      </c>
      <c r="T222" s="130">
        <v>6.3174331952625602</v>
      </c>
      <c r="U222" s="6"/>
    </row>
    <row r="223" spans="1:21">
      <c r="A223" s="89" t="s">
        <v>2607</v>
      </c>
      <c r="B223" s="89" t="s">
        <v>2549</v>
      </c>
      <c r="C223" s="130" t="s">
        <v>7814</v>
      </c>
      <c r="D223" s="130" t="s">
        <v>7814</v>
      </c>
      <c r="E223" s="130" t="s">
        <v>7814</v>
      </c>
      <c r="F223" s="130" t="s">
        <v>7814</v>
      </c>
      <c r="G223" s="130" t="s">
        <v>7814</v>
      </c>
      <c r="H223" s="130" t="s">
        <v>7814</v>
      </c>
      <c r="I223" s="130" t="s">
        <v>7814</v>
      </c>
      <c r="J223" s="130" t="s">
        <v>7814</v>
      </c>
      <c r="K223" s="130" t="s">
        <v>7814</v>
      </c>
      <c r="L223" s="130" t="s">
        <v>7814</v>
      </c>
      <c r="M223" s="130" t="s">
        <v>7814</v>
      </c>
      <c r="N223" s="130">
        <v>2.3035222420322743E-2</v>
      </c>
      <c r="O223" s="130">
        <v>0.51609723053408563</v>
      </c>
      <c r="P223" s="130">
        <v>0.26822678078400086</v>
      </c>
      <c r="Q223" s="130">
        <v>0.24173509471571153</v>
      </c>
      <c r="R223" s="130">
        <v>-0.16812406123288171</v>
      </c>
      <c r="S223" s="130">
        <v>9.1983694997689547E-2</v>
      </c>
      <c r="T223" s="130">
        <v>-0.14440359765345759</v>
      </c>
      <c r="U223" s="6"/>
    </row>
    <row r="224" spans="1:21" ht="25.5">
      <c r="A224" s="89" t="s">
        <v>7644</v>
      </c>
      <c r="B224" s="89" t="s">
        <v>7645</v>
      </c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 t="s">
        <v>7814</v>
      </c>
      <c r="U224" s="6"/>
    </row>
    <row r="225" spans="1:21">
      <c r="A225" s="89" t="s">
        <v>363</v>
      </c>
      <c r="B225" s="89" t="s">
        <v>57</v>
      </c>
      <c r="C225" s="130">
        <v>7.79322506447373E-2</v>
      </c>
      <c r="D225" s="130">
        <v>0.11832951350507726</v>
      </c>
      <c r="E225" s="130">
        <v>0.70958940137743975</v>
      </c>
      <c r="F225" s="130">
        <v>-0.24968357544007835</v>
      </c>
      <c r="G225" s="130">
        <v>0.26655225897463053</v>
      </c>
      <c r="H225" s="130">
        <v>2.8192423127721966E-2</v>
      </c>
      <c r="I225" s="130">
        <v>6.3796335832157602E-2</v>
      </c>
      <c r="J225" s="130">
        <v>6.0548668272191852E-2</v>
      </c>
      <c r="K225" s="130">
        <v>7.6931493736997147E-2</v>
      </c>
      <c r="L225" s="130">
        <v>-5.236609654824298E-2</v>
      </c>
      <c r="M225" s="130">
        <v>-7.9623709724374048E-2</v>
      </c>
      <c r="N225" s="130">
        <v>0.15816607435995422</v>
      </c>
      <c r="O225" s="130">
        <v>-6.0334209527082017E-3</v>
      </c>
      <c r="P225" s="130">
        <v>0.23900222076355626</v>
      </c>
      <c r="Q225" s="130">
        <v>0.15572585007002826</v>
      </c>
      <c r="R225" s="130">
        <v>7.6808441662694626E-2</v>
      </c>
      <c r="S225" s="130">
        <v>0.31770990113327557</v>
      </c>
      <c r="T225" s="130">
        <v>-3.3219931285558289E-4</v>
      </c>
      <c r="U225" s="6"/>
    </row>
    <row r="226" spans="1:21">
      <c r="A226" s="89" t="s">
        <v>364</v>
      </c>
      <c r="B226" s="89" t="s">
        <v>56</v>
      </c>
      <c r="C226" s="130">
        <v>9.7238815262650213E-2</v>
      </c>
      <c r="D226" s="130">
        <v>0.70613725759751067</v>
      </c>
      <c r="E226" s="130">
        <v>-0.20203186264119866</v>
      </c>
      <c r="F226" s="130">
        <v>0.29212606926314288</v>
      </c>
      <c r="G226" s="130">
        <v>0.60835080815656828</v>
      </c>
      <c r="H226" s="130">
        <v>0.15454770182520394</v>
      </c>
      <c r="I226" s="130">
        <v>-3.9613675745878707E-3</v>
      </c>
      <c r="J226" s="130">
        <v>-5.2708064647264963E-2</v>
      </c>
      <c r="K226" s="130">
        <v>-0.1155413301957241</v>
      </c>
      <c r="L226" s="130">
        <v>-2.5562369668243323E-2</v>
      </c>
      <c r="M226" s="130">
        <v>8.8596746826686168E-2</v>
      </c>
      <c r="N226" s="130">
        <v>0.17868771632379099</v>
      </c>
      <c r="O226" s="130">
        <v>-0.1554451359014396</v>
      </c>
      <c r="P226" s="130">
        <v>0.33363704348289591</v>
      </c>
      <c r="Q226" s="130">
        <v>0.30716725882046614</v>
      </c>
      <c r="R226" s="130">
        <v>0.1442189057984864</v>
      </c>
      <c r="S226" s="130">
        <v>0.55912223403131089</v>
      </c>
      <c r="T226" s="130">
        <v>-0.33054345754403647</v>
      </c>
      <c r="U226" s="6"/>
    </row>
    <row r="227" spans="1:21">
      <c r="A227" s="89" t="s">
        <v>2620</v>
      </c>
      <c r="B227" s="89" t="s">
        <v>2621</v>
      </c>
      <c r="C227" s="130" t="s">
        <v>7814</v>
      </c>
      <c r="D227" s="130" t="s">
        <v>7814</v>
      </c>
      <c r="E227" s="130" t="s">
        <v>7814</v>
      </c>
      <c r="F227" s="130" t="s">
        <v>7814</v>
      </c>
      <c r="G227" s="130" t="s">
        <v>7814</v>
      </c>
      <c r="H227" s="130" t="s">
        <v>7814</v>
      </c>
      <c r="I227" s="130" t="s">
        <v>7814</v>
      </c>
      <c r="J227" s="130" t="s">
        <v>7814</v>
      </c>
      <c r="K227" s="130" t="s">
        <v>7814</v>
      </c>
      <c r="L227" s="130" t="s">
        <v>7814</v>
      </c>
      <c r="M227" s="130" t="s">
        <v>7814</v>
      </c>
      <c r="N227" s="130">
        <v>1.2917594579807101</v>
      </c>
      <c r="O227" s="130">
        <v>-3.7691228851781222E-2</v>
      </c>
      <c r="P227" s="130">
        <v>0.15820714284232795</v>
      </c>
      <c r="Q227" s="130">
        <v>-0.55691162603459143</v>
      </c>
      <c r="R227" s="130">
        <v>0.55294221001540689</v>
      </c>
      <c r="S227" s="130">
        <v>3.572688841943231</v>
      </c>
      <c r="T227" s="130">
        <v>7.3075103876785549E-2</v>
      </c>
      <c r="U227" s="6"/>
    </row>
    <row r="228" spans="1:21">
      <c r="A228" s="89" t="s">
        <v>365</v>
      </c>
      <c r="B228" s="89" t="s">
        <v>55</v>
      </c>
      <c r="C228" s="130">
        <v>0.35029868166081202</v>
      </c>
      <c r="D228" s="130">
        <v>4.4732124886708968E-2</v>
      </c>
      <c r="E228" s="130">
        <v>5.9335094367077623E-2</v>
      </c>
      <c r="F228" s="130">
        <v>0.20828301208715061</v>
      </c>
      <c r="G228" s="130">
        <v>0.86407319598916721</v>
      </c>
      <c r="H228" s="130">
        <v>-0.6802176852282863</v>
      </c>
      <c r="I228" s="130">
        <v>1.2829821322770609</v>
      </c>
      <c r="J228" s="130">
        <v>-0.5104584759486761</v>
      </c>
      <c r="K228" s="130">
        <v>0.4289019336193487</v>
      </c>
      <c r="L228" s="130">
        <v>-0.39059763026490946</v>
      </c>
      <c r="M228" s="130">
        <v>-0.4282427413400316</v>
      </c>
      <c r="N228" s="130">
        <v>0.81866315305610682</v>
      </c>
      <c r="O228" s="130">
        <v>0.2748351260828874</v>
      </c>
      <c r="P228" s="130">
        <v>0.41628807972702897</v>
      </c>
      <c r="Q228" s="130">
        <v>0.22003573510028018</v>
      </c>
      <c r="R228" s="130">
        <v>0.44331105461590048</v>
      </c>
      <c r="S228" s="130">
        <v>0.15226027897579386</v>
      </c>
      <c r="T228" s="130">
        <v>-0.1563348513624738</v>
      </c>
      <c r="U228" s="6"/>
    </row>
    <row r="229" spans="1:21">
      <c r="A229" s="89" t="s">
        <v>366</v>
      </c>
      <c r="B229" s="89" t="s">
        <v>54</v>
      </c>
      <c r="C229" s="130">
        <v>0.35773695582539644</v>
      </c>
      <c r="D229" s="130">
        <v>0.30951567777541911</v>
      </c>
      <c r="E229" s="130">
        <v>4.2689416981198836</v>
      </c>
      <c r="F229" s="130">
        <v>-0.42019119904509072</v>
      </c>
      <c r="G229" s="130">
        <v>0.22377866056408324</v>
      </c>
      <c r="H229" s="130">
        <v>-4.6020032411614342E-2</v>
      </c>
      <c r="I229" s="130">
        <v>0.1673639190826488</v>
      </c>
      <c r="J229" s="130">
        <v>-2.4535744330798526E-2</v>
      </c>
      <c r="K229" s="130">
        <v>-4.110674601989095E-2</v>
      </c>
      <c r="L229" s="130">
        <v>-0.21440712689069064</v>
      </c>
      <c r="M229" s="130">
        <v>-1.3182995817657583E-2</v>
      </c>
      <c r="N229" s="130">
        <v>7.8330430062065748E-3</v>
      </c>
      <c r="O229" s="130">
        <v>-0.28275630473614832</v>
      </c>
      <c r="P229" s="130">
        <v>0.84441521928154306</v>
      </c>
      <c r="Q229" s="130">
        <v>1.8354014200965101</v>
      </c>
      <c r="R229" s="130">
        <v>-0.47082346478292791</v>
      </c>
      <c r="S229" s="130">
        <v>9.7154239806127585E-3</v>
      </c>
      <c r="T229" s="130">
        <v>-8.4874143081158079E-2</v>
      </c>
      <c r="U229" s="6"/>
    </row>
    <row r="230" spans="1:21">
      <c r="A230" s="89" t="s">
        <v>2642</v>
      </c>
      <c r="B230" s="89" t="s">
        <v>2643</v>
      </c>
      <c r="C230" s="130" t="s">
        <v>7814</v>
      </c>
      <c r="D230" s="130" t="s">
        <v>7814</v>
      </c>
      <c r="E230" s="130" t="s">
        <v>7814</v>
      </c>
      <c r="F230" s="130" t="s">
        <v>7814</v>
      </c>
      <c r="G230" s="130" t="s">
        <v>7814</v>
      </c>
      <c r="H230" s="130" t="s">
        <v>7814</v>
      </c>
      <c r="I230" s="130" t="s">
        <v>7814</v>
      </c>
      <c r="J230" s="130" t="s">
        <v>7814</v>
      </c>
      <c r="K230" s="130" t="s">
        <v>7814</v>
      </c>
      <c r="L230" s="130" t="s">
        <v>7814</v>
      </c>
      <c r="M230" s="130" t="s">
        <v>7814</v>
      </c>
      <c r="N230" s="130">
        <v>0.11163041492490633</v>
      </c>
      <c r="O230" s="130">
        <v>3.2585761208958619E-2</v>
      </c>
      <c r="P230" s="130">
        <v>4.3675975173431913E-2</v>
      </c>
      <c r="Q230" s="130">
        <v>0.13590866079450437</v>
      </c>
      <c r="R230" s="130">
        <v>0.22405064021482346</v>
      </c>
      <c r="S230" s="130">
        <v>0.31957148800708901</v>
      </c>
      <c r="T230" s="130">
        <v>5.0872768995669906E-2</v>
      </c>
      <c r="U230" s="6"/>
    </row>
    <row r="231" spans="1:21">
      <c r="A231" s="89" t="s">
        <v>367</v>
      </c>
      <c r="B231" s="89" t="s">
        <v>218</v>
      </c>
      <c r="C231" s="130" t="s">
        <v>7814</v>
      </c>
      <c r="D231" s="130" t="s">
        <v>7814</v>
      </c>
      <c r="E231" s="130" t="s">
        <v>7814</v>
      </c>
      <c r="F231" s="130" t="s">
        <v>7814</v>
      </c>
      <c r="G231" s="130" t="s">
        <v>7814</v>
      </c>
      <c r="H231" s="130" t="s">
        <v>7814</v>
      </c>
      <c r="I231" s="130">
        <v>1612.9047619047619</v>
      </c>
      <c r="J231" s="130">
        <v>9.252566977457807</v>
      </c>
      <c r="K231" s="130">
        <v>4.5541182226315184</v>
      </c>
      <c r="L231" s="130">
        <v>0.4311346592778551</v>
      </c>
      <c r="M231" s="130">
        <v>-1</v>
      </c>
      <c r="N231" s="130" t="s">
        <v>7814</v>
      </c>
      <c r="O231" s="130" t="s">
        <v>7814</v>
      </c>
      <c r="P231" s="130" t="s">
        <v>7814</v>
      </c>
      <c r="Q231" s="130" t="s">
        <v>7814</v>
      </c>
      <c r="R231" s="130" t="s">
        <v>7814</v>
      </c>
      <c r="S231" s="130" t="s">
        <v>7814</v>
      </c>
      <c r="T231" s="130" t="s">
        <v>7814</v>
      </c>
      <c r="U231" s="6"/>
    </row>
    <row r="232" spans="1:21" ht="25.5">
      <c r="A232" s="89" t="s">
        <v>2677</v>
      </c>
      <c r="B232" s="89" t="s">
        <v>1114</v>
      </c>
      <c r="C232" s="130" t="s">
        <v>7814</v>
      </c>
      <c r="D232" s="130" t="s">
        <v>7814</v>
      </c>
      <c r="E232" s="130" t="s">
        <v>7814</v>
      </c>
      <c r="F232" s="130" t="s">
        <v>7814</v>
      </c>
      <c r="G232" s="130" t="s">
        <v>7814</v>
      </c>
      <c r="H232" s="130" t="s">
        <v>7814</v>
      </c>
      <c r="I232" s="130" t="s">
        <v>7814</v>
      </c>
      <c r="J232" s="130" t="s">
        <v>7814</v>
      </c>
      <c r="K232" s="130" t="s">
        <v>7814</v>
      </c>
      <c r="L232" s="130" t="s">
        <v>7814</v>
      </c>
      <c r="M232" s="130" t="s">
        <v>7814</v>
      </c>
      <c r="N232" s="130">
        <v>0.18193899745846731</v>
      </c>
      <c r="O232" s="130">
        <v>0.14108347165153989</v>
      </c>
      <c r="P232" s="130">
        <v>0.32194468158791478</v>
      </c>
      <c r="Q232" s="130">
        <v>0.27216690450536207</v>
      </c>
      <c r="R232" s="130">
        <v>0.47776261929325581</v>
      </c>
      <c r="S232" s="130">
        <v>2.0912567929182946</v>
      </c>
      <c r="T232" s="130">
        <v>-0.92434841529825384</v>
      </c>
      <c r="U232" s="6"/>
    </row>
    <row r="233" spans="1:21">
      <c r="A233" s="89" t="s">
        <v>368</v>
      </c>
      <c r="B233" s="89" t="s">
        <v>53</v>
      </c>
      <c r="C233" s="130">
        <v>2.4704925921547378</v>
      </c>
      <c r="D233" s="130">
        <v>-0.53376458676094596</v>
      </c>
      <c r="E233" s="130">
        <v>3.077889182858784E-2</v>
      </c>
      <c r="F233" s="130">
        <v>0.26458653333566962</v>
      </c>
      <c r="G233" s="130">
        <v>-2.3366457222779524E-2</v>
      </c>
      <c r="H233" s="130">
        <v>-9.6824049045878602E-2</v>
      </c>
      <c r="I233" s="130">
        <v>0.48126004673879241</v>
      </c>
      <c r="J233" s="130">
        <v>0.54960075153743215</v>
      </c>
      <c r="K233" s="130">
        <v>0.1461389446767547</v>
      </c>
      <c r="L233" s="130">
        <v>0.3777671886937608</v>
      </c>
      <c r="M233" s="130">
        <v>-0.18228252464763761</v>
      </c>
      <c r="N233" s="130">
        <v>5.3627975984653853E-2</v>
      </c>
      <c r="O233" s="130">
        <v>0.27172294668657848</v>
      </c>
      <c r="P233" s="130">
        <v>0.42833941875746939</v>
      </c>
      <c r="Q233" s="130">
        <v>0.11178450913369065</v>
      </c>
      <c r="R233" s="130">
        <v>6.6735020836700576E-2</v>
      </c>
      <c r="S233" s="130">
        <v>0.21393049564506939</v>
      </c>
      <c r="T233" s="130">
        <v>4.6138149459765007E-2</v>
      </c>
      <c r="U233" s="6"/>
    </row>
    <row r="234" spans="1:21">
      <c r="A234" s="89" t="s">
        <v>369</v>
      </c>
      <c r="B234" s="89" t="s">
        <v>2710</v>
      </c>
      <c r="C234" s="130">
        <v>-0.40112605394811096</v>
      </c>
      <c r="D234" s="130">
        <v>0.15236539161163232</v>
      </c>
      <c r="E234" s="130">
        <v>0.12748089756887482</v>
      </c>
      <c r="F234" s="130">
        <v>9.5373150303476706E-2</v>
      </c>
      <c r="G234" s="130">
        <v>0.13400527728265277</v>
      </c>
      <c r="H234" s="130">
        <v>0.13463194311223758</v>
      </c>
      <c r="I234" s="130">
        <v>0.14576499718270952</v>
      </c>
      <c r="J234" s="130">
        <v>0.14553797041914796</v>
      </c>
      <c r="K234" s="130">
        <v>8.8451691968283397E-2</v>
      </c>
      <c r="L234" s="130">
        <v>7.0100789357802507E-2</v>
      </c>
      <c r="M234" s="130">
        <v>0.11316286990307378</v>
      </c>
      <c r="N234" s="130">
        <v>0.1073678418592261</v>
      </c>
      <c r="O234" s="130">
        <v>0.11226099255710453</v>
      </c>
      <c r="P234" s="130">
        <v>9.1300835185113893E-2</v>
      </c>
      <c r="Q234" s="130">
        <v>0.15587536065848839</v>
      </c>
      <c r="R234" s="130">
        <v>0.1263133038739086</v>
      </c>
      <c r="S234" s="130">
        <v>0.10402034198988908</v>
      </c>
      <c r="T234" s="130">
        <v>0.13181853667601695</v>
      </c>
      <c r="U234" s="6"/>
    </row>
    <row r="235" spans="1:21">
      <c r="A235" s="89" t="s">
        <v>370</v>
      </c>
      <c r="B235" s="89" t="s">
        <v>51</v>
      </c>
      <c r="C235" s="130">
        <v>3.3413323284425367E-2</v>
      </c>
      <c r="D235" s="130">
        <v>6.791974610236573E-2</v>
      </c>
      <c r="E235" s="130">
        <v>8.4720951988331406E-2</v>
      </c>
      <c r="F235" s="130">
        <v>-4.1486001449861143E-2</v>
      </c>
      <c r="G235" s="130">
        <v>-6.5603774786548996E-2</v>
      </c>
      <c r="H235" s="130">
        <v>0.14140427002393641</v>
      </c>
      <c r="I235" s="130">
        <v>0.14203510895024074</v>
      </c>
      <c r="J235" s="130">
        <v>0.20575197358872388</v>
      </c>
      <c r="K235" s="130">
        <v>8.2066955040065448E-2</v>
      </c>
      <c r="L235" s="130">
        <v>-7.1503550912288105E-2</v>
      </c>
      <c r="M235" s="130">
        <v>-1</v>
      </c>
      <c r="N235" s="130" t="s">
        <v>7814</v>
      </c>
      <c r="O235" s="130" t="s">
        <v>7814</v>
      </c>
      <c r="P235" s="130" t="s">
        <v>7814</v>
      </c>
      <c r="Q235" s="130" t="s">
        <v>7814</v>
      </c>
      <c r="R235" s="130" t="s">
        <v>7814</v>
      </c>
      <c r="S235" s="130" t="s">
        <v>7814</v>
      </c>
      <c r="T235" s="130" t="s">
        <v>7814</v>
      </c>
      <c r="U235" s="6"/>
    </row>
    <row r="236" spans="1:21">
      <c r="A236" s="89" t="s">
        <v>371</v>
      </c>
      <c r="B236" s="89" t="s">
        <v>50</v>
      </c>
      <c r="C236" s="130">
        <v>1.1088435374149661</v>
      </c>
      <c r="D236" s="130">
        <v>34790.26774193548</v>
      </c>
      <c r="E236" s="130">
        <v>0.32859005313995637</v>
      </c>
      <c r="F236" s="130">
        <v>7.6952339319208418E-2</v>
      </c>
      <c r="G236" s="130">
        <v>3.9722779455363177E-2</v>
      </c>
      <c r="H236" s="130">
        <v>6.6184336841260238E-2</v>
      </c>
      <c r="I236" s="130">
        <v>7.6616928219271685E-2</v>
      </c>
      <c r="J236" s="130">
        <v>9.4498534328126826E-2</v>
      </c>
      <c r="K236" s="130">
        <v>0.18112892412797788</v>
      </c>
      <c r="L236" s="130">
        <v>0.1243979060527276</v>
      </c>
      <c r="M236" s="130">
        <v>-1</v>
      </c>
      <c r="N236" s="130" t="s">
        <v>7814</v>
      </c>
      <c r="O236" s="130" t="s">
        <v>7814</v>
      </c>
      <c r="P236" s="130" t="s">
        <v>7814</v>
      </c>
      <c r="Q236" s="130" t="s">
        <v>7814</v>
      </c>
      <c r="R236" s="130" t="s">
        <v>7814</v>
      </c>
      <c r="S236" s="130" t="s">
        <v>7814</v>
      </c>
      <c r="T236" s="130" t="s">
        <v>7814</v>
      </c>
      <c r="U236" s="6"/>
    </row>
    <row r="237" spans="1:21">
      <c r="A237" s="89" t="s">
        <v>2723</v>
      </c>
      <c r="B237" s="89" t="s">
        <v>2724</v>
      </c>
      <c r="C237" s="130" t="s">
        <v>7814</v>
      </c>
      <c r="D237" s="130" t="s">
        <v>7814</v>
      </c>
      <c r="E237" s="130" t="s">
        <v>7814</v>
      </c>
      <c r="F237" s="130" t="s">
        <v>7814</v>
      </c>
      <c r="G237" s="130" t="s">
        <v>7814</v>
      </c>
      <c r="H237" s="130" t="s">
        <v>7814</v>
      </c>
      <c r="I237" s="130" t="s">
        <v>7814</v>
      </c>
      <c r="J237" s="130" t="s">
        <v>7814</v>
      </c>
      <c r="K237" s="130" t="s">
        <v>7814</v>
      </c>
      <c r="L237" s="130" t="s">
        <v>7814</v>
      </c>
      <c r="M237" s="130" t="s">
        <v>7814</v>
      </c>
      <c r="N237" s="130">
        <v>-8.2107756374926621E-2</v>
      </c>
      <c r="O237" s="130">
        <v>0.24538428700327208</v>
      </c>
      <c r="P237" s="130">
        <v>-6.1540678039847974E-2</v>
      </c>
      <c r="Q237" s="130">
        <v>1.7065847710441062E-2</v>
      </c>
      <c r="R237" s="130">
        <v>0.11648333275258582</v>
      </c>
      <c r="S237" s="130">
        <v>0.16290082431778252</v>
      </c>
      <c r="T237" s="130">
        <v>9.2118918057364135E-2</v>
      </c>
      <c r="U237" s="6"/>
    </row>
    <row r="238" spans="1:21">
      <c r="A238" s="89" t="s">
        <v>372</v>
      </c>
      <c r="B238" s="89" t="s">
        <v>49</v>
      </c>
      <c r="C238" s="131">
        <v>-2.2881538992472028E-2</v>
      </c>
      <c r="D238" s="131">
        <v>8.2816195642333446E-2</v>
      </c>
      <c r="E238" s="131">
        <v>0.47390227370597415</v>
      </c>
      <c r="F238" s="131">
        <v>0.11266244233356515</v>
      </c>
      <c r="G238" s="131">
        <v>0.13754751557646538</v>
      </c>
      <c r="H238" s="131">
        <v>6.6898120545332285E-2</v>
      </c>
      <c r="I238" s="131">
        <v>0.22240182657942897</v>
      </c>
      <c r="J238" s="131">
        <v>0.30624662072068021</v>
      </c>
      <c r="K238" s="131">
        <v>0.18195658999458586</v>
      </c>
      <c r="L238" s="131">
        <v>-7.4724701395177395E-2</v>
      </c>
      <c r="M238" s="131">
        <v>-1</v>
      </c>
      <c r="N238" s="131" t="s">
        <v>7814</v>
      </c>
      <c r="O238" s="131" t="s">
        <v>7814</v>
      </c>
      <c r="P238" s="131" t="s">
        <v>7814</v>
      </c>
      <c r="Q238" s="131" t="s">
        <v>7814</v>
      </c>
      <c r="R238" s="131" t="s">
        <v>7814</v>
      </c>
      <c r="S238" s="131" t="s">
        <v>7814</v>
      </c>
      <c r="T238" s="131" t="s">
        <v>7814</v>
      </c>
      <c r="U238" s="6"/>
    </row>
    <row r="239" spans="1:21" ht="25.5">
      <c r="A239" s="89" t="s">
        <v>373</v>
      </c>
      <c r="B239" s="89" t="s">
        <v>203</v>
      </c>
      <c r="C239" s="130" t="s">
        <v>7814</v>
      </c>
      <c r="D239" s="130" t="s">
        <v>7814</v>
      </c>
      <c r="E239" s="130" t="s">
        <v>7814</v>
      </c>
      <c r="F239" s="130" t="s">
        <v>7814</v>
      </c>
      <c r="G239" s="130" t="s">
        <v>7814</v>
      </c>
      <c r="H239" s="130" t="s">
        <v>7814</v>
      </c>
      <c r="I239" s="130" t="s">
        <v>7814</v>
      </c>
      <c r="J239" s="130" t="s">
        <v>7814</v>
      </c>
      <c r="K239" s="130" t="s">
        <v>7814</v>
      </c>
      <c r="L239" s="130" t="s">
        <v>7814</v>
      </c>
      <c r="M239" s="130" t="s">
        <v>7814</v>
      </c>
      <c r="N239" s="130">
        <v>-0.15749523237758589</v>
      </c>
      <c r="O239" s="130">
        <v>-2.1240278265312051E-3</v>
      </c>
      <c r="P239" s="130">
        <v>-0.13749896469225897</v>
      </c>
      <c r="Q239" s="130">
        <v>1.0752290627186443</v>
      </c>
      <c r="R239" s="130">
        <v>0.51745710490485886</v>
      </c>
      <c r="S239" s="130">
        <v>8.2331480585184025E-2</v>
      </c>
      <c r="T239" s="130">
        <v>-0.1941336227341392</v>
      </c>
      <c r="U239" s="6"/>
    </row>
    <row r="240" spans="1:21" ht="25.5">
      <c r="A240" s="89" t="s">
        <v>374</v>
      </c>
      <c r="B240" s="89" t="s">
        <v>48</v>
      </c>
      <c r="C240" s="130">
        <v>0.51051785344126044</v>
      </c>
      <c r="D240" s="130">
        <v>-0.28672264103787337</v>
      </c>
      <c r="E240" s="130">
        <v>-0.12451719754551405</v>
      </c>
      <c r="F240" s="130">
        <v>0.58686327905848756</v>
      </c>
      <c r="G240" s="130">
        <v>0.66252592274650568</v>
      </c>
      <c r="H240" s="130">
        <v>-0.22107914769135983</v>
      </c>
      <c r="I240" s="130">
        <v>9.2480003763435459E-3</v>
      </c>
      <c r="J240" s="130">
        <v>-7.7795377567884239E-2</v>
      </c>
      <c r="K240" s="130">
        <v>0.47410375526074433</v>
      </c>
      <c r="L240" s="130">
        <v>-0.51823849427419155</v>
      </c>
      <c r="M240" s="130">
        <v>-1</v>
      </c>
      <c r="N240" s="130" t="s">
        <v>7814</v>
      </c>
      <c r="O240" s="130" t="s">
        <v>7814</v>
      </c>
      <c r="P240" s="130" t="s">
        <v>7814</v>
      </c>
      <c r="Q240" s="130" t="s">
        <v>7814</v>
      </c>
      <c r="R240" s="130" t="s">
        <v>7814</v>
      </c>
      <c r="S240" s="130" t="s">
        <v>7814</v>
      </c>
      <c r="T240" s="130" t="s">
        <v>7814</v>
      </c>
      <c r="U240" s="6"/>
    </row>
    <row r="241" spans="1:21">
      <c r="A241" s="89" t="s">
        <v>375</v>
      </c>
      <c r="B241" s="89" t="s">
        <v>47</v>
      </c>
      <c r="C241" s="130">
        <v>0.30113018015716886</v>
      </c>
      <c r="D241" s="130">
        <v>7.454137035969155E-2</v>
      </c>
      <c r="E241" s="130">
        <v>0.38310336683583301</v>
      </c>
      <c r="F241" s="130">
        <v>0.59472499907119758</v>
      </c>
      <c r="G241" s="130">
        <v>0.39177741731947213</v>
      </c>
      <c r="H241" s="130">
        <v>-0.4431451729824466</v>
      </c>
      <c r="I241" s="130">
        <v>0.12528644524208965</v>
      </c>
      <c r="J241" s="130">
        <v>0.19117831193167789</v>
      </c>
      <c r="K241" s="130">
        <v>-0.85810213771576616</v>
      </c>
      <c r="L241" s="130">
        <v>0.84855782161450266</v>
      </c>
      <c r="M241" s="130">
        <v>2.4082110366510796</v>
      </c>
      <c r="N241" s="130">
        <v>8.2220930107725243E-2</v>
      </c>
      <c r="O241" s="130">
        <v>-0.21335301829831455</v>
      </c>
      <c r="P241" s="130">
        <v>-0.73174546577585309</v>
      </c>
      <c r="Q241" s="130">
        <v>5.9320972488700887</v>
      </c>
      <c r="R241" s="130">
        <v>-0.83533385097661528</v>
      </c>
      <c r="S241" s="130">
        <v>8.1235475377037787</v>
      </c>
      <c r="T241" s="130">
        <v>-0.38188866490574352</v>
      </c>
      <c r="U241" s="6"/>
    </row>
    <row r="242" spans="1:21">
      <c r="A242" s="89" t="s">
        <v>376</v>
      </c>
      <c r="B242" s="89" t="s">
        <v>46</v>
      </c>
      <c r="C242" s="130">
        <v>-3.379363392211332E-2</v>
      </c>
      <c r="D242" s="130">
        <v>0.61055251451467751</v>
      </c>
      <c r="E242" s="130">
        <v>3.7741933691831431E-2</v>
      </c>
      <c r="F242" s="130">
        <v>0.36121286266964536</v>
      </c>
      <c r="G242" s="130">
        <v>0.11477304103383879</v>
      </c>
      <c r="H242" s="130">
        <v>0.15501993341881293</v>
      </c>
      <c r="I242" s="130">
        <v>-6.4408676762999217E-2</v>
      </c>
      <c r="J242" s="130">
        <v>-3.8630779723758391E-4</v>
      </c>
      <c r="K242" s="130">
        <v>5.1109419659563837E-2</v>
      </c>
      <c r="L242" s="130">
        <v>6.7960915548086254E-2</v>
      </c>
      <c r="M242" s="130">
        <v>-0.1085863235415544</v>
      </c>
      <c r="N242" s="130">
        <v>0.79537526032932848</v>
      </c>
      <c r="O242" s="130">
        <v>-0.22356903644011905</v>
      </c>
      <c r="P242" s="130">
        <v>0.38014656234568922</v>
      </c>
      <c r="Q242" s="130">
        <v>0.89552710247879075</v>
      </c>
      <c r="R242" s="130">
        <v>0.20094158431001707</v>
      </c>
      <c r="S242" s="130">
        <v>-0.27077235800928889</v>
      </c>
      <c r="T242" s="130">
        <v>-5.9731124991028381E-2</v>
      </c>
      <c r="U242" s="6"/>
    </row>
    <row r="243" spans="1:21">
      <c r="A243" s="89" t="s">
        <v>377</v>
      </c>
      <c r="B243" s="89" t="s">
        <v>2822</v>
      </c>
      <c r="C243" s="130">
        <v>-0.2806149535994672</v>
      </c>
      <c r="D243" s="130">
        <v>0.57013549687061649</v>
      </c>
      <c r="E243" s="130">
        <v>0.41826074800662472</v>
      </c>
      <c r="F243" s="130">
        <v>0.48921561591654461</v>
      </c>
      <c r="G243" s="130">
        <v>-6.2653414519895367E-2</v>
      </c>
      <c r="H243" s="130">
        <v>0.22156777794711147</v>
      </c>
      <c r="I243" s="130">
        <v>0.87150860248331297</v>
      </c>
      <c r="J243" s="130">
        <v>1.8551116468648763</v>
      </c>
      <c r="K243" s="130">
        <v>-0.49292059846371228</v>
      </c>
      <c r="L243" s="130">
        <v>-0.57093862746015556</v>
      </c>
      <c r="M243" s="130">
        <v>0.63201624888227603</v>
      </c>
      <c r="N243" s="130">
        <v>1.2265217335236027</v>
      </c>
      <c r="O243" s="130">
        <v>-0.33984488193656348</v>
      </c>
      <c r="P243" s="130">
        <v>0.32868858809491752</v>
      </c>
      <c r="Q243" s="130">
        <v>0.99624430602863701</v>
      </c>
      <c r="R243" s="130">
        <v>-0.13177538817823276</v>
      </c>
      <c r="S243" s="130">
        <v>0.15202572179767837</v>
      </c>
      <c r="T243" s="130">
        <v>-0.24886038820289152</v>
      </c>
      <c r="U243" s="6"/>
    </row>
    <row r="244" spans="1:21">
      <c r="A244" s="89" t="s">
        <v>378</v>
      </c>
      <c r="B244" s="89" t="s">
        <v>44</v>
      </c>
      <c r="C244" s="130">
        <v>-0.63590089654341164</v>
      </c>
      <c r="D244" s="130">
        <v>3.7894703889884251E-2</v>
      </c>
      <c r="E244" s="130">
        <v>0.25852890622770164</v>
      </c>
      <c r="F244" s="130">
        <v>-0.13100396822411386</v>
      </c>
      <c r="G244" s="130">
        <v>5.3269704803452722E-2</v>
      </c>
      <c r="H244" s="130">
        <v>2.8698044729755261</v>
      </c>
      <c r="I244" s="130">
        <v>-0.40166904151042504</v>
      </c>
      <c r="J244" s="130">
        <v>-7.4350362720091212E-2</v>
      </c>
      <c r="K244" s="130">
        <v>-0.13864416511684174</v>
      </c>
      <c r="L244" s="130">
        <v>-0.15407650748768609</v>
      </c>
      <c r="M244" s="130">
        <v>2.0909243753252102</v>
      </c>
      <c r="N244" s="130">
        <v>-0.50774704821245065</v>
      </c>
      <c r="O244" s="130">
        <v>-0.25899139771700486</v>
      </c>
      <c r="P244" s="130">
        <v>0.45871504591193224</v>
      </c>
      <c r="Q244" s="130">
        <v>0.50729529291096287</v>
      </c>
      <c r="R244" s="130">
        <v>0.1682609772667556</v>
      </c>
      <c r="S244" s="130">
        <v>0.29131751269235839</v>
      </c>
      <c r="T244" s="130">
        <v>-0.28914905344772135</v>
      </c>
      <c r="U244" s="6"/>
    </row>
    <row r="245" spans="1:21">
      <c r="A245" s="89" t="s">
        <v>379</v>
      </c>
      <c r="B245" s="89" t="s">
        <v>43</v>
      </c>
      <c r="C245" s="130">
        <v>0.26797877447742979</v>
      </c>
      <c r="D245" s="130">
        <v>-0.24819175959346884</v>
      </c>
      <c r="E245" s="130">
        <v>1.5788059746773664E-2</v>
      </c>
      <c r="F245" s="130">
        <v>-3.9517364382553932E-2</v>
      </c>
      <c r="G245" s="130">
        <v>0.20880310070073915</v>
      </c>
      <c r="H245" s="130">
        <v>0.21866873146081334</v>
      </c>
      <c r="I245" s="130">
        <v>0.21312029220597029</v>
      </c>
      <c r="J245" s="130">
        <v>-0.28917434335916259</v>
      </c>
      <c r="K245" s="130">
        <v>-0.12127452019493246</v>
      </c>
      <c r="L245" s="130">
        <v>-0.83626363123965997</v>
      </c>
      <c r="M245" s="130">
        <v>-1</v>
      </c>
      <c r="N245" s="130" t="s">
        <v>7814</v>
      </c>
      <c r="O245" s="130" t="s">
        <v>7814</v>
      </c>
      <c r="P245" s="130" t="s">
        <v>7814</v>
      </c>
      <c r="Q245" s="130" t="s">
        <v>7814</v>
      </c>
      <c r="R245" s="130" t="s">
        <v>7814</v>
      </c>
      <c r="S245" s="130" t="s">
        <v>7814</v>
      </c>
      <c r="T245" s="130" t="s">
        <v>7814</v>
      </c>
      <c r="U245" s="6"/>
    </row>
    <row r="246" spans="1:21">
      <c r="A246" s="89" t="s">
        <v>380</v>
      </c>
      <c r="B246" s="89" t="s">
        <v>42</v>
      </c>
      <c r="C246" s="130">
        <v>0.59419973522756608</v>
      </c>
      <c r="D246" s="130">
        <v>-5.0786369574340462E-2</v>
      </c>
      <c r="E246" s="130">
        <v>4.9884899038330595</v>
      </c>
      <c r="F246" s="130">
        <v>-0.7994621636721102</v>
      </c>
      <c r="G246" s="130">
        <v>0.89636873153314434</v>
      </c>
      <c r="H246" s="130">
        <v>0.15599178014989623</v>
      </c>
      <c r="I246" s="130">
        <v>-0.36614869869859412</v>
      </c>
      <c r="J246" s="130">
        <v>-5.6248130100267524E-2</v>
      </c>
      <c r="K246" s="130">
        <v>5.3927668006763296E-2</v>
      </c>
      <c r="L246" s="130">
        <v>1.3285268162228858E-2</v>
      </c>
      <c r="M246" s="130">
        <v>-1</v>
      </c>
      <c r="N246" s="130" t="s">
        <v>7814</v>
      </c>
      <c r="O246" s="130" t="s">
        <v>7814</v>
      </c>
      <c r="P246" s="130" t="s">
        <v>7814</v>
      </c>
      <c r="Q246" s="130" t="s">
        <v>7814</v>
      </c>
      <c r="R246" s="130" t="s">
        <v>7814</v>
      </c>
      <c r="S246" s="130" t="s">
        <v>7814</v>
      </c>
      <c r="T246" s="130" t="s">
        <v>7814</v>
      </c>
      <c r="U246" s="6"/>
    </row>
    <row r="247" spans="1:21">
      <c r="A247" s="89" t="s">
        <v>381</v>
      </c>
      <c r="B247" s="89" t="s">
        <v>41</v>
      </c>
      <c r="C247" s="130">
        <v>-8.3315717528275157E-2</v>
      </c>
      <c r="D247" s="130">
        <v>-0.16129567711860338</v>
      </c>
      <c r="E247" s="130">
        <v>-0.21295124780666008</v>
      </c>
      <c r="F247" s="130">
        <v>1.0696574980793052</v>
      </c>
      <c r="G247" s="130">
        <v>-0.37245475547563522</v>
      </c>
      <c r="H247" s="130">
        <v>1.0781375511171722</v>
      </c>
      <c r="I247" s="130">
        <v>-0.36125732619550988</v>
      </c>
      <c r="J247" s="130">
        <v>1.0003719471689991</v>
      </c>
      <c r="K247" s="130">
        <v>-0.52622953673319572</v>
      </c>
      <c r="L247" s="130">
        <v>6.0499826348483499E-3</v>
      </c>
      <c r="M247" s="130">
        <v>-1</v>
      </c>
      <c r="N247" s="130" t="s">
        <v>7814</v>
      </c>
      <c r="O247" s="130" t="s">
        <v>7814</v>
      </c>
      <c r="P247" s="130" t="s">
        <v>7814</v>
      </c>
      <c r="Q247" s="130" t="s">
        <v>7814</v>
      </c>
      <c r="R247" s="130" t="s">
        <v>7814</v>
      </c>
      <c r="S247" s="130" t="s">
        <v>7814</v>
      </c>
      <c r="T247" s="130" t="s">
        <v>7814</v>
      </c>
      <c r="U247" s="6"/>
    </row>
    <row r="248" spans="1:21" ht="25.5">
      <c r="A248" s="89" t="s">
        <v>382</v>
      </c>
      <c r="B248" s="89" t="s">
        <v>219</v>
      </c>
      <c r="C248" s="130">
        <v>0.15569897502180607</v>
      </c>
      <c r="D248" s="130">
        <v>0.26853573773856798</v>
      </c>
      <c r="E248" s="130">
        <v>5.6949535473076907E-2</v>
      </c>
      <c r="F248" s="130">
        <v>0.12364795443194843</v>
      </c>
      <c r="G248" s="130">
        <v>0.40337375602399272</v>
      </c>
      <c r="H248" s="130">
        <v>-0.29983919141890403</v>
      </c>
      <c r="I248" s="130">
        <v>-1</v>
      </c>
      <c r="J248" s="130" t="s">
        <v>7814</v>
      </c>
      <c r="K248" s="130" t="s">
        <v>7814</v>
      </c>
      <c r="L248" s="130" t="s">
        <v>7814</v>
      </c>
      <c r="M248" s="130" t="s">
        <v>7814</v>
      </c>
      <c r="N248" s="130" t="s">
        <v>7814</v>
      </c>
      <c r="O248" s="130" t="s">
        <v>7814</v>
      </c>
      <c r="P248" s="130" t="s">
        <v>7814</v>
      </c>
      <c r="Q248" s="130" t="s">
        <v>7814</v>
      </c>
      <c r="R248" s="130" t="s">
        <v>7814</v>
      </c>
      <c r="S248" s="130" t="s">
        <v>7814</v>
      </c>
      <c r="T248" s="130" t="s">
        <v>7814</v>
      </c>
      <c r="U248" s="6"/>
    </row>
    <row r="249" spans="1:21">
      <c r="A249" s="89" t="s">
        <v>383</v>
      </c>
      <c r="B249" s="89" t="s">
        <v>40</v>
      </c>
      <c r="C249" s="130">
        <v>0.30719141976705289</v>
      </c>
      <c r="D249" s="130">
        <v>0.12171483876914468</v>
      </c>
      <c r="E249" s="130">
        <v>7.6404250989447808E-2</v>
      </c>
      <c r="F249" s="130">
        <v>-0.10614067583076703</v>
      </c>
      <c r="G249" s="130">
        <v>0.14032508993653403</v>
      </c>
      <c r="H249" s="130">
        <v>6.3262802848789823E-2</v>
      </c>
      <c r="I249" s="130">
        <v>0.53868337769813035</v>
      </c>
      <c r="J249" s="130">
        <v>0.39931129997321291</v>
      </c>
      <c r="K249" s="130">
        <v>0.22712802642613972</v>
      </c>
      <c r="L249" s="130">
        <v>0.51943121853182617</v>
      </c>
      <c r="M249" s="130">
        <v>0.64183758789610956</v>
      </c>
      <c r="N249" s="130">
        <v>0.17808223860269723</v>
      </c>
      <c r="O249" s="130">
        <v>0.23708459123950409</v>
      </c>
      <c r="P249" s="130">
        <v>4.8023183152784199E-2</v>
      </c>
      <c r="Q249" s="130">
        <v>-0.2721546005634714</v>
      </c>
      <c r="R249" s="130">
        <v>8.9726838618338967E-2</v>
      </c>
      <c r="S249" s="130">
        <v>0.23503903726312458</v>
      </c>
      <c r="T249" s="130">
        <v>0.28501367147977785</v>
      </c>
      <c r="U249" s="6"/>
    </row>
    <row r="250" spans="1:21">
      <c r="A250" s="89" t="s">
        <v>384</v>
      </c>
      <c r="B250" s="89" t="s">
        <v>39</v>
      </c>
      <c r="C250" s="130" t="s">
        <v>7814</v>
      </c>
      <c r="D250" s="130" t="s">
        <v>7814</v>
      </c>
      <c r="E250" s="130" t="s">
        <v>7814</v>
      </c>
      <c r="F250" s="130">
        <v>735.42444444444448</v>
      </c>
      <c r="G250" s="130">
        <v>-1</v>
      </c>
      <c r="H250" s="130" t="s">
        <v>7814</v>
      </c>
      <c r="I250" s="130" t="s">
        <v>7814</v>
      </c>
      <c r="J250" s="130" t="s">
        <v>7814</v>
      </c>
      <c r="K250" s="130" t="s">
        <v>7814</v>
      </c>
      <c r="L250" s="130" t="s">
        <v>7814</v>
      </c>
      <c r="M250" s="130" t="s">
        <v>7814</v>
      </c>
      <c r="N250" s="130" t="s">
        <v>7814</v>
      </c>
      <c r="O250" s="130" t="s">
        <v>7814</v>
      </c>
      <c r="P250" s="130" t="s">
        <v>7814</v>
      </c>
      <c r="Q250" s="130" t="s">
        <v>7814</v>
      </c>
      <c r="R250" s="130" t="s">
        <v>7814</v>
      </c>
      <c r="S250" s="130" t="s">
        <v>7814</v>
      </c>
      <c r="T250" s="130" t="s">
        <v>7814</v>
      </c>
      <c r="U250" s="6"/>
    </row>
    <row r="251" spans="1:21" ht="25.5">
      <c r="A251" s="89" t="s">
        <v>385</v>
      </c>
      <c r="B251" s="89" t="s">
        <v>185</v>
      </c>
      <c r="C251" s="130" t="s">
        <v>7814</v>
      </c>
      <c r="D251" s="130" t="s">
        <v>7814</v>
      </c>
      <c r="E251" s="130" t="s">
        <v>7814</v>
      </c>
      <c r="F251" s="130" t="s">
        <v>7814</v>
      </c>
      <c r="G251" s="130" t="s">
        <v>7814</v>
      </c>
      <c r="H251" s="130" t="s">
        <v>7814</v>
      </c>
      <c r="I251" s="130" t="s">
        <v>7814</v>
      </c>
      <c r="J251" s="130" t="s">
        <v>7814</v>
      </c>
      <c r="K251" s="130">
        <v>-1</v>
      </c>
      <c r="L251" s="130" t="s">
        <v>7814</v>
      </c>
      <c r="M251" s="130" t="s">
        <v>7814</v>
      </c>
      <c r="N251" s="130" t="s">
        <v>7814</v>
      </c>
      <c r="O251" s="130" t="s">
        <v>7814</v>
      </c>
      <c r="P251" s="130" t="s">
        <v>7814</v>
      </c>
      <c r="Q251" s="130" t="s">
        <v>7814</v>
      </c>
      <c r="R251" s="130" t="s">
        <v>7814</v>
      </c>
      <c r="S251" s="130" t="s">
        <v>7814</v>
      </c>
      <c r="T251" s="130" t="s">
        <v>7814</v>
      </c>
      <c r="U251" s="6"/>
    </row>
    <row r="252" spans="1:21" ht="25.5">
      <c r="A252" s="89" t="s">
        <v>386</v>
      </c>
      <c r="B252" s="89" t="s">
        <v>7666</v>
      </c>
      <c r="C252" s="130">
        <v>0.12687809156779606</v>
      </c>
      <c r="D252" s="130">
        <v>0.28601652015994405</v>
      </c>
      <c r="E252" s="130">
        <v>0.13360678576030249</v>
      </c>
      <c r="F252" s="130">
        <v>0.11732623291662381</v>
      </c>
      <c r="G252" s="130">
        <v>0.22382485965812093</v>
      </c>
      <c r="H252" s="130">
        <v>9.7189081318028281E-2</v>
      </c>
      <c r="I252" s="130">
        <v>5.6158282493503187E-2</v>
      </c>
      <c r="J252" s="130">
        <v>-0.99989938153430402</v>
      </c>
      <c r="K252" s="130">
        <v>-0.84857410054929105</v>
      </c>
      <c r="L252" s="130">
        <v>0.37519694659378633</v>
      </c>
      <c r="M252" s="130">
        <v>-0.13096297483312802</v>
      </c>
      <c r="N252" s="130">
        <v>20.353012455134781</v>
      </c>
      <c r="O252" s="130">
        <v>-0.99809010514996988</v>
      </c>
      <c r="P252" s="130">
        <v>1615.1907642532829</v>
      </c>
      <c r="Q252" s="130">
        <v>-0.9995155795428694</v>
      </c>
      <c r="R252" s="130">
        <v>-1.8603497457522211E-3</v>
      </c>
      <c r="S252" s="130">
        <v>4157.6322626739566</v>
      </c>
      <c r="T252" s="130">
        <v>-0.99953193900883264</v>
      </c>
      <c r="U252" s="6"/>
    </row>
    <row r="253" spans="1:21" ht="25.5">
      <c r="A253" s="89" t="s">
        <v>387</v>
      </c>
      <c r="B253" s="89" t="s">
        <v>7667</v>
      </c>
      <c r="C253" s="130">
        <v>-1</v>
      </c>
      <c r="D253" s="130" t="s">
        <v>7814</v>
      </c>
      <c r="E253" s="130" t="s">
        <v>7814</v>
      </c>
      <c r="F253" s="130" t="s">
        <v>7814</v>
      </c>
      <c r="G253" s="130" t="s">
        <v>7814</v>
      </c>
      <c r="H253" s="130">
        <v>-1.4314886432737928E-2</v>
      </c>
      <c r="I253" s="130">
        <v>-0.68130723386912817</v>
      </c>
      <c r="J253" s="130">
        <v>-0.77422630964240358</v>
      </c>
      <c r="K253" s="130">
        <v>2.8981687239460818E-2</v>
      </c>
      <c r="L253" s="130">
        <v>9.6327361314832327E-2</v>
      </c>
      <c r="M253" s="130">
        <v>1.4458907183352077E-2</v>
      </c>
      <c r="N253" s="130">
        <v>-0.1229300696892065</v>
      </c>
      <c r="O253" s="130">
        <v>5.230868523653287E-3</v>
      </c>
      <c r="P253" s="130">
        <v>8.9682019808570157E-3</v>
      </c>
      <c r="Q253" s="130">
        <v>-0.99613601903960447</v>
      </c>
      <c r="R253" s="130">
        <v>8.0584348115806392E-3</v>
      </c>
      <c r="S253" s="130">
        <v>-1</v>
      </c>
      <c r="T253" s="130" t="s">
        <v>7814</v>
      </c>
      <c r="U253" s="6"/>
    </row>
    <row r="254" spans="1:21">
      <c r="A254" s="89" t="s">
        <v>2918</v>
      </c>
      <c r="B254" s="89" t="s">
        <v>210</v>
      </c>
      <c r="C254" s="130" t="s">
        <v>7814</v>
      </c>
      <c r="D254" s="130" t="s">
        <v>7814</v>
      </c>
      <c r="E254" s="130" t="s">
        <v>7814</v>
      </c>
      <c r="F254" s="130" t="s">
        <v>7814</v>
      </c>
      <c r="G254" s="130" t="s">
        <v>7814</v>
      </c>
      <c r="H254" s="130" t="s">
        <v>7814</v>
      </c>
      <c r="I254" s="130" t="s">
        <v>7814</v>
      </c>
      <c r="J254" s="130" t="s">
        <v>7814</v>
      </c>
      <c r="K254" s="130" t="s">
        <v>7814</v>
      </c>
      <c r="L254" s="130" t="s">
        <v>7814</v>
      </c>
      <c r="M254" s="130" t="s">
        <v>7814</v>
      </c>
      <c r="N254" s="130">
        <v>-0.18740930967107394</v>
      </c>
      <c r="O254" s="130">
        <v>0.37298122121899269</v>
      </c>
      <c r="P254" s="130">
        <v>7.2554394335394345E-2</v>
      </c>
      <c r="Q254" s="130">
        <v>0.85204608732409071</v>
      </c>
      <c r="R254" s="130">
        <v>-0.58071590961450781</v>
      </c>
      <c r="S254" s="130">
        <v>-0.19939118516287491</v>
      </c>
      <c r="T254" s="130">
        <v>6.9491556848115602E-2</v>
      </c>
      <c r="U254" s="6"/>
    </row>
    <row r="255" spans="1:21">
      <c r="A255" s="89" t="s">
        <v>388</v>
      </c>
      <c r="B255" s="89" t="s">
        <v>38</v>
      </c>
      <c r="C255" s="130" t="s">
        <v>7814</v>
      </c>
      <c r="D255" s="130">
        <v>0.6158450969809719</v>
      </c>
      <c r="E255" s="130">
        <v>4.0655050829945134</v>
      </c>
      <c r="F255" s="130">
        <v>-0.95290355932138238</v>
      </c>
      <c r="G255" s="130">
        <v>-1</v>
      </c>
      <c r="H255" s="130" t="s">
        <v>7814</v>
      </c>
      <c r="I255" s="130" t="s">
        <v>7814</v>
      </c>
      <c r="J255" s="130" t="s">
        <v>7814</v>
      </c>
      <c r="K255" s="130" t="s">
        <v>7814</v>
      </c>
      <c r="L255" s="130" t="s">
        <v>7814</v>
      </c>
      <c r="M255" s="130" t="s">
        <v>7814</v>
      </c>
      <c r="N255" s="130" t="s">
        <v>7814</v>
      </c>
      <c r="O255" s="130" t="s">
        <v>7814</v>
      </c>
      <c r="P255" s="130" t="s">
        <v>7814</v>
      </c>
      <c r="Q255" s="130" t="s">
        <v>7814</v>
      </c>
      <c r="R255" s="130" t="s">
        <v>7814</v>
      </c>
      <c r="S255" s="130" t="s">
        <v>7814</v>
      </c>
      <c r="T255" s="130" t="s">
        <v>7814</v>
      </c>
      <c r="U255" s="6"/>
    </row>
    <row r="256" spans="1:21">
      <c r="A256" s="89" t="s">
        <v>2930</v>
      </c>
      <c r="B256" s="89" t="s">
        <v>176</v>
      </c>
      <c r="C256" s="130" t="s">
        <v>7814</v>
      </c>
      <c r="D256" s="130" t="s">
        <v>7814</v>
      </c>
      <c r="E256" s="130" t="s">
        <v>7814</v>
      </c>
      <c r="F256" s="130" t="s">
        <v>7814</v>
      </c>
      <c r="G256" s="130" t="s">
        <v>7814</v>
      </c>
      <c r="H256" s="130" t="s">
        <v>7814</v>
      </c>
      <c r="I256" s="130" t="s">
        <v>7814</v>
      </c>
      <c r="J256" s="130" t="s">
        <v>7814</v>
      </c>
      <c r="K256" s="130" t="s">
        <v>7814</v>
      </c>
      <c r="L256" s="130" t="s">
        <v>7814</v>
      </c>
      <c r="M256" s="130" t="s">
        <v>7814</v>
      </c>
      <c r="N256" s="130">
        <v>0.10055060005523586</v>
      </c>
      <c r="O256" s="130">
        <v>-0.33218497922435064</v>
      </c>
      <c r="P256" s="130">
        <v>-0.52566005360730439</v>
      </c>
      <c r="Q256" s="130">
        <v>0.69657164006344319</v>
      </c>
      <c r="R256" s="130">
        <v>1.0207728699375749</v>
      </c>
      <c r="S256" s="130">
        <v>0.29123910782727513</v>
      </c>
      <c r="T256" s="130">
        <v>2.7288511199622816</v>
      </c>
      <c r="U256" s="6"/>
    </row>
    <row r="257" spans="1:21" ht="25.5">
      <c r="A257" s="89" t="s">
        <v>2961</v>
      </c>
      <c r="B257" s="89" t="s">
        <v>2962</v>
      </c>
      <c r="C257" s="130" t="s">
        <v>7814</v>
      </c>
      <c r="D257" s="130" t="s">
        <v>7814</v>
      </c>
      <c r="E257" s="130" t="s">
        <v>7814</v>
      </c>
      <c r="F257" s="130" t="s">
        <v>7814</v>
      </c>
      <c r="G257" s="130" t="s">
        <v>7814</v>
      </c>
      <c r="H257" s="130" t="s">
        <v>7814</v>
      </c>
      <c r="I257" s="130" t="s">
        <v>7814</v>
      </c>
      <c r="J257" s="130" t="s">
        <v>7814</v>
      </c>
      <c r="K257" s="130" t="s">
        <v>7814</v>
      </c>
      <c r="L257" s="130" t="s">
        <v>7814</v>
      </c>
      <c r="M257" s="130" t="s">
        <v>7814</v>
      </c>
      <c r="N257" s="130">
        <v>-1</v>
      </c>
      <c r="O257" s="130" t="s">
        <v>7814</v>
      </c>
      <c r="P257" s="130" t="s">
        <v>7814</v>
      </c>
      <c r="Q257" s="130" t="s">
        <v>7814</v>
      </c>
      <c r="R257" s="130" t="s">
        <v>7814</v>
      </c>
      <c r="S257" s="130" t="s">
        <v>7814</v>
      </c>
      <c r="T257" s="130" t="s">
        <v>7814</v>
      </c>
      <c r="U257" s="6"/>
    </row>
    <row r="258" spans="1:21" ht="25.5">
      <c r="A258" s="89" t="s">
        <v>2965</v>
      </c>
      <c r="B258" s="89" t="s">
        <v>7668</v>
      </c>
      <c r="C258" s="130" t="s">
        <v>7814</v>
      </c>
      <c r="D258" s="130" t="s">
        <v>7814</v>
      </c>
      <c r="E258" s="130" t="s">
        <v>7814</v>
      </c>
      <c r="F258" s="130" t="s">
        <v>7814</v>
      </c>
      <c r="G258" s="130" t="s">
        <v>7814</v>
      </c>
      <c r="H258" s="130" t="s">
        <v>7814</v>
      </c>
      <c r="I258" s="130" t="s">
        <v>7814</v>
      </c>
      <c r="J258" s="130" t="s">
        <v>7814</v>
      </c>
      <c r="K258" s="130" t="s">
        <v>7814</v>
      </c>
      <c r="L258" s="130" t="s">
        <v>7814</v>
      </c>
      <c r="M258" s="130" t="s">
        <v>7814</v>
      </c>
      <c r="N258" s="130">
        <v>0.20390694939337428</v>
      </c>
      <c r="O258" s="130">
        <v>-0.60296045935355547</v>
      </c>
      <c r="P258" s="130">
        <v>2.9121691279903716E-2</v>
      </c>
      <c r="Q258" s="130">
        <v>0.14008479945825836</v>
      </c>
      <c r="R258" s="130">
        <v>0.12549977033858584</v>
      </c>
      <c r="S258" s="130">
        <v>-7.3494321240186289E-2</v>
      </c>
      <c r="T258" s="130">
        <v>9.2667710550039625E-2</v>
      </c>
      <c r="U258" s="6"/>
    </row>
    <row r="259" spans="1:21">
      <c r="A259" s="89" t="s">
        <v>389</v>
      </c>
      <c r="B259" s="89" t="s">
        <v>37</v>
      </c>
      <c r="C259" s="130">
        <v>3.9000245256595623E-2</v>
      </c>
      <c r="D259" s="130">
        <v>3.2062958668634955E-3</v>
      </c>
      <c r="E259" s="130">
        <v>4.152857302477897E-2</v>
      </c>
      <c r="F259" s="130">
        <v>0.60837236939979134</v>
      </c>
      <c r="G259" s="130">
        <v>-0.60267188187406417</v>
      </c>
      <c r="H259" s="130">
        <v>0.17900638587215001</v>
      </c>
      <c r="I259" s="130">
        <v>4.4455791997264793E-2</v>
      </c>
      <c r="J259" s="130">
        <v>0.23495427462580709</v>
      </c>
      <c r="K259" s="130">
        <v>0.29118380269730038</v>
      </c>
      <c r="L259" s="130">
        <v>-0.28132529106690629</v>
      </c>
      <c r="M259" s="130">
        <v>17.935275047301914</v>
      </c>
      <c r="N259" s="130">
        <v>0.11349379074614774</v>
      </c>
      <c r="O259" s="130">
        <v>-3.6502673338366876E-2</v>
      </c>
      <c r="P259" s="130">
        <v>0.39728909823027392</v>
      </c>
      <c r="Q259" s="130">
        <v>0.1786459003845251</v>
      </c>
      <c r="R259" s="130">
        <v>1.3943364907400335E-2</v>
      </c>
      <c r="S259" s="130">
        <v>0.28485713378299438</v>
      </c>
      <c r="T259" s="130">
        <v>9.3035050984892245E-2</v>
      </c>
      <c r="U259" s="6"/>
    </row>
    <row r="260" spans="1:21">
      <c r="A260" s="89" t="s">
        <v>3050</v>
      </c>
      <c r="B260" s="89" t="s">
        <v>3051</v>
      </c>
      <c r="C260" s="130" t="s">
        <v>7814</v>
      </c>
      <c r="D260" s="130" t="s">
        <v>7814</v>
      </c>
      <c r="E260" s="130" t="s">
        <v>7814</v>
      </c>
      <c r="F260" s="130" t="s">
        <v>7814</v>
      </c>
      <c r="G260" s="130" t="s">
        <v>7814</v>
      </c>
      <c r="H260" s="130" t="s">
        <v>7814</v>
      </c>
      <c r="I260" s="130" t="s">
        <v>7814</v>
      </c>
      <c r="J260" s="130" t="s">
        <v>7814</v>
      </c>
      <c r="K260" s="130" t="s">
        <v>7814</v>
      </c>
      <c r="L260" s="130" t="s">
        <v>7814</v>
      </c>
      <c r="M260" s="130" t="s">
        <v>7814</v>
      </c>
      <c r="N260" s="130">
        <v>0.76145616038824659</v>
      </c>
      <c r="O260" s="130">
        <v>-8.7477450042692473E-2</v>
      </c>
      <c r="P260" s="130">
        <v>6.6546005825969257E-2</v>
      </c>
      <c r="Q260" s="130">
        <v>-0.21906284340280635</v>
      </c>
      <c r="R260" s="130">
        <v>-0.21229097429923849</v>
      </c>
      <c r="S260" s="130">
        <v>0.22647655127062305</v>
      </c>
      <c r="T260" s="130">
        <v>0.49495953421022298</v>
      </c>
      <c r="U260" s="6"/>
    </row>
    <row r="261" spans="1:21">
      <c r="A261" s="89" t="s">
        <v>390</v>
      </c>
      <c r="B261" s="89" t="s">
        <v>7797</v>
      </c>
      <c r="C261" s="130">
        <v>0.22908700178626207</v>
      </c>
      <c r="D261" s="130">
        <v>-0.49025040736037562</v>
      </c>
      <c r="E261" s="130">
        <v>0.39112481814259747</v>
      </c>
      <c r="F261" s="130">
        <v>-1.9556290837539736E-2</v>
      </c>
      <c r="G261" s="130">
        <v>0.33387674409117141</v>
      </c>
      <c r="H261" s="130">
        <v>0.17927288781053252</v>
      </c>
      <c r="I261" s="130">
        <v>0.12208920458898587</v>
      </c>
      <c r="J261" s="130">
        <v>6.6882762386638595E-2</v>
      </c>
      <c r="K261" s="130">
        <v>1.8269739623066226</v>
      </c>
      <c r="L261" s="130">
        <v>0.10907008160515019</v>
      </c>
      <c r="M261" s="130">
        <v>20.541980376674264</v>
      </c>
      <c r="N261" s="130">
        <v>0.67261380568442597</v>
      </c>
      <c r="O261" s="130">
        <v>0.376922624288754</v>
      </c>
      <c r="P261" s="130">
        <v>9.7202399419256791E-2</v>
      </c>
      <c r="Q261" s="130">
        <v>6.0007230184554228E-2</v>
      </c>
      <c r="R261" s="130">
        <v>0.11455787522647221</v>
      </c>
      <c r="S261" s="130">
        <v>1.2011899699706063E-2</v>
      </c>
      <c r="T261" s="130">
        <v>0.1816323077646935</v>
      </c>
      <c r="U261" s="6"/>
    </row>
    <row r="262" spans="1:21">
      <c r="A262" s="89" t="s">
        <v>391</v>
      </c>
      <c r="B262" s="89" t="s">
        <v>36</v>
      </c>
      <c r="C262" s="130">
        <v>0.40138230520050078</v>
      </c>
      <c r="D262" s="130">
        <v>-6.0347008601157048E-2</v>
      </c>
      <c r="E262" s="130">
        <v>0.50499674928081695</v>
      </c>
      <c r="F262" s="130">
        <v>-7.5820614418065091E-3</v>
      </c>
      <c r="G262" s="130">
        <v>-6.8074380020988201E-3</v>
      </c>
      <c r="H262" s="130">
        <v>8.2725151219023907E-2</v>
      </c>
      <c r="I262" s="130">
        <v>4.0485195627119053E-2</v>
      </c>
      <c r="J262" s="130">
        <v>0.10261859225439252</v>
      </c>
      <c r="K262" s="130">
        <v>2.8869849865075161</v>
      </c>
      <c r="L262" s="130">
        <v>-0.65151998144533663</v>
      </c>
      <c r="M262" s="130">
        <v>-1</v>
      </c>
      <c r="N262" s="130" t="s">
        <v>7814</v>
      </c>
      <c r="O262" s="130" t="s">
        <v>7814</v>
      </c>
      <c r="P262" s="130" t="s">
        <v>7814</v>
      </c>
      <c r="Q262" s="130" t="s">
        <v>7814</v>
      </c>
      <c r="R262" s="130" t="s">
        <v>7814</v>
      </c>
      <c r="S262" s="130" t="s">
        <v>7814</v>
      </c>
      <c r="T262" s="130" t="s">
        <v>7814</v>
      </c>
      <c r="U262" s="6"/>
    </row>
    <row r="263" spans="1:21">
      <c r="A263" s="89" t="s">
        <v>392</v>
      </c>
      <c r="B263" s="89" t="s">
        <v>175</v>
      </c>
      <c r="C263" s="130">
        <v>0.19882449727116591</v>
      </c>
      <c r="D263" s="130">
        <v>-0.86846697895871816</v>
      </c>
      <c r="E263" s="130">
        <v>6.6286405074456045E-3</v>
      </c>
      <c r="F263" s="130">
        <v>-7.4250635172906976E-2</v>
      </c>
      <c r="G263" s="130">
        <v>-0.37991894437304519</v>
      </c>
      <c r="H263" s="130">
        <v>6.0025716953970853E-3</v>
      </c>
      <c r="I263" s="130">
        <v>1.7178521006437828</v>
      </c>
      <c r="J263" s="130">
        <v>8.0934054513077669E-2</v>
      </c>
      <c r="K263" s="130">
        <v>-5.3730624531981075E-2</v>
      </c>
      <c r="L263" s="130">
        <v>22.486553149663592</v>
      </c>
      <c r="M263" s="130">
        <v>-1</v>
      </c>
      <c r="N263" s="130" t="s">
        <v>7814</v>
      </c>
      <c r="O263" s="130" t="s">
        <v>7814</v>
      </c>
      <c r="P263" s="130" t="s">
        <v>7814</v>
      </c>
      <c r="Q263" s="130" t="s">
        <v>7814</v>
      </c>
      <c r="R263" s="130" t="s">
        <v>7814</v>
      </c>
      <c r="S263" s="130" t="s">
        <v>7814</v>
      </c>
      <c r="T263" s="130" t="s">
        <v>7814</v>
      </c>
      <c r="U263" s="6"/>
    </row>
    <row r="264" spans="1:21">
      <c r="A264" s="89" t="s">
        <v>3060</v>
      </c>
      <c r="B264" s="89" t="s">
        <v>3061</v>
      </c>
      <c r="C264" s="130" t="s">
        <v>7814</v>
      </c>
      <c r="D264" s="130" t="s">
        <v>7814</v>
      </c>
      <c r="E264" s="130" t="s">
        <v>7814</v>
      </c>
      <c r="F264" s="130" t="s">
        <v>7814</v>
      </c>
      <c r="G264" s="130" t="s">
        <v>7814</v>
      </c>
      <c r="H264" s="130" t="s">
        <v>7814</v>
      </c>
      <c r="I264" s="130" t="s">
        <v>7814</v>
      </c>
      <c r="J264" s="130" t="s">
        <v>7814</v>
      </c>
      <c r="K264" s="130" t="s">
        <v>7814</v>
      </c>
      <c r="L264" s="130" t="s">
        <v>7814</v>
      </c>
      <c r="M264" s="130" t="s">
        <v>7814</v>
      </c>
      <c r="N264" s="130">
        <v>7.5230117093638693E-3</v>
      </c>
      <c r="O264" s="130">
        <v>8.7324340140096268E-2</v>
      </c>
      <c r="P264" s="130">
        <v>-5.3165007274822762E-2</v>
      </c>
      <c r="Q264" s="130">
        <v>0.1053171140378597</v>
      </c>
      <c r="R264" s="130">
        <v>0.17361648927289131</v>
      </c>
      <c r="S264" s="130">
        <v>0.1612360488798501</v>
      </c>
      <c r="T264" s="130">
        <v>0.10367096778208207</v>
      </c>
      <c r="U264" s="6"/>
    </row>
    <row r="265" spans="1:21">
      <c r="A265" s="89" t="s">
        <v>3110</v>
      </c>
      <c r="B265" s="89" t="s">
        <v>3111</v>
      </c>
      <c r="C265" s="130" t="s">
        <v>7814</v>
      </c>
      <c r="D265" s="130" t="s">
        <v>7814</v>
      </c>
      <c r="E265" s="130" t="s">
        <v>7814</v>
      </c>
      <c r="F265" s="130" t="s">
        <v>7814</v>
      </c>
      <c r="G265" s="130" t="s">
        <v>7814</v>
      </c>
      <c r="H265" s="130" t="s">
        <v>7814</v>
      </c>
      <c r="I265" s="130" t="s">
        <v>7814</v>
      </c>
      <c r="J265" s="130" t="s">
        <v>7814</v>
      </c>
      <c r="K265" s="130" t="s">
        <v>7814</v>
      </c>
      <c r="L265" s="130" t="s">
        <v>7814</v>
      </c>
      <c r="M265" s="130" t="s">
        <v>7814</v>
      </c>
      <c r="N265" s="130">
        <v>-0.15008610876737127</v>
      </c>
      <c r="O265" s="130">
        <v>0.12003585680718776</v>
      </c>
      <c r="P265" s="130">
        <v>-2.8791471086895282E-2</v>
      </c>
      <c r="Q265" s="130">
        <v>0.12902630610991017</v>
      </c>
      <c r="R265" s="130">
        <v>8.8451244557733011E-2</v>
      </c>
      <c r="S265" s="130">
        <v>-3.5020724904871736E-3</v>
      </c>
      <c r="T265" s="130">
        <v>7.5571694687613059E-2</v>
      </c>
      <c r="U265" s="6"/>
    </row>
    <row r="266" spans="1:21" ht="25.5">
      <c r="A266" s="89" t="s">
        <v>3122</v>
      </c>
      <c r="B266" s="89" t="s">
        <v>3123</v>
      </c>
      <c r="C266" s="130" t="s">
        <v>7814</v>
      </c>
      <c r="D266" s="130" t="s">
        <v>7814</v>
      </c>
      <c r="E266" s="130" t="s">
        <v>7814</v>
      </c>
      <c r="F266" s="130" t="s">
        <v>7814</v>
      </c>
      <c r="G266" s="130" t="s">
        <v>7814</v>
      </c>
      <c r="H266" s="130" t="s">
        <v>7814</v>
      </c>
      <c r="I266" s="130" t="s">
        <v>7814</v>
      </c>
      <c r="J266" s="130" t="s">
        <v>7814</v>
      </c>
      <c r="K266" s="130" t="s">
        <v>7814</v>
      </c>
      <c r="L266" s="130" t="s">
        <v>7814</v>
      </c>
      <c r="M266" s="130" t="s">
        <v>7814</v>
      </c>
      <c r="N266" s="130">
        <v>-0.16112900308722911</v>
      </c>
      <c r="O266" s="130">
        <v>5.1753159410524967</v>
      </c>
      <c r="P266" s="130">
        <v>4.7824659021471927E-2</v>
      </c>
      <c r="Q266" s="130">
        <v>4.1663445777235575E-2</v>
      </c>
      <c r="R266" s="130">
        <v>7.5727464542491685E-2</v>
      </c>
      <c r="S266" s="130">
        <v>9.9701663849613764E-2</v>
      </c>
      <c r="T266" s="130">
        <v>-8.0137690150409377E-2</v>
      </c>
      <c r="U266" s="6"/>
    </row>
    <row r="267" spans="1:21">
      <c r="A267" s="89" t="s">
        <v>3130</v>
      </c>
      <c r="B267" s="89" t="s">
        <v>3131</v>
      </c>
      <c r="C267" s="130" t="s">
        <v>7814</v>
      </c>
      <c r="D267" s="130" t="s">
        <v>7814</v>
      </c>
      <c r="E267" s="130" t="s">
        <v>7814</v>
      </c>
      <c r="F267" s="130" t="s">
        <v>7814</v>
      </c>
      <c r="G267" s="130" t="s">
        <v>7814</v>
      </c>
      <c r="H267" s="130" t="s">
        <v>7814</v>
      </c>
      <c r="I267" s="130" t="s">
        <v>7814</v>
      </c>
      <c r="J267" s="130" t="s">
        <v>7814</v>
      </c>
      <c r="K267" s="130" t="s">
        <v>7814</v>
      </c>
      <c r="L267" s="130" t="s">
        <v>7814</v>
      </c>
      <c r="M267" s="130" t="s">
        <v>7814</v>
      </c>
      <c r="N267" s="130">
        <v>0.72224876100023061</v>
      </c>
      <c r="O267" s="130">
        <v>0.3429745548668186</v>
      </c>
      <c r="P267" s="130">
        <v>0.10995929514236757</v>
      </c>
      <c r="Q267" s="130">
        <v>5.4900821989475546E-2</v>
      </c>
      <c r="R267" s="130">
        <v>0.10495904868838601</v>
      </c>
      <c r="S267" s="130">
        <v>1.1685349886088048E-2</v>
      </c>
      <c r="T267" s="130">
        <v>0.19669073059466732</v>
      </c>
      <c r="U267" s="6"/>
    </row>
    <row r="268" spans="1:21">
      <c r="A268" s="89" t="s">
        <v>3148</v>
      </c>
      <c r="B268" s="89" t="s">
        <v>3149</v>
      </c>
      <c r="C268" s="130" t="s">
        <v>7814</v>
      </c>
      <c r="D268" s="130" t="s">
        <v>7814</v>
      </c>
      <c r="E268" s="130" t="s">
        <v>7814</v>
      </c>
      <c r="F268" s="130" t="s">
        <v>7814</v>
      </c>
      <c r="G268" s="130" t="s">
        <v>7814</v>
      </c>
      <c r="H268" s="130" t="s">
        <v>7814</v>
      </c>
      <c r="I268" s="130" t="s">
        <v>7814</v>
      </c>
      <c r="J268" s="130" t="s">
        <v>7814</v>
      </c>
      <c r="K268" s="130" t="s">
        <v>7814</v>
      </c>
      <c r="L268" s="130" t="s">
        <v>7814</v>
      </c>
      <c r="M268" s="130" t="s">
        <v>7814</v>
      </c>
      <c r="N268" s="130">
        <v>0.30948488414731701</v>
      </c>
      <c r="O268" s="130">
        <v>2.0346176719539932</v>
      </c>
      <c r="P268" s="130">
        <v>-8.6261077572672096E-2</v>
      </c>
      <c r="Q268" s="130">
        <v>0.15125986216410658</v>
      </c>
      <c r="R268" s="130">
        <v>0.31358262041937102</v>
      </c>
      <c r="S268" s="130">
        <v>-2.8358205443557161E-4</v>
      </c>
      <c r="T268" s="130">
        <v>-4.3338138026730512E-2</v>
      </c>
      <c r="U268" s="6"/>
    </row>
    <row r="269" spans="1:21">
      <c r="A269" s="89" t="s">
        <v>393</v>
      </c>
      <c r="B269" s="89" t="s">
        <v>176</v>
      </c>
      <c r="C269" s="130">
        <v>-0.29833009994487603</v>
      </c>
      <c r="D269" s="130">
        <v>-0.78676889711541276</v>
      </c>
      <c r="E269" s="130">
        <v>-0.55648096433819316</v>
      </c>
      <c r="F269" s="130">
        <v>-0.41753124246265605</v>
      </c>
      <c r="G269" s="130">
        <v>-0.61378593656581382</v>
      </c>
      <c r="H269" s="130">
        <v>-0.65792570920527493</v>
      </c>
      <c r="I269" s="130">
        <v>1.3854760916546205</v>
      </c>
      <c r="J269" s="130">
        <v>128.46389153541369</v>
      </c>
      <c r="K269" s="130">
        <v>4.9595319349723388E-2</v>
      </c>
      <c r="L269" s="130">
        <v>-6.8142131148933527E-2</v>
      </c>
      <c r="M269" s="130">
        <v>-1</v>
      </c>
      <c r="N269" s="130" t="s">
        <v>7814</v>
      </c>
      <c r="O269" s="130" t="s">
        <v>7814</v>
      </c>
      <c r="P269" s="130" t="s">
        <v>7814</v>
      </c>
      <c r="Q269" s="130" t="s">
        <v>7814</v>
      </c>
      <c r="R269" s="130" t="s">
        <v>7814</v>
      </c>
      <c r="S269" s="130" t="s">
        <v>7814</v>
      </c>
      <c r="T269" s="130" t="s">
        <v>7814</v>
      </c>
      <c r="U269" s="6"/>
    </row>
    <row r="270" spans="1:21" ht="25.5">
      <c r="A270" s="89" t="s">
        <v>394</v>
      </c>
      <c r="B270" s="89" t="s">
        <v>177</v>
      </c>
      <c r="C270" s="130">
        <v>-0.47938244845189426</v>
      </c>
      <c r="D270" s="130">
        <v>-0.99694492677061819</v>
      </c>
      <c r="E270" s="130">
        <v>-0.57875155022736668</v>
      </c>
      <c r="F270" s="130">
        <v>-1</v>
      </c>
      <c r="G270" s="130" t="s">
        <v>7814</v>
      </c>
      <c r="H270" s="130">
        <v>-1</v>
      </c>
      <c r="I270" s="130" t="s">
        <v>7814</v>
      </c>
      <c r="J270" s="130">
        <v>-1</v>
      </c>
      <c r="K270" s="130" t="s">
        <v>7814</v>
      </c>
      <c r="L270" s="130">
        <v>0.44763730773093124</v>
      </c>
      <c r="M270" s="130">
        <v>-1</v>
      </c>
      <c r="N270" s="130" t="s">
        <v>7814</v>
      </c>
      <c r="O270" s="130" t="s">
        <v>7814</v>
      </c>
      <c r="P270" s="130" t="s">
        <v>7814</v>
      </c>
      <c r="Q270" s="130" t="s">
        <v>7814</v>
      </c>
      <c r="R270" s="130" t="s">
        <v>7814</v>
      </c>
      <c r="S270" s="130" t="s">
        <v>7814</v>
      </c>
      <c r="T270" s="130" t="s">
        <v>7814</v>
      </c>
      <c r="U270" s="6"/>
    </row>
    <row r="271" spans="1:21">
      <c r="A271" s="89" t="s">
        <v>395</v>
      </c>
      <c r="B271" s="89" t="s">
        <v>186</v>
      </c>
      <c r="C271" s="130">
        <v>-0.57175409526418774</v>
      </c>
      <c r="D271" s="130">
        <v>0.49915595476471997</v>
      </c>
      <c r="E271" s="130">
        <v>-0.52059231747142198</v>
      </c>
      <c r="F271" s="130">
        <v>-0.35165609777924933</v>
      </c>
      <c r="G271" s="130">
        <v>44.282912498859289</v>
      </c>
      <c r="H271" s="130">
        <v>0.43036115677094289</v>
      </c>
      <c r="I271" s="130">
        <v>9.8855381222480609E-2</v>
      </c>
      <c r="J271" s="130">
        <v>-0.10068558978483277</v>
      </c>
      <c r="K271" s="130">
        <v>0.43766033493195255</v>
      </c>
      <c r="L271" s="130">
        <v>-0.24397307254584999</v>
      </c>
      <c r="M271" s="130">
        <v>-1</v>
      </c>
      <c r="N271" s="130" t="s">
        <v>7814</v>
      </c>
      <c r="O271" s="130" t="s">
        <v>7814</v>
      </c>
      <c r="P271" s="130" t="s">
        <v>7814</v>
      </c>
      <c r="Q271" s="130" t="s">
        <v>7814</v>
      </c>
      <c r="R271" s="130" t="s">
        <v>7814</v>
      </c>
      <c r="S271" s="130" t="s">
        <v>7814</v>
      </c>
      <c r="T271" s="130" t="s">
        <v>7814</v>
      </c>
      <c r="U271" s="6"/>
    </row>
    <row r="272" spans="1:21">
      <c r="A272" s="89" t="s">
        <v>396</v>
      </c>
      <c r="B272" s="89" t="s">
        <v>2413</v>
      </c>
      <c r="C272" s="130">
        <v>0.18433552911078399</v>
      </c>
      <c r="D272" s="130">
        <v>0.17258291167908091</v>
      </c>
      <c r="E272" s="130">
        <v>0.12395497646900111</v>
      </c>
      <c r="F272" s="130">
        <v>-0.11999182629741323</v>
      </c>
      <c r="G272" s="130">
        <v>5.2831048411058124E-2</v>
      </c>
      <c r="H272" s="130">
        <v>0.18762338498461872</v>
      </c>
      <c r="I272" s="130">
        <v>6.2070486404278258E-2</v>
      </c>
      <c r="J272" s="130">
        <v>0.25701967062838049</v>
      </c>
      <c r="K272" s="130">
        <v>5.8330957601798072E-2</v>
      </c>
      <c r="L272" s="130">
        <v>2.7444556302889778E-2</v>
      </c>
      <c r="M272" s="130">
        <v>-0.99143523109094212</v>
      </c>
      <c r="N272" s="130">
        <v>0.10525487118809318</v>
      </c>
      <c r="O272" s="130">
        <v>0.37218930880903955</v>
      </c>
      <c r="P272" s="130">
        <v>-0.21918593556128474</v>
      </c>
      <c r="Q272" s="130">
        <v>1.0270611198712523</v>
      </c>
      <c r="R272" s="130">
        <v>-0.28090236490752651</v>
      </c>
      <c r="S272" s="130">
        <v>-0.50459690169115623</v>
      </c>
      <c r="T272" s="130">
        <v>2.9588526789995995</v>
      </c>
      <c r="U272" s="6"/>
    </row>
    <row r="273" spans="1:21">
      <c r="A273" s="89" t="s">
        <v>3154</v>
      </c>
      <c r="B273" s="89" t="s">
        <v>723</v>
      </c>
      <c r="C273" s="130" t="s">
        <v>7814</v>
      </c>
      <c r="D273" s="130" t="s">
        <v>7814</v>
      </c>
      <c r="E273" s="130" t="s">
        <v>7814</v>
      </c>
      <c r="F273" s="130" t="s">
        <v>7814</v>
      </c>
      <c r="G273" s="130" t="s">
        <v>7814</v>
      </c>
      <c r="H273" s="130" t="s">
        <v>7814</v>
      </c>
      <c r="I273" s="130" t="s">
        <v>7814</v>
      </c>
      <c r="J273" s="130" t="s">
        <v>7814</v>
      </c>
      <c r="K273" s="130" t="s">
        <v>7814</v>
      </c>
      <c r="L273" s="130" t="s">
        <v>7814</v>
      </c>
      <c r="M273" s="130" t="s">
        <v>7814</v>
      </c>
      <c r="N273" s="130">
        <v>0.64397893648028348</v>
      </c>
      <c r="O273" s="130">
        <v>0.25107748983374623</v>
      </c>
      <c r="P273" s="130">
        <v>-0.58414260410508045</v>
      </c>
      <c r="Q273" s="130">
        <v>1.5954185004226775</v>
      </c>
      <c r="R273" s="130">
        <v>-0.51936100931127593</v>
      </c>
      <c r="S273" s="130">
        <v>-0.33639582878326668</v>
      </c>
      <c r="T273" s="130">
        <v>4.2725974282633236E-2</v>
      </c>
      <c r="U273" s="6"/>
    </row>
    <row r="274" spans="1:21" ht="25.5">
      <c r="A274" s="89" t="s">
        <v>3171</v>
      </c>
      <c r="B274" s="89" t="s">
        <v>739</v>
      </c>
      <c r="C274" s="130" t="s">
        <v>7814</v>
      </c>
      <c r="D274" s="130" t="s">
        <v>7814</v>
      </c>
      <c r="E274" s="130" t="s">
        <v>7814</v>
      </c>
      <c r="F274" s="130" t="s">
        <v>7814</v>
      </c>
      <c r="G274" s="130" t="s">
        <v>7814</v>
      </c>
      <c r="H274" s="130" t="s">
        <v>7814</v>
      </c>
      <c r="I274" s="130" t="s">
        <v>7814</v>
      </c>
      <c r="J274" s="130" t="s">
        <v>7814</v>
      </c>
      <c r="K274" s="130" t="s">
        <v>7814</v>
      </c>
      <c r="L274" s="130" t="s">
        <v>7814</v>
      </c>
      <c r="M274" s="130" t="s">
        <v>7814</v>
      </c>
      <c r="N274" s="130">
        <v>-0.55169844260274914</v>
      </c>
      <c r="O274" s="130">
        <v>0.81859506074743016</v>
      </c>
      <c r="P274" s="130">
        <v>0.39725150962788192</v>
      </c>
      <c r="Q274" s="130">
        <v>0.86483251922359483</v>
      </c>
      <c r="R274" s="130">
        <v>0.12797035898462594</v>
      </c>
      <c r="S274" s="130">
        <v>-0.61364869011028322</v>
      </c>
      <c r="T274" s="130">
        <v>1.3084191078195204</v>
      </c>
      <c r="U274" s="6"/>
    </row>
    <row r="275" spans="1:21" ht="25.5">
      <c r="A275" s="89" t="s">
        <v>3175</v>
      </c>
      <c r="B275" s="89" t="s">
        <v>743</v>
      </c>
      <c r="C275" s="130" t="s">
        <v>7814</v>
      </c>
      <c r="D275" s="130" t="s">
        <v>7814</v>
      </c>
      <c r="E275" s="130" t="s">
        <v>7814</v>
      </c>
      <c r="F275" s="130" t="s">
        <v>7814</v>
      </c>
      <c r="G275" s="130" t="s">
        <v>7814</v>
      </c>
      <c r="H275" s="130" t="s">
        <v>7814</v>
      </c>
      <c r="I275" s="130" t="s">
        <v>7814</v>
      </c>
      <c r="J275" s="130" t="s">
        <v>7814</v>
      </c>
      <c r="K275" s="130" t="s">
        <v>7814</v>
      </c>
      <c r="L275" s="130" t="s">
        <v>7814</v>
      </c>
      <c r="M275" s="130" t="s">
        <v>7814</v>
      </c>
      <c r="N275" s="130" t="s">
        <v>7814</v>
      </c>
      <c r="O275" s="130" t="s">
        <v>7814</v>
      </c>
      <c r="P275" s="130">
        <v>9.4532056757190119</v>
      </c>
      <c r="Q275" s="130">
        <v>0.11247489590730719</v>
      </c>
      <c r="R275" s="130">
        <v>-0.73034549443910679</v>
      </c>
      <c r="S275" s="130">
        <v>-0.18734673346255215</v>
      </c>
      <c r="T275" s="130">
        <v>40.160195451048324</v>
      </c>
      <c r="U275" s="6"/>
    </row>
    <row r="276" spans="1:21">
      <c r="A276" s="89" t="s">
        <v>397</v>
      </c>
      <c r="B276" s="89" t="s">
        <v>178</v>
      </c>
      <c r="C276" s="130">
        <v>0.26005814259092586</v>
      </c>
      <c r="D276" s="130">
        <v>0.16628616857262846</v>
      </c>
      <c r="E276" s="130">
        <v>0.13144274852251248</v>
      </c>
      <c r="F276" s="130">
        <v>-0.35782291703143199</v>
      </c>
      <c r="G276" s="130">
        <v>0.12727536694915931</v>
      </c>
      <c r="H276" s="130">
        <v>7.864850837593873E-2</v>
      </c>
      <c r="I276" s="130">
        <v>9.1349491999196397E-2</v>
      </c>
      <c r="J276" s="130">
        <v>0.60828903292103376</v>
      </c>
      <c r="K276" s="130">
        <v>-0.11111046087695242</v>
      </c>
      <c r="L276" s="130">
        <v>1.5689117784580819E-2</v>
      </c>
      <c r="M276" s="130">
        <v>-1</v>
      </c>
      <c r="N276" s="130" t="s">
        <v>7814</v>
      </c>
      <c r="O276" s="130" t="s">
        <v>7814</v>
      </c>
      <c r="P276" s="130" t="s">
        <v>7814</v>
      </c>
      <c r="Q276" s="130" t="s">
        <v>7814</v>
      </c>
      <c r="R276" s="130" t="s">
        <v>7814</v>
      </c>
      <c r="S276" s="130" t="s">
        <v>7814</v>
      </c>
      <c r="T276" s="130" t="s">
        <v>7814</v>
      </c>
      <c r="U276" s="6"/>
    </row>
    <row r="277" spans="1:21">
      <c r="A277" s="89" t="s">
        <v>398</v>
      </c>
      <c r="B277" s="89" t="s">
        <v>35</v>
      </c>
      <c r="C277" s="130">
        <v>7.8760165356519529E-2</v>
      </c>
      <c r="D277" s="130">
        <v>0.18283750994329129</v>
      </c>
      <c r="E277" s="130">
        <v>0.11193135410799759</v>
      </c>
      <c r="F277" s="130">
        <v>0.26861099286334222</v>
      </c>
      <c r="G277" s="130">
        <v>-8.7426458270603025E-3</v>
      </c>
      <c r="H277" s="130">
        <v>0.29012569020051426</v>
      </c>
      <c r="I277" s="130">
        <v>3.9044857920581988E-2</v>
      </c>
      <c r="J277" s="130">
        <v>-3.3131946831620351E-2</v>
      </c>
      <c r="K277" s="130">
        <v>0.29114072227157783</v>
      </c>
      <c r="L277" s="130">
        <v>3.856429710709075E-2</v>
      </c>
      <c r="M277" s="130">
        <v>-1</v>
      </c>
      <c r="N277" s="130" t="s">
        <v>7814</v>
      </c>
      <c r="O277" s="130" t="s">
        <v>7814</v>
      </c>
      <c r="P277" s="130" t="s">
        <v>7814</v>
      </c>
      <c r="Q277" s="130" t="s">
        <v>7814</v>
      </c>
      <c r="R277" s="130" t="s">
        <v>7814</v>
      </c>
      <c r="S277" s="130" t="s">
        <v>7814</v>
      </c>
      <c r="T277" s="130" t="s">
        <v>7814</v>
      </c>
      <c r="U277" s="6"/>
    </row>
    <row r="278" spans="1:21">
      <c r="A278" s="89" t="s">
        <v>399</v>
      </c>
      <c r="B278" s="89" t="s">
        <v>2415</v>
      </c>
      <c r="C278" s="130">
        <v>-1.0711579285475614E-2</v>
      </c>
      <c r="D278" s="130">
        <v>0.12009758028113104</v>
      </c>
      <c r="E278" s="130">
        <v>8.7863139962793824E-3</v>
      </c>
      <c r="F278" s="130">
        <v>5.9412174455927502E-2</v>
      </c>
      <c r="G278" s="130">
        <v>2.5205625487391137E-2</v>
      </c>
      <c r="H278" s="130">
        <v>7.609448043328837E-2</v>
      </c>
      <c r="I278" s="130">
        <v>5.5786950783944134E-2</v>
      </c>
      <c r="J278" s="130">
        <v>-0.39758928431103646</v>
      </c>
      <c r="K278" s="130">
        <v>-0.10689364339187057</v>
      </c>
      <c r="L278" s="130">
        <v>0.1385054400782868</v>
      </c>
      <c r="M278" s="130">
        <v>-0.33977216765498075</v>
      </c>
      <c r="N278" s="130">
        <v>1.9063773689746024</v>
      </c>
      <c r="O278" s="130">
        <v>-0.60428739385673458</v>
      </c>
      <c r="P278" s="130">
        <v>-5.1232141905651618E-3</v>
      </c>
      <c r="Q278" s="130">
        <v>0.10176448664599835</v>
      </c>
      <c r="R278" s="130">
        <v>8.1206251680180364E-2</v>
      </c>
      <c r="S278" s="130">
        <v>3.7937943171433286E-2</v>
      </c>
      <c r="T278" s="130">
        <v>7.8948220776528868E-2</v>
      </c>
      <c r="U278" s="6"/>
    </row>
    <row r="279" spans="1:21">
      <c r="A279" s="89" t="s">
        <v>3177</v>
      </c>
      <c r="B279" s="89" t="s">
        <v>3178</v>
      </c>
      <c r="C279" s="130" t="s">
        <v>7814</v>
      </c>
      <c r="D279" s="130" t="s">
        <v>7814</v>
      </c>
      <c r="E279" s="130" t="s">
        <v>7814</v>
      </c>
      <c r="F279" s="130" t="s">
        <v>7814</v>
      </c>
      <c r="G279" s="130" t="s">
        <v>7814</v>
      </c>
      <c r="H279" s="130" t="s">
        <v>7814</v>
      </c>
      <c r="I279" s="130" t="s">
        <v>7814</v>
      </c>
      <c r="J279" s="130" t="s">
        <v>7814</v>
      </c>
      <c r="K279" s="130" t="s">
        <v>7814</v>
      </c>
      <c r="L279" s="130" t="s">
        <v>7814</v>
      </c>
      <c r="M279" s="130" t="s">
        <v>7814</v>
      </c>
      <c r="N279" s="130">
        <v>-4.1108806528613595E-2</v>
      </c>
      <c r="O279" s="130">
        <v>-3.5755479139669033E-2</v>
      </c>
      <c r="P279" s="130">
        <v>-2.3588173380919009E-2</v>
      </c>
      <c r="Q279" s="130">
        <v>0.19427766958571357</v>
      </c>
      <c r="R279" s="130">
        <v>1.8830360158726744E-2</v>
      </c>
      <c r="S279" s="130">
        <v>-3.5645192231086531E-2</v>
      </c>
      <c r="T279" s="130">
        <v>-9.9970075865875654E-2</v>
      </c>
      <c r="U279" s="6"/>
    </row>
    <row r="280" spans="1:21">
      <c r="A280" s="89" t="s">
        <v>400</v>
      </c>
      <c r="B280" s="89" t="s">
        <v>33</v>
      </c>
      <c r="C280" s="130">
        <v>0.72189638429965552</v>
      </c>
      <c r="D280" s="130">
        <v>-0.41689797965709885</v>
      </c>
      <c r="E280" s="130">
        <v>0.46475306451254306</v>
      </c>
      <c r="F280" s="130">
        <v>1.1572006835004167</v>
      </c>
      <c r="G280" s="130">
        <v>-5.6981907351061456E-2</v>
      </c>
      <c r="H280" s="130">
        <v>0.15082104295963883</v>
      </c>
      <c r="I280" s="130">
        <v>-0.23198317149479075</v>
      </c>
      <c r="J280" s="130">
        <v>-0.78728036373063937</v>
      </c>
      <c r="K280" s="130">
        <v>1.9065113259531197E-2</v>
      </c>
      <c r="L280" s="130">
        <v>-0.5323844219320637</v>
      </c>
      <c r="M280" s="130">
        <v>-1</v>
      </c>
      <c r="N280" s="130" t="s">
        <v>7814</v>
      </c>
      <c r="O280" s="130" t="s">
        <v>7814</v>
      </c>
      <c r="P280" s="130" t="s">
        <v>7814</v>
      </c>
      <c r="Q280" s="130" t="s">
        <v>7814</v>
      </c>
      <c r="R280" s="130" t="s">
        <v>7814</v>
      </c>
      <c r="S280" s="130" t="s">
        <v>7814</v>
      </c>
      <c r="T280" s="130" t="s">
        <v>7814</v>
      </c>
      <c r="U280" s="6"/>
    </row>
    <row r="281" spans="1:21">
      <c r="A281" s="89" t="s">
        <v>3191</v>
      </c>
      <c r="B281" s="89" t="s">
        <v>3192</v>
      </c>
      <c r="C281" s="130" t="s">
        <v>7814</v>
      </c>
      <c r="D281" s="130" t="s">
        <v>7814</v>
      </c>
      <c r="E281" s="130" t="s">
        <v>7814</v>
      </c>
      <c r="F281" s="130" t="s">
        <v>7814</v>
      </c>
      <c r="G281" s="130" t="s">
        <v>7814</v>
      </c>
      <c r="H281" s="130" t="s">
        <v>7814</v>
      </c>
      <c r="I281" s="130" t="s">
        <v>7814</v>
      </c>
      <c r="J281" s="130" t="s">
        <v>7814</v>
      </c>
      <c r="K281" s="130" t="s">
        <v>7814</v>
      </c>
      <c r="L281" s="130" t="s">
        <v>7814</v>
      </c>
      <c r="M281" s="130" t="s">
        <v>7814</v>
      </c>
      <c r="N281" s="130">
        <v>-0.50643648676529773</v>
      </c>
      <c r="O281" s="130">
        <v>0.72416317861262058</v>
      </c>
      <c r="P281" s="130">
        <v>-0.46779455145997784</v>
      </c>
      <c r="Q281" s="130">
        <v>1.3495752785598358</v>
      </c>
      <c r="R281" s="130">
        <v>-0.20763957044929815</v>
      </c>
      <c r="S281" s="130">
        <v>0.63440945993160192</v>
      </c>
      <c r="T281" s="130">
        <v>0.57868713311191999</v>
      </c>
      <c r="U281" s="6"/>
    </row>
    <row r="282" spans="1:21">
      <c r="A282" s="89" t="s">
        <v>401</v>
      </c>
      <c r="B282" s="89" t="s">
        <v>32</v>
      </c>
      <c r="C282" s="130">
        <v>-0.22898821562001803</v>
      </c>
      <c r="D282" s="130">
        <v>0.1107830447420437</v>
      </c>
      <c r="E282" s="130">
        <v>5.8097223142081988E-2</v>
      </c>
      <c r="F282" s="130">
        <v>0.5104327280286558</v>
      </c>
      <c r="G282" s="130">
        <v>7.7702355368854059E-2</v>
      </c>
      <c r="H282" s="130">
        <v>9.589944840836373E-2</v>
      </c>
      <c r="I282" s="130">
        <v>0.44894935995386787</v>
      </c>
      <c r="J282" s="130">
        <v>-0.13268716035224981</v>
      </c>
      <c r="K282" s="130">
        <v>0.38256594223530294</v>
      </c>
      <c r="L282" s="130">
        <v>0.24659156020131534</v>
      </c>
      <c r="M282" s="130">
        <v>-1</v>
      </c>
      <c r="N282" s="130" t="s">
        <v>7814</v>
      </c>
      <c r="O282" s="130" t="s">
        <v>7814</v>
      </c>
      <c r="P282" s="130" t="s">
        <v>7814</v>
      </c>
      <c r="Q282" s="130" t="s">
        <v>7814</v>
      </c>
      <c r="R282" s="130" t="s">
        <v>7814</v>
      </c>
      <c r="S282" s="130" t="s">
        <v>7814</v>
      </c>
      <c r="T282" s="130" t="s">
        <v>7814</v>
      </c>
      <c r="U282" s="6"/>
    </row>
    <row r="283" spans="1:21">
      <c r="A283" s="89" t="s">
        <v>402</v>
      </c>
      <c r="B283" s="89" t="s">
        <v>31</v>
      </c>
      <c r="C283" s="130">
        <v>-0.15260395325205756</v>
      </c>
      <c r="D283" s="130">
        <v>7.7547500114300316</v>
      </c>
      <c r="E283" s="130">
        <v>-5.5295271307515326E-2</v>
      </c>
      <c r="F283" s="130">
        <v>0.1535306133744736</v>
      </c>
      <c r="G283" s="130">
        <v>0.28209267269044047</v>
      </c>
      <c r="H283" s="130">
        <v>4.8123320159111138E-2</v>
      </c>
      <c r="I283" s="130">
        <v>7.5844409715335903E-2</v>
      </c>
      <c r="J283" s="130">
        <v>-5.276563999253181E-2</v>
      </c>
      <c r="K283" s="130">
        <v>-0.98262562874622961</v>
      </c>
      <c r="L283" s="130">
        <v>1.109694338900491E-2</v>
      </c>
      <c r="M283" s="130">
        <v>-1</v>
      </c>
      <c r="N283" s="130" t="s">
        <v>7814</v>
      </c>
      <c r="O283" s="130" t="s">
        <v>7814</v>
      </c>
      <c r="P283" s="130" t="s">
        <v>7814</v>
      </c>
      <c r="Q283" s="130" t="s">
        <v>7814</v>
      </c>
      <c r="R283" s="130" t="s">
        <v>7814</v>
      </c>
      <c r="S283" s="130" t="s">
        <v>7814</v>
      </c>
      <c r="T283" s="130" t="s">
        <v>7814</v>
      </c>
      <c r="U283" s="6"/>
    </row>
    <row r="284" spans="1:21">
      <c r="A284" s="89" t="s">
        <v>403</v>
      </c>
      <c r="B284" s="89" t="s">
        <v>30</v>
      </c>
      <c r="C284" s="130">
        <v>-7.328569428991516E-2</v>
      </c>
      <c r="D284" s="130">
        <v>0.10665849247243897</v>
      </c>
      <c r="E284" s="130">
        <v>2.1913791803560567E-2</v>
      </c>
      <c r="F284" s="130">
        <v>5.2731997009299203E-2</v>
      </c>
      <c r="G284" s="130">
        <v>-2.7589613561189719E-3</v>
      </c>
      <c r="H284" s="130">
        <v>4.5870963024528422E-2</v>
      </c>
      <c r="I284" s="130">
        <v>-3.8252650874708971E-2</v>
      </c>
      <c r="J284" s="130">
        <v>-0.48134806475720648</v>
      </c>
      <c r="K284" s="130">
        <v>-6.0004901763089702E-2</v>
      </c>
      <c r="L284" s="130">
        <v>0.17067374888486486</v>
      </c>
      <c r="M284" s="130">
        <v>-1</v>
      </c>
      <c r="N284" s="130" t="s">
        <v>7814</v>
      </c>
      <c r="O284" s="130" t="s">
        <v>7814</v>
      </c>
      <c r="P284" s="130" t="s">
        <v>7814</v>
      </c>
      <c r="Q284" s="130" t="s">
        <v>7814</v>
      </c>
      <c r="R284" s="130" t="s">
        <v>7814</v>
      </c>
      <c r="S284" s="130" t="s">
        <v>7814</v>
      </c>
      <c r="T284" s="130" t="s">
        <v>7814</v>
      </c>
      <c r="U284" s="6"/>
    </row>
    <row r="285" spans="1:21">
      <c r="A285" s="89" t="s">
        <v>404</v>
      </c>
      <c r="B285" s="89" t="s">
        <v>29</v>
      </c>
      <c r="C285" s="130">
        <v>9.4249562554858946E-2</v>
      </c>
      <c r="D285" s="130">
        <v>0.16297968650131978</v>
      </c>
      <c r="E285" s="130">
        <v>-0.13753217797856965</v>
      </c>
      <c r="F285" s="130">
        <v>-0.40717549841608136</v>
      </c>
      <c r="G285" s="130">
        <v>9.6207354600540196E-2</v>
      </c>
      <c r="H285" s="130">
        <v>3.7770140462368262E-2</v>
      </c>
      <c r="I285" s="130">
        <v>0.10286853819632169</v>
      </c>
      <c r="J285" s="130">
        <v>-1</v>
      </c>
      <c r="K285" s="130" t="s">
        <v>7814</v>
      </c>
      <c r="L285" s="130" t="s">
        <v>7814</v>
      </c>
      <c r="M285" s="130" t="s">
        <v>7814</v>
      </c>
      <c r="N285" s="130" t="s">
        <v>7814</v>
      </c>
      <c r="O285" s="130" t="s">
        <v>7814</v>
      </c>
      <c r="P285" s="130" t="s">
        <v>7814</v>
      </c>
      <c r="Q285" s="130" t="s">
        <v>7814</v>
      </c>
      <c r="R285" s="130" t="s">
        <v>7814</v>
      </c>
      <c r="S285" s="130" t="s">
        <v>7814</v>
      </c>
      <c r="T285" s="130" t="s">
        <v>7814</v>
      </c>
      <c r="U285" s="6"/>
    </row>
    <row r="286" spans="1:21">
      <c r="A286" s="89" t="s">
        <v>405</v>
      </c>
      <c r="B286" s="89" t="s">
        <v>179</v>
      </c>
      <c r="C286" s="130" t="s">
        <v>7814</v>
      </c>
      <c r="D286" s="130" t="s">
        <v>7814</v>
      </c>
      <c r="E286" s="130" t="s">
        <v>7814</v>
      </c>
      <c r="F286" s="130" t="s">
        <v>7814</v>
      </c>
      <c r="G286" s="130" t="s">
        <v>7814</v>
      </c>
      <c r="H286" s="130" t="s">
        <v>7814</v>
      </c>
      <c r="I286" s="130" t="s">
        <v>7814</v>
      </c>
      <c r="J286" s="130" t="s">
        <v>7814</v>
      </c>
      <c r="K286" s="130" t="s">
        <v>7814</v>
      </c>
      <c r="L286" s="130" t="s">
        <v>7814</v>
      </c>
      <c r="M286" s="130">
        <v>-1</v>
      </c>
      <c r="N286" s="130" t="s">
        <v>7814</v>
      </c>
      <c r="O286" s="130" t="s">
        <v>7814</v>
      </c>
      <c r="P286" s="130" t="s">
        <v>7814</v>
      </c>
      <c r="Q286" s="130" t="s">
        <v>7814</v>
      </c>
      <c r="R286" s="130" t="s">
        <v>7814</v>
      </c>
      <c r="S286" s="130" t="s">
        <v>7814</v>
      </c>
      <c r="T286" s="130" t="s">
        <v>7814</v>
      </c>
      <c r="U286" s="6"/>
    </row>
    <row r="287" spans="1:21">
      <c r="A287" s="89" t="s">
        <v>406</v>
      </c>
      <c r="B287" s="89" t="s">
        <v>28</v>
      </c>
      <c r="C287" s="130">
        <v>5.9040887355620084</v>
      </c>
      <c r="D287" s="130">
        <v>6.5554241787689094E-2</v>
      </c>
      <c r="E287" s="130">
        <v>1.1616234303547301E-2</v>
      </c>
      <c r="F287" s="130">
        <v>3.8821876898995633E-2</v>
      </c>
      <c r="G287" s="130">
        <v>5.0199079069052521E-2</v>
      </c>
      <c r="H287" s="130">
        <v>0.33910698776181936</v>
      </c>
      <c r="I287" s="130">
        <v>4.3474180672336882E-2</v>
      </c>
      <c r="J287" s="130">
        <v>-0.50580297481274716</v>
      </c>
      <c r="K287" s="130">
        <v>0.25969498034058192</v>
      </c>
      <c r="L287" s="130">
        <v>9.2505893071830103E-2</v>
      </c>
      <c r="M287" s="130">
        <v>8.6121581766948951E-2</v>
      </c>
      <c r="N287" s="130">
        <v>9.5268195609184536E-2</v>
      </c>
      <c r="O287" s="130">
        <v>0.12945516377219413</v>
      </c>
      <c r="P287" s="130">
        <v>0.10320451112794826</v>
      </c>
      <c r="Q287" s="130">
        <v>0.1591623003331557</v>
      </c>
      <c r="R287" s="130">
        <v>0.19304349432858636</v>
      </c>
      <c r="S287" s="130">
        <v>0.14876262504931459</v>
      </c>
      <c r="T287" s="130">
        <v>0.13670420363643804</v>
      </c>
      <c r="U287" s="6"/>
    </row>
    <row r="288" spans="1:21">
      <c r="A288" s="89" t="s">
        <v>407</v>
      </c>
      <c r="B288" s="89" t="s">
        <v>220</v>
      </c>
      <c r="C288" s="130">
        <v>0.24028604075221005</v>
      </c>
      <c r="D288" s="130">
        <v>1.303755513100846E-2</v>
      </c>
      <c r="E288" s="130">
        <v>4.8278333060010059E-2</v>
      </c>
      <c r="F288" s="130">
        <v>-8.5941869074550592E-3</v>
      </c>
      <c r="G288" s="130">
        <v>2.3165723470391031E-2</v>
      </c>
      <c r="H288" s="130">
        <v>0.17189795782004502</v>
      </c>
      <c r="I288" s="130">
        <v>0.30392700649490156</v>
      </c>
      <c r="J288" s="130">
        <v>0.34574877174582852</v>
      </c>
      <c r="K288" s="130">
        <v>-0.99847005278629863</v>
      </c>
      <c r="L288" s="130">
        <v>-1</v>
      </c>
      <c r="M288" s="130" t="s">
        <v>7814</v>
      </c>
      <c r="N288" s="130">
        <v>4.3169813067776008E-3</v>
      </c>
      <c r="O288" s="130">
        <v>0.49646709974536729</v>
      </c>
      <c r="P288" s="130">
        <v>5.5398008128285658E-2</v>
      </c>
      <c r="Q288" s="130">
        <v>0.11512219317135886</v>
      </c>
      <c r="R288" s="130">
        <v>0.15018546497162388</v>
      </c>
      <c r="S288" s="130">
        <v>9.5328965090289541E-2</v>
      </c>
      <c r="T288" s="130">
        <v>2.5611801534606564E-2</v>
      </c>
      <c r="U288" s="6"/>
    </row>
    <row r="289" spans="1:21">
      <c r="A289" s="89" t="s">
        <v>7648</v>
      </c>
      <c r="B289" s="89" t="s">
        <v>7649</v>
      </c>
      <c r="C289" s="130" t="s">
        <v>7814</v>
      </c>
      <c r="D289" s="130" t="s">
        <v>7814</v>
      </c>
      <c r="E289" s="130" t="s">
        <v>7814</v>
      </c>
      <c r="F289" s="130" t="s">
        <v>7814</v>
      </c>
      <c r="G289" s="130" t="s">
        <v>7814</v>
      </c>
      <c r="H289" s="130" t="s">
        <v>7814</v>
      </c>
      <c r="I289" s="130" t="s">
        <v>7814</v>
      </c>
      <c r="J289" s="130" t="s">
        <v>7814</v>
      </c>
      <c r="K289" s="130" t="s">
        <v>7814</v>
      </c>
      <c r="L289" s="130" t="s">
        <v>7814</v>
      </c>
      <c r="M289" s="130" t="s">
        <v>7814</v>
      </c>
      <c r="N289" s="130" t="s">
        <v>7814</v>
      </c>
      <c r="O289" s="130">
        <v>0.37513241075788639</v>
      </c>
      <c r="P289" s="130">
        <v>-0.6100836256091815</v>
      </c>
      <c r="Q289" s="130">
        <v>-0.50887093371619496</v>
      </c>
      <c r="R289" s="130">
        <v>-3.3240318903615229E-2</v>
      </c>
      <c r="S289" s="130">
        <v>1.1473987999888933</v>
      </c>
      <c r="T289" s="130">
        <v>2.1875046698788418</v>
      </c>
      <c r="U289" s="6"/>
    </row>
    <row r="290" spans="1:21">
      <c r="A290" s="89" t="s">
        <v>408</v>
      </c>
      <c r="B290" s="89" t="s">
        <v>27</v>
      </c>
      <c r="C290" s="131">
        <v>-9.3950629968635568E-2</v>
      </c>
      <c r="D290" s="131">
        <v>0.46713312358399328</v>
      </c>
      <c r="E290" s="131">
        <v>8.2555727265827272E-2</v>
      </c>
      <c r="F290" s="131">
        <v>0.19630452573251755</v>
      </c>
      <c r="G290" s="131">
        <v>0.15154338319331706</v>
      </c>
      <c r="H290" s="131">
        <v>0.17404331346546087</v>
      </c>
      <c r="I290" s="131">
        <v>0.1860894930631527</v>
      </c>
      <c r="J290" s="131">
        <v>-0.19655919180719628</v>
      </c>
      <c r="K290" s="131">
        <v>0.10907423590137588</v>
      </c>
      <c r="L290" s="131">
        <v>-0.45437327811678263</v>
      </c>
      <c r="M290" s="131">
        <v>1.5981294510891155</v>
      </c>
      <c r="N290" s="131">
        <v>13.316316826993056</v>
      </c>
      <c r="O290" s="131">
        <v>-0.8657092170385603</v>
      </c>
      <c r="P290" s="131">
        <v>8.3792261802880796E-2</v>
      </c>
      <c r="Q290" s="131">
        <v>-9.8601958570493031E-2</v>
      </c>
      <c r="R290" s="131">
        <v>0.21066423375480703</v>
      </c>
      <c r="S290" s="131">
        <v>0.14112967799660048</v>
      </c>
      <c r="T290" s="131">
        <v>0.3608319764039849</v>
      </c>
      <c r="U290" s="6"/>
    </row>
    <row r="291" spans="1:21">
      <c r="A291" s="89" t="s">
        <v>409</v>
      </c>
      <c r="B291" s="89" t="s">
        <v>162</v>
      </c>
      <c r="C291" s="130">
        <v>0.11851802853775051</v>
      </c>
      <c r="D291" s="130">
        <v>0.12056449984890527</v>
      </c>
      <c r="E291" s="130">
        <v>7.552928916823487E-2</v>
      </c>
      <c r="F291" s="130">
        <v>0.26772803176615612</v>
      </c>
      <c r="G291" s="130">
        <v>6.0052947346181051E-2</v>
      </c>
      <c r="H291" s="130">
        <v>8.5627034129103885E-2</v>
      </c>
      <c r="I291" s="130">
        <v>0.10346785606501774</v>
      </c>
      <c r="J291" s="130">
        <v>7.2896478438081225E-2</v>
      </c>
      <c r="K291" s="130">
        <v>8.2387016833886939E-2</v>
      </c>
      <c r="L291" s="130">
        <v>0.11573620375786309</v>
      </c>
      <c r="M291" s="130">
        <v>0.23709748576703693</v>
      </c>
      <c r="N291" s="130">
        <v>0.11287618079820638</v>
      </c>
      <c r="O291" s="130">
        <v>4.326666655910949E-2</v>
      </c>
      <c r="P291" s="130">
        <v>0.20628960503287774</v>
      </c>
      <c r="Q291" s="130">
        <v>0.21801016470196188</v>
      </c>
      <c r="R291" s="130">
        <v>0.3793863875527026</v>
      </c>
      <c r="S291" s="130">
        <v>5.8321705793841216E-2</v>
      </c>
      <c r="T291" s="130">
        <v>6.9702077049823855E-2</v>
      </c>
      <c r="U291" s="6"/>
    </row>
    <row r="292" spans="1:21">
      <c r="A292" s="89" t="s">
        <v>3235</v>
      </c>
      <c r="B292" s="89" t="s">
        <v>43</v>
      </c>
      <c r="C292" s="130" t="s">
        <v>7814</v>
      </c>
      <c r="D292" s="130" t="s">
        <v>7814</v>
      </c>
      <c r="E292" s="130" t="s">
        <v>7814</v>
      </c>
      <c r="F292" s="130" t="s">
        <v>7814</v>
      </c>
      <c r="G292" s="130" t="s">
        <v>7814</v>
      </c>
      <c r="H292" s="130" t="s">
        <v>7814</v>
      </c>
      <c r="I292" s="130" t="s">
        <v>7814</v>
      </c>
      <c r="J292" s="130" t="s">
        <v>7814</v>
      </c>
      <c r="K292" s="130" t="s">
        <v>7814</v>
      </c>
      <c r="L292" s="130" t="s">
        <v>7814</v>
      </c>
      <c r="M292" s="130" t="s">
        <v>7814</v>
      </c>
      <c r="N292" s="130">
        <v>7.7306983287634301E-2</v>
      </c>
      <c r="O292" s="130">
        <v>-3.6286316631902404E-2</v>
      </c>
      <c r="P292" s="130">
        <v>-0.16967271485122193</v>
      </c>
      <c r="Q292" s="130">
        <v>-4.443898531908208E-2</v>
      </c>
      <c r="R292" s="130">
        <v>0.76102736407535199</v>
      </c>
      <c r="S292" s="130">
        <v>2.8850409664150387</v>
      </c>
      <c r="T292" s="130">
        <v>-0.26181749191759673</v>
      </c>
      <c r="U292" s="6"/>
    </row>
    <row r="293" spans="1:21">
      <c r="A293" s="89" t="s">
        <v>3241</v>
      </c>
      <c r="B293" s="89" t="s">
        <v>42</v>
      </c>
      <c r="C293" s="130" t="s">
        <v>7814</v>
      </c>
      <c r="D293" s="130" t="s">
        <v>7814</v>
      </c>
      <c r="E293" s="130" t="s">
        <v>7814</v>
      </c>
      <c r="F293" s="130" t="s">
        <v>7814</v>
      </c>
      <c r="G293" s="130" t="s">
        <v>7814</v>
      </c>
      <c r="H293" s="130" t="s">
        <v>7814</v>
      </c>
      <c r="I293" s="130" t="s">
        <v>7814</v>
      </c>
      <c r="J293" s="130" t="s">
        <v>7814</v>
      </c>
      <c r="K293" s="130" t="s">
        <v>7814</v>
      </c>
      <c r="L293" s="130" t="s">
        <v>7814</v>
      </c>
      <c r="M293" s="130" t="s">
        <v>7814</v>
      </c>
      <c r="N293" s="130">
        <v>2.1082943907810989</v>
      </c>
      <c r="O293" s="130">
        <v>-6.9765607671522623E-2</v>
      </c>
      <c r="P293" s="130">
        <v>0.52126247403772075</v>
      </c>
      <c r="Q293" s="130">
        <v>0.26330498021371396</v>
      </c>
      <c r="R293" s="130">
        <v>1.0017939638336268</v>
      </c>
      <c r="S293" s="130">
        <v>5.1519047739574164E-2</v>
      </c>
      <c r="T293" s="130">
        <v>-1.2323682236935024E-2</v>
      </c>
      <c r="U293" s="6"/>
    </row>
    <row r="294" spans="1:21">
      <c r="A294" s="89" t="s">
        <v>3243</v>
      </c>
      <c r="B294" s="89" t="s">
        <v>41</v>
      </c>
      <c r="C294" s="130" t="s">
        <v>7814</v>
      </c>
      <c r="D294" s="130" t="s">
        <v>7814</v>
      </c>
      <c r="E294" s="130" t="s">
        <v>7814</v>
      </c>
      <c r="F294" s="130" t="s">
        <v>7814</v>
      </c>
      <c r="G294" s="130" t="s">
        <v>7814</v>
      </c>
      <c r="H294" s="130" t="s">
        <v>7814</v>
      </c>
      <c r="I294" s="130" t="s">
        <v>7814</v>
      </c>
      <c r="J294" s="130" t="s">
        <v>7814</v>
      </c>
      <c r="K294" s="130" t="s">
        <v>7814</v>
      </c>
      <c r="L294" s="130" t="s">
        <v>7814</v>
      </c>
      <c r="M294" s="130" t="s">
        <v>7814</v>
      </c>
      <c r="N294" s="130">
        <v>0.34066406163532958</v>
      </c>
      <c r="O294" s="130">
        <v>-0.37243488035886285</v>
      </c>
      <c r="P294" s="130">
        <v>0.19711537012181357</v>
      </c>
      <c r="Q294" s="130">
        <v>1.2887157673440597</v>
      </c>
      <c r="R294" s="130">
        <v>-0.70461737178073736</v>
      </c>
      <c r="S294" s="130">
        <v>0.51808455608741077</v>
      </c>
      <c r="T294" s="130">
        <v>-0.20374383092193679</v>
      </c>
      <c r="U294" s="6"/>
    </row>
    <row r="295" spans="1:21" ht="25.5">
      <c r="A295" s="89" t="s">
        <v>3250</v>
      </c>
      <c r="B295" s="89" t="s">
        <v>3251</v>
      </c>
      <c r="C295" s="130" t="s">
        <v>7814</v>
      </c>
      <c r="D295" s="130" t="s">
        <v>7814</v>
      </c>
      <c r="E295" s="130" t="s">
        <v>7814</v>
      </c>
      <c r="F295" s="130" t="s">
        <v>7814</v>
      </c>
      <c r="G295" s="130" t="s">
        <v>7814</v>
      </c>
      <c r="H295" s="130" t="s">
        <v>7814</v>
      </c>
      <c r="I295" s="130" t="s">
        <v>7814</v>
      </c>
      <c r="J295" s="130" t="s">
        <v>7814</v>
      </c>
      <c r="K295" s="130" t="s">
        <v>7814</v>
      </c>
      <c r="L295" s="130" t="s">
        <v>7814</v>
      </c>
      <c r="M295" s="130" t="s">
        <v>7814</v>
      </c>
      <c r="N295" s="130">
        <v>0.13457009285112265</v>
      </c>
      <c r="O295" s="130">
        <v>-0.23312143848568556</v>
      </c>
      <c r="P295" s="130">
        <v>0.300892136955621</v>
      </c>
      <c r="Q295" s="130">
        <v>0.30852214611666362</v>
      </c>
      <c r="R295" s="130">
        <v>-0.16426336359989102</v>
      </c>
      <c r="S295" s="130">
        <v>-4.6949522981407421E-2</v>
      </c>
      <c r="T295" s="130">
        <v>0.10730771148285725</v>
      </c>
      <c r="U295" s="6"/>
    </row>
    <row r="296" spans="1:21">
      <c r="A296" s="89" t="s">
        <v>410</v>
      </c>
      <c r="B296" s="89" t="s">
        <v>26</v>
      </c>
      <c r="C296" s="130">
        <v>7.9882902374643905E-3</v>
      </c>
      <c r="D296" s="130">
        <v>-0.19546211517228418</v>
      </c>
      <c r="E296" s="130">
        <v>0.23463661933494206</v>
      </c>
      <c r="F296" s="130">
        <v>1.4838216774805675</v>
      </c>
      <c r="G296" s="130">
        <v>-0.14801969642964496</v>
      </c>
      <c r="H296" s="130">
        <v>-0.41340788352233282</v>
      </c>
      <c r="I296" s="130">
        <v>-2.5995577387943891E-2</v>
      </c>
      <c r="J296" s="130">
        <v>6.6357585295038879E-2</v>
      </c>
      <c r="K296" s="130">
        <v>-0.34160153346171629</v>
      </c>
      <c r="L296" s="130">
        <v>7.1786193202358239E-2</v>
      </c>
      <c r="M296" s="130">
        <v>-1</v>
      </c>
      <c r="N296" s="130" t="s">
        <v>7814</v>
      </c>
      <c r="O296" s="130" t="s">
        <v>7814</v>
      </c>
      <c r="P296" s="130" t="s">
        <v>7814</v>
      </c>
      <c r="Q296" s="130" t="s">
        <v>7814</v>
      </c>
      <c r="R296" s="130" t="s">
        <v>7814</v>
      </c>
      <c r="S296" s="130" t="s">
        <v>7814</v>
      </c>
      <c r="T296" s="130" t="s">
        <v>7814</v>
      </c>
      <c r="U296" s="6"/>
    </row>
    <row r="297" spans="1:21">
      <c r="A297" s="89" t="s">
        <v>411</v>
      </c>
      <c r="B297" s="89" t="s">
        <v>25</v>
      </c>
      <c r="C297" s="130">
        <v>-7.4742263556024646E-3</v>
      </c>
      <c r="D297" s="130">
        <v>-7.7425379593353716E-2</v>
      </c>
      <c r="E297" s="130">
        <v>-0.12749748991219723</v>
      </c>
      <c r="F297" s="130">
        <v>7.7001876721223272E-2</v>
      </c>
      <c r="G297" s="130">
        <v>0.12552729589054001</v>
      </c>
      <c r="H297" s="130">
        <v>-0.49468981041082172</v>
      </c>
      <c r="I297" s="130">
        <v>0.21773730205582487</v>
      </c>
      <c r="J297" s="130">
        <v>-4.3528300954214449E-2</v>
      </c>
      <c r="K297" s="130">
        <v>0.43646714700383504</v>
      </c>
      <c r="L297" s="130">
        <v>-0.11562745730410495</v>
      </c>
      <c r="M297" s="130">
        <v>0.17191582503761227</v>
      </c>
      <c r="N297" s="130">
        <v>-1.347931566131888E-3</v>
      </c>
      <c r="O297" s="130">
        <v>0.46196438485699054</v>
      </c>
      <c r="P297" s="130">
        <v>0.15911272214995709</v>
      </c>
      <c r="Q297" s="130">
        <v>2.9227303708259322E-2</v>
      </c>
      <c r="R297" s="130">
        <v>9.9783991118788107E-2</v>
      </c>
      <c r="S297" s="130">
        <v>0.29227318130853797</v>
      </c>
      <c r="T297" s="130">
        <v>5.6954889518705523E-3</v>
      </c>
      <c r="U297" s="6"/>
    </row>
    <row r="298" spans="1:21">
      <c r="A298" s="89" t="s">
        <v>412</v>
      </c>
      <c r="B298" s="89" t="s">
        <v>24</v>
      </c>
      <c r="C298" s="130">
        <v>-0.20940558522644215</v>
      </c>
      <c r="D298" s="130">
        <v>0.20974957844677089</v>
      </c>
      <c r="E298" s="130">
        <v>0.26400661488809196</v>
      </c>
      <c r="F298" s="130">
        <v>0.37807580897306803</v>
      </c>
      <c r="G298" s="130">
        <v>0.11662808795327373</v>
      </c>
      <c r="H298" s="130">
        <v>0.12272736103810256</v>
      </c>
      <c r="I298" s="130">
        <v>0.19706570518007371</v>
      </c>
      <c r="J298" s="130">
        <v>-0.11376101399174199</v>
      </c>
      <c r="K298" s="130">
        <v>9.7588207887672196E-2</v>
      </c>
      <c r="L298" s="130">
        <v>0.13976788161227449</v>
      </c>
      <c r="M298" s="130">
        <v>-1</v>
      </c>
      <c r="N298" s="130" t="s">
        <v>7814</v>
      </c>
      <c r="O298" s="130" t="s">
        <v>7814</v>
      </c>
      <c r="P298" s="130" t="s">
        <v>7814</v>
      </c>
      <c r="Q298" s="130" t="s">
        <v>7814</v>
      </c>
      <c r="R298" s="130" t="s">
        <v>7814</v>
      </c>
      <c r="S298" s="130" t="s">
        <v>7814</v>
      </c>
      <c r="T298" s="130" t="s">
        <v>7814</v>
      </c>
      <c r="U298" s="6"/>
    </row>
    <row r="299" spans="1:21">
      <c r="A299" s="89" t="s">
        <v>413</v>
      </c>
      <c r="B299" s="89" t="s">
        <v>3295</v>
      </c>
      <c r="C299" s="130">
        <v>0.24053050672892162</v>
      </c>
      <c r="D299" s="130">
        <v>0.13022578810408425</v>
      </c>
      <c r="E299" s="130">
        <v>3.6073085071558708E-2</v>
      </c>
      <c r="F299" s="130">
        <v>0.18657629553953869</v>
      </c>
      <c r="G299" s="130">
        <v>6.1078991815237682E-2</v>
      </c>
      <c r="H299" s="130">
        <v>0.13340112708552088</v>
      </c>
      <c r="I299" s="130">
        <v>7.6577649230194611E-2</v>
      </c>
      <c r="J299" s="130">
        <v>0.14273192579272487</v>
      </c>
      <c r="K299" s="130">
        <v>8.8031419020236257E-2</v>
      </c>
      <c r="L299" s="130">
        <v>0.11426265840140259</v>
      </c>
      <c r="M299" s="130">
        <v>0.116922031734499</v>
      </c>
      <c r="N299" s="130">
        <v>6.0968679296858674E-2</v>
      </c>
      <c r="O299" s="130">
        <v>5.2780874877841111E-2</v>
      </c>
      <c r="P299" s="130">
        <v>0.15458914399782198</v>
      </c>
      <c r="Q299" s="130">
        <v>0.23675590961063286</v>
      </c>
      <c r="R299" s="130">
        <v>0.23563796982351004</v>
      </c>
      <c r="S299" s="130">
        <v>4.901718285318668E-2</v>
      </c>
      <c r="T299" s="130">
        <v>0.12225034167171746</v>
      </c>
      <c r="U299" s="6"/>
    </row>
    <row r="300" spans="1:21">
      <c r="A300" s="89" t="s">
        <v>3310</v>
      </c>
      <c r="B300" s="89" t="s">
        <v>3311</v>
      </c>
      <c r="C300" s="130" t="s">
        <v>7814</v>
      </c>
      <c r="D300" s="130" t="s">
        <v>7814</v>
      </c>
      <c r="E300" s="130" t="s">
        <v>7814</v>
      </c>
      <c r="F300" s="130" t="s">
        <v>7814</v>
      </c>
      <c r="G300" s="130" t="s">
        <v>7814</v>
      </c>
      <c r="H300" s="130" t="s">
        <v>7814</v>
      </c>
      <c r="I300" s="130" t="s">
        <v>7814</v>
      </c>
      <c r="J300" s="130" t="s">
        <v>7814</v>
      </c>
      <c r="K300" s="130" t="s">
        <v>7814</v>
      </c>
      <c r="L300" s="130" t="s">
        <v>7814</v>
      </c>
      <c r="M300" s="130" t="s">
        <v>7814</v>
      </c>
      <c r="N300" s="130">
        <v>-5.2388867008108853E-2</v>
      </c>
      <c r="O300" s="130">
        <v>7.721147040919174E-2</v>
      </c>
      <c r="P300" s="130">
        <v>0.28998125448607115</v>
      </c>
      <c r="Q300" s="130">
        <v>-2.0572426105294084E-2</v>
      </c>
      <c r="R300" s="130">
        <v>-3.0372429064021711E-3</v>
      </c>
      <c r="S300" s="130">
        <v>8.1016169752783362E-2</v>
      </c>
      <c r="T300" s="130">
        <v>6.3962339062227078E-2</v>
      </c>
      <c r="U300" s="6"/>
    </row>
    <row r="301" spans="1:21">
      <c r="A301" s="89" t="s">
        <v>3329</v>
      </c>
      <c r="B301" s="89" t="s">
        <v>178</v>
      </c>
      <c r="C301" s="130" t="s">
        <v>7814</v>
      </c>
      <c r="D301" s="130" t="s">
        <v>7814</v>
      </c>
      <c r="E301" s="130" t="s">
        <v>7814</v>
      </c>
      <c r="F301" s="130" t="s">
        <v>7814</v>
      </c>
      <c r="G301" s="130" t="s">
        <v>7814</v>
      </c>
      <c r="H301" s="130" t="s">
        <v>7814</v>
      </c>
      <c r="I301" s="130" t="s">
        <v>7814</v>
      </c>
      <c r="J301" s="130" t="s">
        <v>7814</v>
      </c>
      <c r="K301" s="130" t="s">
        <v>7814</v>
      </c>
      <c r="L301" s="130" t="s">
        <v>7814</v>
      </c>
      <c r="M301" s="130" t="s">
        <v>7814</v>
      </c>
      <c r="N301" s="130">
        <v>-0.99063723679732751</v>
      </c>
      <c r="O301" s="130">
        <v>-1</v>
      </c>
      <c r="P301" s="130" t="s">
        <v>7814</v>
      </c>
      <c r="Q301" s="130" t="s">
        <v>7814</v>
      </c>
      <c r="R301" s="130" t="s">
        <v>7814</v>
      </c>
      <c r="S301" s="130" t="s">
        <v>7814</v>
      </c>
      <c r="T301" s="130" t="s">
        <v>7814</v>
      </c>
      <c r="U301" s="6"/>
    </row>
    <row r="302" spans="1:21">
      <c r="A302" s="89" t="s">
        <v>414</v>
      </c>
      <c r="B302" s="89" t="s">
        <v>210</v>
      </c>
      <c r="C302" s="130">
        <v>0</v>
      </c>
      <c r="D302" s="130">
        <v>0</v>
      </c>
      <c r="E302" s="130">
        <v>0</v>
      </c>
      <c r="F302" s="130">
        <v>0</v>
      </c>
      <c r="G302" s="130">
        <v>0</v>
      </c>
      <c r="H302" s="130">
        <v>0</v>
      </c>
      <c r="I302" s="130">
        <v>0</v>
      </c>
      <c r="J302" s="130">
        <v>7.2469404824793102</v>
      </c>
      <c r="K302" s="130">
        <v>-0.87656050628493409</v>
      </c>
      <c r="L302" s="130">
        <v>-1.6961185604561169E-2</v>
      </c>
      <c r="M302" s="130">
        <v>-1</v>
      </c>
      <c r="N302" s="130" t="s">
        <v>7814</v>
      </c>
      <c r="O302" s="130" t="s">
        <v>7814</v>
      </c>
      <c r="P302" s="130" t="s">
        <v>7814</v>
      </c>
      <c r="Q302" s="130" t="s">
        <v>7814</v>
      </c>
      <c r="R302" s="130" t="s">
        <v>7814</v>
      </c>
      <c r="S302" s="130" t="s">
        <v>7814</v>
      </c>
      <c r="T302" s="130" t="s">
        <v>7814</v>
      </c>
      <c r="U302" s="6"/>
    </row>
    <row r="303" spans="1:21">
      <c r="A303" s="89" t="s">
        <v>3332</v>
      </c>
      <c r="B303" s="89" t="s">
        <v>3333</v>
      </c>
      <c r="C303" s="130" t="s">
        <v>7814</v>
      </c>
      <c r="D303" s="130" t="s">
        <v>7814</v>
      </c>
      <c r="E303" s="130" t="s">
        <v>7814</v>
      </c>
      <c r="F303" s="130" t="s">
        <v>7814</v>
      </c>
      <c r="G303" s="130" t="s">
        <v>7814</v>
      </c>
      <c r="H303" s="130" t="s">
        <v>7814</v>
      </c>
      <c r="I303" s="130" t="s">
        <v>7814</v>
      </c>
      <c r="J303" s="130" t="s">
        <v>7814</v>
      </c>
      <c r="K303" s="130" t="s">
        <v>7814</v>
      </c>
      <c r="L303" s="130" t="s">
        <v>7814</v>
      </c>
      <c r="M303" s="130" t="s">
        <v>7814</v>
      </c>
      <c r="N303" s="130">
        <v>8.1341349107235672E-3</v>
      </c>
      <c r="O303" s="130">
        <v>0.17230641657958667</v>
      </c>
      <c r="P303" s="130">
        <v>7.5938720018188244E-2</v>
      </c>
      <c r="Q303" s="130">
        <v>7.8017574123259603E-2</v>
      </c>
      <c r="R303" s="130">
        <v>0.12038291432639281</v>
      </c>
      <c r="S303" s="130">
        <v>7.0915920942130173E-2</v>
      </c>
      <c r="T303" s="130">
        <v>5.7263700412092507E-2</v>
      </c>
      <c r="U303" s="6"/>
    </row>
    <row r="304" spans="1:21">
      <c r="A304" s="89" t="s">
        <v>3341</v>
      </c>
      <c r="B304" s="89" t="s">
        <v>3342</v>
      </c>
      <c r="C304" s="131" t="s">
        <v>7814</v>
      </c>
      <c r="D304" s="131" t="s">
        <v>7814</v>
      </c>
      <c r="E304" s="131" t="s">
        <v>7814</v>
      </c>
      <c r="F304" s="131" t="s">
        <v>7814</v>
      </c>
      <c r="G304" s="131" t="s">
        <v>7814</v>
      </c>
      <c r="H304" s="131" t="s">
        <v>7814</v>
      </c>
      <c r="I304" s="131" t="s">
        <v>7814</v>
      </c>
      <c r="J304" s="131" t="s">
        <v>7814</v>
      </c>
      <c r="K304" s="131" t="s">
        <v>7814</v>
      </c>
      <c r="L304" s="131" t="s">
        <v>7814</v>
      </c>
      <c r="M304" s="131" t="s">
        <v>7814</v>
      </c>
      <c r="N304" s="131">
        <v>1.9002761739866703</v>
      </c>
      <c r="O304" s="131">
        <v>-0.65265322083778843</v>
      </c>
      <c r="P304" s="131">
        <v>3.042317189037913E-3</v>
      </c>
      <c r="Q304" s="131">
        <v>-1.8463661570764289E-2</v>
      </c>
      <c r="R304" s="131">
        <v>6.1471375286917818E-2</v>
      </c>
      <c r="S304" s="131">
        <v>5.8291337958527034E-3</v>
      </c>
      <c r="T304" s="131">
        <v>2.266578515994342E-2</v>
      </c>
      <c r="U304" s="6"/>
    </row>
    <row r="305" spans="1:21">
      <c r="A305" s="89" t="s">
        <v>3349</v>
      </c>
      <c r="B305" s="89" t="s">
        <v>3350</v>
      </c>
      <c r="C305" s="131" t="s">
        <v>7814</v>
      </c>
      <c r="D305" s="131" t="s">
        <v>7814</v>
      </c>
      <c r="E305" s="131" t="s">
        <v>7814</v>
      </c>
      <c r="F305" s="131" t="s">
        <v>7814</v>
      </c>
      <c r="G305" s="131" t="s">
        <v>7814</v>
      </c>
      <c r="H305" s="131" t="s">
        <v>7814</v>
      </c>
      <c r="I305" s="131" t="s">
        <v>7814</v>
      </c>
      <c r="J305" s="131" t="s">
        <v>7814</v>
      </c>
      <c r="K305" s="131" t="s">
        <v>7814</v>
      </c>
      <c r="L305" s="131" t="s">
        <v>7814</v>
      </c>
      <c r="M305" s="131" t="s">
        <v>7814</v>
      </c>
      <c r="N305" s="131">
        <v>-2.3301335522302402E-2</v>
      </c>
      <c r="O305" s="131">
        <v>-1</v>
      </c>
      <c r="P305" s="131" t="s">
        <v>7814</v>
      </c>
      <c r="Q305" s="131" t="s">
        <v>7814</v>
      </c>
      <c r="R305" s="131" t="s">
        <v>7814</v>
      </c>
      <c r="S305" s="131" t="s">
        <v>7814</v>
      </c>
      <c r="T305" s="131" t="s">
        <v>7814</v>
      </c>
      <c r="U305" s="6"/>
    </row>
    <row r="306" spans="1:21" ht="25.5">
      <c r="A306" s="89" t="s">
        <v>416</v>
      </c>
      <c r="B306" s="89" t="s">
        <v>180</v>
      </c>
      <c r="C306" s="130">
        <v>-0.10447781910212173</v>
      </c>
      <c r="D306" s="130">
        <v>-0.28107457191150143</v>
      </c>
      <c r="E306" s="130">
        <v>-0.23263311506520923</v>
      </c>
      <c r="F306" s="130">
        <v>0.69588502771021421</v>
      </c>
      <c r="G306" s="130">
        <v>0.37326915596964372</v>
      </c>
      <c r="H306" s="130">
        <v>0.53726083766196076</v>
      </c>
      <c r="I306" s="130">
        <v>0.17829207577800177</v>
      </c>
      <c r="J306" s="130">
        <v>0.27275937147797258</v>
      </c>
      <c r="K306" s="130">
        <v>-0.72073381572762707</v>
      </c>
      <c r="L306" s="130">
        <v>-0.19475442284425903</v>
      </c>
      <c r="M306" s="130">
        <v>-1</v>
      </c>
      <c r="N306" s="130" t="s">
        <v>7814</v>
      </c>
      <c r="O306" s="130" t="s">
        <v>7814</v>
      </c>
      <c r="P306" s="130" t="s">
        <v>7814</v>
      </c>
      <c r="Q306" s="130" t="s">
        <v>7814</v>
      </c>
      <c r="R306" s="130" t="s">
        <v>7814</v>
      </c>
      <c r="S306" s="130" t="s">
        <v>7814</v>
      </c>
      <c r="T306" s="130" t="s">
        <v>7814</v>
      </c>
      <c r="U306" s="6"/>
    </row>
    <row r="307" spans="1:21">
      <c r="A307" s="89" t="s">
        <v>7778</v>
      </c>
      <c r="B307" s="89" t="s">
        <v>7781</v>
      </c>
      <c r="C307" s="130">
        <v>0.18997845434215876</v>
      </c>
      <c r="D307" s="130">
        <v>0.44302510475781931</v>
      </c>
      <c r="E307" s="130">
        <v>0.10264711391844394</v>
      </c>
      <c r="F307" s="130">
        <v>0.39616257157291757</v>
      </c>
      <c r="G307" s="130">
        <v>0.10151340985450052</v>
      </c>
      <c r="H307" s="130">
        <v>0.33243806593709868</v>
      </c>
      <c r="I307" s="130">
        <v>-3.1451057532621007E-2</v>
      </c>
      <c r="J307" s="130">
        <v>-0.15762869486646636</v>
      </c>
      <c r="K307" s="130">
        <v>-3.1428720473078653E-2</v>
      </c>
      <c r="L307" s="130">
        <v>9.8686905906073541E-2</v>
      </c>
      <c r="M307" s="130">
        <v>-1</v>
      </c>
      <c r="N307" s="130" t="s">
        <v>7814</v>
      </c>
      <c r="O307" s="130" t="s">
        <v>7814</v>
      </c>
      <c r="P307" s="130" t="s">
        <v>7814</v>
      </c>
      <c r="Q307" s="130" t="s">
        <v>7814</v>
      </c>
      <c r="R307" s="130" t="s">
        <v>7814</v>
      </c>
      <c r="S307" s="130" t="s">
        <v>7814</v>
      </c>
      <c r="T307" s="130" t="s">
        <v>7814</v>
      </c>
      <c r="U307" s="6"/>
    </row>
    <row r="308" spans="1:21">
      <c r="A308" s="89" t="s">
        <v>7779</v>
      </c>
      <c r="B308" s="89" t="s">
        <v>7782</v>
      </c>
      <c r="C308" s="130">
        <v>5.1849875149469593E-2</v>
      </c>
      <c r="D308" s="130">
        <v>9.6996894834471936E-2</v>
      </c>
      <c r="E308" s="130">
        <v>0.18481766222525375</v>
      </c>
      <c r="F308" s="130">
        <v>8.063275507627532E-2</v>
      </c>
      <c r="G308" s="130">
        <v>-0.14539161800618761</v>
      </c>
      <c r="H308" s="130">
        <v>0.12614161170411098</v>
      </c>
      <c r="I308" s="130">
        <v>5.4522277100855776E-2</v>
      </c>
      <c r="J308" s="130">
        <v>-4.147514982951217E-2</v>
      </c>
      <c r="K308" s="130">
        <v>-0.147394334968313</v>
      </c>
      <c r="L308" s="130">
        <v>8.8982017930862245E-2</v>
      </c>
      <c r="M308" s="130">
        <v>-1</v>
      </c>
      <c r="N308" s="130" t="s">
        <v>7814</v>
      </c>
      <c r="O308" s="130" t="s">
        <v>7814</v>
      </c>
      <c r="P308" s="130" t="s">
        <v>7814</v>
      </c>
      <c r="Q308" s="130" t="s">
        <v>7814</v>
      </c>
      <c r="R308" s="130" t="s">
        <v>7814</v>
      </c>
      <c r="S308" s="130" t="s">
        <v>7814</v>
      </c>
      <c r="T308" s="130" t="s">
        <v>7814</v>
      </c>
      <c r="U308" s="6"/>
    </row>
    <row r="309" spans="1:21">
      <c r="A309" s="87">
        <v>3</v>
      </c>
      <c r="B309" s="88" t="s">
        <v>22</v>
      </c>
      <c r="C309" s="132">
        <v>0.19376623939274462</v>
      </c>
      <c r="D309" s="132">
        <v>0.11948920913128624</v>
      </c>
      <c r="E309" s="132">
        <v>6.3547168134008958E-2</v>
      </c>
      <c r="F309" s="132">
        <v>-0.19487546915735365</v>
      </c>
      <c r="G309" s="132">
        <v>-0.27505942801567884</v>
      </c>
      <c r="H309" s="132">
        <v>4.3773589257713574E-2</v>
      </c>
      <c r="I309" s="132">
        <v>0.61644313955641206</v>
      </c>
      <c r="J309" s="132">
        <v>-5.2346773358317722E-2</v>
      </c>
      <c r="K309" s="132">
        <v>0.10610480216037121</v>
      </c>
      <c r="L309" s="132">
        <v>0.13266552777676388</v>
      </c>
      <c r="M309" s="132">
        <v>1.4690982755420481</v>
      </c>
      <c r="N309" s="132">
        <v>0.69440661133855275</v>
      </c>
      <c r="O309" s="132">
        <v>0.1464867743188254</v>
      </c>
      <c r="P309" s="132">
        <v>0.2319235335236618</v>
      </c>
      <c r="Q309" s="132">
        <v>6.5838884158790467E-2</v>
      </c>
      <c r="R309" s="132">
        <v>0.14595373975785386</v>
      </c>
      <c r="S309" s="132">
        <v>0.15084026294048636</v>
      </c>
      <c r="T309" s="132">
        <v>0.17303994133578163</v>
      </c>
      <c r="U309" s="6"/>
    </row>
    <row r="310" spans="1:21">
      <c r="A310" s="89" t="s">
        <v>418</v>
      </c>
      <c r="B310" s="89" t="s">
        <v>3407</v>
      </c>
      <c r="C310" s="130">
        <v>0.13681971544389171</v>
      </c>
      <c r="D310" s="130">
        <v>0.30332981830754036</v>
      </c>
      <c r="E310" s="130">
        <v>7.6429053366461108E-2</v>
      </c>
      <c r="F310" s="130">
        <v>4.9381619380058472E-2</v>
      </c>
      <c r="G310" s="130">
        <v>-0.18299049028341452</v>
      </c>
      <c r="H310" s="130">
        <v>-0.18917049268374886</v>
      </c>
      <c r="I310" s="130">
        <v>0.3284231312255228</v>
      </c>
      <c r="J310" s="130">
        <v>0.489261883059527</v>
      </c>
      <c r="K310" s="130">
        <v>0.35084229362259522</v>
      </c>
      <c r="L310" s="130">
        <v>0.11345410675535339</v>
      </c>
      <c r="M310" s="130">
        <v>0.47473679450051898</v>
      </c>
      <c r="N310" s="130">
        <v>0.80553714290076939</v>
      </c>
      <c r="O310" s="130">
        <v>4.5927456073134643E-2</v>
      </c>
      <c r="P310" s="130">
        <v>0.22282399405177067</v>
      </c>
      <c r="Q310" s="130">
        <v>5.2374847766468502E-2</v>
      </c>
      <c r="R310" s="130">
        <v>0.27262673011910477</v>
      </c>
      <c r="S310" s="130">
        <v>2.7052614968125388E-2</v>
      </c>
      <c r="T310" s="130">
        <v>0.23500430271615347</v>
      </c>
      <c r="U310" s="6"/>
    </row>
    <row r="311" spans="1:21">
      <c r="A311" s="89" t="s">
        <v>419</v>
      </c>
      <c r="B311" s="89" t="s">
        <v>16</v>
      </c>
      <c r="C311" s="130">
        <v>-4.3367509821956585E-3</v>
      </c>
      <c r="D311" s="130">
        <v>0.24537277028918481</v>
      </c>
      <c r="E311" s="130">
        <v>0.16458933737093484</v>
      </c>
      <c r="F311" s="130">
        <v>0.15140347245511387</v>
      </c>
      <c r="G311" s="130">
        <v>-0.16060982532519785</v>
      </c>
      <c r="H311" s="130">
        <v>-5.6578796209412752E-2</v>
      </c>
      <c r="I311" s="130">
        <v>0.12216867049628188</v>
      </c>
      <c r="J311" s="130">
        <v>0.28943157622541116</v>
      </c>
      <c r="K311" s="130">
        <v>0.31569090730630678</v>
      </c>
      <c r="L311" s="130">
        <v>0.11409046676161316</v>
      </c>
      <c r="M311" s="130">
        <v>-7.4039774423805826E-2</v>
      </c>
      <c r="N311" s="130">
        <v>8.0844183911112921E-2</v>
      </c>
      <c r="O311" s="130">
        <v>-1.0212510037878597E-2</v>
      </c>
      <c r="P311" s="130">
        <v>-2.2420752404617161E-3</v>
      </c>
      <c r="Q311" s="130">
        <v>0.87353998751451623</v>
      </c>
      <c r="R311" s="130">
        <v>-2.4208000689405207E-3</v>
      </c>
      <c r="S311" s="130">
        <v>-8.3957316013995476E-2</v>
      </c>
      <c r="T311" s="130">
        <v>2.3278523871032163E-3</v>
      </c>
      <c r="U311" s="6"/>
    </row>
    <row r="312" spans="1:21" ht="25.5">
      <c r="A312" s="89" t="s">
        <v>3409</v>
      </c>
      <c r="B312" s="89" t="s">
        <v>7669</v>
      </c>
      <c r="C312" s="130" t="s">
        <v>7814</v>
      </c>
      <c r="D312" s="130" t="s">
        <v>7814</v>
      </c>
      <c r="E312" s="130" t="s">
        <v>7814</v>
      </c>
      <c r="F312" s="130" t="s">
        <v>7814</v>
      </c>
      <c r="G312" s="130" t="s">
        <v>7814</v>
      </c>
      <c r="H312" s="130" t="s">
        <v>7814</v>
      </c>
      <c r="I312" s="130" t="s">
        <v>7814</v>
      </c>
      <c r="J312" s="130" t="s">
        <v>7814</v>
      </c>
      <c r="K312" s="130" t="s">
        <v>7814</v>
      </c>
      <c r="L312" s="130" t="s">
        <v>7814</v>
      </c>
      <c r="M312" s="130" t="s">
        <v>7814</v>
      </c>
      <c r="N312" s="130">
        <v>-6.1619536313262113E-4</v>
      </c>
      <c r="O312" s="130">
        <v>8.3985725130282241E-3</v>
      </c>
      <c r="P312" s="130">
        <v>9.3626363152598424E-2</v>
      </c>
      <c r="Q312" s="130">
        <v>-3.7667338492618829E-2</v>
      </c>
      <c r="R312" s="130">
        <v>-2.5574204112550625E-3</v>
      </c>
      <c r="S312" s="130">
        <v>-1</v>
      </c>
      <c r="T312" s="130" t="s">
        <v>7814</v>
      </c>
      <c r="U312" s="6"/>
    </row>
    <row r="313" spans="1:21">
      <c r="A313" s="89" t="s">
        <v>3417</v>
      </c>
      <c r="B313" s="89" t="s">
        <v>18</v>
      </c>
      <c r="C313" s="130" t="s">
        <v>7814</v>
      </c>
      <c r="D313" s="130" t="s">
        <v>7814</v>
      </c>
      <c r="E313" s="130" t="s">
        <v>7814</v>
      </c>
      <c r="F313" s="130" t="s">
        <v>7814</v>
      </c>
      <c r="G313" s="130" t="s">
        <v>7814</v>
      </c>
      <c r="H313" s="130" t="s">
        <v>7814</v>
      </c>
      <c r="I313" s="130" t="s">
        <v>7814</v>
      </c>
      <c r="J313" s="130" t="s">
        <v>7814</v>
      </c>
      <c r="K313" s="130" t="s">
        <v>7814</v>
      </c>
      <c r="L313" s="130" t="s">
        <v>7814</v>
      </c>
      <c r="M313" s="130" t="s">
        <v>7814</v>
      </c>
      <c r="N313" s="130">
        <v>-0.73243518990641499</v>
      </c>
      <c r="O313" s="130">
        <v>-0.95074275582239165</v>
      </c>
      <c r="P313" s="130">
        <v>0</v>
      </c>
      <c r="Q313" s="130">
        <v>0</v>
      </c>
      <c r="R313" s="130">
        <v>2.0840175133885097</v>
      </c>
      <c r="S313" s="130">
        <v>0</v>
      </c>
      <c r="T313" s="130">
        <v>-3.4463128928874126E-2</v>
      </c>
      <c r="U313" s="6"/>
    </row>
    <row r="314" spans="1:21">
      <c r="A314" s="89" t="s">
        <v>3419</v>
      </c>
      <c r="B314" s="89" t="s">
        <v>17</v>
      </c>
      <c r="C314" s="130" t="s">
        <v>7814</v>
      </c>
      <c r="D314" s="130" t="s">
        <v>7814</v>
      </c>
      <c r="E314" s="130" t="s">
        <v>7814</v>
      </c>
      <c r="F314" s="130" t="s">
        <v>7814</v>
      </c>
      <c r="G314" s="130" t="s">
        <v>7814</v>
      </c>
      <c r="H314" s="130" t="s">
        <v>7814</v>
      </c>
      <c r="I314" s="130" t="s">
        <v>7814</v>
      </c>
      <c r="J314" s="130" t="s">
        <v>7814</v>
      </c>
      <c r="K314" s="130" t="s">
        <v>7814</v>
      </c>
      <c r="L314" s="130" t="s">
        <v>7814</v>
      </c>
      <c r="M314" s="130" t="s">
        <v>7814</v>
      </c>
      <c r="N314" s="130" t="s">
        <v>7814</v>
      </c>
      <c r="O314" s="130">
        <v>-0.98200399999999999</v>
      </c>
      <c r="P314" s="130">
        <v>0</v>
      </c>
      <c r="Q314" s="130">
        <v>0</v>
      </c>
      <c r="R314" s="130">
        <v>0</v>
      </c>
      <c r="S314" s="130">
        <v>0</v>
      </c>
      <c r="T314" s="130">
        <v>0</v>
      </c>
      <c r="U314" s="6"/>
    </row>
    <row r="315" spans="1:21">
      <c r="A315" s="89" t="s">
        <v>3426</v>
      </c>
      <c r="B315" s="89" t="s">
        <v>11</v>
      </c>
      <c r="C315" s="130" t="s">
        <v>7814</v>
      </c>
      <c r="D315" s="130" t="s">
        <v>7814</v>
      </c>
      <c r="E315" s="130" t="s">
        <v>7814</v>
      </c>
      <c r="F315" s="130" t="s">
        <v>7814</v>
      </c>
      <c r="G315" s="130" t="s">
        <v>7814</v>
      </c>
      <c r="H315" s="130" t="s">
        <v>7814</v>
      </c>
      <c r="I315" s="130" t="s">
        <v>7814</v>
      </c>
      <c r="J315" s="130" t="s">
        <v>7814</v>
      </c>
      <c r="K315" s="130" t="s">
        <v>7814</v>
      </c>
      <c r="L315" s="130" t="s">
        <v>7814</v>
      </c>
      <c r="M315" s="130" t="s">
        <v>7814</v>
      </c>
      <c r="N315" s="130">
        <v>31.838566388387171</v>
      </c>
      <c r="O315" s="130">
        <v>3.223145983086706E-2</v>
      </c>
      <c r="P315" s="130">
        <v>0.38937067713771212</v>
      </c>
      <c r="Q315" s="130">
        <v>-0.28966596841420866</v>
      </c>
      <c r="R315" s="130">
        <v>0.27836593591694991</v>
      </c>
      <c r="S315" s="130">
        <v>4.2717694909952808E-3</v>
      </c>
      <c r="T315" s="130">
        <v>0.25486733076870877</v>
      </c>
      <c r="U315" s="6"/>
    </row>
    <row r="316" spans="1:21">
      <c r="A316" s="89" t="s">
        <v>3435</v>
      </c>
      <c r="B316" s="89" t="s">
        <v>3436</v>
      </c>
      <c r="C316" s="130" t="s">
        <v>7814</v>
      </c>
      <c r="D316" s="130" t="s">
        <v>7814</v>
      </c>
      <c r="E316" s="130" t="s">
        <v>7814</v>
      </c>
      <c r="F316" s="130" t="s">
        <v>7814</v>
      </c>
      <c r="G316" s="130" t="s">
        <v>7814</v>
      </c>
      <c r="H316" s="130" t="s">
        <v>7814</v>
      </c>
      <c r="I316" s="130" t="s">
        <v>7814</v>
      </c>
      <c r="J316" s="130" t="s">
        <v>7814</v>
      </c>
      <c r="K316" s="130" t="s">
        <v>7814</v>
      </c>
      <c r="L316" s="130" t="s">
        <v>7814</v>
      </c>
      <c r="M316" s="130" t="s">
        <v>7814</v>
      </c>
      <c r="N316" s="130" t="s">
        <v>7814</v>
      </c>
      <c r="O316" s="130" t="s">
        <v>7814</v>
      </c>
      <c r="P316" s="130" t="s">
        <v>7814</v>
      </c>
      <c r="Q316" s="130" t="s">
        <v>7814</v>
      </c>
      <c r="R316" s="130" t="s">
        <v>7814</v>
      </c>
      <c r="S316" s="130" t="s">
        <v>7814</v>
      </c>
      <c r="T316" s="130" t="s">
        <v>7814</v>
      </c>
      <c r="U316" s="6"/>
    </row>
    <row r="317" spans="1:21">
      <c r="A317" s="89" t="s">
        <v>3448</v>
      </c>
      <c r="B317" s="89" t="s">
        <v>14</v>
      </c>
      <c r="C317" s="130" t="s">
        <v>7814</v>
      </c>
      <c r="D317" s="130" t="s">
        <v>7814</v>
      </c>
      <c r="E317" s="130" t="s">
        <v>7814</v>
      </c>
      <c r="F317" s="130" t="s">
        <v>7814</v>
      </c>
      <c r="G317" s="130" t="s">
        <v>7814</v>
      </c>
      <c r="H317" s="130" t="s">
        <v>7814</v>
      </c>
      <c r="I317" s="130" t="s">
        <v>7814</v>
      </c>
      <c r="J317" s="130" t="s">
        <v>7814</v>
      </c>
      <c r="K317" s="130" t="s">
        <v>7814</v>
      </c>
      <c r="L317" s="130" t="s">
        <v>7814</v>
      </c>
      <c r="M317" s="130" t="s">
        <v>7814</v>
      </c>
      <c r="N317" s="130">
        <v>0.17029901802407732</v>
      </c>
      <c r="O317" s="130">
        <v>-5.801971832886943E-2</v>
      </c>
      <c r="P317" s="130">
        <v>8.2788015294273487E-2</v>
      </c>
      <c r="Q317" s="130">
        <v>1.7049651658280096E-2</v>
      </c>
      <c r="R317" s="130">
        <v>0.1131847251545981</v>
      </c>
      <c r="S317" s="130">
        <v>0.11247271084168342</v>
      </c>
      <c r="T317" s="130">
        <v>0.11848823236586989</v>
      </c>
      <c r="U317" s="6"/>
    </row>
    <row r="318" spans="1:21">
      <c r="A318" s="89" t="s">
        <v>420</v>
      </c>
      <c r="B318" s="89" t="s">
        <v>8</v>
      </c>
      <c r="C318" s="130">
        <v>-0.5196506758043391</v>
      </c>
      <c r="D318" s="130">
        <v>0.8793783723073767</v>
      </c>
      <c r="E318" s="130">
        <v>-0.18557767435479477</v>
      </c>
      <c r="F318" s="130">
        <v>0.21168214538276375</v>
      </c>
      <c r="G318" s="130">
        <v>5.7733536866830582E-2</v>
      </c>
      <c r="H318" s="130">
        <v>0.20718221135959936</v>
      </c>
      <c r="I318" s="130">
        <v>0.28694929650276579</v>
      </c>
      <c r="J318" s="130">
        <v>0.17143342175405007</v>
      </c>
      <c r="K318" s="130">
        <v>7.6700694342810127E-2</v>
      </c>
      <c r="L318" s="130">
        <v>0.27816498915644217</v>
      </c>
      <c r="M318" s="130">
        <v>-1</v>
      </c>
      <c r="N318" s="130" t="s">
        <v>7814</v>
      </c>
      <c r="O318" s="130" t="s">
        <v>7814</v>
      </c>
      <c r="P318" s="130" t="s">
        <v>7814</v>
      </c>
      <c r="Q318" s="130" t="s">
        <v>7814</v>
      </c>
      <c r="R318" s="130" t="s">
        <v>7814</v>
      </c>
      <c r="S318" s="130" t="s">
        <v>7814</v>
      </c>
      <c r="T318" s="130" t="s">
        <v>7814</v>
      </c>
      <c r="U318" s="6"/>
    </row>
    <row r="319" spans="1:21">
      <c r="A319" s="89" t="s">
        <v>3459</v>
      </c>
      <c r="B319" s="89" t="s">
        <v>13</v>
      </c>
      <c r="C319" s="130" t="s">
        <v>7814</v>
      </c>
      <c r="D319" s="130" t="s">
        <v>7814</v>
      </c>
      <c r="E319" s="130" t="s">
        <v>7814</v>
      </c>
      <c r="F319" s="130" t="s">
        <v>7814</v>
      </c>
      <c r="G319" s="130" t="s">
        <v>7814</v>
      </c>
      <c r="H319" s="130" t="s">
        <v>7814</v>
      </c>
      <c r="I319" s="130" t="s">
        <v>7814</v>
      </c>
      <c r="J319" s="130" t="s">
        <v>7814</v>
      </c>
      <c r="K319" s="130" t="s">
        <v>7814</v>
      </c>
      <c r="L319" s="130" t="s">
        <v>7814</v>
      </c>
      <c r="M319" s="130" t="s">
        <v>7814</v>
      </c>
      <c r="N319" s="130">
        <v>10.63156415754389</v>
      </c>
      <c r="O319" s="130">
        <v>-0.9141603177990637</v>
      </c>
      <c r="P319" s="130">
        <v>0</v>
      </c>
      <c r="Q319" s="130">
        <v>0</v>
      </c>
      <c r="R319" s="130">
        <v>0</v>
      </c>
      <c r="S319" s="130">
        <v>0</v>
      </c>
      <c r="T319" s="130">
        <v>0</v>
      </c>
      <c r="U319" s="6"/>
    </row>
    <row r="320" spans="1:21" ht="25.5">
      <c r="A320" s="89" t="s">
        <v>421</v>
      </c>
      <c r="B320" s="89" t="s">
        <v>7</v>
      </c>
      <c r="C320" s="130">
        <v>0.10148881417627953</v>
      </c>
      <c r="D320" s="130">
        <v>-0.16242382802172306</v>
      </c>
      <c r="E320" s="130">
        <v>0.40684999465884708</v>
      </c>
      <c r="F320" s="130">
        <v>0.11406048920669076</v>
      </c>
      <c r="G320" s="130">
        <v>0.22303727252192052</v>
      </c>
      <c r="H320" s="130">
        <v>0.13745782119047267</v>
      </c>
      <c r="I320" s="130">
        <v>2.8995262907060004E-2</v>
      </c>
      <c r="J320" s="130">
        <v>-0.36121891417474006</v>
      </c>
      <c r="K320" s="130">
        <v>-3.3765320311322511E-2</v>
      </c>
      <c r="L320" s="130">
        <v>-3.8322630181909068E-2</v>
      </c>
      <c r="M320" s="130">
        <v>-1</v>
      </c>
      <c r="N320" s="130" t="s">
        <v>7814</v>
      </c>
      <c r="O320" s="130" t="s">
        <v>7814</v>
      </c>
      <c r="P320" s="130" t="s">
        <v>7814</v>
      </c>
      <c r="Q320" s="130" t="s">
        <v>7814</v>
      </c>
      <c r="R320" s="130" t="s">
        <v>7814</v>
      </c>
      <c r="S320" s="130" t="s">
        <v>7814</v>
      </c>
      <c r="T320" s="130" t="s">
        <v>7814</v>
      </c>
      <c r="U320" s="6"/>
    </row>
    <row r="321" spans="1:21">
      <c r="A321" s="89" t="s">
        <v>422</v>
      </c>
      <c r="B321" s="89" t="s">
        <v>10</v>
      </c>
      <c r="C321" s="130">
        <v>0.26033259997982516</v>
      </c>
      <c r="D321" s="130">
        <v>0.10465611931182295</v>
      </c>
      <c r="E321" s="130">
        <v>-7.4379752379233555E-2</v>
      </c>
      <c r="F321" s="130">
        <v>0.19848180045938713</v>
      </c>
      <c r="G321" s="130">
        <v>0.20763755673126338</v>
      </c>
      <c r="H321" s="130">
        <v>0.10347614306344144</v>
      </c>
      <c r="I321" s="130">
        <v>0.1221555413962705</v>
      </c>
      <c r="J321" s="130">
        <v>-0.159771829497105</v>
      </c>
      <c r="K321" s="130">
        <v>7.0344971781727494E-2</v>
      </c>
      <c r="L321" s="130">
        <v>0.10271485715167494</v>
      </c>
      <c r="M321" s="130">
        <v>-1</v>
      </c>
      <c r="N321" s="130" t="s">
        <v>7814</v>
      </c>
      <c r="O321" s="130" t="s">
        <v>7814</v>
      </c>
      <c r="P321" s="130" t="s">
        <v>7814</v>
      </c>
      <c r="Q321" s="130" t="s">
        <v>7814</v>
      </c>
      <c r="R321" s="130" t="s">
        <v>7814</v>
      </c>
      <c r="S321" s="130" t="s">
        <v>7814</v>
      </c>
      <c r="T321" s="130" t="s">
        <v>7814</v>
      </c>
      <c r="U321" s="6"/>
    </row>
    <row r="322" spans="1:21" ht="25.5">
      <c r="A322" s="89" t="s">
        <v>423</v>
      </c>
      <c r="B322" s="89" t="s">
        <v>3466</v>
      </c>
      <c r="C322" s="130">
        <v>-0.92974567623267068</v>
      </c>
      <c r="D322" s="130">
        <v>6.3543945220113836</v>
      </c>
      <c r="E322" s="130">
        <v>2.8659220814216697</v>
      </c>
      <c r="F322" s="130">
        <v>1.6211774417767142</v>
      </c>
      <c r="G322" s="130">
        <v>-0.51079980497976574</v>
      </c>
      <c r="H322" s="130">
        <v>0.17834483836911597</v>
      </c>
      <c r="I322" s="130">
        <v>-0.74726302741150952</v>
      </c>
      <c r="J322" s="130">
        <v>0.25096379389148793</v>
      </c>
      <c r="K322" s="130">
        <v>1.0716983727724108</v>
      </c>
      <c r="L322" s="130">
        <v>0.1702031874515697</v>
      </c>
      <c r="M322" s="130">
        <v>0.4390291696893498</v>
      </c>
      <c r="N322" s="130">
        <v>0.64752357456703202</v>
      </c>
      <c r="O322" s="130">
        <v>1.939694781959056E-2</v>
      </c>
      <c r="P322" s="130">
        <v>0.14406333995158183</v>
      </c>
      <c r="Q322" s="130">
        <v>2.3479230447686925</v>
      </c>
      <c r="R322" s="130">
        <v>-0.33901480373299042</v>
      </c>
      <c r="S322" s="130">
        <v>-0.19117895140985663</v>
      </c>
      <c r="T322" s="130">
        <v>-8.9141766905356648E-2</v>
      </c>
      <c r="U322" s="6"/>
    </row>
    <row r="323" spans="1:21" ht="25.5">
      <c r="A323" s="89" t="s">
        <v>424</v>
      </c>
      <c r="B323" s="89" t="s">
        <v>3468</v>
      </c>
      <c r="C323" s="130">
        <v>4.3732343542321139E-2</v>
      </c>
      <c r="D323" s="130">
        <v>1.801128584599033</v>
      </c>
      <c r="E323" s="130">
        <v>2.9217843211958527E-2</v>
      </c>
      <c r="F323" s="130">
        <v>1.2465022065735614</v>
      </c>
      <c r="G323" s="130">
        <v>-0.31863245987739641</v>
      </c>
      <c r="H323" s="130">
        <v>-6.5802307278602701E-2</v>
      </c>
      <c r="I323" s="130">
        <v>-2.1936300070401149E-2</v>
      </c>
      <c r="J323" s="130">
        <v>-0.25247044533362817</v>
      </c>
      <c r="K323" s="130">
        <v>-0.13671930545885524</v>
      </c>
      <c r="L323" s="130">
        <v>0.27407763312783384</v>
      </c>
      <c r="M323" s="130">
        <v>0.66099869339858341</v>
      </c>
      <c r="N323" s="130">
        <v>0.53179056667260838</v>
      </c>
      <c r="O323" s="130">
        <v>0.23006646643794726</v>
      </c>
      <c r="P323" s="130">
        <v>0.30052711645688146</v>
      </c>
      <c r="Q323" s="130">
        <v>0.45167676078766972</v>
      </c>
      <c r="R323" s="130">
        <v>0.24216249559766867</v>
      </c>
      <c r="S323" s="130">
        <v>0.16958361670866928</v>
      </c>
      <c r="T323" s="130">
        <v>0.14696810809864627</v>
      </c>
      <c r="U323" s="6"/>
    </row>
    <row r="324" spans="1:21">
      <c r="A324" s="89" t="s">
        <v>425</v>
      </c>
      <c r="B324" s="89" t="s">
        <v>2</v>
      </c>
      <c r="C324" s="130" t="s">
        <v>7814</v>
      </c>
      <c r="D324" s="130" t="s">
        <v>7814</v>
      </c>
      <c r="E324" s="130" t="s">
        <v>7814</v>
      </c>
      <c r="F324" s="130" t="s">
        <v>7814</v>
      </c>
      <c r="G324" s="130" t="s">
        <v>7814</v>
      </c>
      <c r="H324" s="130">
        <v>-1.0762521328569516</v>
      </c>
      <c r="I324" s="130">
        <v>-1</v>
      </c>
      <c r="J324" s="130" t="s">
        <v>7814</v>
      </c>
      <c r="K324" s="130" t="s">
        <v>7814</v>
      </c>
      <c r="L324" s="130" t="s">
        <v>7814</v>
      </c>
      <c r="M324" s="130" t="s">
        <v>7814</v>
      </c>
      <c r="N324" s="130" t="s">
        <v>7814</v>
      </c>
      <c r="O324" s="130" t="s">
        <v>7814</v>
      </c>
      <c r="P324" s="130" t="s">
        <v>7814</v>
      </c>
      <c r="Q324" s="130" t="s">
        <v>7814</v>
      </c>
      <c r="R324" s="130" t="s">
        <v>7814</v>
      </c>
      <c r="S324" s="130" t="s">
        <v>7814</v>
      </c>
      <c r="T324" s="130" t="s">
        <v>7814</v>
      </c>
      <c r="U324" s="6"/>
    </row>
    <row r="325" spans="1:21" ht="25.5">
      <c r="A325" s="116" t="s">
        <v>3471</v>
      </c>
      <c r="B325" s="89" t="s">
        <v>3472</v>
      </c>
      <c r="C325" s="130" t="s">
        <v>7814</v>
      </c>
      <c r="D325" s="130" t="s">
        <v>7814</v>
      </c>
      <c r="E325" s="130" t="s">
        <v>7814</v>
      </c>
      <c r="F325" s="130" t="s">
        <v>7814</v>
      </c>
      <c r="G325" s="130" t="s">
        <v>7814</v>
      </c>
      <c r="H325" s="130" t="s">
        <v>7814</v>
      </c>
      <c r="I325" s="130" t="s">
        <v>7814</v>
      </c>
      <c r="J325" s="130" t="s">
        <v>7814</v>
      </c>
      <c r="K325" s="130" t="s">
        <v>7814</v>
      </c>
      <c r="L325" s="130" t="s">
        <v>7814</v>
      </c>
      <c r="M325" s="130" t="s">
        <v>7814</v>
      </c>
      <c r="N325" s="130">
        <v>-1</v>
      </c>
      <c r="O325" s="130" t="s">
        <v>7814</v>
      </c>
      <c r="P325" s="130" t="s">
        <v>7814</v>
      </c>
      <c r="Q325" s="130" t="s">
        <v>7814</v>
      </c>
      <c r="R325" s="130" t="s">
        <v>7814</v>
      </c>
      <c r="S325" s="130" t="s">
        <v>7814</v>
      </c>
      <c r="T325" s="130" t="s">
        <v>7814</v>
      </c>
      <c r="U325" s="6"/>
    </row>
    <row r="326" spans="1:21" ht="38.25">
      <c r="A326" s="89" t="s">
        <v>3494</v>
      </c>
      <c r="B326" s="89" t="s">
        <v>3495</v>
      </c>
      <c r="C326" s="130" t="s">
        <v>7814</v>
      </c>
      <c r="D326" s="130" t="s">
        <v>7814</v>
      </c>
      <c r="E326" s="130" t="s">
        <v>7814</v>
      </c>
      <c r="F326" s="130" t="s">
        <v>7814</v>
      </c>
      <c r="G326" s="130" t="s">
        <v>7814</v>
      </c>
      <c r="H326" s="130" t="s">
        <v>7814</v>
      </c>
      <c r="I326" s="130" t="s">
        <v>7814</v>
      </c>
      <c r="J326" s="130" t="s">
        <v>7814</v>
      </c>
      <c r="K326" s="130" t="s">
        <v>7814</v>
      </c>
      <c r="L326" s="130" t="s">
        <v>7814</v>
      </c>
      <c r="M326" s="130" t="s">
        <v>7814</v>
      </c>
      <c r="N326" s="130">
        <v>1.4543290689660537E-2</v>
      </c>
      <c r="O326" s="130">
        <v>8.344181119785965E-3</v>
      </c>
      <c r="P326" s="130">
        <v>-1.6824881148054249E-2</v>
      </c>
      <c r="Q326" s="130">
        <v>-4.9592608926727344E-2</v>
      </c>
      <c r="R326" s="130">
        <v>-5.0211539554352314E-3</v>
      </c>
      <c r="S326" s="130">
        <v>2.5307958817241794E-2</v>
      </c>
      <c r="T326" s="130">
        <v>3.800601426277269E-2</v>
      </c>
      <c r="U326" s="6"/>
    </row>
    <row r="327" spans="1:21" ht="25.5">
      <c r="A327" s="89" t="s">
        <v>3503</v>
      </c>
      <c r="B327" s="89" t="s">
        <v>3504</v>
      </c>
      <c r="C327" s="130" t="s">
        <v>7814</v>
      </c>
      <c r="D327" s="130" t="s">
        <v>7814</v>
      </c>
      <c r="E327" s="130" t="s">
        <v>7814</v>
      </c>
      <c r="F327" s="130" t="s">
        <v>7814</v>
      </c>
      <c r="G327" s="130" t="s">
        <v>7814</v>
      </c>
      <c r="H327" s="130" t="s">
        <v>7814</v>
      </c>
      <c r="I327" s="130" t="s">
        <v>7814</v>
      </c>
      <c r="J327" s="130" t="s">
        <v>7814</v>
      </c>
      <c r="K327" s="130" t="s">
        <v>7814</v>
      </c>
      <c r="L327" s="130" t="s">
        <v>7814</v>
      </c>
      <c r="M327" s="130" t="s">
        <v>7814</v>
      </c>
      <c r="N327" s="130" t="s">
        <v>7814</v>
      </c>
      <c r="O327" s="130">
        <v>-1.5615519826976896</v>
      </c>
      <c r="P327" s="130">
        <v>0</v>
      </c>
      <c r="Q327" s="130">
        <v>0</v>
      </c>
      <c r="R327" s="130">
        <v>-3.5147691423986771E-9</v>
      </c>
      <c r="S327" s="130">
        <v>-1</v>
      </c>
      <c r="T327" s="130" t="s">
        <v>7814</v>
      </c>
      <c r="U327" s="6"/>
    </row>
    <row r="328" spans="1:21" ht="38.25">
      <c r="A328" s="89" t="s">
        <v>3507</v>
      </c>
      <c r="B328" s="89" t="s">
        <v>3508</v>
      </c>
      <c r="C328" s="130" t="s">
        <v>7814</v>
      </c>
      <c r="D328" s="130" t="s">
        <v>7814</v>
      </c>
      <c r="E328" s="130" t="s">
        <v>7814</v>
      </c>
      <c r="F328" s="130" t="s">
        <v>7814</v>
      </c>
      <c r="G328" s="130" t="s">
        <v>7814</v>
      </c>
      <c r="H328" s="130" t="s">
        <v>7814</v>
      </c>
      <c r="I328" s="130" t="s">
        <v>7814</v>
      </c>
      <c r="J328" s="130" t="s">
        <v>7814</v>
      </c>
      <c r="K328" s="130" t="s">
        <v>7814</v>
      </c>
      <c r="L328" s="130" t="s">
        <v>7814</v>
      </c>
      <c r="M328" s="130" t="s">
        <v>7814</v>
      </c>
      <c r="N328" s="130">
        <v>-0.11747381521975164</v>
      </c>
      <c r="O328" s="130">
        <v>-0.13765421386347365</v>
      </c>
      <c r="P328" s="130">
        <v>0.20167363811769845</v>
      </c>
      <c r="Q328" s="130">
        <v>0.18075572514229066</v>
      </c>
      <c r="R328" s="130">
        <v>-0.27087925114355704</v>
      </c>
      <c r="S328" s="130">
        <v>0.31411841830386211</v>
      </c>
      <c r="T328" s="130">
        <v>-2.2950005809264321E-2</v>
      </c>
      <c r="U328" s="6"/>
    </row>
    <row r="329" spans="1:21" ht="38.25">
      <c r="A329" s="89" t="s">
        <v>3517</v>
      </c>
      <c r="B329" s="89" t="s">
        <v>3518</v>
      </c>
      <c r="C329" s="130" t="s">
        <v>7814</v>
      </c>
      <c r="D329" s="130" t="s">
        <v>7814</v>
      </c>
      <c r="E329" s="130" t="s">
        <v>7814</v>
      </c>
      <c r="F329" s="130" t="s">
        <v>7814</v>
      </c>
      <c r="G329" s="130" t="s">
        <v>7814</v>
      </c>
      <c r="H329" s="130" t="s">
        <v>7814</v>
      </c>
      <c r="I329" s="130" t="s">
        <v>7814</v>
      </c>
      <c r="J329" s="130" t="s">
        <v>7814</v>
      </c>
      <c r="K329" s="130" t="s">
        <v>7814</v>
      </c>
      <c r="L329" s="130" t="s">
        <v>7814</v>
      </c>
      <c r="M329" s="130" t="s">
        <v>7814</v>
      </c>
      <c r="N329" s="130">
        <v>7.5088310252192478</v>
      </c>
      <c r="O329" s="130">
        <v>-0.92295415810164494</v>
      </c>
      <c r="P329" s="130">
        <v>0.88609361893601002</v>
      </c>
      <c r="Q329" s="130">
        <v>-2.3565822843084616E-3</v>
      </c>
      <c r="R329" s="130">
        <v>0.23239538961208717</v>
      </c>
      <c r="S329" s="130">
        <v>-2.3618162805163601E-2</v>
      </c>
      <c r="T329" s="130">
        <v>3.5662689184090476E-2</v>
      </c>
      <c r="U329" s="6"/>
    </row>
    <row r="330" spans="1:21">
      <c r="A330" s="89" t="s">
        <v>3527</v>
      </c>
      <c r="B330" s="89" t="s">
        <v>7670</v>
      </c>
      <c r="C330" s="130" t="s">
        <v>7814</v>
      </c>
      <c r="D330" s="130" t="s">
        <v>7814</v>
      </c>
      <c r="E330" s="130" t="s">
        <v>7814</v>
      </c>
      <c r="F330" s="130" t="s">
        <v>7814</v>
      </c>
      <c r="G330" s="130" t="s">
        <v>7814</v>
      </c>
      <c r="H330" s="130" t="s">
        <v>7814</v>
      </c>
      <c r="I330" s="130" t="s">
        <v>7814</v>
      </c>
      <c r="J330" s="130" t="s">
        <v>7814</v>
      </c>
      <c r="K330" s="130" t="s">
        <v>7814</v>
      </c>
      <c r="L330" s="130" t="s">
        <v>7814</v>
      </c>
      <c r="M330" s="130" t="s">
        <v>7814</v>
      </c>
      <c r="N330" s="130">
        <v>3.9242358916548836</v>
      </c>
      <c r="O330" s="130">
        <v>0.53655274405836839</v>
      </c>
      <c r="P330" s="130">
        <v>-0.17464181790573929</v>
      </c>
      <c r="Q330" s="130">
        <v>1.2475337596774958</v>
      </c>
      <c r="R330" s="130">
        <v>0.88037391937277198</v>
      </c>
      <c r="S330" s="130">
        <v>-1.1898970605858095E-2</v>
      </c>
      <c r="T330" s="130">
        <v>0.91630788620835102</v>
      </c>
      <c r="U330" s="6"/>
    </row>
    <row r="331" spans="1:21" ht="51">
      <c r="A331" s="89" t="s">
        <v>3533</v>
      </c>
      <c r="B331" s="89" t="s">
        <v>7671</v>
      </c>
      <c r="C331" s="130" t="s">
        <v>7814</v>
      </c>
      <c r="D331" s="130" t="s">
        <v>7814</v>
      </c>
      <c r="E331" s="130" t="s">
        <v>7814</v>
      </c>
      <c r="F331" s="130" t="s">
        <v>7814</v>
      </c>
      <c r="G331" s="130" t="s">
        <v>7814</v>
      </c>
      <c r="H331" s="130" t="s">
        <v>7814</v>
      </c>
      <c r="I331" s="130" t="s">
        <v>7814</v>
      </c>
      <c r="J331" s="130" t="s">
        <v>7814</v>
      </c>
      <c r="K331" s="130" t="s">
        <v>7814</v>
      </c>
      <c r="L331" s="130" t="s">
        <v>7814</v>
      </c>
      <c r="M331" s="130" t="s">
        <v>7814</v>
      </c>
      <c r="N331" s="130">
        <v>1.2865647719533966</v>
      </c>
      <c r="O331" s="130">
        <v>-0.4373372721673251</v>
      </c>
      <c r="P331" s="130">
        <v>0</v>
      </c>
      <c r="Q331" s="130">
        <v>0</v>
      </c>
      <c r="R331" s="130">
        <v>9.1943035407382467E-9</v>
      </c>
      <c r="S331" s="130">
        <v>0</v>
      </c>
      <c r="T331" s="130">
        <v>-9.1943033955721173E-9</v>
      </c>
      <c r="U331" s="6"/>
    </row>
    <row r="332" spans="1:21">
      <c r="A332" s="89" t="s">
        <v>426</v>
      </c>
      <c r="B332" s="89" t="s">
        <v>3539</v>
      </c>
      <c r="C332" s="130">
        <v>3.8834907219996717E-2</v>
      </c>
      <c r="D332" s="130">
        <v>-1.6300045587658007</v>
      </c>
      <c r="E332" s="130">
        <v>0.21834276711108713</v>
      </c>
      <c r="F332" s="130">
        <v>1.2532962265478833</v>
      </c>
      <c r="G332" s="130">
        <v>-5.802676468521728E-2</v>
      </c>
      <c r="H332" s="130">
        <v>0.58271317919590304</v>
      </c>
      <c r="I332" s="130">
        <v>0.31548129523216506</v>
      </c>
      <c r="J332" s="130">
        <v>2.6986720170265155</v>
      </c>
      <c r="K332" s="130">
        <v>0.25372725734622192</v>
      </c>
      <c r="L332" s="130">
        <v>6.0253259128102421E-2</v>
      </c>
      <c r="M332" s="130">
        <v>-0.8201759415478973</v>
      </c>
      <c r="N332" s="130">
        <v>6.5730288165440687E-2</v>
      </c>
      <c r="O332" s="130">
        <v>0.14135154567375952</v>
      </c>
      <c r="P332" s="130">
        <v>0.1416520391799807</v>
      </c>
      <c r="Q332" s="130">
        <v>0.12102251932601105</v>
      </c>
      <c r="R332" s="130">
        <v>1.7675121253187154E-2</v>
      </c>
      <c r="S332" s="130">
        <v>7.4014269517654441E-2</v>
      </c>
      <c r="T332" s="130">
        <v>1.538565431094451E-2</v>
      </c>
      <c r="U332" s="6"/>
    </row>
    <row r="333" spans="1:21">
      <c r="A333" s="89" t="s">
        <v>427</v>
      </c>
      <c r="B333" s="89" t="s">
        <v>18</v>
      </c>
      <c r="C333" s="130">
        <v>-1.0222883277425503</v>
      </c>
      <c r="D333" s="130">
        <v>0.12818809678937937</v>
      </c>
      <c r="E333" s="130">
        <v>-0.75048485606103299</v>
      </c>
      <c r="F333" s="130">
        <v>-9.2898072102809426E-4</v>
      </c>
      <c r="G333" s="130">
        <v>0</v>
      </c>
      <c r="H333" s="130">
        <v>0</v>
      </c>
      <c r="I333" s="130">
        <v>0.62731517948896043</v>
      </c>
      <c r="J333" s="130">
        <v>6.7127956154314994E-2</v>
      </c>
      <c r="K333" s="130">
        <v>2.1824488714379253E-3</v>
      </c>
      <c r="L333" s="130">
        <v>2.8926616770015547</v>
      </c>
      <c r="M333" s="130">
        <v>-0.76736190838925744</v>
      </c>
      <c r="N333" s="130">
        <v>1.0070313492439587E-2</v>
      </c>
      <c r="O333" s="130">
        <v>-9.3261465844786118E-3</v>
      </c>
      <c r="P333" s="130">
        <v>9.1796420145102697E-3</v>
      </c>
      <c r="Q333" s="130">
        <v>-5.761724175609606E-3</v>
      </c>
      <c r="R333" s="130">
        <v>-7.3384558893461183E-3</v>
      </c>
      <c r="S333" s="130">
        <v>4.933108918857565E-3</v>
      </c>
      <c r="T333" s="130">
        <v>2.1865747060692834E-2</v>
      </c>
      <c r="U333" s="6"/>
    </row>
    <row r="334" spans="1:21">
      <c r="A334" s="89" t="s">
        <v>428</v>
      </c>
      <c r="B334" s="89" t="s">
        <v>17</v>
      </c>
      <c r="C334" s="130">
        <v>0.27832469359999434</v>
      </c>
      <c r="D334" s="130">
        <v>9.1932944701426544E-2</v>
      </c>
      <c r="E334" s="130">
        <v>-7.2757485072988293E-2</v>
      </c>
      <c r="F334" s="130">
        <v>7.4355559851654096E-2</v>
      </c>
      <c r="G334" s="130">
        <v>9.8595596251347839E-2</v>
      </c>
      <c r="H334" s="130">
        <v>0.11530366768686173</v>
      </c>
      <c r="I334" s="130">
        <v>6.9670544732455708E-2</v>
      </c>
      <c r="J334" s="130">
        <v>-0.49794934246144129</v>
      </c>
      <c r="K334" s="130">
        <v>9.0677431666356778E-2</v>
      </c>
      <c r="L334" s="130">
        <v>-0.60350642289954604</v>
      </c>
      <c r="M334" s="130">
        <v>2.1876657677328937</v>
      </c>
      <c r="N334" s="130">
        <v>0.16387734756054773</v>
      </c>
      <c r="O334" s="130">
        <v>7.8924094731053662E-2</v>
      </c>
      <c r="P334" s="130">
        <v>4.0362338064362735E-2</v>
      </c>
      <c r="Q334" s="130">
        <v>0.11950198624958852</v>
      </c>
      <c r="R334" s="130">
        <v>0.13101032517874156</v>
      </c>
      <c r="S334" s="130">
        <v>0.10054606232324659</v>
      </c>
      <c r="T334" s="130">
        <v>6.0418825852268293E-2</v>
      </c>
      <c r="U334" s="6"/>
    </row>
    <row r="335" spans="1:21">
      <c r="A335" s="89" t="s">
        <v>429</v>
      </c>
      <c r="B335" s="89" t="s">
        <v>181</v>
      </c>
      <c r="C335" s="130">
        <v>-0.99534093155237024</v>
      </c>
      <c r="D335" s="130">
        <v>0</v>
      </c>
      <c r="E335" s="130">
        <v>0</v>
      </c>
      <c r="F335" s="130">
        <v>0</v>
      </c>
      <c r="G335" s="130">
        <v>-1</v>
      </c>
      <c r="H335" s="130" t="s">
        <v>7814</v>
      </c>
      <c r="I335" s="130" t="s">
        <v>7814</v>
      </c>
      <c r="J335" s="130" t="s">
        <v>7814</v>
      </c>
      <c r="K335" s="130" t="s">
        <v>7814</v>
      </c>
      <c r="L335" s="130" t="s">
        <v>7814</v>
      </c>
      <c r="M335" s="130" t="s">
        <v>7814</v>
      </c>
      <c r="N335" s="130" t="s">
        <v>7814</v>
      </c>
      <c r="O335" s="130" t="s">
        <v>7814</v>
      </c>
      <c r="P335" s="130" t="s">
        <v>7814</v>
      </c>
      <c r="Q335" s="130" t="s">
        <v>7814</v>
      </c>
      <c r="R335" s="130" t="s">
        <v>7814</v>
      </c>
      <c r="S335" s="130" t="s">
        <v>7814</v>
      </c>
      <c r="T335" s="130" t="s">
        <v>7814</v>
      </c>
      <c r="U335" s="6"/>
    </row>
    <row r="336" spans="1:21">
      <c r="A336" s="89" t="s">
        <v>430</v>
      </c>
      <c r="B336" s="89" t="s">
        <v>183</v>
      </c>
      <c r="C336" s="130" t="s">
        <v>7814</v>
      </c>
      <c r="D336" s="130" t="s">
        <v>7814</v>
      </c>
      <c r="E336" s="130" t="s">
        <v>7814</v>
      </c>
      <c r="F336" s="130" t="s">
        <v>7814</v>
      </c>
      <c r="G336" s="130" t="s">
        <v>7814</v>
      </c>
      <c r="H336" s="130" t="s">
        <v>7814</v>
      </c>
      <c r="I336" s="130" t="s">
        <v>7814</v>
      </c>
      <c r="J336" s="130" t="s">
        <v>7814</v>
      </c>
      <c r="K336" s="130">
        <v>-1.7605383022633703E-2</v>
      </c>
      <c r="L336" s="130">
        <v>1.255217917081608E-2</v>
      </c>
      <c r="M336" s="130">
        <v>-1</v>
      </c>
      <c r="N336" s="130" t="s">
        <v>7814</v>
      </c>
      <c r="O336" s="130" t="s">
        <v>7814</v>
      </c>
      <c r="P336" s="130" t="s">
        <v>7814</v>
      </c>
      <c r="Q336" s="130" t="s">
        <v>7814</v>
      </c>
      <c r="R336" s="130" t="s">
        <v>7814</v>
      </c>
      <c r="S336" s="130" t="s">
        <v>7814</v>
      </c>
      <c r="T336" s="130" t="s">
        <v>7814</v>
      </c>
      <c r="U336" s="6"/>
    </row>
    <row r="337" spans="1:21">
      <c r="A337" s="89" t="s">
        <v>431</v>
      </c>
      <c r="B337" s="89" t="s">
        <v>16</v>
      </c>
      <c r="C337" s="130">
        <v>0.58179698673622804</v>
      </c>
      <c r="D337" s="130">
        <v>0.24344943530896979</v>
      </c>
      <c r="E337" s="130">
        <v>-1.2045808023531581</v>
      </c>
      <c r="F337" s="130">
        <v>0.49238155857182675</v>
      </c>
      <c r="G337" s="130">
        <v>-0.19910741108284502</v>
      </c>
      <c r="H337" s="130">
        <v>-0.85782004662341726</v>
      </c>
      <c r="I337" s="130">
        <v>-4.9653003806350213</v>
      </c>
      <c r="J337" s="130">
        <v>-0.5588965666815553</v>
      </c>
      <c r="K337" s="130">
        <v>13.234295628137584</v>
      </c>
      <c r="L337" s="130">
        <v>0.26226115988325271</v>
      </c>
      <c r="M337" s="130">
        <v>-0.91555765875406847</v>
      </c>
      <c r="N337" s="130">
        <v>2.9343698995082157E-2</v>
      </c>
      <c r="O337" s="130">
        <v>6.0927646507622724E-2</v>
      </c>
      <c r="P337" s="130">
        <v>3.8556932387134868E-2</v>
      </c>
      <c r="Q337" s="130">
        <v>8.0047948672980818E-2</v>
      </c>
      <c r="R337" s="130">
        <v>8.6422233671442639E-2</v>
      </c>
      <c r="S337" s="130">
        <v>-0.52522427942262473</v>
      </c>
      <c r="T337" s="130">
        <v>7.1372391878352009E-2</v>
      </c>
      <c r="U337" s="6"/>
    </row>
    <row r="338" spans="1:21">
      <c r="A338" s="89" t="s">
        <v>432</v>
      </c>
      <c r="B338" s="89" t="s">
        <v>222</v>
      </c>
      <c r="C338" s="130">
        <v>-1</v>
      </c>
      <c r="D338" s="130" t="s">
        <v>7814</v>
      </c>
      <c r="E338" s="130" t="s">
        <v>7814</v>
      </c>
      <c r="F338" s="130" t="s">
        <v>7814</v>
      </c>
      <c r="G338" s="130" t="s">
        <v>7814</v>
      </c>
      <c r="H338" s="130" t="s">
        <v>7814</v>
      </c>
      <c r="I338" s="130" t="s">
        <v>7814</v>
      </c>
      <c r="J338" s="130" t="s">
        <v>7814</v>
      </c>
      <c r="K338" s="130" t="s">
        <v>7814</v>
      </c>
      <c r="L338" s="130" t="s">
        <v>7814</v>
      </c>
      <c r="M338" s="130" t="s">
        <v>7814</v>
      </c>
      <c r="N338" s="130" t="s">
        <v>7814</v>
      </c>
      <c r="O338" s="130" t="s">
        <v>7814</v>
      </c>
      <c r="P338" s="130" t="s">
        <v>7814</v>
      </c>
      <c r="Q338" s="130" t="s">
        <v>7814</v>
      </c>
      <c r="R338" s="130" t="s">
        <v>7814</v>
      </c>
      <c r="S338" s="130" t="s">
        <v>7814</v>
      </c>
      <c r="T338" s="130" t="s">
        <v>7814</v>
      </c>
      <c r="U338" s="6"/>
    </row>
    <row r="339" spans="1:21" ht="25.5">
      <c r="A339" s="89" t="s">
        <v>433</v>
      </c>
      <c r="B339" s="89" t="s">
        <v>15</v>
      </c>
      <c r="C339" s="130">
        <v>-0.99996897376367033</v>
      </c>
      <c r="D339" s="130">
        <v>0</v>
      </c>
      <c r="E339" s="130">
        <v>-1</v>
      </c>
      <c r="F339" s="130" t="s">
        <v>7814</v>
      </c>
      <c r="G339" s="130" t="s">
        <v>7814</v>
      </c>
      <c r="H339" s="130" t="s">
        <v>7814</v>
      </c>
      <c r="I339" s="130">
        <v>-1</v>
      </c>
      <c r="J339" s="130" t="s">
        <v>7814</v>
      </c>
      <c r="K339" s="130">
        <v>-1</v>
      </c>
      <c r="L339" s="130" t="s">
        <v>7814</v>
      </c>
      <c r="M339" s="130">
        <v>0</v>
      </c>
      <c r="N339" s="130">
        <v>-1</v>
      </c>
      <c r="O339" s="130" t="s">
        <v>7814</v>
      </c>
      <c r="P339" s="130">
        <v>1.9271948608136968E-2</v>
      </c>
      <c r="Q339" s="130">
        <v>1.08389969533631E-2</v>
      </c>
      <c r="R339" s="130">
        <v>1.8456417517450419E-2</v>
      </c>
      <c r="S339" s="130">
        <v>0</v>
      </c>
      <c r="T339" s="130">
        <v>614.67733333333331</v>
      </c>
      <c r="U339" s="6"/>
    </row>
    <row r="340" spans="1:21">
      <c r="A340" s="89" t="s">
        <v>3550</v>
      </c>
      <c r="B340" s="89" t="s">
        <v>3551</v>
      </c>
      <c r="C340" s="130" t="s">
        <v>7814</v>
      </c>
      <c r="D340" s="130" t="s">
        <v>7814</v>
      </c>
      <c r="E340" s="130" t="s">
        <v>7814</v>
      </c>
      <c r="F340" s="130" t="s">
        <v>7814</v>
      </c>
      <c r="G340" s="130" t="s">
        <v>7814</v>
      </c>
      <c r="H340" s="130" t="s">
        <v>7814</v>
      </c>
      <c r="I340" s="130" t="s">
        <v>7814</v>
      </c>
      <c r="J340" s="130" t="s">
        <v>7814</v>
      </c>
      <c r="K340" s="130" t="s">
        <v>7814</v>
      </c>
      <c r="L340" s="130" t="s">
        <v>7814</v>
      </c>
      <c r="M340" s="130" t="s">
        <v>7814</v>
      </c>
      <c r="N340" s="130">
        <v>0.1133618000414276</v>
      </c>
      <c r="O340" s="130">
        <v>0.16999634397909014</v>
      </c>
      <c r="P340" s="130">
        <v>0.17025577152888727</v>
      </c>
      <c r="Q340" s="130">
        <v>0.14404767444995237</v>
      </c>
      <c r="R340" s="130">
        <v>0.10839169693922579</v>
      </c>
      <c r="S340" s="130">
        <v>3.4245577486172962E-2</v>
      </c>
      <c r="T340" s="130">
        <v>9.9587799224326978E-2</v>
      </c>
      <c r="U340" s="6"/>
    </row>
    <row r="341" spans="1:21">
      <c r="A341" s="89" t="s">
        <v>7816</v>
      </c>
      <c r="B341" s="89" t="s">
        <v>7821</v>
      </c>
      <c r="C341" s="130" t="s">
        <v>7814</v>
      </c>
      <c r="D341" s="130" t="s">
        <v>7814</v>
      </c>
      <c r="E341" s="130" t="s">
        <v>7814</v>
      </c>
      <c r="F341" s="130" t="s">
        <v>7814</v>
      </c>
      <c r="G341" s="130" t="s">
        <v>7814</v>
      </c>
      <c r="H341" s="130" t="s">
        <v>7814</v>
      </c>
      <c r="I341" s="130" t="s">
        <v>7814</v>
      </c>
      <c r="J341" s="130" t="s">
        <v>7814</v>
      </c>
      <c r="K341" s="130" t="s">
        <v>7814</v>
      </c>
      <c r="L341" s="130" t="s">
        <v>7814</v>
      </c>
      <c r="M341" s="130" t="s">
        <v>7814</v>
      </c>
      <c r="N341" s="130" t="s">
        <v>7814</v>
      </c>
      <c r="O341" s="130" t="s">
        <v>7814</v>
      </c>
      <c r="P341" s="130" t="s">
        <v>7814</v>
      </c>
      <c r="Q341" s="130" t="s">
        <v>7814</v>
      </c>
      <c r="R341" s="130" t="s">
        <v>7814</v>
      </c>
      <c r="S341" s="130" t="s">
        <v>7814</v>
      </c>
      <c r="T341" s="130">
        <v>-4.783862287483398E-3</v>
      </c>
      <c r="U341" s="6"/>
    </row>
    <row r="342" spans="1:21">
      <c r="A342" s="89" t="s">
        <v>434</v>
      </c>
      <c r="B342" s="89" t="s">
        <v>14</v>
      </c>
      <c r="C342" s="130">
        <v>6.3801655585280503E-3</v>
      </c>
      <c r="D342" s="130">
        <v>0.23738432463820991</v>
      </c>
      <c r="E342" s="130">
        <v>0.13626701347590586</v>
      </c>
      <c r="F342" s="130">
        <v>6.8324949963853632E-2</v>
      </c>
      <c r="G342" s="130">
        <v>4.8778433755343409E-2</v>
      </c>
      <c r="H342" s="130">
        <v>-0.11967543857288165</v>
      </c>
      <c r="I342" s="130">
        <v>-0.4997525575175995</v>
      </c>
      <c r="J342" s="130">
        <v>0.18995498100762109</v>
      </c>
      <c r="K342" s="130">
        <v>0.43635951979915788</v>
      </c>
      <c r="L342" s="130">
        <v>6.3405995776652624E-2</v>
      </c>
      <c r="M342" s="130">
        <v>0.24253398619010302</v>
      </c>
      <c r="N342" s="130">
        <v>0.27545998572362618</v>
      </c>
      <c r="O342" s="130">
        <v>0.19531192926375174</v>
      </c>
      <c r="P342" s="130">
        <v>0.12961624061875821</v>
      </c>
      <c r="Q342" s="130">
        <v>0.18032947059273052</v>
      </c>
      <c r="R342" s="130">
        <v>0.14813532113379035</v>
      </c>
      <c r="S342" s="130">
        <v>0.12765890669967073</v>
      </c>
      <c r="T342" s="130">
        <v>0.15445147701809295</v>
      </c>
      <c r="U342" s="6"/>
    </row>
    <row r="343" spans="1:21">
      <c r="A343" s="89" t="s">
        <v>435</v>
      </c>
      <c r="B343" s="89" t="s">
        <v>13</v>
      </c>
      <c r="C343" s="130">
        <v>-0.99999052248973108</v>
      </c>
      <c r="D343" s="130">
        <v>0</v>
      </c>
      <c r="E343" s="130">
        <v>0</v>
      </c>
      <c r="F343" s="130">
        <v>0</v>
      </c>
      <c r="G343" s="130">
        <v>0.21141649048625788</v>
      </c>
      <c r="H343" s="130">
        <v>0</v>
      </c>
      <c r="I343" s="130">
        <v>0.17452006980802803</v>
      </c>
      <c r="J343" s="130">
        <v>0</v>
      </c>
      <c r="K343" s="130">
        <v>0</v>
      </c>
      <c r="L343" s="130">
        <v>-0.29738484398216936</v>
      </c>
      <c r="M343" s="130">
        <v>-1</v>
      </c>
      <c r="N343" s="130" t="s">
        <v>7814</v>
      </c>
      <c r="O343" s="130" t="s">
        <v>7814</v>
      </c>
      <c r="P343" s="130" t="s">
        <v>7814</v>
      </c>
      <c r="Q343" s="130" t="s">
        <v>7814</v>
      </c>
      <c r="R343" s="130" t="s">
        <v>7814</v>
      </c>
      <c r="S343" s="130" t="s">
        <v>7814</v>
      </c>
      <c r="T343" s="130" t="s">
        <v>7814</v>
      </c>
      <c r="U343" s="6"/>
    </row>
    <row r="344" spans="1:21">
      <c r="A344" s="89" t="s">
        <v>436</v>
      </c>
      <c r="B344" s="89" t="s">
        <v>12</v>
      </c>
      <c r="C344" s="130" t="s">
        <v>7814</v>
      </c>
      <c r="D344" s="130" t="s">
        <v>7814</v>
      </c>
      <c r="E344" s="130">
        <v>-0.81273692371192252</v>
      </c>
      <c r="F344" s="130">
        <v>-1</v>
      </c>
      <c r="G344" s="130" t="s">
        <v>7814</v>
      </c>
      <c r="H344" s="130" t="s">
        <v>7814</v>
      </c>
      <c r="I344" s="130" t="s">
        <v>7814</v>
      </c>
      <c r="J344" s="130" t="s">
        <v>7814</v>
      </c>
      <c r="K344" s="130" t="s">
        <v>7814</v>
      </c>
      <c r="L344" s="130" t="s">
        <v>7814</v>
      </c>
      <c r="M344" s="130" t="s">
        <v>7814</v>
      </c>
      <c r="N344" s="130" t="s">
        <v>7814</v>
      </c>
      <c r="O344" s="130" t="s">
        <v>7814</v>
      </c>
      <c r="P344" s="130" t="s">
        <v>7814</v>
      </c>
      <c r="Q344" s="130" t="s">
        <v>7814</v>
      </c>
      <c r="R344" s="130" t="s">
        <v>7814</v>
      </c>
      <c r="S344" s="130" t="s">
        <v>7814</v>
      </c>
      <c r="T344" s="130" t="s">
        <v>7814</v>
      </c>
      <c r="U344" s="6"/>
    </row>
    <row r="345" spans="1:21">
      <c r="A345" s="89" t="s">
        <v>437</v>
      </c>
      <c r="B345" s="89" t="s">
        <v>11</v>
      </c>
      <c r="C345" s="130">
        <v>0.61342306663130119</v>
      </c>
      <c r="D345" s="130">
        <v>-0.16264351548029754</v>
      </c>
      <c r="E345" s="130">
        <v>-0.97606129104539896</v>
      </c>
      <c r="F345" s="130">
        <v>-3.1268967793946345</v>
      </c>
      <c r="G345" s="130">
        <v>-0.60634860354526698</v>
      </c>
      <c r="H345" s="130">
        <v>-1.4440088910365403</v>
      </c>
      <c r="I345" s="130">
        <v>-8.9865382441651178</v>
      </c>
      <c r="J345" s="130">
        <v>3.0038183197376727</v>
      </c>
      <c r="K345" s="130">
        <v>0.36910824551585297</v>
      </c>
      <c r="L345" s="130">
        <v>-0.23064309719304688</v>
      </c>
      <c r="M345" s="130">
        <v>-0.95167290229160806</v>
      </c>
      <c r="N345" s="130">
        <v>0.35556955283572811</v>
      </c>
      <c r="O345" s="130">
        <v>-0.12423669185475128</v>
      </c>
      <c r="P345" s="130">
        <v>-0.19778460877972248</v>
      </c>
      <c r="Q345" s="130">
        <v>1.3962489129346611E-2</v>
      </c>
      <c r="R345" s="130">
        <v>5.4419779429417003E-2</v>
      </c>
      <c r="S345" s="130">
        <v>-0.21771840528471365</v>
      </c>
      <c r="T345" s="130">
        <v>-0.30081537875732994</v>
      </c>
      <c r="U345" s="6"/>
    </row>
    <row r="346" spans="1:21">
      <c r="A346" s="89" t="s">
        <v>3571</v>
      </c>
      <c r="B346" s="89" t="s">
        <v>7798</v>
      </c>
      <c r="C346" s="130" t="s">
        <v>7814</v>
      </c>
      <c r="D346" s="130" t="s">
        <v>7814</v>
      </c>
      <c r="E346" s="130" t="s">
        <v>7814</v>
      </c>
      <c r="F346" s="130" t="s">
        <v>7814</v>
      </c>
      <c r="G346" s="130" t="s">
        <v>7814</v>
      </c>
      <c r="H346" s="130" t="s">
        <v>7814</v>
      </c>
      <c r="I346" s="130" t="s">
        <v>7814</v>
      </c>
      <c r="J346" s="130" t="s">
        <v>7814</v>
      </c>
      <c r="K346" s="130" t="s">
        <v>7814</v>
      </c>
      <c r="L346" s="130" t="s">
        <v>7814</v>
      </c>
      <c r="M346" s="130" t="s">
        <v>7814</v>
      </c>
      <c r="N346" s="130" t="s">
        <v>7814</v>
      </c>
      <c r="O346" s="130" t="s">
        <v>7814</v>
      </c>
      <c r="P346" s="130" t="s">
        <v>7814</v>
      </c>
      <c r="Q346" s="130" t="s">
        <v>7814</v>
      </c>
      <c r="R346" s="130" t="s">
        <v>7814</v>
      </c>
      <c r="S346" s="130" t="s">
        <v>7814</v>
      </c>
      <c r="T346" s="130" t="s">
        <v>7814</v>
      </c>
      <c r="U346" s="6"/>
    </row>
    <row r="347" spans="1:21" ht="25.5">
      <c r="A347" s="89" t="s">
        <v>7799</v>
      </c>
      <c r="B347" s="89" t="s">
        <v>7800</v>
      </c>
      <c r="C347" s="130" t="s">
        <v>7814</v>
      </c>
      <c r="D347" s="130" t="s">
        <v>7814</v>
      </c>
      <c r="E347" s="130" t="s">
        <v>7814</v>
      </c>
      <c r="F347" s="130" t="s">
        <v>7814</v>
      </c>
      <c r="G347" s="130" t="s">
        <v>7814</v>
      </c>
      <c r="H347" s="130" t="s">
        <v>7814</v>
      </c>
      <c r="I347" s="130" t="s">
        <v>7814</v>
      </c>
      <c r="J347" s="130" t="s">
        <v>7814</v>
      </c>
      <c r="K347" s="130" t="s">
        <v>7814</v>
      </c>
      <c r="L347" s="130" t="s">
        <v>7814</v>
      </c>
      <c r="M347" s="130" t="s">
        <v>7814</v>
      </c>
      <c r="N347" s="130" t="s">
        <v>7814</v>
      </c>
      <c r="O347" s="130" t="s">
        <v>7814</v>
      </c>
      <c r="P347" s="130" t="s">
        <v>7814</v>
      </c>
      <c r="Q347" s="130" t="s">
        <v>7814</v>
      </c>
      <c r="R347" s="130" t="s">
        <v>7814</v>
      </c>
      <c r="S347" s="130" t="s">
        <v>7814</v>
      </c>
      <c r="T347" s="130" t="s">
        <v>7814</v>
      </c>
      <c r="U347" s="6"/>
    </row>
    <row r="348" spans="1:21">
      <c r="A348" s="89" t="s">
        <v>438</v>
      </c>
      <c r="B348" s="89" t="s">
        <v>10</v>
      </c>
      <c r="C348" s="130">
        <v>4.6043661068885688E-2</v>
      </c>
      <c r="D348" s="130">
        <v>6.3555454118961796E-2</v>
      </c>
      <c r="E348" s="130">
        <v>4.2239000308615493E-2</v>
      </c>
      <c r="F348" s="130">
        <v>7.8999237366377706E-2</v>
      </c>
      <c r="G348" s="130">
        <v>-7.3818691030567374E-2</v>
      </c>
      <c r="H348" s="130">
        <v>4.5001335070459669E-2</v>
      </c>
      <c r="I348" s="130">
        <v>9.3197726919250545E-2</v>
      </c>
      <c r="J348" s="130">
        <v>3.2746621694037081E-2</v>
      </c>
      <c r="K348" s="130">
        <v>-2.2632855117246997E-2</v>
      </c>
      <c r="L348" s="130">
        <v>3.7184502055687352E-2</v>
      </c>
      <c r="M348" s="130">
        <v>-1</v>
      </c>
      <c r="N348" s="130" t="s">
        <v>7814</v>
      </c>
      <c r="O348" s="130" t="s">
        <v>7814</v>
      </c>
      <c r="P348" s="130" t="s">
        <v>7814</v>
      </c>
      <c r="Q348" s="130" t="s">
        <v>7814</v>
      </c>
      <c r="R348" s="130" t="s">
        <v>7814</v>
      </c>
      <c r="S348" s="130" t="s">
        <v>7814</v>
      </c>
      <c r="T348" s="130" t="s">
        <v>7814</v>
      </c>
      <c r="U348" s="6"/>
    </row>
    <row r="349" spans="1:21">
      <c r="A349" s="89" t="s">
        <v>439</v>
      </c>
      <c r="B349" s="89" t="s">
        <v>9</v>
      </c>
      <c r="C349" s="130">
        <v>0.19555543195490888</v>
      </c>
      <c r="D349" s="130">
        <v>-1</v>
      </c>
      <c r="E349" s="130" t="s">
        <v>7814</v>
      </c>
      <c r="F349" s="130">
        <v>-1</v>
      </c>
      <c r="G349" s="130" t="s">
        <v>7814</v>
      </c>
      <c r="H349" s="130">
        <v>1.9056430071246133E-2</v>
      </c>
      <c r="I349" s="130">
        <v>5.7570719705519746E-3</v>
      </c>
      <c r="J349" s="130">
        <v>0.48008031653793126</v>
      </c>
      <c r="K349" s="130">
        <v>1.911485846729815</v>
      </c>
      <c r="L349" s="130">
        <v>0.23990400526435818</v>
      </c>
      <c r="M349" s="130">
        <v>-1</v>
      </c>
      <c r="N349" s="130" t="s">
        <v>7814</v>
      </c>
      <c r="O349" s="130" t="s">
        <v>7814</v>
      </c>
      <c r="P349" s="130" t="s">
        <v>7814</v>
      </c>
      <c r="Q349" s="130" t="s">
        <v>7814</v>
      </c>
      <c r="R349" s="130" t="s">
        <v>7814</v>
      </c>
      <c r="S349" s="130" t="s">
        <v>7814</v>
      </c>
      <c r="T349" s="130" t="s">
        <v>7814</v>
      </c>
      <c r="U349" s="6"/>
    </row>
    <row r="350" spans="1:21">
      <c r="A350" s="89" t="s">
        <v>440</v>
      </c>
      <c r="B350" s="89" t="s">
        <v>8</v>
      </c>
      <c r="C350" s="130">
        <v>0.14384642284378168</v>
      </c>
      <c r="D350" s="130">
        <v>-0.46493980443568061</v>
      </c>
      <c r="E350" s="130">
        <v>0.14830791182295711</v>
      </c>
      <c r="F350" s="130">
        <v>0.12598021094958622</v>
      </c>
      <c r="G350" s="130">
        <v>-2.8342999189996609E-2</v>
      </c>
      <c r="H350" s="130">
        <v>0.46090540150766812</v>
      </c>
      <c r="I350" s="130">
        <v>8.9338333354757715E-2</v>
      </c>
      <c r="J350" s="130">
        <v>0.3096792805784947</v>
      </c>
      <c r="K350" s="130">
        <v>-0.13946387092625279</v>
      </c>
      <c r="L350" s="130">
        <v>2.8985872733822138E-3</v>
      </c>
      <c r="M350" s="130">
        <v>-1</v>
      </c>
      <c r="N350" s="130" t="s">
        <v>7814</v>
      </c>
      <c r="O350" s="130" t="s">
        <v>7814</v>
      </c>
      <c r="P350" s="130" t="s">
        <v>7814</v>
      </c>
      <c r="Q350" s="130" t="s">
        <v>7814</v>
      </c>
      <c r="R350" s="130" t="s">
        <v>7814</v>
      </c>
      <c r="S350" s="130" t="s">
        <v>7814</v>
      </c>
      <c r="T350" s="130" t="s">
        <v>7814</v>
      </c>
      <c r="U350" s="6"/>
    </row>
    <row r="351" spans="1:21" ht="25.5">
      <c r="A351" s="89" t="s">
        <v>442</v>
      </c>
      <c r="B351" s="89" t="s">
        <v>7</v>
      </c>
      <c r="C351" s="130">
        <v>-9.2199479297444098E-2</v>
      </c>
      <c r="D351" s="130">
        <v>-4.7456531170397831E-3</v>
      </c>
      <c r="E351" s="130">
        <v>-1.5712209902507546E-4</v>
      </c>
      <c r="F351" s="130">
        <v>-1.8605427305029565E-4</v>
      </c>
      <c r="G351" s="130">
        <v>2.4666917401638955E-2</v>
      </c>
      <c r="H351" s="130">
        <v>0.18534248912944706</v>
      </c>
      <c r="I351" s="130">
        <v>-4.1881339001875739E-3</v>
      </c>
      <c r="J351" s="130">
        <v>0.63957119789607142</v>
      </c>
      <c r="K351" s="130">
        <v>0.35843744205640471</v>
      </c>
      <c r="L351" s="130">
        <v>-1.9799831818568703E-2</v>
      </c>
      <c r="M351" s="130">
        <v>-1</v>
      </c>
      <c r="N351" s="130" t="s">
        <v>7814</v>
      </c>
      <c r="O351" s="130" t="s">
        <v>7814</v>
      </c>
      <c r="P351" s="130" t="s">
        <v>7814</v>
      </c>
      <c r="Q351" s="130" t="s">
        <v>7814</v>
      </c>
      <c r="R351" s="130" t="s">
        <v>7814</v>
      </c>
      <c r="S351" s="130" t="s">
        <v>7814</v>
      </c>
      <c r="T351" s="130" t="s">
        <v>7814</v>
      </c>
      <c r="U351" s="6"/>
    </row>
    <row r="352" spans="1:21">
      <c r="A352" s="89" t="s">
        <v>443</v>
      </c>
      <c r="B352" s="89" t="s">
        <v>6</v>
      </c>
      <c r="C352" s="130">
        <v>1.9677084916732479E-2</v>
      </c>
      <c r="D352" s="130">
        <v>0.92853693264995374</v>
      </c>
      <c r="E352" s="130">
        <v>1.0431258330698849</v>
      </c>
      <c r="F352" s="130">
        <v>-0.74333323735474699</v>
      </c>
      <c r="G352" s="130">
        <v>-3.8523673787329349E-2</v>
      </c>
      <c r="H352" s="130">
        <v>0.15139181357889031</v>
      </c>
      <c r="I352" s="130">
        <v>-0.41954021472257996</v>
      </c>
      <c r="J352" s="130">
        <v>-4.9918405875876148E-3</v>
      </c>
      <c r="K352" s="130">
        <v>-0.91390473820400664</v>
      </c>
      <c r="L352" s="130">
        <v>-0.15841873888671965</v>
      </c>
      <c r="M352" s="130">
        <v>-1</v>
      </c>
      <c r="N352" s="130" t="s">
        <v>7814</v>
      </c>
      <c r="O352" s="130" t="s">
        <v>7814</v>
      </c>
      <c r="P352" s="130" t="s">
        <v>7814</v>
      </c>
      <c r="Q352" s="130" t="s">
        <v>7814</v>
      </c>
      <c r="R352" s="130" t="s">
        <v>7814</v>
      </c>
      <c r="S352" s="130" t="s">
        <v>7814</v>
      </c>
      <c r="T352" s="130" t="s">
        <v>7814</v>
      </c>
      <c r="U352" s="6"/>
    </row>
    <row r="353" spans="1:21">
      <c r="A353" s="89" t="s">
        <v>444</v>
      </c>
      <c r="B353" s="89" t="s">
        <v>5</v>
      </c>
      <c r="C353" s="130">
        <v>3.9246727060924043</v>
      </c>
      <c r="D353" s="130">
        <v>0.45005966623835181</v>
      </c>
      <c r="E353" s="130">
        <v>-0.73778883580057752</v>
      </c>
      <c r="F353" s="130">
        <v>0.76576368091491043</v>
      </c>
      <c r="G353" s="130">
        <v>-3.8446594592726036E-2</v>
      </c>
      <c r="H353" s="130">
        <v>-0.43331922857480476</v>
      </c>
      <c r="I353" s="130">
        <v>-0.1809019624144993</v>
      </c>
      <c r="J353" s="130">
        <v>2.3117098746711719</v>
      </c>
      <c r="K353" s="130">
        <v>0.28529729365278689</v>
      </c>
      <c r="L353" s="130">
        <v>0.34038447582099196</v>
      </c>
      <c r="M353" s="130">
        <v>-1</v>
      </c>
      <c r="N353" s="130" t="s">
        <v>7814</v>
      </c>
      <c r="O353" s="130" t="s">
        <v>7814</v>
      </c>
      <c r="P353" s="130" t="s">
        <v>7814</v>
      </c>
      <c r="Q353" s="130" t="s">
        <v>7814</v>
      </c>
      <c r="R353" s="130" t="s">
        <v>7814</v>
      </c>
      <c r="S353" s="130" t="s">
        <v>7814</v>
      </c>
      <c r="T353" s="130" t="s">
        <v>7814</v>
      </c>
      <c r="U353" s="6"/>
    </row>
    <row r="354" spans="1:21">
      <c r="A354" s="89" t="s">
        <v>445</v>
      </c>
      <c r="B354" s="89" t="s">
        <v>4</v>
      </c>
      <c r="C354" s="130">
        <v>-0.22425444645902304</v>
      </c>
      <c r="D354" s="130">
        <v>0.15256096810414177</v>
      </c>
      <c r="E354" s="130">
        <v>-0.20059124719529375</v>
      </c>
      <c r="F354" s="130">
        <v>0.1916979823482452</v>
      </c>
      <c r="G354" s="130">
        <v>1.1571075896100069E-2</v>
      </c>
      <c r="H354" s="130">
        <v>9.4731087553490134E-4</v>
      </c>
      <c r="I354" s="130">
        <v>0</v>
      </c>
      <c r="J354" s="130">
        <v>-0.81125061919082619</v>
      </c>
      <c r="K354" s="130">
        <v>4.3077964019559385</v>
      </c>
      <c r="L354" s="130">
        <v>0.23975843117737416</v>
      </c>
      <c r="M354" s="130">
        <v>-1</v>
      </c>
      <c r="N354" s="130" t="s">
        <v>7814</v>
      </c>
      <c r="O354" s="130" t="s">
        <v>7814</v>
      </c>
      <c r="P354" s="130" t="s">
        <v>7814</v>
      </c>
      <c r="Q354" s="130" t="s">
        <v>7814</v>
      </c>
      <c r="R354" s="130" t="s">
        <v>7814</v>
      </c>
      <c r="S354" s="130" t="s">
        <v>7814</v>
      </c>
      <c r="T354" s="130" t="s">
        <v>7814</v>
      </c>
      <c r="U354" s="6"/>
    </row>
    <row r="355" spans="1:21" ht="25.5">
      <c r="A355" s="89" t="s">
        <v>446</v>
      </c>
      <c r="B355" s="89" t="s">
        <v>3</v>
      </c>
      <c r="C355" s="130">
        <v>-1.0254580863922551</v>
      </c>
      <c r="D355" s="130">
        <v>-0.34416688197777989</v>
      </c>
      <c r="E355" s="130">
        <v>-99.102689464626366</v>
      </c>
      <c r="F355" s="130">
        <v>-0.99594471621687941</v>
      </c>
      <c r="G355" s="130">
        <v>0</v>
      </c>
      <c r="H355" s="130">
        <v>-10.068067807210705</v>
      </c>
      <c r="I355" s="130">
        <v>-1.1102770756968563</v>
      </c>
      <c r="J355" s="130">
        <v>0</v>
      </c>
      <c r="K355" s="130">
        <v>-0.81110662306018477</v>
      </c>
      <c r="L355" s="130">
        <v>-1.2416362006328896E-6</v>
      </c>
      <c r="M355" s="130">
        <v>-1</v>
      </c>
      <c r="N355" s="130" t="s">
        <v>7814</v>
      </c>
      <c r="O355" s="130" t="s">
        <v>7814</v>
      </c>
      <c r="P355" s="130" t="s">
        <v>7814</v>
      </c>
      <c r="Q355" s="130" t="s">
        <v>7814</v>
      </c>
      <c r="R355" s="130" t="s">
        <v>7814</v>
      </c>
      <c r="S355" s="130" t="s">
        <v>7814</v>
      </c>
      <c r="T355" s="130" t="s">
        <v>7814</v>
      </c>
      <c r="U355" s="6"/>
    </row>
    <row r="356" spans="1:21">
      <c r="A356" s="89" t="s">
        <v>447</v>
      </c>
      <c r="B356" s="89" t="s">
        <v>2</v>
      </c>
      <c r="C356" s="130">
        <v>-0.83206631422832633</v>
      </c>
      <c r="D356" s="130">
        <v>2.2072329574850831</v>
      </c>
      <c r="E356" s="130">
        <v>-0.83683330593631777</v>
      </c>
      <c r="F356" s="130">
        <v>-38.93257944851937</v>
      </c>
      <c r="G356" s="130">
        <v>-0.26112261247399193</v>
      </c>
      <c r="H356" s="130">
        <v>0.12478838714888063</v>
      </c>
      <c r="I356" s="130">
        <v>-0.7104687510553741</v>
      </c>
      <c r="J356" s="130">
        <v>-0.67969776536828208</v>
      </c>
      <c r="K356" s="130">
        <v>-5.2434412929511733</v>
      </c>
      <c r="L356" s="130">
        <v>-0.46112173890176944</v>
      </c>
      <c r="M356" s="130">
        <v>-1</v>
      </c>
      <c r="N356" s="130" t="s">
        <v>7814</v>
      </c>
      <c r="O356" s="130" t="s">
        <v>7814</v>
      </c>
      <c r="P356" s="130" t="s">
        <v>7814</v>
      </c>
      <c r="Q356" s="130" t="s">
        <v>7814</v>
      </c>
      <c r="R356" s="130" t="s">
        <v>7814</v>
      </c>
      <c r="S356" s="130" t="s">
        <v>7814</v>
      </c>
      <c r="T356" s="130" t="s">
        <v>7814</v>
      </c>
      <c r="U356" s="6"/>
    </row>
    <row r="357" spans="1:21">
      <c r="A357" s="89" t="s">
        <v>448</v>
      </c>
      <c r="B357" s="89" t="s">
        <v>1</v>
      </c>
      <c r="C357" s="130">
        <v>-1</v>
      </c>
      <c r="D357" s="130" t="s">
        <v>7814</v>
      </c>
      <c r="E357" s="130" t="s">
        <v>7814</v>
      </c>
      <c r="F357" s="130" t="s">
        <v>7814</v>
      </c>
      <c r="G357" s="130" t="s">
        <v>7814</v>
      </c>
      <c r="H357" s="130" t="s">
        <v>7814</v>
      </c>
      <c r="I357" s="130" t="s">
        <v>7814</v>
      </c>
      <c r="J357" s="130" t="s">
        <v>7814</v>
      </c>
      <c r="K357" s="130">
        <v>-1</v>
      </c>
      <c r="L357" s="130" t="s">
        <v>7814</v>
      </c>
      <c r="M357" s="130" t="s">
        <v>7814</v>
      </c>
      <c r="N357" s="130" t="s">
        <v>7814</v>
      </c>
      <c r="O357" s="130" t="s">
        <v>7814</v>
      </c>
      <c r="P357" s="130" t="s">
        <v>7814</v>
      </c>
      <c r="Q357" s="130" t="s">
        <v>7814</v>
      </c>
      <c r="R357" s="130" t="s">
        <v>7814</v>
      </c>
      <c r="S357" s="130" t="s">
        <v>7814</v>
      </c>
      <c r="T357" s="130" t="s">
        <v>7814</v>
      </c>
      <c r="U357" s="6"/>
    </row>
    <row r="358" spans="1:21" ht="25.5">
      <c r="A358" s="89" t="s">
        <v>3582</v>
      </c>
      <c r="B358" s="89" t="s">
        <v>3472</v>
      </c>
      <c r="C358" s="130" t="s">
        <v>7814</v>
      </c>
      <c r="D358" s="130" t="s">
        <v>7814</v>
      </c>
      <c r="E358" s="130" t="s">
        <v>7814</v>
      </c>
      <c r="F358" s="130" t="s">
        <v>7814</v>
      </c>
      <c r="G358" s="130" t="s">
        <v>7814</v>
      </c>
      <c r="H358" s="130" t="s">
        <v>7814</v>
      </c>
      <c r="I358" s="130" t="s">
        <v>7814</v>
      </c>
      <c r="J358" s="130" t="s">
        <v>7814</v>
      </c>
      <c r="K358" s="130" t="s">
        <v>7814</v>
      </c>
      <c r="L358" s="130" t="s">
        <v>7814</v>
      </c>
      <c r="M358" s="130" t="s">
        <v>7814</v>
      </c>
      <c r="N358" s="130">
        <v>-1</v>
      </c>
      <c r="O358" s="130" t="s">
        <v>7814</v>
      </c>
      <c r="P358" s="130" t="s">
        <v>7814</v>
      </c>
      <c r="Q358" s="130" t="s">
        <v>7814</v>
      </c>
      <c r="R358" s="130" t="s">
        <v>7814</v>
      </c>
      <c r="S358" s="130" t="s">
        <v>7814</v>
      </c>
      <c r="T358" s="130" t="s">
        <v>7814</v>
      </c>
      <c r="U358" s="6"/>
    </row>
    <row r="359" spans="1:21">
      <c r="A359" s="89" t="s">
        <v>449</v>
      </c>
      <c r="B359" s="89" t="s">
        <v>0</v>
      </c>
      <c r="C359" s="130">
        <v>0.53116850570590368</v>
      </c>
      <c r="D359" s="130">
        <v>-9.9562152212763655E-2</v>
      </c>
      <c r="E359" s="130">
        <v>0.33423657624157399</v>
      </c>
      <c r="F359" s="130">
        <v>-2.7035159880020365E-2</v>
      </c>
      <c r="G359" s="130">
        <v>-1.8578121994170971E-2</v>
      </c>
      <c r="H359" s="130">
        <v>-8.658076827228367E-2</v>
      </c>
      <c r="I359" s="130">
        <v>0.13925756325499283</v>
      </c>
      <c r="J359" s="130">
        <v>-1.7720634634583814</v>
      </c>
      <c r="K359" s="130">
        <v>-2.998774375214766</v>
      </c>
      <c r="L359" s="130">
        <v>-0.34325535855626976</v>
      </c>
      <c r="M359" s="130">
        <v>-1</v>
      </c>
      <c r="N359" s="130" t="s">
        <v>7814</v>
      </c>
      <c r="O359" s="130" t="s">
        <v>7814</v>
      </c>
      <c r="P359" s="130" t="s">
        <v>7814</v>
      </c>
      <c r="Q359" s="130" t="s">
        <v>7814</v>
      </c>
      <c r="R359" s="130" t="s">
        <v>7814</v>
      </c>
      <c r="S359" s="130" t="s">
        <v>7814</v>
      </c>
      <c r="T359" s="130" t="s">
        <v>7814</v>
      </c>
      <c r="U359" s="6"/>
    </row>
    <row r="360" spans="1:21" ht="38.25">
      <c r="A360" s="89" t="s">
        <v>3602</v>
      </c>
      <c r="B360" s="89" t="s">
        <v>3603</v>
      </c>
      <c r="C360" s="130" t="s">
        <v>7814</v>
      </c>
      <c r="D360" s="130" t="s">
        <v>7814</v>
      </c>
      <c r="E360" s="130" t="s">
        <v>7814</v>
      </c>
      <c r="F360" s="130" t="s">
        <v>7814</v>
      </c>
      <c r="G360" s="130" t="s">
        <v>7814</v>
      </c>
      <c r="H360" s="130" t="s">
        <v>7814</v>
      </c>
      <c r="I360" s="130" t="s">
        <v>7814</v>
      </c>
      <c r="J360" s="130" t="s">
        <v>7814</v>
      </c>
      <c r="K360" s="130" t="s">
        <v>7814</v>
      </c>
      <c r="L360" s="130" t="s">
        <v>7814</v>
      </c>
      <c r="M360" s="130" t="s">
        <v>7814</v>
      </c>
      <c r="N360" s="130">
        <v>3.7067636618430324</v>
      </c>
      <c r="O360" s="130">
        <v>0.73617181454826985</v>
      </c>
      <c r="P360" s="130">
        <v>-1.5434445600153035</v>
      </c>
      <c r="Q360" s="130">
        <v>3.6188550669708288</v>
      </c>
      <c r="R360" s="130">
        <v>-0.88733956313192663</v>
      </c>
      <c r="S360" s="130">
        <v>1.097086373580999</v>
      </c>
      <c r="T360" s="130">
        <v>0.3980271789880353</v>
      </c>
      <c r="U360" s="6"/>
    </row>
    <row r="361" spans="1:21" ht="25.5">
      <c r="A361" s="89" t="s">
        <v>3614</v>
      </c>
      <c r="B361" s="89" t="s">
        <v>3504</v>
      </c>
      <c r="C361" s="130" t="s">
        <v>7814</v>
      </c>
      <c r="D361" s="130" t="s">
        <v>7814</v>
      </c>
      <c r="E361" s="130" t="s">
        <v>7814</v>
      </c>
      <c r="F361" s="130" t="s">
        <v>7814</v>
      </c>
      <c r="G361" s="130" t="s">
        <v>7814</v>
      </c>
      <c r="H361" s="130" t="s">
        <v>7814</v>
      </c>
      <c r="I361" s="130" t="s">
        <v>7814</v>
      </c>
      <c r="J361" s="130" t="s">
        <v>7814</v>
      </c>
      <c r="K361" s="130" t="s">
        <v>7814</v>
      </c>
      <c r="L361" s="130" t="s">
        <v>7814</v>
      </c>
      <c r="M361" s="130" t="s">
        <v>7814</v>
      </c>
      <c r="N361" s="130">
        <v>-1</v>
      </c>
      <c r="O361" s="130" t="s">
        <v>7814</v>
      </c>
      <c r="P361" s="130" t="s">
        <v>7814</v>
      </c>
      <c r="Q361" s="130" t="s">
        <v>7814</v>
      </c>
      <c r="R361" s="130" t="s">
        <v>7814</v>
      </c>
      <c r="S361" s="130" t="s">
        <v>7814</v>
      </c>
      <c r="T361" s="130" t="s">
        <v>7814</v>
      </c>
      <c r="U361" s="6"/>
    </row>
    <row r="362" spans="1:21" ht="25.5">
      <c r="A362" s="89" t="s">
        <v>3616</v>
      </c>
      <c r="B362" s="89" t="s">
        <v>3617</v>
      </c>
      <c r="C362" s="130" t="s">
        <v>7814</v>
      </c>
      <c r="D362" s="130" t="s">
        <v>7814</v>
      </c>
      <c r="E362" s="130" t="s">
        <v>7814</v>
      </c>
      <c r="F362" s="130" t="s">
        <v>7814</v>
      </c>
      <c r="G362" s="130" t="s">
        <v>7814</v>
      </c>
      <c r="H362" s="130" t="s">
        <v>7814</v>
      </c>
      <c r="I362" s="130" t="s">
        <v>7814</v>
      </c>
      <c r="J362" s="130" t="s">
        <v>7814</v>
      </c>
      <c r="K362" s="130" t="s">
        <v>7814</v>
      </c>
      <c r="L362" s="130" t="s">
        <v>7814</v>
      </c>
      <c r="M362" s="130" t="s">
        <v>7814</v>
      </c>
      <c r="N362" s="130" t="s">
        <v>7814</v>
      </c>
      <c r="O362" s="130" t="s">
        <v>7814</v>
      </c>
      <c r="P362" s="130" t="s">
        <v>7814</v>
      </c>
      <c r="Q362" s="130" t="s">
        <v>7814</v>
      </c>
      <c r="R362" s="130" t="s">
        <v>7814</v>
      </c>
      <c r="S362" s="130" t="s">
        <v>7814</v>
      </c>
      <c r="T362" s="130" t="s">
        <v>7814</v>
      </c>
      <c r="U362" s="6"/>
    </row>
    <row r="363" spans="1:21" ht="38.25">
      <c r="A363" s="89" t="s">
        <v>3619</v>
      </c>
      <c r="B363" s="89" t="s">
        <v>3508</v>
      </c>
      <c r="C363" s="130" t="s">
        <v>7814</v>
      </c>
      <c r="D363" s="130" t="s">
        <v>7814</v>
      </c>
      <c r="E363" s="130" t="s">
        <v>7814</v>
      </c>
      <c r="F363" s="130" t="s">
        <v>7814</v>
      </c>
      <c r="G363" s="130" t="s">
        <v>7814</v>
      </c>
      <c r="H363" s="130" t="s">
        <v>7814</v>
      </c>
      <c r="I363" s="130" t="s">
        <v>7814</v>
      </c>
      <c r="J363" s="130" t="s">
        <v>7814</v>
      </c>
      <c r="K363" s="130" t="s">
        <v>7814</v>
      </c>
      <c r="L363" s="130" t="s">
        <v>7814</v>
      </c>
      <c r="M363" s="130" t="s">
        <v>7814</v>
      </c>
      <c r="N363" s="130" t="s">
        <v>7814</v>
      </c>
      <c r="O363" s="130" t="s">
        <v>7814</v>
      </c>
      <c r="P363" s="130" t="s">
        <v>7814</v>
      </c>
      <c r="Q363" s="130" t="s">
        <v>7814</v>
      </c>
      <c r="R363" s="130" t="s">
        <v>7814</v>
      </c>
      <c r="S363" s="130" t="s">
        <v>7814</v>
      </c>
      <c r="T363" s="130" t="s">
        <v>7814</v>
      </c>
      <c r="U363" s="6"/>
    </row>
    <row r="364" spans="1:21" ht="38.25">
      <c r="A364" s="89" t="s">
        <v>3626</v>
      </c>
      <c r="B364" s="89" t="s">
        <v>3518</v>
      </c>
      <c r="C364" s="130" t="s">
        <v>7814</v>
      </c>
      <c r="D364" s="130" t="s">
        <v>7814</v>
      </c>
      <c r="E364" s="130" t="s">
        <v>7814</v>
      </c>
      <c r="F364" s="130" t="s">
        <v>7814</v>
      </c>
      <c r="G364" s="130" t="s">
        <v>7814</v>
      </c>
      <c r="H364" s="130" t="s">
        <v>7814</v>
      </c>
      <c r="I364" s="130" t="s">
        <v>7814</v>
      </c>
      <c r="J364" s="130" t="s">
        <v>7814</v>
      </c>
      <c r="K364" s="130" t="s">
        <v>7814</v>
      </c>
      <c r="L364" s="130" t="s">
        <v>7814</v>
      </c>
      <c r="M364" s="130" t="s">
        <v>7814</v>
      </c>
      <c r="N364" s="130" t="s">
        <v>7814</v>
      </c>
      <c r="O364" s="130" t="s">
        <v>7814</v>
      </c>
      <c r="P364" s="130" t="s">
        <v>7814</v>
      </c>
      <c r="Q364" s="130" t="s">
        <v>7814</v>
      </c>
      <c r="R364" s="130" t="s">
        <v>7814</v>
      </c>
      <c r="S364" s="130">
        <v>-1.0352794480680443</v>
      </c>
      <c r="T364" s="130">
        <v>3.6650455620183386</v>
      </c>
      <c r="U364" s="6"/>
    </row>
    <row r="365" spans="1:21" ht="38.25">
      <c r="A365" s="89" t="s">
        <v>3631</v>
      </c>
      <c r="B365" s="89" t="s">
        <v>3524</v>
      </c>
      <c r="C365" s="131" t="s">
        <v>7814</v>
      </c>
      <c r="D365" s="131" t="s">
        <v>7814</v>
      </c>
      <c r="E365" s="131" t="s">
        <v>7814</v>
      </c>
      <c r="F365" s="131" t="s">
        <v>7814</v>
      </c>
      <c r="G365" s="131" t="s">
        <v>7814</v>
      </c>
      <c r="H365" s="131" t="s">
        <v>7814</v>
      </c>
      <c r="I365" s="131" t="s">
        <v>7814</v>
      </c>
      <c r="J365" s="131" t="s">
        <v>7814</v>
      </c>
      <c r="K365" s="131" t="s">
        <v>7814</v>
      </c>
      <c r="L365" s="131" t="s">
        <v>7814</v>
      </c>
      <c r="M365" s="131" t="s">
        <v>7814</v>
      </c>
      <c r="N365" s="131" t="s">
        <v>7814</v>
      </c>
      <c r="O365" s="131" t="s">
        <v>7814</v>
      </c>
      <c r="P365" s="131" t="s">
        <v>7814</v>
      </c>
      <c r="Q365" s="131" t="s">
        <v>7814</v>
      </c>
      <c r="R365" s="131" t="s">
        <v>7814</v>
      </c>
      <c r="S365" s="131" t="s">
        <v>7814</v>
      </c>
      <c r="T365" s="131" t="s">
        <v>7814</v>
      </c>
      <c r="U365" s="6"/>
    </row>
    <row r="366" spans="1:21" ht="25.5">
      <c r="A366" s="89" t="s">
        <v>3635</v>
      </c>
      <c r="B366" s="89" t="s">
        <v>3636</v>
      </c>
      <c r="C366" s="131" t="s">
        <v>7814</v>
      </c>
      <c r="D366" s="131" t="s">
        <v>7814</v>
      </c>
      <c r="E366" s="131" t="s">
        <v>7814</v>
      </c>
      <c r="F366" s="131" t="s">
        <v>7814</v>
      </c>
      <c r="G366" s="131" t="s">
        <v>7814</v>
      </c>
      <c r="H366" s="131" t="s">
        <v>7814</v>
      </c>
      <c r="I366" s="131" t="s">
        <v>7814</v>
      </c>
      <c r="J366" s="131" t="s">
        <v>7814</v>
      </c>
      <c r="K366" s="131" t="s">
        <v>7814</v>
      </c>
      <c r="L366" s="131" t="s">
        <v>7814</v>
      </c>
      <c r="M366" s="131" t="s">
        <v>7814</v>
      </c>
      <c r="N366" s="131">
        <v>-1.0560451770939006E-3</v>
      </c>
      <c r="O366" s="131">
        <v>9.025368001468026E-2</v>
      </c>
      <c r="P366" s="131">
        <v>0.20927454646724275</v>
      </c>
      <c r="Q366" s="131">
        <v>-0.26728384040663589</v>
      </c>
      <c r="R366" s="131">
        <v>0.12615254610421234</v>
      </c>
      <c r="S366" s="131">
        <v>-0.32053019803620442</v>
      </c>
      <c r="T366" s="131">
        <v>0.13790151792675742</v>
      </c>
      <c r="U366" s="6"/>
    </row>
    <row r="367" spans="1:21">
      <c r="A367" s="89" t="s">
        <v>3640</v>
      </c>
      <c r="B367" s="89" t="s">
        <v>7672</v>
      </c>
      <c r="C367" s="131" t="s">
        <v>7814</v>
      </c>
      <c r="D367" s="131" t="s">
        <v>7814</v>
      </c>
      <c r="E367" s="131" t="s">
        <v>7814</v>
      </c>
      <c r="F367" s="131" t="s">
        <v>7814</v>
      </c>
      <c r="G367" s="131" t="s">
        <v>7814</v>
      </c>
      <c r="H367" s="131" t="s">
        <v>7814</v>
      </c>
      <c r="I367" s="131" t="s">
        <v>7814</v>
      </c>
      <c r="J367" s="131" t="s">
        <v>7814</v>
      </c>
      <c r="K367" s="131" t="s">
        <v>7814</v>
      </c>
      <c r="L367" s="131" t="s">
        <v>7814</v>
      </c>
      <c r="M367" s="131" t="s">
        <v>7814</v>
      </c>
      <c r="N367" s="131">
        <v>-1.541476563046319</v>
      </c>
      <c r="O367" s="131">
        <v>0.90070790033264747</v>
      </c>
      <c r="P367" s="131">
        <v>0.51014476931929176</v>
      </c>
      <c r="Q367" s="131">
        <v>-0.65185708081321092</v>
      </c>
      <c r="R367" s="131">
        <v>-4.9011580047927774</v>
      </c>
      <c r="S367" s="131">
        <v>-1.3205710843084932</v>
      </c>
      <c r="T367" s="131">
        <v>2.4597927156093577</v>
      </c>
      <c r="U367" s="6"/>
    </row>
    <row r="368" spans="1:21" ht="25.5">
      <c r="A368" s="89" t="s">
        <v>3647</v>
      </c>
      <c r="B368" s="89" t="s">
        <v>3648</v>
      </c>
      <c r="C368" s="131" t="s">
        <v>7814</v>
      </c>
      <c r="D368" s="131" t="s">
        <v>7814</v>
      </c>
      <c r="E368" s="131" t="s">
        <v>7814</v>
      </c>
      <c r="F368" s="131" t="s">
        <v>7814</v>
      </c>
      <c r="G368" s="131" t="s">
        <v>7814</v>
      </c>
      <c r="H368" s="131" t="s">
        <v>7814</v>
      </c>
      <c r="I368" s="131" t="s">
        <v>7814</v>
      </c>
      <c r="J368" s="131" t="s">
        <v>7814</v>
      </c>
      <c r="K368" s="131" t="s">
        <v>7814</v>
      </c>
      <c r="L368" s="131" t="s">
        <v>7814</v>
      </c>
      <c r="M368" s="131" t="s">
        <v>7814</v>
      </c>
      <c r="N368" s="131">
        <v>-0.75782164955916342</v>
      </c>
      <c r="O368" s="131">
        <v>-0.22011828523301369</v>
      </c>
      <c r="P368" s="131">
        <v>5.967864817932643</v>
      </c>
      <c r="Q368" s="131">
        <v>0.56587469973208182</v>
      </c>
      <c r="R368" s="131">
        <v>-1.840347239353143</v>
      </c>
      <c r="S368" s="131">
        <v>-1.6396944227801562</v>
      </c>
      <c r="T368" s="131">
        <v>-2.3549464906322495</v>
      </c>
      <c r="U368" s="6"/>
    </row>
    <row r="369" spans="1:21" ht="63.75">
      <c r="A369" s="89" t="s">
        <v>7650</v>
      </c>
      <c r="B369" s="89" t="s">
        <v>7651</v>
      </c>
      <c r="C369" s="131" t="s">
        <v>7814</v>
      </c>
      <c r="D369" s="131" t="s">
        <v>7814</v>
      </c>
      <c r="E369" s="131" t="s">
        <v>7814</v>
      </c>
      <c r="F369" s="131" t="s">
        <v>7814</v>
      </c>
      <c r="G369" s="131" t="s">
        <v>7814</v>
      </c>
      <c r="H369" s="131" t="s">
        <v>7814</v>
      </c>
      <c r="I369" s="131" t="s">
        <v>7814</v>
      </c>
      <c r="J369" s="131" t="s">
        <v>7814</v>
      </c>
      <c r="K369" s="131" t="s">
        <v>7814</v>
      </c>
      <c r="L369" s="131" t="s">
        <v>7814</v>
      </c>
      <c r="M369" s="131" t="s">
        <v>7814</v>
      </c>
      <c r="N369" s="131" t="s">
        <v>7814</v>
      </c>
      <c r="O369" s="131" t="s">
        <v>7814</v>
      </c>
      <c r="P369" s="131">
        <v>-0.21645234471925034</v>
      </c>
      <c r="Q369" s="131">
        <v>-1</v>
      </c>
      <c r="R369" s="131" t="s">
        <v>7814</v>
      </c>
      <c r="S369" s="131" t="s">
        <v>7814</v>
      </c>
      <c r="T369" s="131" t="s">
        <v>7814</v>
      </c>
      <c r="U369" s="6"/>
    </row>
    <row r="370" spans="1:21">
      <c r="A370" s="89" t="s">
        <v>450</v>
      </c>
      <c r="B370" s="89" t="s">
        <v>164</v>
      </c>
      <c r="C370" s="131">
        <v>0.8590441486871303</v>
      </c>
      <c r="D370" s="131">
        <v>-7.9512928145598738E-2</v>
      </c>
      <c r="E370" s="131">
        <v>1.0992110625155149E-2</v>
      </c>
      <c r="F370" s="131">
        <v>-1.7140996911383073</v>
      </c>
      <c r="G370" s="131">
        <v>0.61340644223252117</v>
      </c>
      <c r="H370" s="131">
        <v>-1.8429639224355745</v>
      </c>
      <c r="I370" s="131">
        <v>1.9712399080796614</v>
      </c>
      <c r="J370" s="131">
        <v>0.14426203958052763</v>
      </c>
      <c r="K370" s="131">
        <v>-0.47733268454511679</v>
      </c>
      <c r="L370" s="131">
        <v>-3.3707271867663202E-2</v>
      </c>
      <c r="M370" s="131">
        <v>0.90302962813636878</v>
      </c>
      <c r="N370" s="131">
        <v>-0.78651843083912221</v>
      </c>
      <c r="O370" s="131">
        <v>7.6692077588759933</v>
      </c>
      <c r="P370" s="131">
        <v>-4.0502447761403548E-2</v>
      </c>
      <c r="Q370" s="131">
        <v>0.28428627498884351</v>
      </c>
      <c r="R370" s="131">
        <v>-1.0944895515461872</v>
      </c>
      <c r="S370" s="131">
        <v>-14.510060025294482</v>
      </c>
      <c r="T370" s="131">
        <v>-0.50349533529983992</v>
      </c>
      <c r="U370" s="6"/>
    </row>
    <row r="371" spans="1:21">
      <c r="A371" s="89" t="s">
        <v>3651</v>
      </c>
      <c r="B371" s="89" t="s">
        <v>3652</v>
      </c>
      <c r="C371" s="131" t="s">
        <v>7814</v>
      </c>
      <c r="D371" s="131" t="s">
        <v>7814</v>
      </c>
      <c r="E371" s="131" t="s">
        <v>7814</v>
      </c>
      <c r="F371" s="131" t="s">
        <v>7814</v>
      </c>
      <c r="G371" s="131">
        <v>0.61340644223252117</v>
      </c>
      <c r="H371" s="131">
        <v>-1</v>
      </c>
      <c r="I371" s="131" t="s">
        <v>7814</v>
      </c>
      <c r="J371" s="131" t="s">
        <v>7814</v>
      </c>
      <c r="K371" s="131" t="s">
        <v>7814</v>
      </c>
      <c r="L371" s="131" t="s">
        <v>7814</v>
      </c>
      <c r="M371" s="131" t="s">
        <v>7814</v>
      </c>
      <c r="N371" s="131">
        <v>-1</v>
      </c>
      <c r="O371" s="131" t="s">
        <v>7814</v>
      </c>
      <c r="P371" s="131" t="s">
        <v>7814</v>
      </c>
      <c r="Q371" s="131" t="s">
        <v>7814</v>
      </c>
      <c r="R371" s="131" t="s">
        <v>7814</v>
      </c>
      <c r="S371" s="131">
        <v>-1</v>
      </c>
      <c r="T371" s="131" t="s">
        <v>7814</v>
      </c>
      <c r="U371" s="6"/>
    </row>
    <row r="372" spans="1:21">
      <c r="A372" s="89" t="s">
        <v>3657</v>
      </c>
      <c r="B372" s="89" t="s">
        <v>3658</v>
      </c>
      <c r="C372" s="131">
        <v>0.8590441486871303</v>
      </c>
      <c r="D372" s="131">
        <v>-1</v>
      </c>
      <c r="E372" s="131" t="s">
        <v>7814</v>
      </c>
      <c r="F372" s="131" t="s">
        <v>7814</v>
      </c>
      <c r="G372" s="131" t="s">
        <v>7814</v>
      </c>
      <c r="H372" s="131" t="s">
        <v>7814</v>
      </c>
      <c r="I372" s="131">
        <v>1.9712399080796614</v>
      </c>
      <c r="J372" s="131">
        <v>0.14426203958052763</v>
      </c>
      <c r="K372" s="131">
        <v>-0.47733268454511679</v>
      </c>
      <c r="L372" s="131">
        <v>-3.3707271867663202E-2</v>
      </c>
      <c r="M372" s="131">
        <v>0.99975026161283176</v>
      </c>
      <c r="N372" s="131">
        <v>-1.2031562435433998</v>
      </c>
      <c r="O372" s="131">
        <v>-9.6692077588759933</v>
      </c>
      <c r="P372" s="131">
        <v>-4.0502447761403548E-2</v>
      </c>
      <c r="Q372" s="131">
        <v>0.28428627498884351</v>
      </c>
      <c r="R372" s="131">
        <v>-1</v>
      </c>
      <c r="S372" s="131" t="s">
        <v>7814</v>
      </c>
      <c r="T372" s="131">
        <v>-0.50349533529983992</v>
      </c>
      <c r="U372" s="6"/>
    </row>
    <row r="373" spans="1:21" ht="25.5">
      <c r="A373" s="89" t="s">
        <v>3663</v>
      </c>
      <c r="B373" s="89" t="s">
        <v>3664</v>
      </c>
      <c r="C373" s="131" t="s">
        <v>7814</v>
      </c>
      <c r="D373" s="131" t="s">
        <v>7814</v>
      </c>
      <c r="E373" s="131" t="s">
        <v>7814</v>
      </c>
      <c r="F373" s="131" t="s">
        <v>7814</v>
      </c>
      <c r="G373" s="131" t="s">
        <v>7814</v>
      </c>
      <c r="H373" s="131" t="s">
        <v>7814</v>
      </c>
      <c r="I373" s="131" t="s">
        <v>7814</v>
      </c>
      <c r="J373" s="131" t="s">
        <v>7814</v>
      </c>
      <c r="K373" s="131" t="s">
        <v>7814</v>
      </c>
      <c r="L373" s="131" t="s">
        <v>7814</v>
      </c>
      <c r="M373" s="131" t="s">
        <v>7814</v>
      </c>
      <c r="N373" s="131">
        <v>0.28673516807707977</v>
      </c>
      <c r="O373" s="131">
        <v>0.85232829821590572</v>
      </c>
      <c r="P373" s="131">
        <v>-1.4391638355170029</v>
      </c>
      <c r="Q373" s="131">
        <v>-0.35986222318068928</v>
      </c>
      <c r="R373" s="131">
        <v>1.2791605735746563</v>
      </c>
      <c r="S373" s="131">
        <v>-0.14218440099400953</v>
      </c>
      <c r="T373" s="131">
        <v>1.0388441373324353</v>
      </c>
      <c r="U373" s="6"/>
    </row>
    <row r="374" spans="1:21">
      <c r="A374" s="89" t="s">
        <v>3671</v>
      </c>
      <c r="B374" s="89" t="s">
        <v>3672</v>
      </c>
      <c r="C374" s="131" t="s">
        <v>7814</v>
      </c>
      <c r="D374" s="131" t="s">
        <v>7814</v>
      </c>
      <c r="E374" s="131" t="s">
        <v>7814</v>
      </c>
      <c r="F374" s="131" t="s">
        <v>7814</v>
      </c>
      <c r="G374" s="131" t="s">
        <v>7814</v>
      </c>
      <c r="H374" s="131" t="s">
        <v>7814</v>
      </c>
      <c r="I374" s="131" t="s">
        <v>7814</v>
      </c>
      <c r="J374" s="131" t="s">
        <v>7814</v>
      </c>
      <c r="K374" s="131" t="s">
        <v>7814</v>
      </c>
      <c r="L374" s="131" t="s">
        <v>7814</v>
      </c>
      <c r="M374" s="131" t="s">
        <v>7814</v>
      </c>
      <c r="N374" s="131">
        <v>-4.691991887092295E-2</v>
      </c>
      <c r="O374" s="131">
        <v>7.0733600933745588E-2</v>
      </c>
      <c r="P374" s="131">
        <v>0.1203784452374097</v>
      </c>
      <c r="Q374" s="131">
        <v>0.16679495135914424</v>
      </c>
      <c r="R374" s="131">
        <v>-8.3522012621333852E-2</v>
      </c>
      <c r="S374" s="131">
        <v>0.13256488201151462</v>
      </c>
      <c r="T374" s="131">
        <v>3.1459639327438796E-2</v>
      </c>
      <c r="U374" s="6"/>
    </row>
    <row r="375" spans="1:21">
      <c r="A375" s="119">
        <v>4</v>
      </c>
      <c r="B375" s="88" t="s">
        <v>3677</v>
      </c>
      <c r="C375" s="133">
        <v>9.7221605827868984E-2</v>
      </c>
      <c r="D375" s="133">
        <v>9.2166379643824792E-2</v>
      </c>
      <c r="E375" s="133">
        <v>4.7085166860885819E-2</v>
      </c>
      <c r="F375" s="133">
        <v>0.23673805269360471</v>
      </c>
      <c r="G375" s="133">
        <v>0.10732353953937634</v>
      </c>
      <c r="H375" s="133">
        <v>2.0859979539389784E-2</v>
      </c>
      <c r="I375" s="133">
        <v>4.3552423932985418E-2</v>
      </c>
      <c r="J375" s="133">
        <v>1.5722511988004007E-2</v>
      </c>
      <c r="K375" s="133">
        <v>8.5524108433470136E-2</v>
      </c>
      <c r="L375" s="133">
        <v>-5.7804059033460309E-2</v>
      </c>
      <c r="M375" s="133">
        <v>0.25023521021866579</v>
      </c>
      <c r="N375" s="133">
        <v>0.14967999841910129</v>
      </c>
      <c r="O375" s="133">
        <v>-7.05445558872142E-3</v>
      </c>
      <c r="P375" s="133">
        <v>6.089298659441944E-2</v>
      </c>
      <c r="Q375" s="133">
        <v>0.33173575691467683</v>
      </c>
      <c r="R375" s="133">
        <v>0.2782971272833854</v>
      </c>
      <c r="S375" s="133">
        <v>-7.3863622261556405E-2</v>
      </c>
      <c r="T375" s="133">
        <v>0.14033173118068734</v>
      </c>
      <c r="U375" s="6"/>
    </row>
    <row r="376" spans="1:21">
      <c r="A376" s="89" t="s">
        <v>3679</v>
      </c>
      <c r="B376" s="89" t="s">
        <v>4680</v>
      </c>
      <c r="C376" s="131">
        <v>-1.9893309664712699E-2</v>
      </c>
      <c r="D376" s="131">
        <v>3.1180478681086754E-2</v>
      </c>
      <c r="E376" s="131">
        <v>3.616595209541984E-2</v>
      </c>
      <c r="F376" s="131">
        <v>0.35013949037965664</v>
      </c>
      <c r="G376" s="131">
        <v>0.12874528313516342</v>
      </c>
      <c r="H376" s="131">
        <v>1.7761728091404638E-2</v>
      </c>
      <c r="I376" s="131">
        <v>0.11265855946110626</v>
      </c>
      <c r="J376" s="131">
        <v>7.369335701134383E-2</v>
      </c>
      <c r="K376" s="131">
        <v>4.5123652262373026E-2</v>
      </c>
      <c r="L376" s="131">
        <v>1.0738796341935641E-2</v>
      </c>
      <c r="M376" s="131">
        <v>0.19025093140675975</v>
      </c>
      <c r="N376" s="131">
        <v>0.1375212155684884</v>
      </c>
      <c r="O376" s="131">
        <v>-0.18223411987377491</v>
      </c>
      <c r="P376" s="131">
        <v>0.11043990757806821</v>
      </c>
      <c r="Q376" s="131">
        <v>0.24977574469521113</v>
      </c>
      <c r="R376" s="131">
        <v>0.24689681739169433</v>
      </c>
      <c r="S376" s="131">
        <v>0.15200665284531145</v>
      </c>
      <c r="T376" s="131">
        <v>7.6293299477539753E-2</v>
      </c>
      <c r="U376" s="6"/>
    </row>
    <row r="377" spans="1:21">
      <c r="A377" s="89" t="s">
        <v>7673</v>
      </c>
      <c r="B377" s="89" t="s">
        <v>1334</v>
      </c>
      <c r="C377" s="131">
        <v>-6.1327757634794478E-2</v>
      </c>
      <c r="D377" s="131">
        <v>1.2391837816907225E-2</v>
      </c>
      <c r="E377" s="131">
        <v>2.3851547067675671E-2</v>
      </c>
      <c r="F377" s="131">
        <v>0.3941986069983745</v>
      </c>
      <c r="G377" s="131">
        <v>-6.8693325890071932E-2</v>
      </c>
      <c r="H377" s="131">
        <v>2.331968863869327E-2</v>
      </c>
      <c r="I377" s="131">
        <v>0.15318263403122123</v>
      </c>
      <c r="J377" s="131">
        <v>0.10386784266544047</v>
      </c>
      <c r="K377" s="131">
        <v>3.3467010157667065E-2</v>
      </c>
      <c r="L377" s="131">
        <v>0.10294575262795713</v>
      </c>
      <c r="M377" s="131">
        <v>6.6090132382379041E-2</v>
      </c>
      <c r="N377" s="131">
        <v>0.12151397792340224</v>
      </c>
      <c r="O377" s="131">
        <v>-9.0009919300741092E-2</v>
      </c>
      <c r="P377" s="131">
        <v>9.0363882307573862E-2</v>
      </c>
      <c r="Q377" s="131">
        <v>0.29911361068840203</v>
      </c>
      <c r="R377" s="131">
        <v>0.28096744043957567</v>
      </c>
      <c r="S377" s="131">
        <v>2.22870858561941E-3</v>
      </c>
      <c r="T377" s="131">
        <v>8.1322534843825039E-2</v>
      </c>
      <c r="U377" s="6"/>
    </row>
    <row r="378" spans="1:21">
      <c r="A378" s="89" t="s">
        <v>3740</v>
      </c>
      <c r="B378" s="89" t="s">
        <v>3741</v>
      </c>
      <c r="C378" s="131">
        <v>0.10383820614706019</v>
      </c>
      <c r="D378" s="131">
        <v>3.3364641325420941E-2</v>
      </c>
      <c r="E378" s="131">
        <v>0.18833180240683167</v>
      </c>
      <c r="F378" s="131">
        <v>5.5812817370796131E-2</v>
      </c>
      <c r="G378" s="131">
        <v>1.0718266714486542</v>
      </c>
      <c r="H378" s="131">
        <v>6.0650238252704769E-2</v>
      </c>
      <c r="I378" s="131">
        <v>6.0454152384373128E-2</v>
      </c>
      <c r="J378" s="131">
        <v>5.5734542806012088E-2</v>
      </c>
      <c r="K378" s="131">
        <v>7.0835689777918098E-2</v>
      </c>
      <c r="L378" s="131">
        <v>-0.21290582869860786</v>
      </c>
      <c r="M378" s="131">
        <v>2.2628460031326902E-2</v>
      </c>
      <c r="N378" s="131">
        <v>0.23739701935624868</v>
      </c>
      <c r="O378" s="131">
        <v>-0.59235793604958009</v>
      </c>
      <c r="P378" s="131">
        <v>0.30998246979276067</v>
      </c>
      <c r="Q378" s="131">
        <v>6.420762004133862E-2</v>
      </c>
      <c r="R378" s="131">
        <v>0.1519451034969439</v>
      </c>
      <c r="S378" s="131">
        <v>0.11348551999352718</v>
      </c>
      <c r="T378" s="131">
        <v>4.79353497289461E-2</v>
      </c>
      <c r="U378" s="6"/>
    </row>
    <row r="379" spans="1:21">
      <c r="A379" s="89" t="s">
        <v>3791</v>
      </c>
      <c r="B379" s="89" t="s">
        <v>154</v>
      </c>
      <c r="C379" s="131" t="s">
        <v>7814</v>
      </c>
      <c r="D379" s="131" t="s">
        <v>7814</v>
      </c>
      <c r="E379" s="131" t="s">
        <v>7814</v>
      </c>
      <c r="F379" s="131" t="s">
        <v>7814</v>
      </c>
      <c r="G379" s="131" t="s">
        <v>7814</v>
      </c>
      <c r="H379" s="131">
        <v>-0.89718188756234662</v>
      </c>
      <c r="I379" s="131">
        <v>-0.39084343593280835</v>
      </c>
      <c r="J379" s="131">
        <v>-0.54437845233825466</v>
      </c>
      <c r="K379" s="131">
        <v>-0.87787048739765094</v>
      </c>
      <c r="L379" s="131">
        <v>-0.64613641669879773</v>
      </c>
      <c r="M379" s="131">
        <v>-0.99999995785793983</v>
      </c>
      <c r="N379" s="131">
        <v>-1</v>
      </c>
      <c r="O379" s="131" t="s">
        <v>7814</v>
      </c>
      <c r="P379" s="131" t="s">
        <v>7814</v>
      </c>
      <c r="Q379" s="131" t="s">
        <v>7814</v>
      </c>
      <c r="R379" s="131" t="s">
        <v>7814</v>
      </c>
      <c r="S379" s="131" t="s">
        <v>7814</v>
      </c>
      <c r="T379" s="131" t="s">
        <v>7814</v>
      </c>
      <c r="U379" s="6"/>
    </row>
    <row r="380" spans="1:21">
      <c r="A380" s="89" t="s">
        <v>3795</v>
      </c>
      <c r="B380" s="89" t="s">
        <v>133</v>
      </c>
      <c r="C380" s="131">
        <v>0.10193448620125611</v>
      </c>
      <c r="D380" s="131">
        <v>0.12866121891962523</v>
      </c>
      <c r="E380" s="131">
        <v>8.2953986102337174E-2</v>
      </c>
      <c r="F380" s="131">
        <v>0.11720647891972535</v>
      </c>
      <c r="G380" s="131">
        <v>0.12577995474965897</v>
      </c>
      <c r="H380" s="131">
        <v>-0.30875161598276923</v>
      </c>
      <c r="I380" s="131">
        <v>-0.2726709531574385</v>
      </c>
      <c r="J380" s="131">
        <v>7.1912305865940995E-2</v>
      </c>
      <c r="K380" s="131">
        <v>0.11731096462646873</v>
      </c>
      <c r="L380" s="131">
        <v>-1.345599144539511E-2</v>
      </c>
      <c r="M380" s="131">
        <v>0.11848595476244017</v>
      </c>
      <c r="N380" s="131">
        <v>3.5027664532242264E-2</v>
      </c>
      <c r="O380" s="131">
        <v>1.1941449041149577E-2</v>
      </c>
      <c r="P380" s="131">
        <v>7.0204897923790144E-2</v>
      </c>
      <c r="Q380" s="131">
        <v>0.1526912436639265</v>
      </c>
      <c r="R380" s="131">
        <v>0.12499606305370303</v>
      </c>
      <c r="S380" s="131">
        <v>9.2468436955629452E-2</v>
      </c>
      <c r="T380" s="131">
        <v>9.0171576648220994E-2</v>
      </c>
      <c r="U380" s="6"/>
    </row>
    <row r="381" spans="1:21">
      <c r="A381" s="89" t="s">
        <v>3800</v>
      </c>
      <c r="B381" s="89" t="s">
        <v>166</v>
      </c>
      <c r="C381" s="131">
        <v>-0.34763234794116638</v>
      </c>
      <c r="D381" s="131">
        <v>1.0148377414323329</v>
      </c>
      <c r="E381" s="131">
        <v>-0.66517463611794803</v>
      </c>
      <c r="F381" s="131">
        <v>1.9022571652817502</v>
      </c>
      <c r="G381" s="131">
        <v>-3.3737331356851197E-2</v>
      </c>
      <c r="H381" s="131">
        <v>0.44820432293450851</v>
      </c>
      <c r="I381" s="131">
        <v>0.12595044210944284</v>
      </c>
      <c r="J381" s="131">
        <v>-0.9906806067102818</v>
      </c>
      <c r="K381" s="131">
        <v>-2.5414661737714006E-2</v>
      </c>
      <c r="L381" s="131">
        <v>0.21385304434836039</v>
      </c>
      <c r="M381" s="131">
        <v>3.3675250079752548</v>
      </c>
      <c r="N381" s="131">
        <v>0.68831573461794715</v>
      </c>
      <c r="O381" s="131">
        <v>-0.21405396894266582</v>
      </c>
      <c r="P381" s="131">
        <v>0.32021184435666905</v>
      </c>
      <c r="Q381" s="131">
        <v>0.7628966228258518</v>
      </c>
      <c r="R381" s="131">
        <v>0.23271672633851259</v>
      </c>
      <c r="S381" s="131">
        <v>1.9487626869012509E-3</v>
      </c>
      <c r="T381" s="131">
        <v>0.2995783700899205</v>
      </c>
      <c r="U381" s="6"/>
    </row>
    <row r="382" spans="1:21" ht="25.5">
      <c r="A382" s="89" t="s">
        <v>3808</v>
      </c>
      <c r="B382" s="89" t="s">
        <v>1114</v>
      </c>
      <c r="C382" s="131" t="s">
        <v>7814</v>
      </c>
      <c r="D382" s="131" t="s">
        <v>7814</v>
      </c>
      <c r="E382" s="131" t="s">
        <v>7814</v>
      </c>
      <c r="F382" s="131" t="s">
        <v>7814</v>
      </c>
      <c r="G382" s="131" t="s">
        <v>7814</v>
      </c>
      <c r="H382" s="131" t="s">
        <v>7814</v>
      </c>
      <c r="I382" s="131" t="s">
        <v>7814</v>
      </c>
      <c r="J382" s="131" t="s">
        <v>7814</v>
      </c>
      <c r="K382" s="131" t="s">
        <v>7814</v>
      </c>
      <c r="L382" s="131" t="s">
        <v>7814</v>
      </c>
      <c r="M382" s="131" t="s">
        <v>7814</v>
      </c>
      <c r="N382" s="131">
        <v>7.9179610895373731E-2</v>
      </c>
      <c r="O382" s="131">
        <v>1.428925907100087E-2</v>
      </c>
      <c r="P382" s="131">
        <v>7.5280908673264868E-2</v>
      </c>
      <c r="Q382" s="131">
        <v>0.15346905033669644</v>
      </c>
      <c r="R382" s="131">
        <v>0.12789146265316687</v>
      </c>
      <c r="S382" s="131">
        <v>0.11220240915191959</v>
      </c>
      <c r="T382" s="131">
        <v>9.5563925139464101E-2</v>
      </c>
      <c r="U382" s="6"/>
    </row>
    <row r="383" spans="1:21" ht="38.25">
      <c r="A383" s="89" t="s">
        <v>7818</v>
      </c>
      <c r="B383" s="89" t="s">
        <v>7822</v>
      </c>
      <c r="C383" s="131" t="s">
        <v>7814</v>
      </c>
      <c r="D383" s="131" t="s">
        <v>7814</v>
      </c>
      <c r="E383" s="131" t="s">
        <v>7814</v>
      </c>
      <c r="F383" s="131" t="s">
        <v>7814</v>
      </c>
      <c r="G383" s="131" t="s">
        <v>7814</v>
      </c>
      <c r="H383" s="131" t="s">
        <v>7814</v>
      </c>
      <c r="I383" s="131" t="s">
        <v>7814</v>
      </c>
      <c r="J383" s="131" t="s">
        <v>7814</v>
      </c>
      <c r="K383" s="131" t="s">
        <v>7814</v>
      </c>
      <c r="L383" s="131" t="s">
        <v>7814</v>
      </c>
      <c r="M383" s="131" t="s">
        <v>7814</v>
      </c>
      <c r="N383" s="131" t="s">
        <v>7814</v>
      </c>
      <c r="O383" s="131" t="s">
        <v>7814</v>
      </c>
      <c r="P383" s="131" t="s">
        <v>7814</v>
      </c>
      <c r="Q383" s="131" t="s">
        <v>7814</v>
      </c>
      <c r="R383" s="131" t="s">
        <v>7814</v>
      </c>
      <c r="S383" s="131" t="s">
        <v>7814</v>
      </c>
      <c r="T383" s="131">
        <v>4.1877032173195522E-2</v>
      </c>
      <c r="U383" s="6"/>
    </row>
    <row r="384" spans="1:21">
      <c r="A384" s="89" t="s">
        <v>3818</v>
      </c>
      <c r="B384" s="89" t="s">
        <v>3819</v>
      </c>
      <c r="C384" s="131">
        <v>-0.43157108942665678</v>
      </c>
      <c r="D384" s="131">
        <v>-6.784445885285062E-2</v>
      </c>
      <c r="E384" s="131">
        <v>0.40437493731952356</v>
      </c>
      <c r="F384" s="131">
        <v>-0.6842097550586399</v>
      </c>
      <c r="G384" s="131">
        <v>0.73072830639959951</v>
      </c>
      <c r="H384" s="131">
        <v>-0.55718193380163406</v>
      </c>
      <c r="I384" s="131">
        <v>0.25929467598536138</v>
      </c>
      <c r="J384" s="131">
        <v>1.4660826070862054E-2</v>
      </c>
      <c r="K384" s="131">
        <v>1.9468609595878705E-2</v>
      </c>
      <c r="L384" s="131">
        <v>-4.2143867821797576E-2</v>
      </c>
      <c r="M384" s="131">
        <v>-7.2529431286800339E-2</v>
      </c>
      <c r="N384" s="131">
        <v>0.24717986811810055</v>
      </c>
      <c r="O384" s="131">
        <v>-0.17844473383767889</v>
      </c>
      <c r="P384" s="131">
        <v>0.26810325670577217</v>
      </c>
      <c r="Q384" s="131">
        <v>0.25218036165187541</v>
      </c>
      <c r="R384" s="131">
        <v>0.29192299987581616</v>
      </c>
      <c r="S384" s="131">
        <v>0.42767807023027471</v>
      </c>
      <c r="T384" s="131">
        <v>-4.7385948695613397E-2</v>
      </c>
      <c r="U384" s="6"/>
    </row>
    <row r="385" spans="1:21">
      <c r="A385" s="89" t="s">
        <v>3858</v>
      </c>
      <c r="B385" s="89" t="s">
        <v>132</v>
      </c>
      <c r="C385" s="131">
        <v>0.36267245372970258</v>
      </c>
      <c r="D385" s="131">
        <v>0.10053071243600731</v>
      </c>
      <c r="E385" s="131">
        <v>0.29632696037046369</v>
      </c>
      <c r="F385" s="131">
        <v>0.49496572373777625</v>
      </c>
      <c r="G385" s="131">
        <v>6.0269182511002217E-2</v>
      </c>
      <c r="H385" s="131">
        <v>2.7362614404389696E-2</v>
      </c>
      <c r="I385" s="131">
        <v>-0.10044824528004737</v>
      </c>
      <c r="J385" s="131">
        <v>-0.23053449453433872</v>
      </c>
      <c r="K385" s="131">
        <v>-3.6902733362142781E-2</v>
      </c>
      <c r="L385" s="131">
        <v>0.22060498125079619</v>
      </c>
      <c r="M385" s="131">
        <v>0.2893115601310019</v>
      </c>
      <c r="N385" s="131">
        <v>5.3475976106439616E-2</v>
      </c>
      <c r="O385" s="131">
        <v>-0.27757400216443762</v>
      </c>
      <c r="P385" s="131">
        <v>0.79017296120500768</v>
      </c>
      <c r="Q385" s="131">
        <v>0.68532900340263048</v>
      </c>
      <c r="R385" s="131">
        <v>-8.063390103853374E-2</v>
      </c>
      <c r="S385" s="131">
        <v>-0.12271437104880112</v>
      </c>
      <c r="T385" s="131">
        <v>-0.10523882233513833</v>
      </c>
      <c r="U385" s="6"/>
    </row>
    <row r="386" spans="1:21" ht="25.5">
      <c r="A386" s="89" t="s">
        <v>3859</v>
      </c>
      <c r="B386" s="89" t="s">
        <v>951</v>
      </c>
      <c r="C386" s="131">
        <v>-0.9641124102503581</v>
      </c>
      <c r="D386" s="131">
        <v>1.5896616285656195E-2</v>
      </c>
      <c r="E386" s="131">
        <v>-0.16555402497948335</v>
      </c>
      <c r="F386" s="131">
        <v>7.4798420185781866E-2</v>
      </c>
      <c r="G386" s="131">
        <v>0.14364217067462115</v>
      </c>
      <c r="H386" s="131">
        <v>-5.0699373062928932E-2</v>
      </c>
      <c r="I386" s="131">
        <v>-2.7605429265382009E-2</v>
      </c>
      <c r="J386" s="131">
        <v>0.62799381022408318</v>
      </c>
      <c r="K386" s="131">
        <v>5.0901358818569387E-2</v>
      </c>
      <c r="L386" s="131">
        <v>0.57133940383103865</v>
      </c>
      <c r="M386" s="131">
        <v>-0.11718447178947378</v>
      </c>
      <c r="N386" s="131">
        <v>-0.60197028052416146</v>
      </c>
      <c r="O386" s="131">
        <v>0.48756780100075714</v>
      </c>
      <c r="P386" s="131">
        <v>-0.5305044354846602</v>
      </c>
      <c r="Q386" s="131">
        <v>-1</v>
      </c>
      <c r="R386" s="131" t="s">
        <v>7814</v>
      </c>
      <c r="S386" s="131" t="s">
        <v>7814</v>
      </c>
      <c r="T386" s="131" t="s">
        <v>7814</v>
      </c>
      <c r="U386" s="6"/>
    </row>
    <row r="387" spans="1:21">
      <c r="A387" s="89" t="s">
        <v>3873</v>
      </c>
      <c r="B387" s="89" t="s">
        <v>953</v>
      </c>
      <c r="C387" s="131">
        <v>0.87200659192037144</v>
      </c>
      <c r="D387" s="131">
        <v>1.1275578990437962E-2</v>
      </c>
      <c r="E387" s="131">
        <v>0.38311611263127809</v>
      </c>
      <c r="F387" s="131">
        <v>0.69029373730226196</v>
      </c>
      <c r="G387" s="131">
        <v>7.8387852852255246E-2</v>
      </c>
      <c r="H387" s="131">
        <v>4.6171018828426558E-2</v>
      </c>
      <c r="I387" s="131">
        <v>-0.12256556990987155</v>
      </c>
      <c r="J387" s="131">
        <v>-0.29609739729464235</v>
      </c>
      <c r="K387" s="131">
        <v>-0.13685158979825041</v>
      </c>
      <c r="L387" s="131">
        <v>0.26902038754046464</v>
      </c>
      <c r="M387" s="131">
        <v>0.34768261972008152</v>
      </c>
      <c r="N387" s="131">
        <v>-9.0463549807506816E-4</v>
      </c>
      <c r="O387" s="131">
        <v>-0.31615440313233167</v>
      </c>
      <c r="P387" s="131">
        <v>0.67110142930965422</v>
      </c>
      <c r="Q387" s="131">
        <v>-1</v>
      </c>
      <c r="R387" s="131" t="s">
        <v>7814</v>
      </c>
      <c r="S387" s="131" t="s">
        <v>7814</v>
      </c>
      <c r="T387" s="131" t="s">
        <v>7814</v>
      </c>
      <c r="U387" s="6"/>
    </row>
    <row r="388" spans="1:21">
      <c r="A388" s="89" t="s">
        <v>3878</v>
      </c>
      <c r="B388" s="89" t="s">
        <v>955</v>
      </c>
      <c r="C388" s="131">
        <v>-0.68966112583055894</v>
      </c>
      <c r="D388" s="131">
        <v>0.93248019653045788</v>
      </c>
      <c r="E388" s="131">
        <v>0.27512728822018073</v>
      </c>
      <c r="F388" s="131">
        <v>-6.2631059741964368E-2</v>
      </c>
      <c r="G388" s="131">
        <v>0.15644895470678843</v>
      </c>
      <c r="H388" s="131">
        <v>3.6894971632312146E-2</v>
      </c>
      <c r="I388" s="131">
        <v>-1.375110706972249E-2</v>
      </c>
      <c r="J388" s="131">
        <v>3.9143861222749488E-2</v>
      </c>
      <c r="K388" s="131">
        <v>4.0312258346627772E-2</v>
      </c>
      <c r="L388" s="131">
        <v>2.8149639619880817E-2</v>
      </c>
      <c r="M388" s="131">
        <v>1.7050793224498095E-2</v>
      </c>
      <c r="N388" s="131">
        <v>0.1355668976986657</v>
      </c>
      <c r="O388" s="131">
        <v>-0.13539863628592763</v>
      </c>
      <c r="P388" s="131">
        <v>9.2889804173228452E-2</v>
      </c>
      <c r="Q388" s="131">
        <v>-1</v>
      </c>
      <c r="R388" s="131" t="s">
        <v>7814</v>
      </c>
      <c r="S388" s="131" t="s">
        <v>7814</v>
      </c>
      <c r="T388" s="131" t="s">
        <v>7814</v>
      </c>
      <c r="U388" s="6"/>
    </row>
    <row r="389" spans="1:21">
      <c r="A389" s="89" t="s">
        <v>3881</v>
      </c>
      <c r="B389" s="89" t="s">
        <v>115</v>
      </c>
      <c r="C389" s="131">
        <v>0.17098714541762861</v>
      </c>
      <c r="D389" s="131">
        <v>0.18266485813025413</v>
      </c>
      <c r="E389" s="131">
        <v>0.21124475458576364</v>
      </c>
      <c r="F389" s="131">
        <v>0.30645601834466385</v>
      </c>
      <c r="G389" s="131">
        <v>6.4356149310338395E-3</v>
      </c>
      <c r="H389" s="131">
        <v>1.8150910401641296E-2</v>
      </c>
      <c r="I389" s="131">
        <v>-7.2382567703658918E-2</v>
      </c>
      <c r="J389" s="131">
        <v>-0.16670009265850272</v>
      </c>
      <c r="K389" s="131">
        <v>6.6398829391092651E-2</v>
      </c>
      <c r="L389" s="131">
        <v>0.20063493065841032</v>
      </c>
      <c r="M389" s="131">
        <v>0.24292681682899597</v>
      </c>
      <c r="N389" s="131">
        <v>3.7643035582340278E-2</v>
      </c>
      <c r="O389" s="131">
        <v>-0.26761501970274137</v>
      </c>
      <c r="P389" s="131">
        <v>0.78796575148094639</v>
      </c>
      <c r="Q389" s="131">
        <v>2.0615692204838085</v>
      </c>
      <c r="R389" s="131">
        <v>-5.0074001645693755E-2</v>
      </c>
      <c r="S389" s="131">
        <v>-9.7343210772615429E-2</v>
      </c>
      <c r="T389" s="131">
        <v>-0.10094600901426519</v>
      </c>
      <c r="U389" s="6"/>
    </row>
    <row r="390" spans="1:21">
      <c r="A390" s="89" t="s">
        <v>3896</v>
      </c>
      <c r="B390" s="89" t="s">
        <v>959</v>
      </c>
      <c r="C390" s="131">
        <v>6.2886647857938849E-2</v>
      </c>
      <c r="D390" s="131">
        <v>0.462562795124702</v>
      </c>
      <c r="E390" s="131">
        <v>-0.59172367559855221</v>
      </c>
      <c r="F390" s="131">
        <v>-0.93128427045933282</v>
      </c>
      <c r="G390" s="131">
        <v>1.2477733775155579</v>
      </c>
      <c r="H390" s="131">
        <v>-1</v>
      </c>
      <c r="I390" s="131" t="s">
        <v>7814</v>
      </c>
      <c r="J390" s="131" t="s">
        <v>7814</v>
      </c>
      <c r="K390" s="131" t="s">
        <v>7814</v>
      </c>
      <c r="L390" s="131" t="s">
        <v>7814</v>
      </c>
      <c r="M390" s="131" t="s">
        <v>7814</v>
      </c>
      <c r="N390" s="131" t="s">
        <v>7814</v>
      </c>
      <c r="O390" s="131" t="s">
        <v>7814</v>
      </c>
      <c r="P390" s="131">
        <v>-3.8762160857354289E-2</v>
      </c>
      <c r="Q390" s="131">
        <v>-1</v>
      </c>
      <c r="R390" s="131" t="s">
        <v>7814</v>
      </c>
      <c r="S390" s="131" t="s">
        <v>7814</v>
      </c>
      <c r="T390" s="131" t="s">
        <v>7814</v>
      </c>
      <c r="U390" s="6"/>
    </row>
    <row r="391" spans="1:21">
      <c r="A391" s="89" t="s">
        <v>3901</v>
      </c>
      <c r="B391" s="89" t="s">
        <v>961</v>
      </c>
      <c r="C391" s="131">
        <v>-6.4933303453853508E-3</v>
      </c>
      <c r="D391" s="131">
        <v>0.18529715626862764</v>
      </c>
      <c r="E391" s="131">
        <v>0.67713005058914999</v>
      </c>
      <c r="F391" s="131">
        <v>0.5596923808037495</v>
      </c>
      <c r="G391" s="131">
        <v>0.49225522061641924</v>
      </c>
      <c r="H391" s="131">
        <v>-0.12860024050065677</v>
      </c>
      <c r="I391" s="131">
        <v>-0.10303015656422398</v>
      </c>
      <c r="J391" s="131">
        <v>3.4193462592675639E-2</v>
      </c>
      <c r="K391" s="131">
        <v>6.4155796945043253E-2</v>
      </c>
      <c r="L391" s="131">
        <v>-4.7567223136107284E-2</v>
      </c>
      <c r="M391" s="131">
        <v>0.20165972746763372</v>
      </c>
      <c r="N391" s="131">
        <v>0.97396293089461139</v>
      </c>
      <c r="O391" s="131">
        <v>-9.9531563852901406E-2</v>
      </c>
      <c r="P391" s="131">
        <v>1.4286706043285076</v>
      </c>
      <c r="Q391" s="131">
        <v>1.1316567496206189</v>
      </c>
      <c r="R391" s="131">
        <v>-0.24779774251833686</v>
      </c>
      <c r="S391" s="131">
        <v>-0.30458505978903205</v>
      </c>
      <c r="T391" s="131">
        <v>-0.14063193078234379</v>
      </c>
      <c r="U391" s="6"/>
    </row>
    <row r="392" spans="1:21" ht="25.5">
      <c r="A392" s="89" t="s">
        <v>3933</v>
      </c>
      <c r="B392" s="89" t="s">
        <v>3934</v>
      </c>
      <c r="C392" s="131">
        <v>0.1236959282420993</v>
      </c>
      <c r="D392" s="131">
        <v>0.30634792379889819</v>
      </c>
      <c r="E392" s="131">
        <v>9.7525261119288942E-3</v>
      </c>
      <c r="F392" s="131">
        <v>0.49689800751896551</v>
      </c>
      <c r="G392" s="131">
        <v>0.11381205198857547</v>
      </c>
      <c r="H392" s="131">
        <v>6.1207461106836281E-2</v>
      </c>
      <c r="I392" s="131">
        <v>-0.47161531271777635</v>
      </c>
      <c r="J392" s="131">
        <v>0.18197555061241077</v>
      </c>
      <c r="K392" s="131">
        <v>0.28845332254811828</v>
      </c>
      <c r="L392" s="131">
        <v>-0.47064690573629575</v>
      </c>
      <c r="M392" s="131">
        <v>8.8977041800921475E-2</v>
      </c>
      <c r="N392" s="131">
        <v>0.38072105723341076</v>
      </c>
      <c r="O392" s="131">
        <v>-0.25247785140539691</v>
      </c>
      <c r="P392" s="131">
        <v>0.41708506822406299</v>
      </c>
      <c r="Q392" s="131">
        <v>-0.37714886762420263</v>
      </c>
      <c r="R392" s="131">
        <v>0.87502786008085121</v>
      </c>
      <c r="S392" s="131">
        <v>-0.49714881394864008</v>
      </c>
      <c r="T392" s="131">
        <v>0.52019660642253662</v>
      </c>
      <c r="U392" s="6"/>
    </row>
    <row r="393" spans="1:21">
      <c r="A393" s="89" t="s">
        <v>3940</v>
      </c>
      <c r="B393" s="89" t="s">
        <v>2861</v>
      </c>
      <c r="C393" s="131">
        <v>3.6057557837324783E-2</v>
      </c>
      <c r="D393" s="131">
        <v>6.7201119098451612E-2</v>
      </c>
      <c r="E393" s="131">
        <v>0.24775079072097883</v>
      </c>
      <c r="F393" s="131">
        <v>3.9842020284089674E-2</v>
      </c>
      <c r="G393" s="131">
        <v>5.0950825304113323E-2</v>
      </c>
      <c r="H393" s="131">
        <v>0.31600396814836862</v>
      </c>
      <c r="I393" s="131">
        <v>8.8600848104404051E-2</v>
      </c>
      <c r="J393" s="131">
        <v>0.13540735954407923</v>
      </c>
      <c r="K393" s="131">
        <v>-0.16485439270668167</v>
      </c>
      <c r="L393" s="131">
        <v>-7.5278721606436672E-2</v>
      </c>
      <c r="M393" s="131">
        <v>7.3062931141781196E-2</v>
      </c>
      <c r="N393" s="131">
        <v>9.4424497800330354E-2</v>
      </c>
      <c r="O393" s="131">
        <v>-9.8287074649723305E-3</v>
      </c>
      <c r="P393" s="131">
        <v>0.1146475867957415</v>
      </c>
      <c r="Q393" s="131">
        <v>0.15734181966456728</v>
      </c>
      <c r="R393" s="131">
        <v>0.15006734639147434</v>
      </c>
      <c r="S393" s="131">
        <v>6.9238003068558429E-2</v>
      </c>
      <c r="T393" s="131">
        <v>-2.3436429837441007E-2</v>
      </c>
      <c r="U393" s="6"/>
    </row>
    <row r="394" spans="1:21">
      <c r="A394" s="89" t="s">
        <v>3941</v>
      </c>
      <c r="B394" s="89" t="s">
        <v>964</v>
      </c>
      <c r="C394" s="131">
        <v>0.15209887244550813</v>
      </c>
      <c r="D394" s="131">
        <v>0.23963216274100763</v>
      </c>
      <c r="E394" s="131">
        <v>8.316248746790933E-3</v>
      </c>
      <c r="F394" s="131">
        <v>0.11561421141751804</v>
      </c>
      <c r="G394" s="131">
        <v>6.554226727658663E-2</v>
      </c>
      <c r="H394" s="131">
        <v>0.15658569839388625</v>
      </c>
      <c r="I394" s="131">
        <v>6.853950287587085E-2</v>
      </c>
      <c r="J394" s="131">
        <v>2.2382864096271771E-2</v>
      </c>
      <c r="K394" s="131">
        <v>1.6733575159553427E-2</v>
      </c>
      <c r="L394" s="131">
        <v>8.3155874220324222E-2</v>
      </c>
      <c r="M394" s="131">
        <v>6.3675695903667062E-2</v>
      </c>
      <c r="N394" s="131">
        <v>0.14233687106531323</v>
      </c>
      <c r="O394" s="131">
        <v>-6.0963851020809368E-2</v>
      </c>
      <c r="P394" s="131">
        <v>0.21312355242539072</v>
      </c>
      <c r="Q394" s="131">
        <v>0.14230793925557306</v>
      </c>
      <c r="R394" s="131">
        <v>0.13934825623529057</v>
      </c>
      <c r="S394" s="131">
        <v>0.14852550417894372</v>
      </c>
      <c r="T394" s="131">
        <v>0.2479554809234305</v>
      </c>
      <c r="U394" s="6"/>
    </row>
    <row r="395" spans="1:21">
      <c r="A395" s="89" t="s">
        <v>3976</v>
      </c>
      <c r="B395" s="89" t="s">
        <v>176</v>
      </c>
      <c r="C395" s="131">
        <v>-0.2052208065383937</v>
      </c>
      <c r="D395" s="131">
        <v>-0.25046169883626324</v>
      </c>
      <c r="E395" s="131">
        <v>0.13466282515531813</v>
      </c>
      <c r="F395" s="131">
        <v>-9.1777179087974559E-2</v>
      </c>
      <c r="G395" s="131">
        <v>0.22033024800488454</v>
      </c>
      <c r="H395" s="131">
        <v>0.36925157554711463</v>
      </c>
      <c r="I395" s="131">
        <v>1.7006816130920033E-2</v>
      </c>
      <c r="J395" s="131">
        <v>0.11976852392127846</v>
      </c>
      <c r="K395" s="131">
        <v>-0.50851993484379365</v>
      </c>
      <c r="L395" s="131">
        <v>8.9099770277641932E-2</v>
      </c>
      <c r="M395" s="131">
        <v>7.8896451083945829E-2</v>
      </c>
      <c r="N395" s="131">
        <v>-7.2724953385593927E-2</v>
      </c>
      <c r="O395" s="131">
        <v>0.11957540236508879</v>
      </c>
      <c r="P395" s="131">
        <v>4.4081606154789288E-2</v>
      </c>
      <c r="Q395" s="131">
        <v>8.7095189966135633E-2</v>
      </c>
      <c r="R395" s="131">
        <v>0.17536918225956089</v>
      </c>
      <c r="S395" s="131">
        <v>0.14103634289931644</v>
      </c>
      <c r="T395" s="131">
        <v>9.1702493653253572E-2</v>
      </c>
      <c r="U395" s="6"/>
    </row>
    <row r="396" spans="1:21">
      <c r="A396" s="89" t="s">
        <v>4001</v>
      </c>
      <c r="B396" s="89" t="s">
        <v>129</v>
      </c>
      <c r="C396" s="131">
        <v>-0.11000191946012194</v>
      </c>
      <c r="D396" s="131">
        <v>0.20502640008886863</v>
      </c>
      <c r="E396" s="131">
        <v>0.13719451309027586</v>
      </c>
      <c r="F396" s="131">
        <v>-0.24805462916534238</v>
      </c>
      <c r="G396" s="131">
        <v>-0.25491315027252814</v>
      </c>
      <c r="H396" s="131">
        <v>-0.16392222391493072</v>
      </c>
      <c r="I396" s="131">
        <v>6.4993847273156824E-2</v>
      </c>
      <c r="J396" s="131">
        <v>-6.2470799526813225E-2</v>
      </c>
      <c r="K396" s="131">
        <v>2.7750831426626377E-2</v>
      </c>
      <c r="L396" s="131">
        <v>0.15953901812592775</v>
      </c>
      <c r="M396" s="131">
        <v>1.3721655063638503</v>
      </c>
      <c r="N396" s="131">
        <v>8.2403480469819712E-2</v>
      </c>
      <c r="O396" s="131">
        <v>-0.12613672619506899</v>
      </c>
      <c r="P396" s="131">
        <v>0.18589848410194332</v>
      </c>
      <c r="Q396" s="131">
        <v>0.12046856399266526</v>
      </c>
      <c r="R396" s="131">
        <v>0.16529395203722053</v>
      </c>
      <c r="S396" s="131">
        <v>0.212926145289978</v>
      </c>
      <c r="T396" s="131">
        <v>0.20646264289638952</v>
      </c>
      <c r="U396" s="6"/>
    </row>
    <row r="397" spans="1:21" ht="25.5">
      <c r="A397" s="89" t="s">
        <v>4072</v>
      </c>
      <c r="B397" s="89" t="s">
        <v>1186</v>
      </c>
      <c r="C397" s="131">
        <v>-0.29492283795920149</v>
      </c>
      <c r="D397" s="131">
        <v>2.8982319990305903</v>
      </c>
      <c r="E397" s="131">
        <v>4.860847089171858</v>
      </c>
      <c r="F397" s="131">
        <v>-1.8111906187161964E-2</v>
      </c>
      <c r="G397" s="131">
        <v>-0.90373562639986005</v>
      </c>
      <c r="H397" s="131">
        <v>0.2488904235892373</v>
      </c>
      <c r="I397" s="131">
        <v>0.10747438956802902</v>
      </c>
      <c r="J397" s="131">
        <v>0.12313346057115959</v>
      </c>
      <c r="K397" s="131">
        <v>1.8393118116719398E-2</v>
      </c>
      <c r="L397" s="131">
        <v>6.812169363493048E-3</v>
      </c>
      <c r="M397" s="131">
        <v>0.4000041934681946</v>
      </c>
      <c r="N397" s="131">
        <v>-2.9040371993324765E-2</v>
      </c>
      <c r="O397" s="131">
        <v>-2.0203067061558388E-2</v>
      </c>
      <c r="P397" s="131">
        <v>0.14777581472555901</v>
      </c>
      <c r="Q397" s="131">
        <v>0.16468939489882373</v>
      </c>
      <c r="R397" s="131">
        <v>0.24901454065966111</v>
      </c>
      <c r="S397" s="131">
        <v>0.10442190165315601</v>
      </c>
      <c r="T397" s="131">
        <v>9.3832650210647947E-2</v>
      </c>
      <c r="U397" s="6"/>
    </row>
    <row r="398" spans="1:21">
      <c r="A398" s="89" t="s">
        <v>4079</v>
      </c>
      <c r="B398" s="89" t="s">
        <v>1024</v>
      </c>
      <c r="C398" s="131">
        <v>4.4131270703476E-2</v>
      </c>
      <c r="D398" s="131">
        <v>-3.1827095581445919E-2</v>
      </c>
      <c r="E398" s="131">
        <v>5.6329318521173288E-2</v>
      </c>
      <c r="F398" s="131">
        <v>6.9519147477093091E-2</v>
      </c>
      <c r="G398" s="131">
        <v>-6.6820121724658232E-2</v>
      </c>
      <c r="H398" s="131">
        <v>-1.064604857128526E-2</v>
      </c>
      <c r="I398" s="131">
        <v>0.11360004564111392</v>
      </c>
      <c r="J398" s="131">
        <v>0.28612475079369393</v>
      </c>
      <c r="K398" s="131">
        <v>-0.382778060984998</v>
      </c>
      <c r="L398" s="131">
        <v>-9.6344893211948612E-2</v>
      </c>
      <c r="M398" s="131">
        <v>9.8281524182835867E-2</v>
      </c>
      <c r="N398" s="131">
        <v>8.7154964873508156E-2</v>
      </c>
      <c r="O398" s="131">
        <v>6.3146867106184557E-2</v>
      </c>
      <c r="P398" s="131">
        <v>9.777682241266028E-2</v>
      </c>
      <c r="Q398" s="131">
        <v>0.16968456009207689</v>
      </c>
      <c r="R398" s="131">
        <v>0.18726120307647909</v>
      </c>
      <c r="S398" s="131">
        <v>9.6888398150910549E-2</v>
      </c>
      <c r="T398" s="131">
        <v>-1.7719635266717222E-2</v>
      </c>
      <c r="U398" s="6"/>
    </row>
    <row r="399" spans="1:21">
      <c r="A399" s="89" t="s">
        <v>4088</v>
      </c>
      <c r="B399" s="89" t="s">
        <v>1026</v>
      </c>
      <c r="C399" s="131" t="s">
        <v>7814</v>
      </c>
      <c r="D399" s="131" t="s">
        <v>7814</v>
      </c>
      <c r="E399" s="131" t="s">
        <v>7814</v>
      </c>
      <c r="F399" s="131" t="s">
        <v>7814</v>
      </c>
      <c r="G399" s="131" t="s">
        <v>7814</v>
      </c>
      <c r="H399" s="131" t="s">
        <v>7814</v>
      </c>
      <c r="I399" s="131" t="s">
        <v>7814</v>
      </c>
      <c r="J399" s="131" t="s">
        <v>7814</v>
      </c>
      <c r="K399" s="131" t="s">
        <v>7814</v>
      </c>
      <c r="L399" s="131" t="s">
        <v>7814</v>
      </c>
      <c r="M399" s="131" t="s">
        <v>7814</v>
      </c>
      <c r="N399" s="131" t="s">
        <v>7814</v>
      </c>
      <c r="O399" s="131" t="s">
        <v>7814</v>
      </c>
      <c r="P399" s="131" t="s">
        <v>7814</v>
      </c>
      <c r="Q399" s="131" t="s">
        <v>7814</v>
      </c>
      <c r="R399" s="131" t="s">
        <v>7814</v>
      </c>
      <c r="S399" s="131" t="s">
        <v>7814</v>
      </c>
      <c r="T399" s="131" t="s">
        <v>7814</v>
      </c>
      <c r="U399" s="6"/>
    </row>
    <row r="400" spans="1:21">
      <c r="A400" s="89" t="s">
        <v>4093</v>
      </c>
      <c r="B400" s="89" t="s">
        <v>1028</v>
      </c>
      <c r="C400" s="131">
        <v>0.116073244333736</v>
      </c>
      <c r="D400" s="131">
        <v>0.1579765693584001</v>
      </c>
      <c r="E400" s="131">
        <v>-3.0605870017914594E-2</v>
      </c>
      <c r="F400" s="131">
        <v>4.6819748067654432E-2</v>
      </c>
      <c r="G400" s="131">
        <v>9.6290885308132568E-2</v>
      </c>
      <c r="H400" s="131">
        <v>-2.3055292571708907E-2</v>
      </c>
      <c r="I400" s="131">
        <v>0.110303433389634</v>
      </c>
      <c r="J400" s="131">
        <v>3.5912962881849531E-2</v>
      </c>
      <c r="K400" s="131">
        <v>9.0215066501033281E-2</v>
      </c>
      <c r="L400" s="131">
        <v>0.44836637919161193</v>
      </c>
      <c r="M400" s="131">
        <v>9.0200680287912727E-2</v>
      </c>
      <c r="N400" s="131">
        <v>-5.3162978911929226E-3</v>
      </c>
      <c r="O400" s="131">
        <v>1.8771441975181657E-2</v>
      </c>
      <c r="P400" s="131">
        <v>0.12102467240632664</v>
      </c>
      <c r="Q400" s="131">
        <v>1.6896482992585504E-3</v>
      </c>
      <c r="R400" s="131">
        <v>0.16928365577552307</v>
      </c>
      <c r="S400" s="131">
        <v>0.11359546390205022</v>
      </c>
      <c r="T400" s="131">
        <v>2.9429550744583508E-2</v>
      </c>
      <c r="U400" s="6"/>
    </row>
    <row r="401" spans="1:21">
      <c r="A401" s="89" t="s">
        <v>4099</v>
      </c>
      <c r="B401" s="89" t="s">
        <v>1030</v>
      </c>
      <c r="C401" s="131" t="s">
        <v>7814</v>
      </c>
      <c r="D401" s="131" t="s">
        <v>7814</v>
      </c>
      <c r="E401" s="131" t="s">
        <v>7814</v>
      </c>
      <c r="F401" s="131" t="s">
        <v>7814</v>
      </c>
      <c r="G401" s="131" t="s">
        <v>7814</v>
      </c>
      <c r="H401" s="131" t="s">
        <v>7814</v>
      </c>
      <c r="I401" s="131" t="s">
        <v>7814</v>
      </c>
      <c r="J401" s="131" t="s">
        <v>7814</v>
      </c>
      <c r="K401" s="131" t="s">
        <v>7814</v>
      </c>
      <c r="L401" s="131" t="s">
        <v>7814</v>
      </c>
      <c r="M401" s="131" t="s">
        <v>7814</v>
      </c>
      <c r="N401" s="131" t="s">
        <v>7814</v>
      </c>
      <c r="O401" s="131" t="s">
        <v>7814</v>
      </c>
      <c r="P401" s="131" t="s">
        <v>7814</v>
      </c>
      <c r="Q401" s="131" t="s">
        <v>7814</v>
      </c>
      <c r="R401" s="131" t="s">
        <v>7814</v>
      </c>
      <c r="S401" s="131" t="s">
        <v>7814</v>
      </c>
      <c r="T401" s="131" t="s">
        <v>7814</v>
      </c>
      <c r="U401" s="6"/>
    </row>
    <row r="402" spans="1:21">
      <c r="A402" s="89" t="s">
        <v>4121</v>
      </c>
      <c r="B402" s="89" t="s">
        <v>1032</v>
      </c>
      <c r="C402" s="131">
        <v>-0.41873638108192457</v>
      </c>
      <c r="D402" s="131">
        <v>-0.12146979567176819</v>
      </c>
      <c r="E402" s="131">
        <v>-0.3146532579010014</v>
      </c>
      <c r="F402" s="131">
        <v>1.2728087724439026</v>
      </c>
      <c r="G402" s="131">
        <v>8.100317092618381E-3</v>
      </c>
      <c r="H402" s="131">
        <v>0.31159636410759428</v>
      </c>
      <c r="I402" s="131">
        <v>-0.93784452864365453</v>
      </c>
      <c r="J402" s="131">
        <v>1.484642374493971</v>
      </c>
      <c r="K402" s="131">
        <v>5.5459793940053395</v>
      </c>
      <c r="L402" s="131">
        <v>-0.41442844669691803</v>
      </c>
      <c r="M402" s="131">
        <v>-3.2359792537201226E-2</v>
      </c>
      <c r="N402" s="131">
        <v>-0.99167801147906165</v>
      </c>
      <c r="O402" s="131">
        <v>-1</v>
      </c>
      <c r="P402" s="131" t="s">
        <v>7814</v>
      </c>
      <c r="Q402" s="131">
        <v>0.16272538745582876</v>
      </c>
      <c r="R402" s="131">
        <v>7.6416483841840108</v>
      </c>
      <c r="S402" s="131">
        <v>5.2180896436273549E-3</v>
      </c>
      <c r="T402" s="131">
        <v>-0.66333579102749485</v>
      </c>
      <c r="U402" s="6"/>
    </row>
    <row r="403" spans="1:21">
      <c r="A403" s="89" t="s">
        <v>4128</v>
      </c>
      <c r="B403" s="89" t="s">
        <v>966</v>
      </c>
      <c r="C403" s="131">
        <v>2.0413444489066235E-2</v>
      </c>
      <c r="D403" s="131">
        <v>0.70601755398035415</v>
      </c>
      <c r="E403" s="131">
        <v>-5.4932751136298252E-2</v>
      </c>
      <c r="F403" s="131">
        <v>0.20918282041596648</v>
      </c>
      <c r="G403" s="131">
        <v>8.229296811535991E-2</v>
      </c>
      <c r="H403" s="131">
        <v>1.163559753203717</v>
      </c>
      <c r="I403" s="131">
        <v>0.21447446404243853</v>
      </c>
      <c r="J403" s="131">
        <v>0.3270498257799892</v>
      </c>
      <c r="K403" s="131">
        <v>-2.9507840378203642E-2</v>
      </c>
      <c r="L403" s="131">
        <v>4.7211765211174095E-2</v>
      </c>
      <c r="M403" s="131">
        <v>9.8977016937654039E-2</v>
      </c>
      <c r="N403" s="131">
        <v>0.1547003866883967</v>
      </c>
      <c r="O403" s="131">
        <v>-5.2483862973201956E-2</v>
      </c>
      <c r="P403" s="131">
        <v>9.6175531731046204E-2</v>
      </c>
      <c r="Q403" s="131">
        <v>0.16347657264638848</v>
      </c>
      <c r="R403" s="131">
        <v>0.1016470465914916</v>
      </c>
      <c r="S403" s="131">
        <v>-1.4724756357797353E-2</v>
      </c>
      <c r="T403" s="131">
        <v>3.6228015342030191E-2</v>
      </c>
      <c r="U403" s="6"/>
    </row>
    <row r="404" spans="1:21">
      <c r="A404" s="89" t="s">
        <v>4143</v>
      </c>
      <c r="B404" s="89" t="s">
        <v>980</v>
      </c>
      <c r="C404" s="131">
        <v>9.8957338747305057E-2</v>
      </c>
      <c r="D404" s="131">
        <v>0.12829904742981135</v>
      </c>
      <c r="E404" s="131">
        <v>-0.23161033823942478</v>
      </c>
      <c r="F404" s="131">
        <v>-8.9920273097070957E-2</v>
      </c>
      <c r="G404" s="131">
        <v>0.11425570017974351</v>
      </c>
      <c r="H404" s="131">
        <v>0.16684658578094802</v>
      </c>
      <c r="I404" s="131">
        <v>-2.0539384318645881E-2</v>
      </c>
      <c r="J404" s="131">
        <v>0.30554355451576742</v>
      </c>
      <c r="K404" s="131">
        <v>-0.52477738854202838</v>
      </c>
      <c r="L404" s="131">
        <v>0.20863956244995818</v>
      </c>
      <c r="M404" s="131">
        <v>0.1051853159241336</v>
      </c>
      <c r="N404" s="131">
        <v>0.76336008153487533</v>
      </c>
      <c r="O404" s="131">
        <v>-0.18898079758064568</v>
      </c>
      <c r="P404" s="131">
        <v>2.5045259909741491E-2</v>
      </c>
      <c r="Q404" s="131">
        <v>3.7242204521388267E-3</v>
      </c>
      <c r="R404" s="131">
        <v>-0.32993983904871271</v>
      </c>
      <c r="S404" s="131">
        <v>0.31733592276845313</v>
      </c>
      <c r="T404" s="131">
        <v>-2.8371654467917094E-2</v>
      </c>
      <c r="U404" s="6"/>
    </row>
    <row r="405" spans="1:21">
      <c r="A405" s="89" t="s">
        <v>4158</v>
      </c>
      <c r="B405" s="89" t="s">
        <v>1034</v>
      </c>
      <c r="C405" s="131">
        <v>0.21223889509112825</v>
      </c>
      <c r="D405" s="131">
        <v>-3.6443784497109721E-2</v>
      </c>
      <c r="E405" s="131">
        <v>0.14504918521570209</v>
      </c>
      <c r="F405" s="131">
        <v>-8.4039948655461827E-2</v>
      </c>
      <c r="G405" s="131">
        <v>-0.1984781515991535</v>
      </c>
      <c r="H405" s="131">
        <v>0.20894563094894081</v>
      </c>
      <c r="I405" s="131">
        <v>-0.50559322255079975</v>
      </c>
      <c r="J405" s="131">
        <v>0.17434103028140546</v>
      </c>
      <c r="K405" s="131">
        <v>1.6754377406315246E-2</v>
      </c>
      <c r="L405" s="131">
        <v>4.751569257354582E-2</v>
      </c>
      <c r="M405" s="131">
        <v>9.3796413991136252E-3</v>
      </c>
      <c r="N405" s="131">
        <v>-0.10151540090590394</v>
      </c>
      <c r="O405" s="131">
        <v>-6.9531198759227086E-2</v>
      </c>
      <c r="P405" s="131">
        <v>0.23675931081624557</v>
      </c>
      <c r="Q405" s="131">
        <v>0.2704690911130927</v>
      </c>
      <c r="R405" s="131">
        <v>-0.15528767902763019</v>
      </c>
      <c r="S405" s="131">
        <v>0.18301776684531368</v>
      </c>
      <c r="T405" s="131">
        <v>0.38325459633543674</v>
      </c>
      <c r="U405" s="6"/>
    </row>
    <row r="406" spans="1:21">
      <c r="A406" s="89" t="s">
        <v>4174</v>
      </c>
      <c r="B406" s="89" t="s">
        <v>968</v>
      </c>
      <c r="C406" s="131">
        <v>-0.16937020582686901</v>
      </c>
      <c r="D406" s="131">
        <v>-0.13839885731364077</v>
      </c>
      <c r="E406" s="131">
        <v>0.66100900297127252</v>
      </c>
      <c r="F406" s="131">
        <v>-1</v>
      </c>
      <c r="G406" s="131" t="s">
        <v>7814</v>
      </c>
      <c r="H406" s="131">
        <v>1.0535049171087074</v>
      </c>
      <c r="I406" s="131">
        <v>1.9155555336720642E-3</v>
      </c>
      <c r="J406" s="131">
        <v>0.2015148124114774</v>
      </c>
      <c r="K406" s="131">
        <v>0.43317074450979387</v>
      </c>
      <c r="L406" s="131">
        <v>3.5951079801063379E-2</v>
      </c>
      <c r="M406" s="131">
        <v>-1</v>
      </c>
      <c r="N406" s="131" t="s">
        <v>7814</v>
      </c>
      <c r="O406" s="131" t="s">
        <v>7814</v>
      </c>
      <c r="P406" s="131" t="s">
        <v>7814</v>
      </c>
      <c r="Q406" s="131" t="s">
        <v>7814</v>
      </c>
      <c r="R406" s="131" t="s">
        <v>7814</v>
      </c>
      <c r="S406" s="131" t="s">
        <v>7814</v>
      </c>
      <c r="T406" s="131" t="s">
        <v>7814</v>
      </c>
      <c r="U406" s="6"/>
    </row>
    <row r="407" spans="1:21">
      <c r="A407" s="89" t="s">
        <v>4191</v>
      </c>
      <c r="B407" s="89" t="s">
        <v>970</v>
      </c>
      <c r="C407" s="131">
        <v>0.21083187214158072</v>
      </c>
      <c r="D407" s="131">
        <v>2.2987970226868715E-3</v>
      </c>
      <c r="E407" s="131">
        <v>2.0491806130571222E-2</v>
      </c>
      <c r="F407" s="131">
        <v>8.3329232923739616E-2</v>
      </c>
      <c r="G407" s="131">
        <v>-3.9052216591204392E-3</v>
      </c>
      <c r="H407" s="131">
        <v>5.9074027154060849E-2</v>
      </c>
      <c r="I407" s="131">
        <v>-7.4534593158832596E-3</v>
      </c>
      <c r="J407" s="131">
        <v>5.0864699262275881E-2</v>
      </c>
      <c r="K407" s="131">
        <v>-4.2320969061448555E-2</v>
      </c>
      <c r="L407" s="131">
        <v>-0.1503120077038953</v>
      </c>
      <c r="M407" s="131">
        <v>5.113427696854167E-2</v>
      </c>
      <c r="N407" s="131">
        <v>-3.047456476446897E-2</v>
      </c>
      <c r="O407" s="131">
        <v>-0.51061106577909765</v>
      </c>
      <c r="P407" s="131">
        <v>0.35682324463923321</v>
      </c>
      <c r="Q407" s="131">
        <v>0.88137300898189164</v>
      </c>
      <c r="R407" s="131">
        <v>8.4844380059925451E-2</v>
      </c>
      <c r="S407" s="131">
        <v>2.5617595498577783E-2</v>
      </c>
      <c r="T407" s="131">
        <v>5.5509681833774215E-2</v>
      </c>
      <c r="U407" s="6"/>
    </row>
    <row r="408" spans="1:21">
      <c r="A408" s="89" t="s">
        <v>7701</v>
      </c>
      <c r="B408" s="89" t="s">
        <v>7749</v>
      </c>
      <c r="C408" s="131">
        <v>0.29120644362256365</v>
      </c>
      <c r="D408" s="131">
        <v>6.3428601805215923E-2</v>
      </c>
      <c r="E408" s="131">
        <v>-0.10034916004648908</v>
      </c>
      <c r="F408" s="131">
        <v>9.061141875005907E-2</v>
      </c>
      <c r="G408" s="131">
        <v>0.14484269516807236</v>
      </c>
      <c r="H408" s="131">
        <v>2.6612570643777866E-2</v>
      </c>
      <c r="I408" s="131">
        <v>-1.613949953622229E-2</v>
      </c>
      <c r="J408" s="131">
        <v>8.699626416798556E-2</v>
      </c>
      <c r="K408" s="131">
        <v>0.2127135916515861</v>
      </c>
      <c r="L408" s="131">
        <v>-0.60890032518750803</v>
      </c>
      <c r="M408" s="131">
        <v>-1</v>
      </c>
      <c r="N408" s="131" t="s">
        <v>7814</v>
      </c>
      <c r="O408" s="131" t="s">
        <v>7814</v>
      </c>
      <c r="P408" s="131" t="s">
        <v>7814</v>
      </c>
      <c r="Q408" s="131" t="s">
        <v>7814</v>
      </c>
      <c r="R408" s="131" t="s">
        <v>7814</v>
      </c>
      <c r="S408" s="131" t="s">
        <v>7814</v>
      </c>
      <c r="T408" s="131" t="s">
        <v>7814</v>
      </c>
      <c r="U408" s="6"/>
    </row>
    <row r="409" spans="1:21">
      <c r="A409" s="89" t="s">
        <v>4202</v>
      </c>
      <c r="B409" s="89" t="s">
        <v>215</v>
      </c>
      <c r="C409" s="131">
        <v>-1</v>
      </c>
      <c r="D409" s="131" t="s">
        <v>7814</v>
      </c>
      <c r="E409" s="131" t="s">
        <v>7814</v>
      </c>
      <c r="F409" s="131" t="s">
        <v>7814</v>
      </c>
      <c r="G409" s="131" t="s">
        <v>7814</v>
      </c>
      <c r="H409" s="131" t="s">
        <v>7814</v>
      </c>
      <c r="I409" s="131" t="s">
        <v>7814</v>
      </c>
      <c r="J409" s="131" t="s">
        <v>7814</v>
      </c>
      <c r="K409" s="131" t="s">
        <v>7814</v>
      </c>
      <c r="L409" s="131" t="s">
        <v>7814</v>
      </c>
      <c r="M409" s="131" t="s">
        <v>7814</v>
      </c>
      <c r="N409" s="131" t="s">
        <v>7814</v>
      </c>
      <c r="O409" s="131" t="s">
        <v>7814</v>
      </c>
      <c r="P409" s="131" t="s">
        <v>7814</v>
      </c>
      <c r="Q409" s="131" t="s">
        <v>7814</v>
      </c>
      <c r="R409" s="131" t="s">
        <v>7814</v>
      </c>
      <c r="S409" s="131" t="s">
        <v>7814</v>
      </c>
      <c r="T409" s="131" t="s">
        <v>7814</v>
      </c>
      <c r="U409" s="6"/>
    </row>
    <row r="410" spans="1:21">
      <c r="A410" s="89" t="s">
        <v>4213</v>
      </c>
      <c r="B410" s="89" t="s">
        <v>974</v>
      </c>
      <c r="C410" s="131">
        <v>0.1937563419633157</v>
      </c>
      <c r="D410" s="131">
        <v>0.35760094757128447</v>
      </c>
      <c r="E410" s="131">
        <v>-0.24314910849422744</v>
      </c>
      <c r="F410" s="131">
        <v>0.10262161474440812</v>
      </c>
      <c r="G410" s="131">
        <v>3.1733448507679194</v>
      </c>
      <c r="H410" s="131">
        <v>0.25673173315096598</v>
      </c>
      <c r="I410" s="131">
        <v>4.3736429327884574E-2</v>
      </c>
      <c r="J410" s="131">
        <v>3.3294086723139271E-2</v>
      </c>
      <c r="K410" s="131">
        <v>-0.37916899559094441</v>
      </c>
      <c r="L410" s="131">
        <v>1.8881621381575675E-2</v>
      </c>
      <c r="M410" s="131">
        <v>7.41082565113933E-2</v>
      </c>
      <c r="N410" s="131">
        <v>7.3752129775706443E-2</v>
      </c>
      <c r="O410" s="131">
        <v>9.9120780919530249E-2</v>
      </c>
      <c r="P410" s="131">
        <v>0.13440851763097794</v>
      </c>
      <c r="Q410" s="131">
        <v>0.18582559280875688</v>
      </c>
      <c r="R410" s="131">
        <v>0.15240297064429909</v>
      </c>
      <c r="S410" s="131">
        <v>0.17878371475333887</v>
      </c>
      <c r="T410" s="131">
        <v>-0.28717583581410427</v>
      </c>
      <c r="U410" s="6"/>
    </row>
    <row r="411" spans="1:21">
      <c r="A411" s="89" t="s">
        <v>4226</v>
      </c>
      <c r="B411" s="89" t="s">
        <v>976</v>
      </c>
      <c r="C411" s="131">
        <v>0.12647717098884148</v>
      </c>
      <c r="D411" s="131">
        <v>9.093612801146822E-2</v>
      </c>
      <c r="E411" s="131">
        <v>-0.37726553618950609</v>
      </c>
      <c r="F411" s="131">
        <v>-0.44593061482495044</v>
      </c>
      <c r="G411" s="131">
        <v>0.18149868435129446</v>
      </c>
      <c r="H411" s="131">
        <v>1.5168411571265827</v>
      </c>
      <c r="I411" s="131">
        <v>7.5181877524368668E-2</v>
      </c>
      <c r="J411" s="131">
        <v>0.42181492815233468</v>
      </c>
      <c r="K411" s="131">
        <v>-8.1458482693353096E-2</v>
      </c>
      <c r="L411" s="131">
        <v>-0.13340113912735085</v>
      </c>
      <c r="M411" s="131">
        <v>0.10114323654513857</v>
      </c>
      <c r="N411" s="131">
        <v>7.7857170735917691E-3</v>
      </c>
      <c r="O411" s="131">
        <v>-0.4044113044801747</v>
      </c>
      <c r="P411" s="131">
        <v>0.95155075526135247</v>
      </c>
      <c r="Q411" s="131">
        <v>0.55417843010175805</v>
      </c>
      <c r="R411" s="131">
        <v>8.1561031469670864E-2</v>
      </c>
      <c r="S411" s="131">
        <v>-1</v>
      </c>
      <c r="T411" s="131" t="s">
        <v>7814</v>
      </c>
      <c r="U411" s="6"/>
    </row>
    <row r="412" spans="1:21">
      <c r="A412" s="89" t="s">
        <v>4243</v>
      </c>
      <c r="B412" s="89" t="s">
        <v>978</v>
      </c>
      <c r="C412" s="131" t="s">
        <v>7814</v>
      </c>
      <c r="D412" s="131">
        <v>-1</v>
      </c>
      <c r="E412" s="131" t="s">
        <v>7814</v>
      </c>
      <c r="F412" s="131">
        <v>-0.89716482460355595</v>
      </c>
      <c r="G412" s="131">
        <v>0.67757009345794383</v>
      </c>
      <c r="H412" s="131">
        <v>257.59052924791087</v>
      </c>
      <c r="I412" s="131">
        <v>18.792209750737875</v>
      </c>
      <c r="J412" s="131">
        <v>-0.75921660616417852</v>
      </c>
      <c r="K412" s="131">
        <v>1.3113335277218345</v>
      </c>
      <c r="L412" s="131">
        <v>-0.53627444780962374</v>
      </c>
      <c r="M412" s="131">
        <v>13.935789197866061</v>
      </c>
      <c r="N412" s="131">
        <v>-0.33393182295323931</v>
      </c>
      <c r="O412" s="131">
        <v>-0.17024638245932211</v>
      </c>
      <c r="P412" s="131">
        <v>1.184128970063651</v>
      </c>
      <c r="Q412" s="131">
        <v>-2.1277084680293434E-4</v>
      </c>
      <c r="R412" s="131">
        <v>0.65720698396685528</v>
      </c>
      <c r="S412" s="131">
        <v>6.5059405396195809</v>
      </c>
      <c r="T412" s="131">
        <v>1.7004028225484824</v>
      </c>
      <c r="U412" s="6"/>
    </row>
    <row r="413" spans="1:21">
      <c r="A413" s="89" t="s">
        <v>7829</v>
      </c>
      <c r="B413" s="89" t="s">
        <v>7830</v>
      </c>
      <c r="C413" s="131"/>
      <c r="D413" s="131"/>
      <c r="E413" s="131"/>
      <c r="F413" s="131"/>
      <c r="G413" s="131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 t="s">
        <v>7814</v>
      </c>
      <c r="U413" s="6"/>
    </row>
    <row r="414" spans="1:21">
      <c r="A414" s="89" t="s">
        <v>4252</v>
      </c>
      <c r="B414" s="89" t="s">
        <v>210</v>
      </c>
      <c r="C414" s="131">
        <v>0.34255877515245836</v>
      </c>
      <c r="D414" s="131">
        <v>0.19800113052175816</v>
      </c>
      <c r="E414" s="131">
        <v>0.19502188236462747</v>
      </c>
      <c r="F414" s="131">
        <v>6.3441000693740479E-2</v>
      </c>
      <c r="G414" s="131">
        <v>6.9742045838025568E-2</v>
      </c>
      <c r="H414" s="131">
        <v>0.13377324728345807</v>
      </c>
      <c r="I414" s="131">
        <v>9.3246687334918699E-2</v>
      </c>
      <c r="J414" s="131">
        <v>8.9056780852718953E-2</v>
      </c>
      <c r="K414" s="131">
        <v>24.248179682179483</v>
      </c>
      <c r="L414" s="131">
        <v>0.11758292285024763</v>
      </c>
      <c r="M414" s="131">
        <v>6.0461477548605647E-2</v>
      </c>
      <c r="N414" s="131">
        <v>3.2960677791461057E-2</v>
      </c>
      <c r="O414" s="131">
        <v>0.24202201982926441</v>
      </c>
      <c r="P414" s="131">
        <v>8.9810630842398043E-2</v>
      </c>
      <c r="Q414" s="131">
        <v>9.112382184412593E-2</v>
      </c>
      <c r="R414" s="131">
        <v>0.17367231927508708</v>
      </c>
      <c r="S414" s="131">
        <v>5.8502134003517448E-2</v>
      </c>
      <c r="T414" s="131">
        <v>6.9109843929038003E-2</v>
      </c>
      <c r="U414" s="6"/>
    </row>
    <row r="415" spans="1:21">
      <c r="A415" s="89" t="s">
        <v>4255</v>
      </c>
      <c r="B415" s="89" t="s">
        <v>1020</v>
      </c>
      <c r="C415" s="131">
        <v>0.27184807012667345</v>
      </c>
      <c r="D415" s="131">
        <v>0.3028736304297992</v>
      </c>
      <c r="E415" s="131">
        <v>7.3406918398809307E-2</v>
      </c>
      <c r="F415" s="131">
        <v>2.9677015968355702E-2</v>
      </c>
      <c r="G415" s="131">
        <v>0.23877719319070745</v>
      </c>
      <c r="H415" s="131">
        <v>1.1156784435540068</v>
      </c>
      <c r="I415" s="131">
        <v>0.254155909939207</v>
      </c>
      <c r="J415" s="131">
        <v>-0.23201931800910014</v>
      </c>
      <c r="K415" s="131">
        <v>0.12009773535522661</v>
      </c>
      <c r="L415" s="131">
        <v>-9.607435533820019E-2</v>
      </c>
      <c r="M415" s="131">
        <v>0.43599982288305683</v>
      </c>
      <c r="N415" s="131">
        <v>9.2431781712378092E-2</v>
      </c>
      <c r="O415" s="131">
        <v>-7.2077842013796634E-2</v>
      </c>
      <c r="P415" s="131">
        <v>7.3488816111829447E-2</v>
      </c>
      <c r="Q415" s="131">
        <v>0.33327119695902385</v>
      </c>
      <c r="R415" s="131">
        <v>5.7824169959286298E-3</v>
      </c>
      <c r="S415" s="131">
        <v>6.1212163088720351E-2</v>
      </c>
      <c r="T415" s="131">
        <v>-3.367494954238405E-2</v>
      </c>
      <c r="U415" s="6"/>
    </row>
    <row r="416" spans="1:21" ht="25.5">
      <c r="A416" s="89" t="s">
        <v>4277</v>
      </c>
      <c r="B416" s="89" t="s">
        <v>4278</v>
      </c>
      <c r="C416" s="131">
        <v>-1.215725212223373E-2</v>
      </c>
      <c r="D416" s="131">
        <v>5.062662047208665</v>
      </c>
      <c r="E416" s="131">
        <v>-0.53205937948795579</v>
      </c>
      <c r="F416" s="131">
        <v>5.2424151884254089E-2</v>
      </c>
      <c r="G416" s="131">
        <v>-0.48585629988324674</v>
      </c>
      <c r="H416" s="131">
        <v>-0.17556608803120399</v>
      </c>
      <c r="I416" s="131">
        <v>0.62797682498262897</v>
      </c>
      <c r="J416" s="131">
        <v>-0.11142686959906001</v>
      </c>
      <c r="K416" s="131">
        <v>1.005881007457019</v>
      </c>
      <c r="L416" s="131">
        <v>-0.45466613498529418</v>
      </c>
      <c r="M416" s="131">
        <v>0.39163719642424688</v>
      </c>
      <c r="N416" s="131">
        <v>-0.14360459781319401</v>
      </c>
      <c r="O416" s="131">
        <v>1.1436184069322004</v>
      </c>
      <c r="P416" s="131">
        <v>-4.3466600270101186E-2</v>
      </c>
      <c r="Q416" s="131">
        <v>1.4062554269932286</v>
      </c>
      <c r="R416" s="131">
        <v>-0.45581762978183771</v>
      </c>
      <c r="S416" s="131">
        <v>0.10159558362342258</v>
      </c>
      <c r="T416" s="131">
        <v>1.5318967656219359E-2</v>
      </c>
      <c r="U416" s="6"/>
    </row>
    <row r="417" spans="1:21">
      <c r="A417" s="89" t="s">
        <v>4295</v>
      </c>
      <c r="B417" s="89" t="s">
        <v>4296</v>
      </c>
      <c r="C417" s="131">
        <v>0.18459455675712766</v>
      </c>
      <c r="D417" s="131">
        <v>0.51430988464180327</v>
      </c>
      <c r="E417" s="131">
        <v>5.5833587375629268E-2</v>
      </c>
      <c r="F417" s="131">
        <v>-2.0340873450217178E-2</v>
      </c>
      <c r="G417" s="131">
        <v>0.21287039622672554</v>
      </c>
      <c r="H417" s="131">
        <v>3.6212735763479387E-2</v>
      </c>
      <c r="I417" s="131">
        <v>3.0014426841485253E-2</v>
      </c>
      <c r="J417" s="131">
        <v>-0.96810139095567616</v>
      </c>
      <c r="K417" s="131">
        <v>0.14041831697013052</v>
      </c>
      <c r="L417" s="131">
        <v>-0.13947730176936379</v>
      </c>
      <c r="M417" s="131">
        <v>16.27466479811601</v>
      </c>
      <c r="N417" s="131">
        <v>0.12331653720771674</v>
      </c>
      <c r="O417" s="131">
        <v>1.5169637967711065</v>
      </c>
      <c r="P417" s="131">
        <v>0.54839887708702029</v>
      </c>
      <c r="Q417" s="131">
        <v>4.7230441371219456E-2</v>
      </c>
      <c r="R417" s="131">
        <v>7.7618079591646127E-2</v>
      </c>
      <c r="S417" s="131">
        <v>1.3658040485891729</v>
      </c>
      <c r="T417" s="131">
        <v>0.26501508877514379</v>
      </c>
      <c r="U417" s="6"/>
    </row>
    <row r="418" spans="1:21">
      <c r="A418" s="89" t="s">
        <v>4297</v>
      </c>
      <c r="B418" s="89" t="s">
        <v>4298</v>
      </c>
      <c r="C418" s="131" t="s">
        <v>7814</v>
      </c>
      <c r="D418" s="131" t="s">
        <v>7814</v>
      </c>
      <c r="E418" s="131" t="s">
        <v>7814</v>
      </c>
      <c r="F418" s="131" t="s">
        <v>7814</v>
      </c>
      <c r="G418" s="131" t="s">
        <v>7814</v>
      </c>
      <c r="H418" s="131" t="s">
        <v>7814</v>
      </c>
      <c r="I418" s="131" t="s">
        <v>7814</v>
      </c>
      <c r="J418" s="131" t="s">
        <v>7814</v>
      </c>
      <c r="K418" s="131" t="s">
        <v>7814</v>
      </c>
      <c r="L418" s="131" t="s">
        <v>7814</v>
      </c>
      <c r="M418" s="131" t="s">
        <v>7814</v>
      </c>
      <c r="N418" s="131" t="s">
        <v>7814</v>
      </c>
      <c r="O418" s="131" t="s">
        <v>7814</v>
      </c>
      <c r="P418" s="131" t="s">
        <v>7814</v>
      </c>
      <c r="Q418" s="131" t="s">
        <v>7814</v>
      </c>
      <c r="R418" s="131" t="s">
        <v>7814</v>
      </c>
      <c r="S418" s="131" t="s">
        <v>7814</v>
      </c>
      <c r="T418" s="131" t="s">
        <v>7814</v>
      </c>
      <c r="U418" s="6"/>
    </row>
    <row r="419" spans="1:21">
      <c r="A419" s="89" t="s">
        <v>4317</v>
      </c>
      <c r="B419" s="89" t="s">
        <v>550</v>
      </c>
      <c r="C419" s="131" t="s">
        <v>7814</v>
      </c>
      <c r="D419" s="131" t="s">
        <v>7814</v>
      </c>
      <c r="E419" s="131" t="s">
        <v>7814</v>
      </c>
      <c r="F419" s="131" t="s">
        <v>7814</v>
      </c>
      <c r="G419" s="131" t="s">
        <v>7814</v>
      </c>
      <c r="H419" s="131" t="s">
        <v>7814</v>
      </c>
      <c r="I419" s="131">
        <v>7.8706501594240974E-2</v>
      </c>
      <c r="J419" s="131">
        <v>0.65756643544510029</v>
      </c>
      <c r="K419" s="131">
        <v>-0.23477619341847267</v>
      </c>
      <c r="L419" s="131">
        <v>0.59081422413434215</v>
      </c>
      <c r="M419" s="131">
        <v>7.5967750072014635</v>
      </c>
      <c r="N419" s="131">
        <v>0.62120063479553256</v>
      </c>
      <c r="O419" s="131">
        <v>-0.43702537054670698</v>
      </c>
      <c r="P419" s="131">
        <v>0.23739220323715537</v>
      </c>
      <c r="Q419" s="131">
        <v>-0.17088202325772106</v>
      </c>
      <c r="R419" s="131">
        <v>1.5944077846628959</v>
      </c>
      <c r="S419" s="131">
        <v>-0.48649171777592104</v>
      </c>
      <c r="T419" s="131">
        <v>2.2578362905110883</v>
      </c>
      <c r="U419" s="6"/>
    </row>
    <row r="420" spans="1:21">
      <c r="A420" s="89" t="s">
        <v>4340</v>
      </c>
      <c r="B420" s="89" t="s">
        <v>1209</v>
      </c>
      <c r="C420" s="131" t="s">
        <v>7814</v>
      </c>
      <c r="D420" s="131" t="s">
        <v>7814</v>
      </c>
      <c r="E420" s="131" t="s">
        <v>7814</v>
      </c>
      <c r="F420" s="131" t="s">
        <v>7814</v>
      </c>
      <c r="G420" s="131" t="s">
        <v>7814</v>
      </c>
      <c r="H420" s="131" t="s">
        <v>7814</v>
      </c>
      <c r="I420" s="131" t="s">
        <v>7814</v>
      </c>
      <c r="J420" s="131" t="s">
        <v>7814</v>
      </c>
      <c r="K420" s="131" t="s">
        <v>7814</v>
      </c>
      <c r="L420" s="131" t="s">
        <v>7814</v>
      </c>
      <c r="M420" s="131" t="s">
        <v>7814</v>
      </c>
      <c r="N420" s="131" t="s">
        <v>7814</v>
      </c>
      <c r="O420" s="131">
        <v>4.4444444444444446</v>
      </c>
      <c r="P420" s="131">
        <v>-0.89795918367346939</v>
      </c>
      <c r="Q420" s="131">
        <v>-0.40000000000000013</v>
      </c>
      <c r="R420" s="131">
        <v>-1</v>
      </c>
      <c r="S420" s="131" t="s">
        <v>7814</v>
      </c>
      <c r="T420" s="131" t="s">
        <v>7814</v>
      </c>
      <c r="U420" s="6"/>
    </row>
    <row r="421" spans="1:21">
      <c r="A421" s="89" t="s">
        <v>4343</v>
      </c>
      <c r="B421" s="89" t="s">
        <v>1230</v>
      </c>
      <c r="C421" s="131">
        <v>0.18459455675712766</v>
      </c>
      <c r="D421" s="131">
        <v>0.51430988464180327</v>
      </c>
      <c r="E421" s="131">
        <v>5.5833587375629268E-2</v>
      </c>
      <c r="F421" s="131">
        <v>-2.0340873450217178E-2</v>
      </c>
      <c r="G421" s="131">
        <v>0.21287039622672554</v>
      </c>
      <c r="H421" s="131">
        <v>3.2838568542248536E-2</v>
      </c>
      <c r="I421" s="131">
        <v>2.9855355319982735E-2</v>
      </c>
      <c r="J421" s="131">
        <v>-0.97366418563149504</v>
      </c>
      <c r="K421" s="131">
        <v>0.22122399648136049</v>
      </c>
      <c r="L421" s="131">
        <v>-0.23803142889583906</v>
      </c>
      <c r="M421" s="131">
        <v>18.425456673575059</v>
      </c>
      <c r="N421" s="131">
        <v>6.1082390890043525E-2</v>
      </c>
      <c r="O421" s="131">
        <v>1.9017129660272158</v>
      </c>
      <c r="P421" s="131">
        <v>0.56145352463186016</v>
      </c>
      <c r="Q421" s="131">
        <v>5.8395574540679895E-2</v>
      </c>
      <c r="R421" s="131">
        <v>4.2648498920862199E-2</v>
      </c>
      <c r="S421" s="131">
        <v>1.4786512272846415</v>
      </c>
      <c r="T421" s="131">
        <v>0.24114162028963027</v>
      </c>
      <c r="U421" s="6"/>
    </row>
    <row r="422" spans="1:21">
      <c r="A422" s="89" t="s">
        <v>4380</v>
      </c>
      <c r="B422" s="89" t="s">
        <v>2473</v>
      </c>
      <c r="C422" s="131" t="s">
        <v>7814</v>
      </c>
      <c r="D422" s="131" t="s">
        <v>7814</v>
      </c>
      <c r="E422" s="131" t="s">
        <v>7814</v>
      </c>
      <c r="F422" s="131" t="s">
        <v>7814</v>
      </c>
      <c r="G422" s="131" t="s">
        <v>7814</v>
      </c>
      <c r="H422" s="131" t="s">
        <v>7814</v>
      </c>
      <c r="I422" s="131" t="s">
        <v>7814</v>
      </c>
      <c r="J422" s="131" t="s">
        <v>7814</v>
      </c>
      <c r="K422" s="131" t="s">
        <v>7814</v>
      </c>
      <c r="L422" s="131" t="s">
        <v>7814</v>
      </c>
      <c r="M422" s="131" t="s">
        <v>7814</v>
      </c>
      <c r="N422" s="131">
        <v>0.13347768335104226</v>
      </c>
      <c r="O422" s="131">
        <v>0.7443656828910199</v>
      </c>
      <c r="P422" s="131">
        <v>0.38804919423248418</v>
      </c>
      <c r="Q422" s="131">
        <v>-0.5052760851481165</v>
      </c>
      <c r="R422" s="131">
        <v>0.11878835661565068</v>
      </c>
      <c r="S422" s="131">
        <v>-0.26959961127703547</v>
      </c>
      <c r="T422" s="131">
        <v>0.50102903180335967</v>
      </c>
      <c r="U422" s="6"/>
    </row>
    <row r="423" spans="1:21">
      <c r="A423" s="89" t="s">
        <v>7760</v>
      </c>
      <c r="B423" s="89" t="s">
        <v>7742</v>
      </c>
      <c r="C423" s="131">
        <v>-0.3098239609117881</v>
      </c>
      <c r="D423" s="131">
        <v>1.0854112173837307</v>
      </c>
      <c r="E423" s="131">
        <v>0.10068882742215846</v>
      </c>
      <c r="F423" s="131">
        <v>0.3917901465227458</v>
      </c>
      <c r="G423" s="131">
        <v>0.12998636576390643</v>
      </c>
      <c r="H423" s="131">
        <v>-0.11319144521590985</v>
      </c>
      <c r="I423" s="131">
        <v>2.3043411608759001E-2</v>
      </c>
      <c r="J423" s="131">
        <v>-1</v>
      </c>
      <c r="K423" s="131" t="s">
        <v>7814</v>
      </c>
      <c r="L423" s="131" t="s">
        <v>7814</v>
      </c>
      <c r="M423" s="131" t="s">
        <v>7814</v>
      </c>
      <c r="N423" s="131" t="s">
        <v>7814</v>
      </c>
      <c r="O423" s="131" t="s">
        <v>7814</v>
      </c>
      <c r="P423" s="131" t="s">
        <v>7814</v>
      </c>
      <c r="Q423" s="131" t="s">
        <v>7814</v>
      </c>
      <c r="R423" s="131" t="s">
        <v>7814</v>
      </c>
      <c r="S423" s="131" t="s">
        <v>7814</v>
      </c>
      <c r="T423" s="131" t="s">
        <v>7814</v>
      </c>
      <c r="U423" s="6"/>
    </row>
    <row r="424" spans="1:21">
      <c r="A424" s="89" t="s">
        <v>7761</v>
      </c>
      <c r="B424" s="89" t="s">
        <v>1188</v>
      </c>
      <c r="C424" s="131">
        <v>8.2301980605141045E-2</v>
      </c>
      <c r="D424" s="131">
        <v>0.15752235848751095</v>
      </c>
      <c r="E424" s="131">
        <v>0.11421682815859646</v>
      </c>
      <c r="F424" s="131">
        <v>0.14324357774349061</v>
      </c>
      <c r="G424" s="131">
        <v>3.1077229620878555E-2</v>
      </c>
      <c r="H424" s="131">
        <v>0.13312748764732962</v>
      </c>
      <c r="I424" s="131">
        <v>0.13883145013593268</v>
      </c>
      <c r="J424" s="131">
        <v>-1</v>
      </c>
      <c r="K424" s="131" t="s">
        <v>7814</v>
      </c>
      <c r="L424" s="131" t="s">
        <v>7814</v>
      </c>
      <c r="M424" s="131" t="s">
        <v>7814</v>
      </c>
      <c r="N424" s="131" t="s">
        <v>7814</v>
      </c>
      <c r="O424" s="131" t="s">
        <v>7814</v>
      </c>
      <c r="P424" s="131" t="s">
        <v>7814</v>
      </c>
      <c r="Q424" s="131" t="s">
        <v>7814</v>
      </c>
      <c r="R424" s="131" t="s">
        <v>7814</v>
      </c>
      <c r="S424" s="131" t="s">
        <v>7814</v>
      </c>
      <c r="T424" s="131" t="s">
        <v>7814</v>
      </c>
      <c r="U424" s="6"/>
    </row>
    <row r="425" spans="1:21">
      <c r="A425" s="89" t="s">
        <v>7762</v>
      </c>
      <c r="B425" s="89" t="s">
        <v>4075</v>
      </c>
      <c r="C425" s="131">
        <v>1.169087539974297</v>
      </c>
      <c r="D425" s="131">
        <v>-0.6361960992345902</v>
      </c>
      <c r="E425" s="131">
        <v>-0.73393426945546469</v>
      </c>
      <c r="F425" s="131">
        <v>0.56345195729537356</v>
      </c>
      <c r="G425" s="131">
        <v>2.1331573077185713</v>
      </c>
      <c r="H425" s="131">
        <v>-0.45552819126909749</v>
      </c>
      <c r="I425" s="131">
        <v>1.9925679822805753</v>
      </c>
      <c r="J425" s="131">
        <v>-1</v>
      </c>
      <c r="K425" s="131" t="s">
        <v>7814</v>
      </c>
      <c r="L425" s="131" t="s">
        <v>7814</v>
      </c>
      <c r="M425" s="131" t="s">
        <v>7814</v>
      </c>
      <c r="N425" s="131" t="s">
        <v>7814</v>
      </c>
      <c r="O425" s="131" t="s">
        <v>7814</v>
      </c>
      <c r="P425" s="131" t="s">
        <v>7814</v>
      </c>
      <c r="Q425" s="131" t="s">
        <v>7814</v>
      </c>
      <c r="R425" s="131" t="s">
        <v>7814</v>
      </c>
      <c r="S425" s="131" t="s">
        <v>7814</v>
      </c>
      <c r="T425" s="131" t="s">
        <v>7814</v>
      </c>
      <c r="U425" s="6"/>
    </row>
    <row r="426" spans="1:21" ht="25.5">
      <c r="A426" s="89" t="s">
        <v>7763</v>
      </c>
      <c r="B426" s="89" t="s">
        <v>7771</v>
      </c>
      <c r="C426" s="131">
        <v>1.2219281039481422</v>
      </c>
      <c r="D426" s="131">
        <v>0.95003135369896063</v>
      </c>
      <c r="E426" s="131">
        <v>0.51857433440428014</v>
      </c>
      <c r="F426" s="131">
        <v>-0.21505118634153186</v>
      </c>
      <c r="G426" s="131">
        <v>0.23169366239841693</v>
      </c>
      <c r="H426" s="131">
        <v>-8.5827466556372189E-2</v>
      </c>
      <c r="I426" s="131">
        <v>0.24257462938970997</v>
      </c>
      <c r="J426" s="131">
        <v>-1</v>
      </c>
      <c r="K426" s="131" t="s">
        <v>7814</v>
      </c>
      <c r="L426" s="131" t="s">
        <v>7814</v>
      </c>
      <c r="M426" s="131" t="s">
        <v>7814</v>
      </c>
      <c r="N426" s="131" t="s">
        <v>7814</v>
      </c>
      <c r="O426" s="131" t="s">
        <v>7814</v>
      </c>
      <c r="P426" s="131" t="s">
        <v>7814</v>
      </c>
      <c r="Q426" s="131" t="s">
        <v>7814</v>
      </c>
      <c r="R426" s="131" t="s">
        <v>7814</v>
      </c>
      <c r="S426" s="131" t="s">
        <v>7814</v>
      </c>
      <c r="T426" s="131" t="s">
        <v>7814</v>
      </c>
      <c r="U426" s="6"/>
    </row>
    <row r="427" spans="1:21">
      <c r="A427" s="89" t="s">
        <v>7764</v>
      </c>
      <c r="B427" s="89" t="s">
        <v>1120</v>
      </c>
      <c r="C427" s="131">
        <v>8.3419014957390463</v>
      </c>
      <c r="D427" s="131">
        <v>-0.92325368366751781</v>
      </c>
      <c r="E427" s="131">
        <v>-0.45079417076047845</v>
      </c>
      <c r="F427" s="131">
        <v>-0.94213055579606342</v>
      </c>
      <c r="G427" s="131">
        <v>-0.10663094511048077</v>
      </c>
      <c r="H427" s="131">
        <v>5.030672527334767</v>
      </c>
      <c r="I427" s="131">
        <v>0.81288499284296978</v>
      </c>
      <c r="J427" s="131">
        <v>-1</v>
      </c>
      <c r="K427" s="131" t="s">
        <v>7814</v>
      </c>
      <c r="L427" s="131" t="s">
        <v>7814</v>
      </c>
      <c r="M427" s="131" t="s">
        <v>7814</v>
      </c>
      <c r="N427" s="131" t="s">
        <v>7814</v>
      </c>
      <c r="O427" s="131" t="s">
        <v>7814</v>
      </c>
      <c r="P427" s="131" t="s">
        <v>7814</v>
      </c>
      <c r="Q427" s="131" t="s">
        <v>7814</v>
      </c>
      <c r="R427" s="131" t="s">
        <v>7814</v>
      </c>
      <c r="S427" s="131" t="s">
        <v>7814</v>
      </c>
      <c r="T427" s="131" t="s">
        <v>7814</v>
      </c>
      <c r="U427" s="6"/>
    </row>
    <row r="428" spans="1:21">
      <c r="A428" s="89" t="s">
        <v>7765</v>
      </c>
      <c r="B428" s="89" t="s">
        <v>1184</v>
      </c>
      <c r="C428" s="131">
        <v>0.12419066641905241</v>
      </c>
      <c r="D428" s="131">
        <v>0.17481568367125377</v>
      </c>
      <c r="E428" s="131">
        <v>0.13926660814067837</v>
      </c>
      <c r="F428" s="131">
        <v>0.45859302187989526</v>
      </c>
      <c r="G428" s="131">
        <v>-0.14346210648032698</v>
      </c>
      <c r="H428" s="131">
        <v>-0.10310207360638901</v>
      </c>
      <c r="I428" s="131">
        <v>-0.458086313969714</v>
      </c>
      <c r="J428" s="131">
        <v>-1</v>
      </c>
      <c r="K428" s="131" t="s">
        <v>7814</v>
      </c>
      <c r="L428" s="131" t="s">
        <v>7814</v>
      </c>
      <c r="M428" s="131" t="s">
        <v>7814</v>
      </c>
      <c r="N428" s="131" t="s">
        <v>7814</v>
      </c>
      <c r="O428" s="131" t="s">
        <v>7814</v>
      </c>
      <c r="P428" s="131" t="s">
        <v>7814</v>
      </c>
      <c r="Q428" s="131" t="s">
        <v>7814</v>
      </c>
      <c r="R428" s="131" t="s">
        <v>7814</v>
      </c>
      <c r="S428" s="131" t="s">
        <v>7814</v>
      </c>
      <c r="T428" s="131" t="s">
        <v>7814</v>
      </c>
      <c r="U428" s="6"/>
    </row>
    <row r="429" spans="1:21">
      <c r="A429" s="89" t="s">
        <v>7766</v>
      </c>
      <c r="B429" s="89" t="s">
        <v>7772</v>
      </c>
      <c r="C429" s="131" t="s">
        <v>7814</v>
      </c>
      <c r="D429" s="131" t="s">
        <v>7814</v>
      </c>
      <c r="E429" s="131" t="s">
        <v>7814</v>
      </c>
      <c r="F429" s="131" t="s">
        <v>7814</v>
      </c>
      <c r="G429" s="131" t="s">
        <v>7814</v>
      </c>
      <c r="H429" s="131">
        <v>3.1224624389492401</v>
      </c>
      <c r="I429" s="131">
        <v>-9.3602965007030248E-3</v>
      </c>
      <c r="J429" s="131">
        <v>-1</v>
      </c>
      <c r="K429" s="131" t="s">
        <v>7814</v>
      </c>
      <c r="L429" s="131" t="s">
        <v>7814</v>
      </c>
      <c r="M429" s="131" t="s">
        <v>7814</v>
      </c>
      <c r="N429" s="131" t="s">
        <v>7814</v>
      </c>
      <c r="O429" s="131" t="s">
        <v>7814</v>
      </c>
      <c r="P429" s="131" t="s">
        <v>7814</v>
      </c>
      <c r="Q429" s="131" t="s">
        <v>7814</v>
      </c>
      <c r="R429" s="131" t="s">
        <v>7814</v>
      </c>
      <c r="S429" s="131" t="s">
        <v>7814</v>
      </c>
      <c r="T429" s="131" t="s">
        <v>7814</v>
      </c>
      <c r="U429" s="6"/>
    </row>
    <row r="430" spans="1:21">
      <c r="A430" s="89" t="s">
        <v>7767</v>
      </c>
      <c r="B430" s="89" t="s">
        <v>7773</v>
      </c>
      <c r="C430" s="131">
        <v>0.63095224477631517</v>
      </c>
      <c r="D430" s="131">
        <v>-5.1001571731656425E-2</v>
      </c>
      <c r="E430" s="131">
        <v>9.9185518434207669</v>
      </c>
      <c r="F430" s="131">
        <v>-0.30635466910860976</v>
      </c>
      <c r="G430" s="131">
        <v>-0.98581732935468391</v>
      </c>
      <c r="H430" s="131">
        <v>0.27292629617163988</v>
      </c>
      <c r="I430" s="131">
        <v>1.7125669239825463</v>
      </c>
      <c r="J430" s="131">
        <v>-1</v>
      </c>
      <c r="K430" s="131" t="s">
        <v>7814</v>
      </c>
      <c r="L430" s="131" t="s">
        <v>7814</v>
      </c>
      <c r="M430" s="131" t="s">
        <v>7814</v>
      </c>
      <c r="N430" s="131" t="s">
        <v>7814</v>
      </c>
      <c r="O430" s="131" t="s">
        <v>7814</v>
      </c>
      <c r="P430" s="131" t="s">
        <v>7814</v>
      </c>
      <c r="Q430" s="131" t="s">
        <v>7814</v>
      </c>
      <c r="R430" s="131" t="s">
        <v>7814</v>
      </c>
      <c r="S430" s="131" t="s">
        <v>7814</v>
      </c>
      <c r="T430" s="131" t="s">
        <v>7814</v>
      </c>
      <c r="U430" s="6"/>
    </row>
    <row r="431" spans="1:21">
      <c r="A431" s="89" t="s">
        <v>7768</v>
      </c>
      <c r="B431" s="89" t="s">
        <v>1180</v>
      </c>
      <c r="C431" s="131">
        <v>2.7317765389726834</v>
      </c>
      <c r="D431" s="131">
        <v>0.2452179301275319</v>
      </c>
      <c r="E431" s="131">
        <v>-0.60321599466597009</v>
      </c>
      <c r="F431" s="131">
        <v>-0.2885728290768127</v>
      </c>
      <c r="G431" s="131">
        <v>0.90210514321927149</v>
      </c>
      <c r="H431" s="131">
        <v>2.1881394447118026</v>
      </c>
      <c r="I431" s="131">
        <v>-0.86635662694824767</v>
      </c>
      <c r="J431" s="131">
        <v>-1</v>
      </c>
      <c r="K431" s="131" t="s">
        <v>7814</v>
      </c>
      <c r="L431" s="131" t="s">
        <v>7814</v>
      </c>
      <c r="M431" s="131" t="s">
        <v>7814</v>
      </c>
      <c r="N431" s="131" t="s">
        <v>7814</v>
      </c>
      <c r="O431" s="131" t="s">
        <v>7814</v>
      </c>
      <c r="P431" s="131" t="s">
        <v>7814</v>
      </c>
      <c r="Q431" s="131" t="s">
        <v>7814</v>
      </c>
      <c r="R431" s="131" t="s">
        <v>7814</v>
      </c>
      <c r="S431" s="131" t="s">
        <v>7814</v>
      </c>
      <c r="T431" s="131" t="s">
        <v>7814</v>
      </c>
      <c r="U431" s="6"/>
    </row>
    <row r="432" spans="1:21">
      <c r="A432" s="89" t="s">
        <v>7769</v>
      </c>
      <c r="B432" s="89" t="s">
        <v>1178</v>
      </c>
      <c r="C432" s="131">
        <v>0.50078168840278403</v>
      </c>
      <c r="D432" s="131">
        <v>-2.9421143583888809E-2</v>
      </c>
      <c r="E432" s="131">
        <v>-6.8144948423367824E-2</v>
      </c>
      <c r="F432" s="131">
        <v>-9.5235348372488038E-2</v>
      </c>
      <c r="G432" s="131">
        <v>0.1262652983313306</v>
      </c>
      <c r="H432" s="131">
        <v>-0.25251248070546017</v>
      </c>
      <c r="I432" s="131">
        <v>-0.12677331399349778</v>
      </c>
      <c r="J432" s="131">
        <v>-1</v>
      </c>
      <c r="K432" s="131" t="s">
        <v>7814</v>
      </c>
      <c r="L432" s="131" t="s">
        <v>7814</v>
      </c>
      <c r="M432" s="131" t="s">
        <v>7814</v>
      </c>
      <c r="N432" s="131" t="s">
        <v>7814</v>
      </c>
      <c r="O432" s="131" t="s">
        <v>7814</v>
      </c>
      <c r="P432" s="131" t="s">
        <v>7814</v>
      </c>
      <c r="Q432" s="131" t="s">
        <v>7814</v>
      </c>
      <c r="R432" s="131" t="s">
        <v>7814</v>
      </c>
      <c r="S432" s="131" t="s">
        <v>7814</v>
      </c>
      <c r="T432" s="131" t="s">
        <v>7814</v>
      </c>
      <c r="U432" s="6"/>
    </row>
    <row r="433" spans="1:21">
      <c r="A433" s="89" t="s">
        <v>7770</v>
      </c>
      <c r="B433" s="89" t="s">
        <v>7774</v>
      </c>
      <c r="C433" s="131">
        <v>-1</v>
      </c>
      <c r="D433" s="131" t="s">
        <v>7814</v>
      </c>
      <c r="E433" s="131">
        <v>-9.1095382661331881E-2</v>
      </c>
      <c r="F433" s="131">
        <v>1.328894375417061</v>
      </c>
      <c r="G433" s="131">
        <v>0.17117534924922362</v>
      </c>
      <c r="H433" s="131">
        <v>-0.26367162719712278</v>
      </c>
      <c r="I433" s="131">
        <v>6.6243263461953639E-3</v>
      </c>
      <c r="J433" s="131">
        <v>-1</v>
      </c>
      <c r="K433" s="131" t="s">
        <v>7814</v>
      </c>
      <c r="L433" s="131" t="s">
        <v>7814</v>
      </c>
      <c r="M433" s="131" t="s">
        <v>7814</v>
      </c>
      <c r="N433" s="131" t="s">
        <v>7814</v>
      </c>
      <c r="O433" s="131" t="s">
        <v>7814</v>
      </c>
      <c r="P433" s="131" t="s">
        <v>7814</v>
      </c>
      <c r="Q433" s="131" t="s">
        <v>7814</v>
      </c>
      <c r="R433" s="131" t="s">
        <v>7814</v>
      </c>
      <c r="S433" s="131" t="s">
        <v>7814</v>
      </c>
      <c r="T433" s="131" t="s">
        <v>7814</v>
      </c>
      <c r="U433" s="6"/>
    </row>
    <row r="434" spans="1:21">
      <c r="A434" s="89" t="s">
        <v>4394</v>
      </c>
      <c r="B434" s="89" t="s">
        <v>4395</v>
      </c>
      <c r="C434" s="131">
        <v>-0.54902382008891915</v>
      </c>
      <c r="D434" s="131">
        <v>29.62115175820443</v>
      </c>
      <c r="E434" s="131">
        <v>-0.38609529861293213</v>
      </c>
      <c r="F434" s="131">
        <v>-0.98957056618082029</v>
      </c>
      <c r="G434" s="131">
        <v>-0.71980187594579415</v>
      </c>
      <c r="H434" s="131">
        <v>101.6545295842737</v>
      </c>
      <c r="I434" s="131">
        <v>0.25094403166755175</v>
      </c>
      <c r="J434" s="131">
        <v>6.1472042490728231</v>
      </c>
      <c r="K434" s="131">
        <v>-0.21772590734447117</v>
      </c>
      <c r="L434" s="131">
        <v>0.36521936698027524</v>
      </c>
      <c r="M434" s="131">
        <v>0.21301106459347952</v>
      </c>
      <c r="N434" s="131">
        <v>5.2843061126549111</v>
      </c>
      <c r="O434" s="131">
        <v>-0.9021501828181816</v>
      </c>
      <c r="P434" s="131">
        <v>7.0930558359619145E-2</v>
      </c>
      <c r="Q434" s="131">
        <v>8.2005825589693382E-2</v>
      </c>
      <c r="R434" s="131">
        <v>0.10006610071983935</v>
      </c>
      <c r="S434" s="131">
        <v>8.0681986038615872E-2</v>
      </c>
      <c r="T434" s="131">
        <v>5.8645462004614568E-2</v>
      </c>
      <c r="U434" s="6"/>
    </row>
    <row r="435" spans="1:21">
      <c r="A435" s="89" t="s">
        <v>4396</v>
      </c>
      <c r="B435" s="89" t="s">
        <v>4397</v>
      </c>
      <c r="C435" s="131">
        <v>-0.70321465509274783</v>
      </c>
      <c r="D435" s="131">
        <v>26.368198323058746</v>
      </c>
      <c r="E435" s="131">
        <v>-0.89479529322249307</v>
      </c>
      <c r="F435" s="131">
        <v>-0.99884107043137793</v>
      </c>
      <c r="G435" s="131">
        <v>14.707337338616899</v>
      </c>
      <c r="H435" s="131">
        <v>191.85469386426431</v>
      </c>
      <c r="I435" s="131">
        <v>0.250730761984852</v>
      </c>
      <c r="J435" s="131">
        <v>5.7496126845257951</v>
      </c>
      <c r="K435" s="131">
        <v>-0.49258547042541445</v>
      </c>
      <c r="L435" s="131">
        <v>0.63585844687281301</v>
      </c>
      <c r="M435" s="131">
        <v>0.62749874126506544</v>
      </c>
      <c r="N435" s="131">
        <v>5.3552553930063578</v>
      </c>
      <c r="O435" s="131">
        <v>-0.90207190551284866</v>
      </c>
      <c r="P435" s="131">
        <v>6.8923006829435751E-2</v>
      </c>
      <c r="Q435" s="131">
        <v>8.1147951312743993E-2</v>
      </c>
      <c r="R435" s="131">
        <v>9.9027692017080726E-2</v>
      </c>
      <c r="S435" s="131">
        <v>8.1631822899671302E-2</v>
      </c>
      <c r="T435" s="131">
        <v>5.4590679422605544E-2</v>
      </c>
      <c r="U435" s="6"/>
    </row>
    <row r="436" spans="1:21">
      <c r="A436" s="89" t="s">
        <v>4404</v>
      </c>
      <c r="B436" s="89" t="s">
        <v>4702</v>
      </c>
      <c r="C436" s="131">
        <v>0.19365489014926096</v>
      </c>
      <c r="D436" s="131">
        <v>97.076442485502525</v>
      </c>
      <c r="E436" s="131">
        <v>0.49794415706886697</v>
      </c>
      <c r="F436" s="131">
        <v>-0.9886967171544041</v>
      </c>
      <c r="G436" s="131">
        <v>-0.86769208806149345</v>
      </c>
      <c r="H436" s="131">
        <v>-1</v>
      </c>
      <c r="I436" s="131" t="s">
        <v>7814</v>
      </c>
      <c r="J436" s="131">
        <v>1844.4049762564305</v>
      </c>
      <c r="K436" s="131">
        <v>-0.99756014381006608</v>
      </c>
      <c r="L436" s="131">
        <v>50.872666040451314</v>
      </c>
      <c r="M436" s="131">
        <v>1.0974042175632497</v>
      </c>
      <c r="N436" s="131">
        <v>-0.83514589488028734</v>
      </c>
      <c r="O436" s="131">
        <v>-0.78748454594572781</v>
      </c>
      <c r="P436" s="131">
        <v>-14.619442250019759</v>
      </c>
      <c r="Q436" s="131">
        <v>-1.3079131793687617</v>
      </c>
      <c r="R436" s="131">
        <v>0.38054899521388408</v>
      </c>
      <c r="S436" s="131">
        <v>-0.84938198429605116</v>
      </c>
      <c r="T436" s="131">
        <v>4.5345400559118403</v>
      </c>
      <c r="U436" s="6"/>
    </row>
    <row r="437" spans="1:21">
      <c r="A437" s="89" t="s">
        <v>4410</v>
      </c>
      <c r="B437" s="89" t="s">
        <v>4411</v>
      </c>
      <c r="C437" s="131">
        <v>0.35688386772753544</v>
      </c>
      <c r="D437" s="131">
        <v>10.942191221603519</v>
      </c>
      <c r="E437" s="131">
        <v>-0.99699781024227241</v>
      </c>
      <c r="F437" s="131">
        <v>-1</v>
      </c>
      <c r="G437" s="131" t="s">
        <v>7814</v>
      </c>
      <c r="H437" s="131" t="s">
        <v>7814</v>
      </c>
      <c r="I437" s="131" t="s">
        <v>7814</v>
      </c>
      <c r="J437" s="131" t="s">
        <v>7814</v>
      </c>
      <c r="K437" s="131">
        <v>24.747922602345124</v>
      </c>
      <c r="L437" s="131">
        <v>-8.0530660864518766E-2</v>
      </c>
      <c r="M437" s="131">
        <v>-0.97046484493624008</v>
      </c>
      <c r="N437" s="131">
        <v>2.9765450004361442</v>
      </c>
      <c r="O437" s="131">
        <v>-0.92828835018552425</v>
      </c>
      <c r="P437" s="131">
        <v>3.3124176893621398</v>
      </c>
      <c r="Q437" s="131">
        <v>-0.61174957212704495</v>
      </c>
      <c r="R437" s="131">
        <v>0.21996466452555286</v>
      </c>
      <c r="S437" s="131">
        <v>0.34072967804183696</v>
      </c>
      <c r="T437" s="131">
        <v>0.49807090590723846</v>
      </c>
      <c r="U437" s="6"/>
    </row>
    <row r="438" spans="1:21">
      <c r="A438" s="89" t="s">
        <v>4423</v>
      </c>
      <c r="B438" s="89" t="s">
        <v>4705</v>
      </c>
      <c r="C438" s="131">
        <v>0.15513107669781157</v>
      </c>
      <c r="D438" s="131">
        <v>1.3058358207363341E-2</v>
      </c>
      <c r="E438" s="131">
        <v>-0.16795069415139463</v>
      </c>
      <c r="F438" s="131">
        <v>-7.4492837828799119E-2</v>
      </c>
      <c r="G438" s="131">
        <v>6.0535403723732228E-2</v>
      </c>
      <c r="H438" s="131">
        <v>-4.1346968599572209E-2</v>
      </c>
      <c r="I438" s="131">
        <v>0.11439825562483596</v>
      </c>
      <c r="J438" s="131">
        <v>0.57431859661393947</v>
      </c>
      <c r="K438" s="131">
        <v>0.32978862504428075</v>
      </c>
      <c r="L438" s="131">
        <v>-0.27935027235364229</v>
      </c>
      <c r="M438" s="131">
        <v>0.30349256438803418</v>
      </c>
      <c r="N438" s="131">
        <v>0.20321620428480225</v>
      </c>
      <c r="O438" s="131">
        <v>0.48272926601031418</v>
      </c>
      <c r="P438" s="131">
        <v>-0.25019113617135491</v>
      </c>
      <c r="Q438" s="131">
        <v>0.26290861176386437</v>
      </c>
      <c r="R438" s="131">
        <v>0.73066124325334902</v>
      </c>
      <c r="S438" s="131">
        <v>-0.38189337100323273</v>
      </c>
      <c r="T438" s="131">
        <v>0.46784402054517815</v>
      </c>
      <c r="U438" s="6"/>
    </row>
    <row r="439" spans="1:21">
      <c r="A439" s="89" t="s">
        <v>4425</v>
      </c>
      <c r="B439" s="89" t="s">
        <v>4426</v>
      </c>
      <c r="C439" s="131" t="s">
        <v>7814</v>
      </c>
      <c r="D439" s="131" t="s">
        <v>7814</v>
      </c>
      <c r="E439" s="131" t="s">
        <v>7814</v>
      </c>
      <c r="F439" s="131" t="s">
        <v>7814</v>
      </c>
      <c r="G439" s="131" t="s">
        <v>7814</v>
      </c>
      <c r="H439" s="131" t="s">
        <v>7814</v>
      </c>
      <c r="I439" s="131" t="s">
        <v>7814</v>
      </c>
      <c r="J439" s="131" t="s">
        <v>7814</v>
      </c>
      <c r="K439" s="131" t="s">
        <v>7814</v>
      </c>
      <c r="L439" s="131" t="s">
        <v>7814</v>
      </c>
      <c r="M439" s="131" t="s">
        <v>7814</v>
      </c>
      <c r="N439" s="131">
        <v>6.425977304147712E-2</v>
      </c>
      <c r="O439" s="131">
        <v>1.2176480400709533</v>
      </c>
      <c r="P439" s="131">
        <v>-0.61951873353680154</v>
      </c>
      <c r="Q439" s="131">
        <v>0.71453096240468317</v>
      </c>
      <c r="R439" s="131">
        <v>0.4815541872903033</v>
      </c>
      <c r="S439" s="131">
        <v>-0.17066923685298596</v>
      </c>
      <c r="T439" s="131">
        <v>0.11948515728042965</v>
      </c>
      <c r="U439" s="6"/>
    </row>
    <row r="440" spans="1:21">
      <c r="A440" s="89" t="s">
        <v>7702</v>
      </c>
      <c r="B440" s="89" t="s">
        <v>4426</v>
      </c>
      <c r="C440" s="131">
        <v>2.2005528001360908E-3</v>
      </c>
      <c r="D440" s="131">
        <v>-0.15293139070418926</v>
      </c>
      <c r="E440" s="131">
        <v>-0.39444210377920985</v>
      </c>
      <c r="F440" s="131">
        <v>0.32772301154544814</v>
      </c>
      <c r="G440" s="131">
        <v>0.20288517194822053</v>
      </c>
      <c r="H440" s="131">
        <v>-0.17951130513940861</v>
      </c>
      <c r="I440" s="131">
        <v>0.14330116135082771</v>
      </c>
      <c r="J440" s="131">
        <v>0.33473130218374392</v>
      </c>
      <c r="K440" s="131">
        <v>0.66858007580109713</v>
      </c>
      <c r="L440" s="131">
        <v>-0.28313811953209789</v>
      </c>
      <c r="M440" s="131">
        <v>-1</v>
      </c>
      <c r="N440" s="131" t="s">
        <v>7814</v>
      </c>
      <c r="O440" s="131" t="s">
        <v>7814</v>
      </c>
      <c r="P440" s="131" t="s">
        <v>7814</v>
      </c>
      <c r="Q440" s="131" t="s">
        <v>7814</v>
      </c>
      <c r="R440" s="131" t="s">
        <v>7814</v>
      </c>
      <c r="S440" s="131" t="s">
        <v>7814</v>
      </c>
      <c r="T440" s="131" t="s">
        <v>7814</v>
      </c>
      <c r="U440" s="6"/>
    </row>
    <row r="441" spans="1:21">
      <c r="A441" s="89" t="s">
        <v>4511</v>
      </c>
      <c r="B441" s="89" t="s">
        <v>4512</v>
      </c>
      <c r="C441" s="131">
        <v>0.36412321657280389</v>
      </c>
      <c r="D441" s="131">
        <v>0.47155509749304958</v>
      </c>
      <c r="E441" s="131">
        <v>-0.49670515013570715</v>
      </c>
      <c r="F441" s="131">
        <v>-0.16839916421882739</v>
      </c>
      <c r="G441" s="131">
        <v>2.1635834658838116E-2</v>
      </c>
      <c r="H441" s="131">
        <v>-0.48634774302420636</v>
      </c>
      <c r="I441" s="131">
        <v>1.330635635900566</v>
      </c>
      <c r="J441" s="131">
        <v>1.2799463707084135</v>
      </c>
      <c r="K441" s="131">
        <v>0.56388631349126705</v>
      </c>
      <c r="L441" s="131">
        <v>-0.62355268440589229</v>
      </c>
      <c r="M441" s="131">
        <v>0.5492340200416137</v>
      </c>
      <c r="N441" s="131">
        <v>0.46263437614746739</v>
      </c>
      <c r="O441" s="131">
        <v>0.58798523420422977</v>
      </c>
      <c r="P441" s="131">
        <v>-0.34701949118993047</v>
      </c>
      <c r="Q441" s="131">
        <v>0.64591996525907391</v>
      </c>
      <c r="R441" s="131">
        <v>1.1204245240442132</v>
      </c>
      <c r="S441" s="131">
        <v>-0.57874841043032887</v>
      </c>
      <c r="T441" s="131">
        <v>0.90970962280572321</v>
      </c>
      <c r="U441" s="6"/>
    </row>
    <row r="442" spans="1:21">
      <c r="A442" s="89" t="s">
        <v>7703</v>
      </c>
      <c r="B442" s="89" t="s">
        <v>7750</v>
      </c>
      <c r="C442" s="131">
        <v>-0.30343243294704902</v>
      </c>
      <c r="D442" s="131">
        <v>1.6565677874507743</v>
      </c>
      <c r="E442" s="131">
        <v>0.24324749620935027</v>
      </c>
      <c r="F442" s="131">
        <v>0.96409770964366115</v>
      </c>
      <c r="G442" s="131">
        <v>7.5245251365371857E-2</v>
      </c>
      <c r="H442" s="131">
        <v>1.9102763442477855E-2</v>
      </c>
      <c r="I442" s="131">
        <v>-2.7501506844962664E-2</v>
      </c>
      <c r="J442" s="131">
        <v>1.8204916303971435</v>
      </c>
      <c r="K442" s="131">
        <v>-0.40373438232805592</v>
      </c>
      <c r="L442" s="131">
        <v>-0.41703234126920485</v>
      </c>
      <c r="M442" s="131">
        <v>-1</v>
      </c>
      <c r="N442" s="131" t="s">
        <v>7814</v>
      </c>
      <c r="O442" s="131" t="s">
        <v>7814</v>
      </c>
      <c r="P442" s="131" t="s">
        <v>7814</v>
      </c>
      <c r="Q442" s="131" t="s">
        <v>7814</v>
      </c>
      <c r="R442" s="131" t="s">
        <v>7814</v>
      </c>
      <c r="S442" s="131" t="s">
        <v>7814</v>
      </c>
      <c r="T442" s="131" t="s">
        <v>7814</v>
      </c>
      <c r="U442" s="6"/>
    </row>
    <row r="443" spans="1:21">
      <c r="A443" s="89" t="s">
        <v>4538</v>
      </c>
      <c r="B443" s="89" t="s">
        <v>4539</v>
      </c>
      <c r="C443" s="131">
        <v>1.1068623485559042</v>
      </c>
      <c r="D443" s="131">
        <v>-0.64799762039483677</v>
      </c>
      <c r="E443" s="131">
        <v>0.67225952662478017</v>
      </c>
      <c r="F443" s="131">
        <v>-9.5386827809428087E-2</v>
      </c>
      <c r="G443" s="131">
        <v>-0.44353738953652244</v>
      </c>
      <c r="H443" s="131">
        <v>0.41258804931545789</v>
      </c>
      <c r="I443" s="131">
        <v>0.61945338425188257</v>
      </c>
      <c r="J443" s="131">
        <v>-0.14138187581887784</v>
      </c>
      <c r="K443" s="131">
        <v>-5.7816900530177073E-2</v>
      </c>
      <c r="L443" s="131">
        <v>0.62631553145332708</v>
      </c>
      <c r="M443" s="131">
        <v>3.7654016734988778</v>
      </c>
      <c r="N443" s="131">
        <v>-5.0514066964606474E-3</v>
      </c>
      <c r="O443" s="131">
        <v>6.2839388937513618E-2</v>
      </c>
      <c r="P443" s="131">
        <v>0.25898853759540463</v>
      </c>
      <c r="Q443" s="131">
        <v>-0.30165734489038221</v>
      </c>
      <c r="R443" s="131">
        <v>-0.42717667017765504</v>
      </c>
      <c r="S443" s="131">
        <v>0.43709084444879887</v>
      </c>
      <c r="T443" s="131">
        <v>5.7409015527221031E-2</v>
      </c>
      <c r="U443" s="6"/>
    </row>
    <row r="444" spans="1:21">
      <c r="A444" s="89" t="s">
        <v>4607</v>
      </c>
      <c r="B444" s="89" t="s">
        <v>4608</v>
      </c>
      <c r="C444" s="131" t="s">
        <v>7814</v>
      </c>
      <c r="D444" s="131" t="s">
        <v>7814</v>
      </c>
      <c r="E444" s="131" t="s">
        <v>7814</v>
      </c>
      <c r="F444" s="131" t="s">
        <v>7814</v>
      </c>
      <c r="G444" s="131" t="s">
        <v>7814</v>
      </c>
      <c r="H444" s="131" t="s">
        <v>7814</v>
      </c>
      <c r="I444" s="131" t="s">
        <v>7814</v>
      </c>
      <c r="J444" s="131" t="s">
        <v>7814</v>
      </c>
      <c r="K444" s="131" t="s">
        <v>7814</v>
      </c>
      <c r="L444" s="131" t="s">
        <v>7814</v>
      </c>
      <c r="M444" s="131" t="s">
        <v>7814</v>
      </c>
      <c r="N444" s="131" t="s">
        <v>7814</v>
      </c>
      <c r="O444" s="131" t="s">
        <v>7814</v>
      </c>
      <c r="P444" s="131" t="s">
        <v>7814</v>
      </c>
      <c r="Q444" s="131" t="s">
        <v>7814</v>
      </c>
      <c r="R444" s="131" t="s">
        <v>7814</v>
      </c>
      <c r="S444" s="131" t="s">
        <v>7814</v>
      </c>
      <c r="T444" s="131" t="s">
        <v>7814</v>
      </c>
      <c r="U444" s="6"/>
    </row>
    <row r="445" spans="1:21">
      <c r="A445" s="89" t="s">
        <v>7704</v>
      </c>
      <c r="B445" s="89" t="s">
        <v>7751</v>
      </c>
      <c r="C445" s="131">
        <v>-0.23740583525751946</v>
      </c>
      <c r="D445" s="131">
        <v>-4.1086087997614151E-2</v>
      </c>
      <c r="E445" s="131">
        <v>-0.29361322466325368</v>
      </c>
      <c r="F445" s="131">
        <v>0.55219543584063402</v>
      </c>
      <c r="G445" s="131">
        <v>0.19982008690029707</v>
      </c>
      <c r="H445" s="131">
        <v>6.5968912386672907E-2</v>
      </c>
      <c r="I445" s="131">
        <v>-0.21735076507679629</v>
      </c>
      <c r="J445" s="131">
        <v>0.87569866378356775</v>
      </c>
      <c r="K445" s="131">
        <v>-8.3637779139987267E-2</v>
      </c>
      <c r="L445" s="131">
        <v>0.91734080454042877</v>
      </c>
      <c r="M445" s="131">
        <v>-1</v>
      </c>
      <c r="N445" s="131" t="s">
        <v>7814</v>
      </c>
      <c r="O445" s="131" t="s">
        <v>7814</v>
      </c>
      <c r="P445" s="131" t="s">
        <v>7814</v>
      </c>
      <c r="Q445" s="131" t="s">
        <v>7814</v>
      </c>
      <c r="R445" s="131" t="s">
        <v>7814</v>
      </c>
      <c r="S445" s="131" t="s">
        <v>7814</v>
      </c>
      <c r="T445" s="131" t="s">
        <v>7814</v>
      </c>
      <c r="U445" s="6"/>
    </row>
    <row r="446" spans="1:21" ht="38.25">
      <c r="A446" s="89" t="s">
        <v>4619</v>
      </c>
      <c r="B446" s="89" t="s">
        <v>4620</v>
      </c>
      <c r="C446" s="131" t="s">
        <v>7814</v>
      </c>
      <c r="D446" s="131" t="s">
        <v>7814</v>
      </c>
      <c r="E446" s="131" t="s">
        <v>7814</v>
      </c>
      <c r="F446" s="131" t="s">
        <v>7814</v>
      </c>
      <c r="G446" s="131" t="s">
        <v>7814</v>
      </c>
      <c r="H446" s="131" t="s">
        <v>7814</v>
      </c>
      <c r="I446" s="131" t="s">
        <v>7814</v>
      </c>
      <c r="J446" s="131" t="s">
        <v>7814</v>
      </c>
      <c r="K446" s="131" t="s">
        <v>7814</v>
      </c>
      <c r="L446" s="131" t="s">
        <v>7814</v>
      </c>
      <c r="M446" s="131" t="s">
        <v>7814</v>
      </c>
      <c r="N446" s="131">
        <v>1.18168986788511</v>
      </c>
      <c r="O446" s="131">
        <v>-0.132674283610693</v>
      </c>
      <c r="P446" s="131">
        <v>0.14698662758399017</v>
      </c>
      <c r="Q446" s="131">
        <v>0.28539853418192718</v>
      </c>
      <c r="R446" s="131">
        <v>0.1385138890235289</v>
      </c>
      <c r="S446" s="131">
        <v>-0.14171992087803098</v>
      </c>
      <c r="T446" s="131">
        <v>1.1202875306683287E-3</v>
      </c>
      <c r="U446" s="6"/>
    </row>
    <row r="447" spans="1:21" ht="38.25">
      <c r="A447" s="89" t="s">
        <v>4626</v>
      </c>
      <c r="B447" s="89" t="s">
        <v>4627</v>
      </c>
      <c r="C447" s="131" t="s">
        <v>7814</v>
      </c>
      <c r="D447" s="131" t="s">
        <v>7814</v>
      </c>
      <c r="E447" s="131" t="s">
        <v>7814</v>
      </c>
      <c r="F447" s="131" t="s">
        <v>7814</v>
      </c>
      <c r="G447" s="131" t="s">
        <v>7814</v>
      </c>
      <c r="H447" s="131" t="s">
        <v>7814</v>
      </c>
      <c r="I447" s="131" t="s">
        <v>7814</v>
      </c>
      <c r="J447" s="131" t="s">
        <v>7814</v>
      </c>
      <c r="K447" s="131" t="s">
        <v>7814</v>
      </c>
      <c r="L447" s="131" t="s">
        <v>7814</v>
      </c>
      <c r="M447" s="131" t="s">
        <v>7814</v>
      </c>
      <c r="N447" s="131">
        <v>-0.10008916475433305</v>
      </c>
      <c r="O447" s="131">
        <v>-0.38219337637092765</v>
      </c>
      <c r="P447" s="131">
        <v>0.47198751915228221</v>
      </c>
      <c r="Q447" s="131">
        <v>2.0358606459986142</v>
      </c>
      <c r="R447" s="131">
        <v>0.46073870576766018</v>
      </c>
      <c r="S447" s="131">
        <v>-0.17689325284933188</v>
      </c>
      <c r="T447" s="131">
        <v>-0.60300727630693751</v>
      </c>
      <c r="U447" s="6"/>
    </row>
    <row r="448" spans="1:21" ht="38.25">
      <c r="A448" s="89" t="s">
        <v>4632</v>
      </c>
      <c r="B448" s="89" t="s">
        <v>4633</v>
      </c>
      <c r="C448" s="131" t="s">
        <v>7814</v>
      </c>
      <c r="D448" s="131" t="s">
        <v>7814</v>
      </c>
      <c r="E448" s="131" t="s">
        <v>7814</v>
      </c>
      <c r="F448" s="131" t="s">
        <v>7814</v>
      </c>
      <c r="G448" s="131" t="s">
        <v>7814</v>
      </c>
      <c r="H448" s="131" t="s">
        <v>7814</v>
      </c>
      <c r="I448" s="131" t="s">
        <v>7814</v>
      </c>
      <c r="J448" s="131" t="s">
        <v>7814</v>
      </c>
      <c r="K448" s="131" t="s">
        <v>7814</v>
      </c>
      <c r="L448" s="131" t="s">
        <v>7814</v>
      </c>
      <c r="M448" s="131" t="s">
        <v>7814</v>
      </c>
      <c r="N448" s="131">
        <v>1.6862370625243801</v>
      </c>
      <c r="O448" s="131">
        <v>-0.22359643289758235</v>
      </c>
      <c r="P448" s="131">
        <v>-0.69497254685485155</v>
      </c>
      <c r="Q448" s="131">
        <v>-3.6099118147085663E-2</v>
      </c>
      <c r="R448" s="131">
        <v>-0.23343977709218422</v>
      </c>
      <c r="S448" s="131">
        <v>0.44261719120916676</v>
      </c>
      <c r="T448" s="131">
        <v>-0.37575825359586906</v>
      </c>
      <c r="U448" s="6"/>
    </row>
    <row r="449" spans="1:21">
      <c r="A449" s="89" t="s">
        <v>7705</v>
      </c>
      <c r="B449" s="89" t="s">
        <v>7752</v>
      </c>
      <c r="C449" s="131">
        <v>-0.23062559614739186</v>
      </c>
      <c r="D449" s="131">
        <v>-0.36532813940424969</v>
      </c>
      <c r="E449" s="131">
        <v>3.292794783985852</v>
      </c>
      <c r="F449" s="131">
        <v>-0.36292317071494729</v>
      </c>
      <c r="G449" s="131">
        <v>0.15042251285463015</v>
      </c>
      <c r="H449" s="131">
        <v>0.53329462492623825</v>
      </c>
      <c r="I449" s="131">
        <v>-0.42651764133453718</v>
      </c>
      <c r="J449" s="131">
        <v>-0.31332175820286956</v>
      </c>
      <c r="K449" s="131">
        <v>-0.51534729056073503</v>
      </c>
      <c r="L449" s="131">
        <v>1.5958409406139054</v>
      </c>
      <c r="M449" s="131">
        <v>-1</v>
      </c>
      <c r="N449" s="131" t="s">
        <v>7814</v>
      </c>
      <c r="O449" s="131" t="s">
        <v>7814</v>
      </c>
      <c r="P449" s="131" t="s">
        <v>7814</v>
      </c>
      <c r="Q449" s="131" t="s">
        <v>7814</v>
      </c>
      <c r="R449" s="131" t="s">
        <v>7814</v>
      </c>
      <c r="S449" s="131" t="s">
        <v>7814</v>
      </c>
      <c r="T449" s="131" t="s">
        <v>7814</v>
      </c>
      <c r="U449" s="6"/>
    </row>
    <row r="450" spans="1:21">
      <c r="A450" s="89" t="s">
        <v>4637</v>
      </c>
      <c r="B450" s="89" t="s">
        <v>4638</v>
      </c>
      <c r="C450" s="131" t="s">
        <v>7814</v>
      </c>
      <c r="D450" s="131" t="s">
        <v>7814</v>
      </c>
      <c r="E450" s="131" t="s">
        <v>7814</v>
      </c>
      <c r="F450" s="131" t="s">
        <v>7814</v>
      </c>
      <c r="G450" s="131" t="s">
        <v>7814</v>
      </c>
      <c r="H450" s="131" t="s">
        <v>7814</v>
      </c>
      <c r="I450" s="131" t="s">
        <v>7814</v>
      </c>
      <c r="J450" s="131" t="s">
        <v>7814</v>
      </c>
      <c r="K450" s="131" t="s">
        <v>7814</v>
      </c>
      <c r="L450" s="131" t="s">
        <v>7814</v>
      </c>
      <c r="M450" s="131" t="s">
        <v>7814</v>
      </c>
      <c r="N450" s="131" t="s">
        <v>7814</v>
      </c>
      <c r="O450" s="131">
        <v>-1</v>
      </c>
      <c r="P450" s="131" t="s">
        <v>7814</v>
      </c>
      <c r="Q450" s="131">
        <v>-0.94098984857380452</v>
      </c>
      <c r="R450" s="131">
        <v>8.5114583333333336</v>
      </c>
      <c r="S450" s="131">
        <v>-0.88135655094367171</v>
      </c>
      <c r="T450" s="131">
        <v>0.98584615384615382</v>
      </c>
      <c r="U450" s="6"/>
    </row>
    <row r="451" spans="1:21" ht="25.5">
      <c r="A451" s="89" t="s">
        <v>7674</v>
      </c>
      <c r="B451" s="89" t="s">
        <v>7675</v>
      </c>
      <c r="C451" s="131" t="s">
        <v>7814</v>
      </c>
      <c r="D451" s="131" t="s">
        <v>7814</v>
      </c>
      <c r="E451" s="131" t="s">
        <v>7814</v>
      </c>
      <c r="F451" s="131" t="s">
        <v>7814</v>
      </c>
      <c r="G451" s="131" t="s">
        <v>7814</v>
      </c>
      <c r="H451" s="131" t="s">
        <v>7814</v>
      </c>
      <c r="I451" s="131" t="s">
        <v>7814</v>
      </c>
      <c r="J451" s="131" t="s">
        <v>7814</v>
      </c>
      <c r="K451" s="131" t="s">
        <v>7814</v>
      </c>
      <c r="L451" s="131" t="s">
        <v>7814</v>
      </c>
      <c r="M451" s="131" t="s">
        <v>7814</v>
      </c>
      <c r="N451" s="131" t="s">
        <v>7814</v>
      </c>
      <c r="O451" s="131">
        <v>-1</v>
      </c>
      <c r="P451" s="131" t="s">
        <v>7814</v>
      </c>
      <c r="Q451" s="131">
        <v>1.8147307992806763</v>
      </c>
      <c r="R451" s="131">
        <v>-1</v>
      </c>
      <c r="S451" s="131" t="s">
        <v>7814</v>
      </c>
      <c r="T451" s="131">
        <v>-0.98371330278814817</v>
      </c>
      <c r="U451" s="6"/>
    </row>
    <row r="452" spans="1:21" ht="25.5">
      <c r="A452" s="89" t="s">
        <v>4641</v>
      </c>
      <c r="B452" s="89" t="s">
        <v>4642</v>
      </c>
      <c r="C452" s="131" t="s">
        <v>7814</v>
      </c>
      <c r="D452" s="131" t="s">
        <v>7814</v>
      </c>
      <c r="E452" s="131" t="s">
        <v>7814</v>
      </c>
      <c r="F452" s="131" t="s">
        <v>7814</v>
      </c>
      <c r="G452" s="131" t="s">
        <v>7814</v>
      </c>
      <c r="H452" s="131" t="s">
        <v>7814</v>
      </c>
      <c r="I452" s="131" t="s">
        <v>7814</v>
      </c>
      <c r="J452" s="131" t="s">
        <v>7814</v>
      </c>
      <c r="K452" s="131" t="s">
        <v>7814</v>
      </c>
      <c r="L452" s="131" t="s">
        <v>7814</v>
      </c>
      <c r="M452" s="131" t="s">
        <v>7814</v>
      </c>
      <c r="N452" s="131">
        <v>-1</v>
      </c>
      <c r="O452" s="131" t="s">
        <v>7814</v>
      </c>
      <c r="P452" s="131">
        <v>23735.534941858543</v>
      </c>
      <c r="Q452" s="131">
        <v>-1</v>
      </c>
      <c r="R452" s="131" t="s">
        <v>7814</v>
      </c>
      <c r="S452" s="131" t="s">
        <v>7814</v>
      </c>
      <c r="T452" s="131" t="s">
        <v>7814</v>
      </c>
      <c r="U452" s="6"/>
    </row>
    <row r="453" spans="1:21">
      <c r="A453" s="89" t="s">
        <v>4645</v>
      </c>
      <c r="B453" s="89" t="s">
        <v>4646</v>
      </c>
      <c r="C453" s="131" t="s">
        <v>7814</v>
      </c>
      <c r="D453" s="131" t="s">
        <v>7814</v>
      </c>
      <c r="E453" s="131" t="s">
        <v>7814</v>
      </c>
      <c r="F453" s="131" t="s">
        <v>7814</v>
      </c>
      <c r="G453" s="131" t="s">
        <v>7814</v>
      </c>
      <c r="H453" s="131" t="s">
        <v>7814</v>
      </c>
      <c r="I453" s="131" t="s">
        <v>7814</v>
      </c>
      <c r="J453" s="131" t="s">
        <v>7814</v>
      </c>
      <c r="K453" s="131" t="s">
        <v>7814</v>
      </c>
      <c r="L453" s="131" t="s">
        <v>7814</v>
      </c>
      <c r="M453" s="131" t="s">
        <v>7814</v>
      </c>
      <c r="N453" s="131">
        <v>0.74943442915551595</v>
      </c>
      <c r="O453" s="131">
        <v>-0.81532505748859252</v>
      </c>
      <c r="P453" s="131">
        <v>8.5306788196148009</v>
      </c>
      <c r="Q453" s="131">
        <v>-0.62807716908585887</v>
      </c>
      <c r="R453" s="131">
        <v>-0.8035099573153851</v>
      </c>
      <c r="S453" s="131">
        <v>0.50492970309512719</v>
      </c>
      <c r="T453" s="131">
        <v>4.9673107588298175E-2</v>
      </c>
      <c r="U453" s="6"/>
    </row>
    <row r="454" spans="1:21">
      <c r="A454" s="89" t="s">
        <v>4649</v>
      </c>
      <c r="B454" s="89" t="s">
        <v>4650</v>
      </c>
      <c r="C454" s="131" t="s">
        <v>7814</v>
      </c>
      <c r="D454" s="131" t="s">
        <v>7814</v>
      </c>
      <c r="E454" s="131" t="s">
        <v>7814</v>
      </c>
      <c r="F454" s="131" t="s">
        <v>7814</v>
      </c>
      <c r="G454" s="131" t="s">
        <v>7814</v>
      </c>
      <c r="H454" s="131" t="s">
        <v>7814</v>
      </c>
      <c r="I454" s="131" t="s">
        <v>7814</v>
      </c>
      <c r="J454" s="131" t="s">
        <v>7814</v>
      </c>
      <c r="K454" s="131" t="s">
        <v>7814</v>
      </c>
      <c r="L454" s="131" t="s">
        <v>7814</v>
      </c>
      <c r="M454" s="131" t="s">
        <v>7814</v>
      </c>
      <c r="N454" s="131">
        <v>0.40124543085381514</v>
      </c>
      <c r="O454" s="131">
        <v>-0.21305418620787175</v>
      </c>
      <c r="P454" s="131">
        <v>0.75357323369628237</v>
      </c>
      <c r="Q454" s="131">
        <v>0.32165585859390067</v>
      </c>
      <c r="R454" s="131">
        <v>0.64982679435957902</v>
      </c>
      <c r="S454" s="131">
        <v>-0.46386890223291199</v>
      </c>
      <c r="T454" s="131">
        <v>0.45517034603042517</v>
      </c>
      <c r="U454" s="6"/>
    </row>
    <row r="455" spans="1:21">
      <c r="A455" s="89" t="s">
        <v>7686</v>
      </c>
      <c r="B455" s="89" t="s">
        <v>7694</v>
      </c>
      <c r="C455" s="131" t="s">
        <v>7814</v>
      </c>
      <c r="D455" s="131" t="s">
        <v>7814</v>
      </c>
      <c r="E455" s="131" t="s">
        <v>7814</v>
      </c>
      <c r="F455" s="131" t="s">
        <v>7814</v>
      </c>
      <c r="G455" s="131" t="s">
        <v>7814</v>
      </c>
      <c r="H455" s="131" t="s">
        <v>7814</v>
      </c>
      <c r="I455" s="131" t="s">
        <v>7814</v>
      </c>
      <c r="J455" s="131" t="s">
        <v>7814</v>
      </c>
      <c r="K455" s="131" t="s">
        <v>7814</v>
      </c>
      <c r="L455" s="131" t="s">
        <v>7814</v>
      </c>
      <c r="M455" s="131" t="s">
        <v>7814</v>
      </c>
      <c r="N455" s="131" t="s">
        <v>7814</v>
      </c>
      <c r="O455" s="131" t="s">
        <v>7814</v>
      </c>
      <c r="P455" s="131" t="s">
        <v>7814</v>
      </c>
      <c r="Q455" s="131">
        <v>-9.0928315192036924E-2</v>
      </c>
      <c r="R455" s="131">
        <v>16.030723658686895</v>
      </c>
      <c r="S455" s="131">
        <v>-0.87251684600852175</v>
      </c>
      <c r="T455" s="131">
        <v>2.9691065928270541</v>
      </c>
      <c r="U455" s="6"/>
    </row>
    <row r="456" spans="1:21">
      <c r="A456" s="89" t="s">
        <v>7687</v>
      </c>
      <c r="B456" s="89" t="s">
        <v>7695</v>
      </c>
      <c r="C456" s="131" t="s">
        <v>7814</v>
      </c>
      <c r="D456" s="131" t="s">
        <v>7814</v>
      </c>
      <c r="E456" s="131" t="s">
        <v>7814</v>
      </c>
      <c r="F456" s="131" t="s">
        <v>7814</v>
      </c>
      <c r="G456" s="131" t="s">
        <v>7814</v>
      </c>
      <c r="H456" s="131" t="s">
        <v>7814</v>
      </c>
      <c r="I456" s="131" t="s">
        <v>7814</v>
      </c>
      <c r="J456" s="131" t="s">
        <v>7814</v>
      </c>
      <c r="K456" s="131" t="s">
        <v>7814</v>
      </c>
      <c r="L456" s="131" t="s">
        <v>7814</v>
      </c>
      <c r="M456" s="131" t="s">
        <v>7814</v>
      </c>
      <c r="N456" s="131" t="s">
        <v>7814</v>
      </c>
      <c r="O456" s="131" t="s">
        <v>7814</v>
      </c>
      <c r="P456" s="131" t="s">
        <v>7814</v>
      </c>
      <c r="Q456" s="131" t="s">
        <v>7814</v>
      </c>
      <c r="R456" s="131" t="s">
        <v>7814</v>
      </c>
      <c r="S456" s="131" t="s">
        <v>7814</v>
      </c>
      <c r="T456" s="131" t="s">
        <v>7814</v>
      </c>
      <c r="U456" s="6"/>
    </row>
    <row r="457" spans="1:21">
      <c r="A457" s="89" t="s">
        <v>7688</v>
      </c>
      <c r="B457" s="89" t="s">
        <v>7696</v>
      </c>
      <c r="C457" s="131" t="s">
        <v>7814</v>
      </c>
      <c r="D457" s="131" t="s">
        <v>7814</v>
      </c>
      <c r="E457" s="131" t="s">
        <v>7814</v>
      </c>
      <c r="F457" s="131" t="s">
        <v>7814</v>
      </c>
      <c r="G457" s="131" t="s">
        <v>7814</v>
      </c>
      <c r="H457" s="131" t="s">
        <v>7814</v>
      </c>
      <c r="I457" s="131" t="s">
        <v>7814</v>
      </c>
      <c r="J457" s="131" t="s">
        <v>7814</v>
      </c>
      <c r="K457" s="131" t="s">
        <v>7814</v>
      </c>
      <c r="L457" s="131" t="s">
        <v>7814</v>
      </c>
      <c r="M457" s="131" t="s">
        <v>7814</v>
      </c>
      <c r="N457" s="131" t="s">
        <v>7814</v>
      </c>
      <c r="O457" s="131" t="s">
        <v>7814</v>
      </c>
      <c r="P457" s="131" t="s">
        <v>7814</v>
      </c>
      <c r="Q457" s="131">
        <v>0.16592322468195619</v>
      </c>
      <c r="R457" s="131">
        <v>-0.96800643375201945</v>
      </c>
      <c r="S457" s="131">
        <v>60.132008824795214</v>
      </c>
      <c r="T457" s="131">
        <v>-1</v>
      </c>
      <c r="U457" s="6"/>
    </row>
    <row r="458" spans="1:21">
      <c r="A458" s="89" t="s">
        <v>7689</v>
      </c>
      <c r="B458" s="89" t="s">
        <v>7697</v>
      </c>
      <c r="C458" s="131" t="s">
        <v>7814</v>
      </c>
      <c r="D458" s="131" t="s">
        <v>7814</v>
      </c>
      <c r="E458" s="131" t="s">
        <v>7814</v>
      </c>
      <c r="F458" s="131" t="s">
        <v>7814</v>
      </c>
      <c r="G458" s="131" t="s">
        <v>7814</v>
      </c>
      <c r="H458" s="131" t="s">
        <v>7814</v>
      </c>
      <c r="I458" s="131" t="s">
        <v>7814</v>
      </c>
      <c r="J458" s="131" t="s">
        <v>7814</v>
      </c>
      <c r="K458" s="131" t="s">
        <v>7814</v>
      </c>
      <c r="L458" s="131" t="s">
        <v>7814</v>
      </c>
      <c r="M458" s="131" t="s">
        <v>7814</v>
      </c>
      <c r="N458" s="131" t="s">
        <v>7814</v>
      </c>
      <c r="O458" s="131" t="s">
        <v>7814</v>
      </c>
      <c r="P458" s="131" t="s">
        <v>7814</v>
      </c>
      <c r="Q458" s="131" t="s">
        <v>7814</v>
      </c>
      <c r="R458" s="131" t="s">
        <v>7814</v>
      </c>
      <c r="S458" s="131" t="s">
        <v>7814</v>
      </c>
      <c r="T458" s="131" t="s">
        <v>7814</v>
      </c>
      <c r="U458" s="6"/>
    </row>
    <row r="459" spans="1:21">
      <c r="A459" s="89" t="s">
        <v>4666</v>
      </c>
      <c r="B459" s="89" t="s">
        <v>7787</v>
      </c>
      <c r="C459" s="131" t="s">
        <v>7814</v>
      </c>
      <c r="D459" s="131" t="s">
        <v>7814</v>
      </c>
      <c r="E459" s="131" t="s">
        <v>7814</v>
      </c>
      <c r="F459" s="131" t="s">
        <v>7814</v>
      </c>
      <c r="G459" s="131" t="s">
        <v>7814</v>
      </c>
      <c r="H459" s="131" t="s">
        <v>7814</v>
      </c>
      <c r="I459" s="131" t="s">
        <v>7814</v>
      </c>
      <c r="J459" s="131" t="s">
        <v>7814</v>
      </c>
      <c r="K459" s="131" t="s">
        <v>7814</v>
      </c>
      <c r="L459" s="131" t="s">
        <v>7814</v>
      </c>
      <c r="M459" s="131" t="s">
        <v>7814</v>
      </c>
      <c r="N459" s="131">
        <v>-4.030929821338658E-2</v>
      </c>
      <c r="O459" s="131">
        <v>0.8560789480790385</v>
      </c>
      <c r="P459" s="131">
        <v>-0.41637996230538599</v>
      </c>
      <c r="Q459" s="131">
        <v>0.52048392478105043</v>
      </c>
      <c r="R459" s="131">
        <v>0.40721944701735557</v>
      </c>
      <c r="S459" s="131">
        <v>0.25437507636464596</v>
      </c>
      <c r="T459" s="131">
        <v>2.8282571158854561E-2</v>
      </c>
      <c r="U459" s="6"/>
    </row>
    <row r="460" spans="1:21">
      <c r="A460" s="89" t="s">
        <v>7788</v>
      </c>
      <c r="B460" s="89" t="s">
        <v>7789</v>
      </c>
      <c r="C460" s="131" t="s">
        <v>7814</v>
      </c>
      <c r="D460" s="131" t="s">
        <v>7814</v>
      </c>
      <c r="E460" s="131" t="s">
        <v>7814</v>
      </c>
      <c r="F460" s="131" t="s">
        <v>7814</v>
      </c>
      <c r="G460" s="131" t="s">
        <v>7814</v>
      </c>
      <c r="H460" s="131" t="s">
        <v>7814</v>
      </c>
      <c r="I460" s="131" t="s">
        <v>7814</v>
      </c>
      <c r="J460" s="131" t="s">
        <v>7814</v>
      </c>
      <c r="K460" s="131" t="s">
        <v>7814</v>
      </c>
      <c r="L460" s="131" t="s">
        <v>7814</v>
      </c>
      <c r="M460" s="131" t="s">
        <v>7814</v>
      </c>
      <c r="N460" s="131" t="s">
        <v>7814</v>
      </c>
      <c r="O460" s="131" t="s">
        <v>7814</v>
      </c>
      <c r="P460" s="131" t="s">
        <v>7814</v>
      </c>
      <c r="Q460" s="131" t="s">
        <v>7814</v>
      </c>
      <c r="R460" s="131" t="s">
        <v>7814</v>
      </c>
      <c r="S460" s="131">
        <v>8.4086171325873593E-2</v>
      </c>
      <c r="T460" s="131">
        <v>0.14738606289395598</v>
      </c>
      <c r="U460" s="6"/>
    </row>
    <row r="461" spans="1:21">
      <c r="A461" s="89" t="s">
        <v>7706</v>
      </c>
      <c r="B461" s="89" t="s">
        <v>7753</v>
      </c>
      <c r="C461" s="131">
        <v>-0.24891980504103228</v>
      </c>
      <c r="D461" s="131">
        <v>-0.28044991665018271</v>
      </c>
      <c r="E461" s="131">
        <v>-6.0005681497236063E-3</v>
      </c>
      <c r="F461" s="131">
        <v>2.8311088537218643E-2</v>
      </c>
      <c r="G461" s="131">
        <v>3.3448063966048762</v>
      </c>
      <c r="H461" s="131">
        <v>-1.0003201914528106</v>
      </c>
      <c r="I461" s="131">
        <v>9.9583507139419218</v>
      </c>
      <c r="J461" s="131">
        <v>0.54294808164747299</v>
      </c>
      <c r="K461" s="131">
        <v>-1.0395336877043626</v>
      </c>
      <c r="L461" s="131">
        <v>-3.3986175115185979E-5</v>
      </c>
      <c r="M461" s="131">
        <v>-1</v>
      </c>
      <c r="N461" s="131" t="s">
        <v>7814</v>
      </c>
      <c r="O461" s="131" t="s">
        <v>7814</v>
      </c>
      <c r="P461" s="131" t="s">
        <v>7814</v>
      </c>
      <c r="Q461" s="131" t="s">
        <v>7814</v>
      </c>
      <c r="R461" s="131" t="s">
        <v>7814</v>
      </c>
      <c r="S461" s="131" t="s">
        <v>7814</v>
      </c>
      <c r="T461" s="131" t="s">
        <v>7814</v>
      </c>
      <c r="U461" s="6"/>
    </row>
    <row r="462" spans="1:21">
      <c r="A462" s="89" t="s">
        <v>7707</v>
      </c>
      <c r="B462" s="89" t="s">
        <v>7754</v>
      </c>
      <c r="C462" s="131">
        <v>-0.24891980504103228</v>
      </c>
      <c r="D462" s="131">
        <v>-0.28044991665018271</v>
      </c>
      <c r="E462" s="131">
        <v>-6.0005681497236063E-3</v>
      </c>
      <c r="F462" s="131">
        <v>2.8311088537218643E-2</v>
      </c>
      <c r="G462" s="131">
        <v>3.3448063966048762</v>
      </c>
      <c r="H462" s="131">
        <v>-1.0003201914528106</v>
      </c>
      <c r="I462" s="131">
        <v>9.9583507139419218</v>
      </c>
      <c r="J462" s="131">
        <v>0.54294808164747299</v>
      </c>
      <c r="K462" s="131">
        <v>-1.0395336877043626</v>
      </c>
      <c r="L462" s="131">
        <v>-3.3986175115185979E-5</v>
      </c>
      <c r="M462" s="131">
        <v>-1</v>
      </c>
      <c r="N462" s="131" t="s">
        <v>7814</v>
      </c>
      <c r="O462" s="131" t="s">
        <v>7814</v>
      </c>
      <c r="P462" s="131" t="s">
        <v>7814</v>
      </c>
      <c r="Q462" s="131" t="s">
        <v>7814</v>
      </c>
      <c r="R462" s="131" t="s">
        <v>7814</v>
      </c>
      <c r="S462" s="131" t="s">
        <v>7814</v>
      </c>
      <c r="T462" s="131" t="s">
        <v>7814</v>
      </c>
      <c r="U462" s="6"/>
    </row>
    <row r="463" spans="1:21" ht="25.5">
      <c r="A463" s="89" t="s">
        <v>4677</v>
      </c>
      <c r="B463" s="89" t="s">
        <v>4678</v>
      </c>
      <c r="C463" s="131">
        <v>-0.41535656033948654</v>
      </c>
      <c r="D463" s="131">
        <v>-7.728813992715089E-2</v>
      </c>
      <c r="E463" s="131">
        <v>-0.22181780093358028</v>
      </c>
      <c r="F463" s="131">
        <v>0.7274299724482296</v>
      </c>
      <c r="G463" s="131">
        <v>-0.32266394429451362</v>
      </c>
      <c r="H463" s="131">
        <v>0.10384036673571639</v>
      </c>
      <c r="I463" s="131">
        <v>0.54104538651200218</v>
      </c>
      <c r="J463" s="131">
        <v>-0.30675580992383422</v>
      </c>
      <c r="K463" s="131">
        <v>-0.18343731991366119</v>
      </c>
      <c r="L463" s="131">
        <v>-0.10500523279849117</v>
      </c>
      <c r="M463" s="131">
        <v>-2.5984171754964702E-2</v>
      </c>
      <c r="N463" s="131">
        <v>0.5625115588994587</v>
      </c>
      <c r="O463" s="131">
        <v>-0.82295975185807158</v>
      </c>
      <c r="P463" s="131">
        <v>4.9802565152885503E-2</v>
      </c>
      <c r="Q463" s="131">
        <v>0.43675881889308021</v>
      </c>
      <c r="R463" s="131">
        <v>0.230034625555676</v>
      </c>
      <c r="S463" s="131">
        <v>-0.45238439265656927</v>
      </c>
      <c r="T463" s="131">
        <v>1.6140353711061175</v>
      </c>
      <c r="U463" s="6"/>
    </row>
    <row r="464" spans="1:21">
      <c r="A464" s="87">
        <v>5</v>
      </c>
      <c r="B464" s="88" t="s">
        <v>4709</v>
      </c>
      <c r="C464" s="129">
        <v>0.14850347340973613</v>
      </c>
      <c r="D464" s="129">
        <v>6.2378767068163476E-2</v>
      </c>
      <c r="E464" s="129">
        <v>-5.1568059255509002E-3</v>
      </c>
      <c r="F464" s="129">
        <v>8.6754839112954674E-3</v>
      </c>
      <c r="G464" s="129">
        <v>7.4536727157039406E-2</v>
      </c>
      <c r="H464" s="129">
        <v>0.20657804827406112</v>
      </c>
      <c r="I464" s="129">
        <v>0.19889480467799703</v>
      </c>
      <c r="J464" s="129">
        <v>0.15690961599080167</v>
      </c>
      <c r="K464" s="129">
        <v>2.4872847460720493E-2</v>
      </c>
      <c r="L464" s="129">
        <v>-9.0203986377243917E-2</v>
      </c>
      <c r="M464" s="129">
        <v>0.34570483290795684</v>
      </c>
      <c r="N464" s="129">
        <v>3.8344707896655894E-2</v>
      </c>
      <c r="O464" s="129">
        <v>0.23859900605635631</v>
      </c>
      <c r="P464" s="129">
        <v>-1.0743858610859913E-3</v>
      </c>
      <c r="Q464" s="129">
        <v>0.2867211234798086</v>
      </c>
      <c r="R464" s="129">
        <v>6.5899478299120462E-2</v>
      </c>
      <c r="S464" s="129">
        <v>0.17029008390145006</v>
      </c>
      <c r="T464" s="129">
        <v>4.527911346437883E-2</v>
      </c>
      <c r="U464" s="6"/>
    </row>
    <row r="465" spans="1:21">
      <c r="A465" s="89" t="s">
        <v>4711</v>
      </c>
      <c r="B465" s="89" t="s">
        <v>4712</v>
      </c>
      <c r="C465" s="134">
        <v>-0.19516269523026586</v>
      </c>
      <c r="D465" s="134">
        <v>0.11145025995479596</v>
      </c>
      <c r="E465" s="134">
        <v>-6.0381429986600565E-2</v>
      </c>
      <c r="F465" s="134">
        <v>2.9994894772599867E-2</v>
      </c>
      <c r="G465" s="134">
        <v>0.15699263871417823</v>
      </c>
      <c r="H465" s="134">
        <v>0.13202232155022364</v>
      </c>
      <c r="I465" s="134">
        <v>8.1118440673880965E-2</v>
      </c>
      <c r="J465" s="134">
        <v>7.4276677905159127E-2</v>
      </c>
      <c r="K465" s="134">
        <v>7.3976411064365699E-2</v>
      </c>
      <c r="L465" s="134">
        <v>5.5653298618071334E-2</v>
      </c>
      <c r="M465" s="134">
        <v>1.272335089308203</v>
      </c>
      <c r="N465" s="134">
        <v>7.4159626724361605E-3</v>
      </c>
      <c r="O465" s="134">
        <v>0.15752636610748416</v>
      </c>
      <c r="P465" s="134">
        <v>8.6328770460254889E-2</v>
      </c>
      <c r="Q465" s="134">
        <v>0.15497525750210928</v>
      </c>
      <c r="R465" s="134">
        <v>0.21468320923221706</v>
      </c>
      <c r="S465" s="134">
        <v>0.52561389717664353</v>
      </c>
      <c r="T465" s="134">
        <v>6.4789171668621498E-2</v>
      </c>
      <c r="U465" s="6"/>
    </row>
    <row r="466" spans="1:21">
      <c r="A466" s="89" t="s">
        <v>4713</v>
      </c>
      <c r="B466" s="89" t="s">
        <v>2212</v>
      </c>
      <c r="C466" s="134">
        <v>3.5165014587245746E-2</v>
      </c>
      <c r="D466" s="134">
        <v>0.17264281449109253</v>
      </c>
      <c r="E466" s="134">
        <v>9.859264146960145E-2</v>
      </c>
      <c r="F466" s="134">
        <v>1.2517834591054378E-2</v>
      </c>
      <c r="G466" s="134">
        <v>0.14042927884058098</v>
      </c>
      <c r="H466" s="134">
        <v>0.1463377409211879</v>
      </c>
      <c r="I466" s="134">
        <v>0.11470113882035893</v>
      </c>
      <c r="J466" s="134">
        <v>4.2234718353870937E-2</v>
      </c>
      <c r="K466" s="134">
        <v>0.11855993657041464</v>
      </c>
      <c r="L466" s="134">
        <v>3.0510913406703644E-2</v>
      </c>
      <c r="M466" s="134">
        <v>0.57501722872412309</v>
      </c>
      <c r="N466" s="134">
        <v>2.6555230727009604E-2</v>
      </c>
      <c r="O466" s="134">
        <v>6.2008327764552895E-2</v>
      </c>
      <c r="P466" s="134">
        <v>4.3515328511692708E-2</v>
      </c>
      <c r="Q466" s="134">
        <v>0.10380523994244517</v>
      </c>
      <c r="R466" s="134">
        <v>0.17263001825866953</v>
      </c>
      <c r="S466" s="134">
        <v>0.15186751871444737</v>
      </c>
      <c r="T466" s="134">
        <v>0.13458766967443891</v>
      </c>
      <c r="U466" s="6"/>
    </row>
    <row r="467" spans="1:21">
      <c r="A467" s="89" t="s">
        <v>4743</v>
      </c>
      <c r="B467" s="89" t="s">
        <v>4744</v>
      </c>
      <c r="C467" s="134">
        <v>-0.40875841104789179</v>
      </c>
      <c r="D467" s="134">
        <v>1.7350025368959132E-2</v>
      </c>
      <c r="E467" s="134">
        <v>-0.33937470089418653</v>
      </c>
      <c r="F467" s="134">
        <v>-0.1574532418017569</v>
      </c>
      <c r="G467" s="134">
        <v>0.3377904598609256</v>
      </c>
      <c r="H467" s="134">
        <v>-1.4534256407366608E-2</v>
      </c>
      <c r="I467" s="134">
        <v>8.7245927871494988E-2</v>
      </c>
      <c r="J467" s="134">
        <v>1.3845715877116249</v>
      </c>
      <c r="K467" s="134">
        <v>2.2032206827215184E-2</v>
      </c>
      <c r="L467" s="134">
        <v>0.12108926509373696</v>
      </c>
      <c r="M467" s="134">
        <v>-0.94714209263260307</v>
      </c>
      <c r="N467" s="134">
        <v>3.6069490681007732E-3</v>
      </c>
      <c r="O467" s="134">
        <v>0.108208609757104</v>
      </c>
      <c r="P467" s="134">
        <v>2.4179175829409649E-2</v>
      </c>
      <c r="Q467" s="134">
        <v>1.1140228964662713E-2</v>
      </c>
      <c r="R467" s="134">
        <v>4.8085370595333909E-2</v>
      </c>
      <c r="S467" s="134">
        <v>9.091218828297265E-2</v>
      </c>
      <c r="T467" s="134">
        <v>7.2763105537599126E-2</v>
      </c>
      <c r="U467" s="6"/>
    </row>
    <row r="468" spans="1:21">
      <c r="A468" s="89" t="s">
        <v>4758</v>
      </c>
      <c r="B468" s="89" t="s">
        <v>2214</v>
      </c>
      <c r="C468" s="134">
        <v>0.25799008964726533</v>
      </c>
      <c r="D468" s="134">
        <v>0.10881864803795449</v>
      </c>
      <c r="E468" s="134">
        <v>5.8762686413518228E-2</v>
      </c>
      <c r="F468" s="134">
        <v>1.9872167659163331E-2</v>
      </c>
      <c r="G468" s="134">
        <v>8.6225854896265108E-2</v>
      </c>
      <c r="H468" s="134">
        <v>0.31950601657063737</v>
      </c>
      <c r="I468" s="134">
        <v>-5.0823293073580245E-2</v>
      </c>
      <c r="J468" s="134">
        <v>0.10436992209632678</v>
      </c>
      <c r="K468" s="134">
        <v>8.2060885909529979E-2</v>
      </c>
      <c r="L468" s="134">
        <v>0.1481318523190589</v>
      </c>
      <c r="M468" s="134">
        <v>1.244400837832937</v>
      </c>
      <c r="N468" s="134">
        <v>5.649861338921025E-2</v>
      </c>
      <c r="O468" s="134">
        <v>-1.3149430741104418E-2</v>
      </c>
      <c r="P468" s="134">
        <v>7.5256850763667282E-2</v>
      </c>
      <c r="Q468" s="134">
        <v>9.1164400872519424E-2</v>
      </c>
      <c r="R468" s="134">
        <v>0.16642783952037177</v>
      </c>
      <c r="S468" s="134">
        <v>0.1416581310942342</v>
      </c>
      <c r="T468" s="134">
        <v>0.1101166926551066</v>
      </c>
      <c r="U468" s="6"/>
    </row>
    <row r="469" spans="1:21">
      <c r="A469" s="89" t="s">
        <v>4775</v>
      </c>
      <c r="B469" s="89" t="s">
        <v>133</v>
      </c>
      <c r="C469" s="134">
        <v>1.7967804381049413</v>
      </c>
      <c r="D469" s="134">
        <v>-0.59892023431352548</v>
      </c>
      <c r="E469" s="134">
        <v>-1</v>
      </c>
      <c r="F469" s="134" t="s">
        <v>7814</v>
      </c>
      <c r="G469" s="134" t="s">
        <v>7814</v>
      </c>
      <c r="H469" s="134">
        <v>-0.76548307184145337</v>
      </c>
      <c r="I469" s="134">
        <v>0.3211267605633803</v>
      </c>
      <c r="J469" s="134">
        <v>189.705223880597</v>
      </c>
      <c r="K469" s="134">
        <v>9.3097665214122198</v>
      </c>
      <c r="L469" s="134">
        <v>-0.81132265071562526</v>
      </c>
      <c r="M469" s="134">
        <v>4.5169283781823637</v>
      </c>
      <c r="N469" s="134">
        <v>-0.32296640018402201</v>
      </c>
      <c r="O469" s="134">
        <v>-3.2941604186179418E-2</v>
      </c>
      <c r="P469" s="134">
        <v>0.58047539816366767</v>
      </c>
      <c r="Q469" s="134">
        <v>-0.53233387090304907</v>
      </c>
      <c r="R469" s="134">
        <v>0.3440643247410109</v>
      </c>
      <c r="S469" s="134">
        <v>8.5467319046248491E-2</v>
      </c>
      <c r="T469" s="134">
        <v>0.11419308593655608</v>
      </c>
      <c r="U469" s="6"/>
    </row>
    <row r="470" spans="1:21">
      <c r="A470" s="89" t="s">
        <v>4784</v>
      </c>
      <c r="B470" s="89" t="s">
        <v>4785</v>
      </c>
      <c r="C470" s="134" t="s">
        <v>7814</v>
      </c>
      <c r="D470" s="134" t="s">
        <v>7814</v>
      </c>
      <c r="E470" s="134" t="s">
        <v>7814</v>
      </c>
      <c r="F470" s="134" t="s">
        <v>7814</v>
      </c>
      <c r="G470" s="134" t="s">
        <v>7814</v>
      </c>
      <c r="H470" s="134" t="s">
        <v>7814</v>
      </c>
      <c r="I470" s="134" t="s">
        <v>7814</v>
      </c>
      <c r="J470" s="134" t="s">
        <v>7814</v>
      </c>
      <c r="K470" s="134" t="s">
        <v>7814</v>
      </c>
      <c r="L470" s="134" t="s">
        <v>7814</v>
      </c>
      <c r="M470" s="134" t="s">
        <v>7814</v>
      </c>
      <c r="N470" s="134">
        <v>-2.9373788840492687E-2</v>
      </c>
      <c r="O470" s="134">
        <v>3.3116110793383502E-2</v>
      </c>
      <c r="P470" s="134">
        <v>6.3312392764962588E-2</v>
      </c>
      <c r="Q470" s="134">
        <v>0.17102942420663592</v>
      </c>
      <c r="R470" s="134">
        <v>0.14948322641205603</v>
      </c>
      <c r="S470" s="134">
        <v>0.13385711466213479</v>
      </c>
      <c r="T470" s="134">
        <v>0.1052411184331644</v>
      </c>
      <c r="U470" s="6"/>
    </row>
    <row r="471" spans="1:21">
      <c r="A471" s="89" t="s">
        <v>4801</v>
      </c>
      <c r="B471" s="89" t="s">
        <v>4802</v>
      </c>
      <c r="C471" s="134" t="s">
        <v>7814</v>
      </c>
      <c r="D471" s="134" t="s">
        <v>7814</v>
      </c>
      <c r="E471" s="134" t="s">
        <v>7814</v>
      </c>
      <c r="F471" s="134" t="s">
        <v>7814</v>
      </c>
      <c r="G471" s="134" t="s">
        <v>7814</v>
      </c>
      <c r="H471" s="134" t="s">
        <v>7814</v>
      </c>
      <c r="I471" s="134" t="s">
        <v>7814</v>
      </c>
      <c r="J471" s="134" t="s">
        <v>7814</v>
      </c>
      <c r="K471" s="134" t="s">
        <v>7814</v>
      </c>
      <c r="L471" s="134" t="s">
        <v>7814</v>
      </c>
      <c r="M471" s="134" t="s">
        <v>7814</v>
      </c>
      <c r="N471" s="134">
        <v>-0.64701457495040082</v>
      </c>
      <c r="O471" s="134">
        <v>4.9533155170346053</v>
      </c>
      <c r="P471" s="134">
        <v>-0.52861131213952706</v>
      </c>
      <c r="Q471" s="134">
        <v>1.3985600137446204</v>
      </c>
      <c r="R471" s="134">
        <v>0.86213822990971245</v>
      </c>
      <c r="S471" s="134">
        <v>0.37569102492782935</v>
      </c>
      <c r="T471" s="134">
        <v>-0.15284516279639362</v>
      </c>
      <c r="U471" s="6"/>
    </row>
    <row r="472" spans="1:21">
      <c r="A472" s="89" t="s">
        <v>4822</v>
      </c>
      <c r="B472" s="89" t="s">
        <v>4823</v>
      </c>
      <c r="C472" s="134">
        <v>6.8756125948755464E-2</v>
      </c>
      <c r="D472" s="134">
        <v>0.18480193169211834</v>
      </c>
      <c r="E472" s="134">
        <v>0.11407709317549863</v>
      </c>
      <c r="F472" s="134">
        <v>4.4574261133638382E-2</v>
      </c>
      <c r="G472" s="134">
        <v>9.7922228769227404E-2</v>
      </c>
      <c r="H472" s="134">
        <v>0.2225408643064688</v>
      </c>
      <c r="I472" s="134">
        <v>5.406873827710923E-2</v>
      </c>
      <c r="J472" s="134">
        <v>-0.55369529223551872</v>
      </c>
      <c r="K472" s="134">
        <v>9.0018753591754264E-2</v>
      </c>
      <c r="L472" s="134">
        <v>2.0833739976167998E-2</v>
      </c>
      <c r="M472" s="134">
        <v>2.7388313983933474</v>
      </c>
      <c r="N472" s="134">
        <v>7.6852689461705204E-2</v>
      </c>
      <c r="O472" s="134">
        <v>-2.2908938437279258E-2</v>
      </c>
      <c r="P472" s="134">
        <v>0.19827473598892675</v>
      </c>
      <c r="Q472" s="134">
        <v>0.1481765221493927</v>
      </c>
      <c r="R472" s="134">
        <v>0.10328031469207311</v>
      </c>
      <c r="S472" s="134">
        <v>0.1291124702767148</v>
      </c>
      <c r="T472" s="134">
        <v>0.11581862575067857</v>
      </c>
      <c r="U472" s="6"/>
    </row>
    <row r="473" spans="1:21">
      <c r="A473" s="89" t="s">
        <v>4944</v>
      </c>
      <c r="B473" s="89" t="s">
        <v>2822</v>
      </c>
      <c r="C473" s="134">
        <v>-8.2036600812082416E-2</v>
      </c>
      <c r="D473" s="134">
        <v>0.15665030498676424</v>
      </c>
      <c r="E473" s="134">
        <v>-0.11625408194411202</v>
      </c>
      <c r="F473" s="134">
        <v>8.2962398378299351</v>
      </c>
      <c r="G473" s="134">
        <v>3.3725366006792212E-2</v>
      </c>
      <c r="H473" s="134">
        <v>-9.4412338966180731E-2</v>
      </c>
      <c r="I473" s="134">
        <v>0.25666673897936754</v>
      </c>
      <c r="J473" s="134">
        <v>-0.31857129253256089</v>
      </c>
      <c r="K473" s="134">
        <v>0.39443106884440282</v>
      </c>
      <c r="L473" s="134">
        <v>-0.50147491162033986</v>
      </c>
      <c r="M473" s="134">
        <v>0.20057243612150133</v>
      </c>
      <c r="N473" s="134">
        <v>8.5429851466797047E-2</v>
      </c>
      <c r="O473" s="134">
        <v>2.5537102130701594E-3</v>
      </c>
      <c r="P473" s="134">
        <v>0.67157281732773</v>
      </c>
      <c r="Q473" s="134">
        <v>-0.23274381323691418</v>
      </c>
      <c r="R473" s="134">
        <v>0.20262224415832941</v>
      </c>
      <c r="S473" s="134">
        <v>1.1197211546630337E-2</v>
      </c>
      <c r="T473" s="134">
        <v>1.8757248645425977E-2</v>
      </c>
      <c r="U473" s="6"/>
    </row>
    <row r="474" spans="1:21" ht="25.5">
      <c r="A474" s="89" t="s">
        <v>4973</v>
      </c>
      <c r="B474" s="89" t="s">
        <v>1114</v>
      </c>
      <c r="C474" s="134" t="s">
        <v>7814</v>
      </c>
      <c r="D474" s="134" t="s">
        <v>7814</v>
      </c>
      <c r="E474" s="134" t="s">
        <v>7814</v>
      </c>
      <c r="F474" s="134" t="s">
        <v>7814</v>
      </c>
      <c r="G474" s="134" t="s">
        <v>7814</v>
      </c>
      <c r="H474" s="134" t="s">
        <v>7814</v>
      </c>
      <c r="I474" s="134" t="s">
        <v>7814</v>
      </c>
      <c r="J474" s="134" t="s">
        <v>7814</v>
      </c>
      <c r="K474" s="134" t="s">
        <v>7814</v>
      </c>
      <c r="L474" s="134" t="s">
        <v>7814</v>
      </c>
      <c r="M474" s="134" t="s">
        <v>7814</v>
      </c>
      <c r="N474" s="134">
        <v>9.2306426353961468E-2</v>
      </c>
      <c r="O474" s="134">
        <v>8.3894364350105999E-2</v>
      </c>
      <c r="P474" s="134">
        <v>0.28215099839032165</v>
      </c>
      <c r="Q474" s="134">
        <v>9.4646371179913924E-3</v>
      </c>
      <c r="R474" s="134">
        <v>0.12367362657877612</v>
      </c>
      <c r="S474" s="134">
        <v>0.13514311755273023</v>
      </c>
      <c r="T474" s="134">
        <v>2.2578068993036837E-2</v>
      </c>
      <c r="U474" s="6"/>
    </row>
    <row r="475" spans="1:21" ht="38.25">
      <c r="A475" s="89" t="s">
        <v>7819</v>
      </c>
      <c r="B475" s="89" t="s">
        <v>7822</v>
      </c>
      <c r="C475" s="131" t="s">
        <v>7814</v>
      </c>
      <c r="D475" s="131" t="s">
        <v>7814</v>
      </c>
      <c r="E475" s="131" t="s">
        <v>7814</v>
      </c>
      <c r="F475" s="131" t="s">
        <v>7814</v>
      </c>
      <c r="G475" s="131" t="s">
        <v>7814</v>
      </c>
      <c r="H475" s="131" t="s">
        <v>7814</v>
      </c>
      <c r="I475" s="131" t="s">
        <v>7814</v>
      </c>
      <c r="J475" s="131" t="s">
        <v>7814</v>
      </c>
      <c r="K475" s="131" t="s">
        <v>7814</v>
      </c>
      <c r="L475" s="131" t="s">
        <v>7814</v>
      </c>
      <c r="M475" s="131" t="s">
        <v>7814</v>
      </c>
      <c r="N475" s="131" t="s">
        <v>7814</v>
      </c>
      <c r="O475" s="131" t="s">
        <v>7814</v>
      </c>
      <c r="P475" s="131" t="s">
        <v>7814</v>
      </c>
      <c r="Q475" s="131" t="s">
        <v>7814</v>
      </c>
      <c r="R475" s="131" t="s">
        <v>7814</v>
      </c>
      <c r="S475" s="131" t="s">
        <v>7814</v>
      </c>
      <c r="T475" s="131">
        <v>0.15789634099193312</v>
      </c>
      <c r="U475" s="6"/>
    </row>
    <row r="476" spans="1:21">
      <c r="A476" s="89" t="s">
        <v>4987</v>
      </c>
      <c r="B476" s="89" t="s">
        <v>4988</v>
      </c>
      <c r="C476" s="134">
        <v>-5.7241888459902412E-3</v>
      </c>
      <c r="D476" s="134">
        <v>5.4854977978090913E-2</v>
      </c>
      <c r="E476" s="134">
        <v>0.13549697627152657</v>
      </c>
      <c r="F476" s="134">
        <v>0.11121217183141097</v>
      </c>
      <c r="G476" s="134">
        <v>0.10038881614276285</v>
      </c>
      <c r="H476" s="134">
        <v>0.71137181815455808</v>
      </c>
      <c r="I476" s="134">
        <v>0.13507762375677501</v>
      </c>
      <c r="J476" s="134">
        <v>5.5307844381484061E-2</v>
      </c>
      <c r="K476" s="134">
        <v>6.0448606534730054E-2</v>
      </c>
      <c r="L476" s="134">
        <v>-8.9182688632661322E-2</v>
      </c>
      <c r="M476" s="134">
        <v>-0.97653696254878386</v>
      </c>
      <c r="N476" s="134">
        <v>0.43609888198844926</v>
      </c>
      <c r="O476" s="134">
        <v>-5.3879742447804024E-2</v>
      </c>
      <c r="P476" s="134">
        <v>9.6687900856216258E-2</v>
      </c>
      <c r="Q476" s="134">
        <v>0.51159624274471871</v>
      </c>
      <c r="R476" s="134">
        <v>-9.9611996888070764E-2</v>
      </c>
      <c r="S476" s="134">
        <v>-3.3984337107453744E-2</v>
      </c>
      <c r="T476" s="134">
        <v>0.15975016189371147</v>
      </c>
      <c r="U476" s="6"/>
    </row>
    <row r="477" spans="1:21">
      <c r="A477" s="89" t="s">
        <v>4989</v>
      </c>
      <c r="B477" s="89" t="s">
        <v>2212</v>
      </c>
      <c r="C477" s="134">
        <v>0.16050920000481161</v>
      </c>
      <c r="D477" s="134">
        <v>8.4993340998293698E-2</v>
      </c>
      <c r="E477" s="134">
        <v>5.8774261851673781E-2</v>
      </c>
      <c r="F477" s="134">
        <v>7.2993475634337557E-2</v>
      </c>
      <c r="G477" s="134">
        <v>0.10799893073125277</v>
      </c>
      <c r="H477" s="134">
        <v>8.6802495925547341E-2</v>
      </c>
      <c r="I477" s="134">
        <v>8.5761664203844346E-2</v>
      </c>
      <c r="J477" s="134">
        <v>8.9682994813809813E-2</v>
      </c>
      <c r="K477" s="134">
        <v>8.087648910139289E-2</v>
      </c>
      <c r="L477" s="134">
        <v>9.6193521644289293E-2</v>
      </c>
      <c r="M477" s="134">
        <v>-0.98652876586490534</v>
      </c>
      <c r="N477" s="134">
        <v>0.22035642386970822</v>
      </c>
      <c r="O477" s="134">
        <v>-0.26374964056293326</v>
      </c>
      <c r="P477" s="134">
        <v>-5.5377947212589262E-3</v>
      </c>
      <c r="Q477" s="134">
        <v>0.12489551997494375</v>
      </c>
      <c r="R477" s="134">
        <v>0.10740382135727966</v>
      </c>
      <c r="S477" s="134">
        <v>7.7604049413712017E-2</v>
      </c>
      <c r="T477" s="134">
        <v>-0.11334123853137199</v>
      </c>
      <c r="U477" s="6"/>
    </row>
    <row r="478" spans="1:21">
      <c r="A478" s="89" t="s">
        <v>5004</v>
      </c>
      <c r="B478" s="89" t="s">
        <v>4744</v>
      </c>
      <c r="C478" s="134">
        <v>-0.72332282586947061</v>
      </c>
      <c r="D478" s="134">
        <v>0.14473477247004318</v>
      </c>
      <c r="E478" s="134">
        <v>-0.19802652698464329</v>
      </c>
      <c r="F478" s="134">
        <v>0.32626398427730585</v>
      </c>
      <c r="G478" s="134">
        <v>-3.2535279695517172E-2</v>
      </c>
      <c r="H478" s="134">
        <v>-0.5292397506486084</v>
      </c>
      <c r="I478" s="134">
        <v>0.10265551521290006</v>
      </c>
      <c r="J478" s="134">
        <v>0.3379947333369826</v>
      </c>
      <c r="K478" s="134">
        <v>0.15150171686070646</v>
      </c>
      <c r="L478" s="134">
        <v>-4.4813466196124141E-2</v>
      </c>
      <c r="M478" s="134">
        <v>-0.97757018841408594</v>
      </c>
      <c r="N478" s="134">
        <v>-1.368933641237402E-2</v>
      </c>
      <c r="O478" s="134">
        <v>-6.2046928533457057E-2</v>
      </c>
      <c r="P478" s="134">
        <v>-5.180648307823843E-2</v>
      </c>
      <c r="Q478" s="134">
        <v>0.1618351201903383</v>
      </c>
      <c r="R478" s="134">
        <v>0.23806868661885128</v>
      </c>
      <c r="S478" s="134">
        <v>0.22940397190662631</v>
      </c>
      <c r="T478" s="134">
        <v>-0.45845579188664298</v>
      </c>
      <c r="U478" s="6"/>
    </row>
    <row r="479" spans="1:21">
      <c r="A479" s="89" t="s">
        <v>5013</v>
      </c>
      <c r="B479" s="89" t="s">
        <v>2214</v>
      </c>
      <c r="C479" s="134">
        <v>0.31974324914186592</v>
      </c>
      <c r="D479" s="134">
        <v>4.6557645731672537E-2</v>
      </c>
      <c r="E479" s="134">
        <v>7.3607988043228323E-2</v>
      </c>
      <c r="F479" s="134">
        <v>0.10080693433759125</v>
      </c>
      <c r="G479" s="134">
        <v>0.13734336781630874</v>
      </c>
      <c r="H479" s="134">
        <v>0.20351881898801527</v>
      </c>
      <c r="I479" s="134">
        <v>0.12105018070591345</v>
      </c>
      <c r="J479" s="134">
        <v>3.2843012723850373E-2</v>
      </c>
      <c r="K479" s="134">
        <v>0.16229445299308964</v>
      </c>
      <c r="L479" s="134">
        <v>8.748168158181846E-2</v>
      </c>
      <c r="M479" s="134">
        <v>-0.9782801810302314</v>
      </c>
      <c r="N479" s="134">
        <v>9.3829239319660473E-2</v>
      </c>
      <c r="O479" s="134">
        <v>-0.15456275739223158</v>
      </c>
      <c r="P479" s="134">
        <v>2.8709988230624095E-2</v>
      </c>
      <c r="Q479" s="134">
        <v>9.9778204293155426E-2</v>
      </c>
      <c r="R479" s="134">
        <v>0.13245128865211497</v>
      </c>
      <c r="S479" s="134">
        <v>0.13659872460359312</v>
      </c>
      <c r="T479" s="134">
        <v>-7.0063885183118471E-2</v>
      </c>
      <c r="U479" s="6"/>
    </row>
    <row r="480" spans="1:21">
      <c r="A480" s="89" t="s">
        <v>7708</v>
      </c>
      <c r="B480" s="89" t="s">
        <v>218</v>
      </c>
      <c r="C480" s="134" t="s">
        <v>7814</v>
      </c>
      <c r="D480" s="134" t="s">
        <v>7814</v>
      </c>
      <c r="E480" s="134" t="s">
        <v>7814</v>
      </c>
      <c r="F480" s="134" t="s">
        <v>7814</v>
      </c>
      <c r="G480" s="134" t="s">
        <v>7814</v>
      </c>
      <c r="H480" s="134" t="s">
        <v>7814</v>
      </c>
      <c r="I480" s="134">
        <v>0.11341857014565271</v>
      </c>
      <c r="J480" s="134">
        <v>7.2070547624231818E-2</v>
      </c>
      <c r="K480" s="134">
        <v>0.1100677416391469</v>
      </c>
      <c r="L480" s="134">
        <v>-0.52503096820094308</v>
      </c>
      <c r="M480" s="134">
        <v>-1</v>
      </c>
      <c r="N480" s="134" t="s">
        <v>7814</v>
      </c>
      <c r="O480" s="134" t="s">
        <v>7814</v>
      </c>
      <c r="P480" s="134" t="s">
        <v>7814</v>
      </c>
      <c r="Q480" s="134" t="s">
        <v>7814</v>
      </c>
      <c r="R480" s="134" t="s">
        <v>7814</v>
      </c>
      <c r="S480" s="134" t="s">
        <v>7814</v>
      </c>
      <c r="T480" s="134" t="s">
        <v>7814</v>
      </c>
      <c r="U480" s="6"/>
    </row>
    <row r="481" spans="1:21">
      <c r="A481" s="89" t="s">
        <v>5023</v>
      </c>
      <c r="B481" s="89" t="s">
        <v>133</v>
      </c>
      <c r="C481" s="134" t="s">
        <v>7814</v>
      </c>
      <c r="D481" s="134" t="s">
        <v>7814</v>
      </c>
      <c r="E481" s="134" t="s">
        <v>7814</v>
      </c>
      <c r="F481" s="134" t="s">
        <v>7814</v>
      </c>
      <c r="G481" s="134">
        <v>-1</v>
      </c>
      <c r="H481" s="134" t="s">
        <v>7814</v>
      </c>
      <c r="I481" s="134" t="s">
        <v>7814</v>
      </c>
      <c r="J481" s="134" t="s">
        <v>7814</v>
      </c>
      <c r="K481" s="134">
        <v>6.5159501735511114</v>
      </c>
      <c r="L481" s="134">
        <v>-1</v>
      </c>
      <c r="M481" s="134" t="s">
        <v>7814</v>
      </c>
      <c r="N481" s="134">
        <v>-1</v>
      </c>
      <c r="O481" s="134" t="s">
        <v>7814</v>
      </c>
      <c r="P481" s="134" t="s">
        <v>7814</v>
      </c>
      <c r="Q481" s="134" t="s">
        <v>7814</v>
      </c>
      <c r="R481" s="134" t="s">
        <v>7814</v>
      </c>
      <c r="S481" s="134" t="s">
        <v>7814</v>
      </c>
      <c r="T481" s="134" t="s">
        <v>7814</v>
      </c>
      <c r="U481" s="6"/>
    </row>
    <row r="482" spans="1:21">
      <c r="A482" s="89" t="s">
        <v>5028</v>
      </c>
      <c r="B482" s="89" t="s">
        <v>4785</v>
      </c>
      <c r="C482" s="134" t="s">
        <v>7814</v>
      </c>
      <c r="D482" s="134" t="s">
        <v>7814</v>
      </c>
      <c r="E482" s="134" t="s">
        <v>7814</v>
      </c>
      <c r="F482" s="134" t="s">
        <v>7814</v>
      </c>
      <c r="G482" s="134" t="s">
        <v>7814</v>
      </c>
      <c r="H482" s="134" t="s">
        <v>7814</v>
      </c>
      <c r="I482" s="134" t="s">
        <v>7814</v>
      </c>
      <c r="J482" s="134" t="s">
        <v>7814</v>
      </c>
      <c r="K482" s="134" t="s">
        <v>7814</v>
      </c>
      <c r="L482" s="134" t="s">
        <v>7814</v>
      </c>
      <c r="M482" s="134" t="s">
        <v>7814</v>
      </c>
      <c r="N482" s="134">
        <v>0.1174344022820677</v>
      </c>
      <c r="O482" s="134">
        <v>-0.18124805298319624</v>
      </c>
      <c r="P482" s="134">
        <v>1.5945009988475256E-2</v>
      </c>
      <c r="Q482" s="134">
        <v>0.18208585709544334</v>
      </c>
      <c r="R482" s="134">
        <v>0.17672618234012516</v>
      </c>
      <c r="S482" s="134">
        <v>6.5448639263873787E-2</v>
      </c>
      <c r="T482" s="134">
        <v>-4.2816607193817614E-2</v>
      </c>
      <c r="U482" s="6"/>
    </row>
    <row r="483" spans="1:21">
      <c r="A483" s="89" t="s">
        <v>5038</v>
      </c>
      <c r="B483" s="89" t="s">
        <v>4823</v>
      </c>
      <c r="C483" s="134">
        <v>0.2721695707807481</v>
      </c>
      <c r="D483" s="134">
        <v>2.1656597805710387E-3</v>
      </c>
      <c r="E483" s="134">
        <v>0.29169764739949744</v>
      </c>
      <c r="F483" s="134">
        <v>0.12813684786420931</v>
      </c>
      <c r="G483" s="134">
        <v>0.10543969340785586</v>
      </c>
      <c r="H483" s="134">
        <v>0.17943181333278435</v>
      </c>
      <c r="I483" s="134">
        <v>0.22461683248739006</v>
      </c>
      <c r="J483" s="134">
        <v>-2.4768100620220501E-4</v>
      </c>
      <c r="K483" s="134">
        <v>-2.9336808754621968E-2</v>
      </c>
      <c r="L483" s="134">
        <v>0.25316716076127421</v>
      </c>
      <c r="M483" s="134">
        <v>-0.96773894846680042</v>
      </c>
      <c r="N483" s="134">
        <v>0.21128932829298686</v>
      </c>
      <c r="O483" s="134">
        <v>0.20896782369939548</v>
      </c>
      <c r="P483" s="134">
        <v>5.1189553166922641E-2</v>
      </c>
      <c r="Q483" s="134">
        <v>0.63017087518804726</v>
      </c>
      <c r="R483" s="134">
        <v>-0.25083070544283503</v>
      </c>
      <c r="S483" s="134">
        <v>-0.14161801217541137</v>
      </c>
      <c r="T483" s="134">
        <v>2.5023281158826703E-2</v>
      </c>
      <c r="U483" s="6"/>
    </row>
    <row r="484" spans="1:21">
      <c r="A484" s="89" t="s">
        <v>5065</v>
      </c>
      <c r="B484" s="89" t="s">
        <v>4802</v>
      </c>
      <c r="C484" s="134" t="s">
        <v>7814</v>
      </c>
      <c r="D484" s="134" t="s">
        <v>7814</v>
      </c>
      <c r="E484" s="134" t="s">
        <v>7814</v>
      </c>
      <c r="F484" s="134" t="s">
        <v>7814</v>
      </c>
      <c r="G484" s="134" t="s">
        <v>7814</v>
      </c>
      <c r="H484" s="134" t="s">
        <v>7814</v>
      </c>
      <c r="I484" s="134" t="s">
        <v>7814</v>
      </c>
      <c r="J484" s="134" t="s">
        <v>7814</v>
      </c>
      <c r="K484" s="134" t="s">
        <v>7814</v>
      </c>
      <c r="L484" s="134" t="s">
        <v>7814</v>
      </c>
      <c r="M484" s="134" t="s">
        <v>7814</v>
      </c>
      <c r="N484" s="134">
        <v>0.6718357034484943</v>
      </c>
      <c r="O484" s="134">
        <v>-0.62919459396124222</v>
      </c>
      <c r="P484" s="134">
        <v>9.9493710384996215E-2</v>
      </c>
      <c r="Q484" s="134">
        <v>0.26949915756308918</v>
      </c>
      <c r="R484" s="134">
        <v>-5.555046509285666E-2</v>
      </c>
      <c r="S484" s="134">
        <v>0.26478828102780483</v>
      </c>
      <c r="T484" s="134">
        <v>-5.017499046992957E-2</v>
      </c>
      <c r="U484" s="6"/>
    </row>
    <row r="485" spans="1:21">
      <c r="A485" s="89" t="s">
        <v>5078</v>
      </c>
      <c r="B485" s="89" t="s">
        <v>2822</v>
      </c>
      <c r="C485" s="134">
        <v>-0.79177876741583475</v>
      </c>
      <c r="D485" s="134">
        <v>1.0346989991296605</v>
      </c>
      <c r="E485" s="134">
        <v>0.71414666440800079</v>
      </c>
      <c r="F485" s="134">
        <v>0.13463036921373095</v>
      </c>
      <c r="G485" s="134">
        <v>0.17383426800228086</v>
      </c>
      <c r="H485" s="134">
        <v>1.0370091461876405</v>
      </c>
      <c r="I485" s="134">
        <v>-0.58302480657226363</v>
      </c>
      <c r="J485" s="134">
        <v>0.22520903656500657</v>
      </c>
      <c r="K485" s="134">
        <v>0.34741621926288113</v>
      </c>
      <c r="L485" s="134">
        <v>4.6313580274154553E-2</v>
      </c>
      <c r="M485" s="134">
        <v>-0.68318467647652215</v>
      </c>
      <c r="N485" s="134">
        <v>3.351711075729547</v>
      </c>
      <c r="O485" s="134">
        <v>-0.18897252888122762</v>
      </c>
      <c r="P485" s="134">
        <v>0.37857852694837457</v>
      </c>
      <c r="Q485" s="134">
        <v>0.56387369709812485</v>
      </c>
      <c r="R485" s="134">
        <v>0.17764677856690669</v>
      </c>
      <c r="S485" s="134">
        <v>4.9573100869259257E-2</v>
      </c>
      <c r="T485" s="134">
        <v>0.56886960477065196</v>
      </c>
      <c r="U485" s="6"/>
    </row>
    <row r="486" spans="1:21" ht="25.5">
      <c r="A486" s="89" t="s">
        <v>5093</v>
      </c>
      <c r="B486" s="89" t="s">
        <v>5094</v>
      </c>
      <c r="C486" s="134">
        <v>0.33301201986851603</v>
      </c>
      <c r="D486" s="134">
        <v>-0.1402988088431848</v>
      </c>
      <c r="E486" s="134">
        <v>6.6618070324740097E-2</v>
      </c>
      <c r="F486" s="134">
        <v>0.85138879685274205</v>
      </c>
      <c r="G486" s="134">
        <v>-0.1075334447017543</v>
      </c>
      <c r="H486" s="134">
        <v>3.7368376426727634E-2</v>
      </c>
      <c r="I486" s="134">
        <v>0.33208408578575388</v>
      </c>
      <c r="J486" s="134">
        <v>-5.2141262698202073E-2</v>
      </c>
      <c r="K486" s="134">
        <v>3.4515329017939189E-2</v>
      </c>
      <c r="L486" s="134">
        <v>8.128156344772397E-2</v>
      </c>
      <c r="M486" s="134">
        <v>1.2685677153560655</v>
      </c>
      <c r="N486" s="134">
        <v>2.3020040224447147E-2</v>
      </c>
      <c r="O486" s="134">
        <v>-3.1558064510005646E-2</v>
      </c>
      <c r="P486" s="134">
        <v>-0.36494809588733479</v>
      </c>
      <c r="Q486" s="134">
        <v>8.7003918224598964E-2</v>
      </c>
      <c r="R486" s="134">
        <v>-5.5983685077968137E-2</v>
      </c>
      <c r="S486" s="134">
        <v>0.31503340917225309</v>
      </c>
      <c r="T486" s="134">
        <v>0.1725431413977872</v>
      </c>
      <c r="U486" s="6"/>
    </row>
    <row r="487" spans="1:21">
      <c r="A487" s="89" t="s">
        <v>7709</v>
      </c>
      <c r="B487" s="89" t="s">
        <v>7729</v>
      </c>
      <c r="C487" s="134">
        <v>8.2353533699242583</v>
      </c>
      <c r="D487" s="134">
        <v>-0.94125088657697542</v>
      </c>
      <c r="E487" s="134">
        <v>3.9168753980561739</v>
      </c>
      <c r="F487" s="134">
        <v>0.12319368855499402</v>
      </c>
      <c r="G487" s="134">
        <v>-0.77737937205665375</v>
      </c>
      <c r="H487" s="134">
        <v>0.61681219398124365</v>
      </c>
      <c r="I487" s="134">
        <v>-0.28237417556201216</v>
      </c>
      <c r="J487" s="134">
        <v>1.5989929297218914</v>
      </c>
      <c r="K487" s="134">
        <v>0.20168123889929679</v>
      </c>
      <c r="L487" s="134">
        <v>-0.6243926686196859</v>
      </c>
      <c r="M487" s="134">
        <v>-1</v>
      </c>
      <c r="N487" s="134" t="s">
        <v>7814</v>
      </c>
      <c r="O487" s="134" t="s">
        <v>7814</v>
      </c>
      <c r="P487" s="134" t="s">
        <v>7814</v>
      </c>
      <c r="Q487" s="134" t="s">
        <v>7814</v>
      </c>
      <c r="R487" s="134" t="s">
        <v>7814</v>
      </c>
      <c r="S487" s="134" t="s">
        <v>7814</v>
      </c>
      <c r="T487" s="134" t="s">
        <v>7814</v>
      </c>
      <c r="U487" s="6"/>
    </row>
    <row r="488" spans="1:21">
      <c r="A488" s="89" t="s">
        <v>7710</v>
      </c>
      <c r="B488" s="89" t="s">
        <v>7730</v>
      </c>
      <c r="C488" s="134">
        <v>-7.9818958188322187E-2</v>
      </c>
      <c r="D488" s="134">
        <v>0.531980637051364</v>
      </c>
      <c r="E488" s="134">
        <v>0.18675796204031392</v>
      </c>
      <c r="F488" s="134">
        <v>0.10380912723959446</v>
      </c>
      <c r="G488" s="134">
        <v>-0.10489572948324699</v>
      </c>
      <c r="H488" s="134">
        <v>6.1615788295911633E-2</v>
      </c>
      <c r="I488" s="134">
        <v>-2.6688432011843566E-2</v>
      </c>
      <c r="J488" s="134">
        <v>1.2824889598917881</v>
      </c>
      <c r="K488" s="134">
        <v>-0.54948542305207138</v>
      </c>
      <c r="L488" s="134">
        <v>0.17223995415094118</v>
      </c>
      <c r="M488" s="134">
        <v>-1</v>
      </c>
      <c r="N488" s="134" t="s">
        <v>7814</v>
      </c>
      <c r="O488" s="134" t="s">
        <v>7814</v>
      </c>
      <c r="P488" s="134" t="s">
        <v>7814</v>
      </c>
      <c r="Q488" s="134" t="s">
        <v>7814</v>
      </c>
      <c r="R488" s="134" t="s">
        <v>7814</v>
      </c>
      <c r="S488" s="134" t="s">
        <v>7814</v>
      </c>
      <c r="T488" s="134" t="s">
        <v>7814</v>
      </c>
      <c r="U488" s="6"/>
    </row>
    <row r="489" spans="1:21">
      <c r="A489" s="89" t="s">
        <v>7711</v>
      </c>
      <c r="B489" s="89" t="s">
        <v>7731</v>
      </c>
      <c r="C489" s="134">
        <v>-0.59984175678687313</v>
      </c>
      <c r="D489" s="134">
        <v>5.4132408528897447E-2</v>
      </c>
      <c r="E489" s="134">
        <v>-0.51824224764813553</v>
      </c>
      <c r="F489" s="134">
        <v>-0.34210804071195677</v>
      </c>
      <c r="G489" s="134">
        <v>0.52335505486424116</v>
      </c>
      <c r="H489" s="134">
        <v>-0.22934326622480994</v>
      </c>
      <c r="I489" s="134">
        <v>2.6231883807014076</v>
      </c>
      <c r="J489" s="134">
        <v>-0.12025760998734836</v>
      </c>
      <c r="K489" s="134">
        <v>2.6680720808773417</v>
      </c>
      <c r="L489" s="134">
        <v>-0.8055851302854321</v>
      </c>
      <c r="M489" s="134">
        <v>-1</v>
      </c>
      <c r="N489" s="134" t="s">
        <v>7814</v>
      </c>
      <c r="O489" s="134" t="s">
        <v>7814</v>
      </c>
      <c r="P489" s="134" t="s">
        <v>7814</v>
      </c>
      <c r="Q489" s="134" t="s">
        <v>7814</v>
      </c>
      <c r="R489" s="134" t="s">
        <v>7814</v>
      </c>
      <c r="S489" s="134" t="s">
        <v>7814</v>
      </c>
      <c r="T489" s="134" t="s">
        <v>7814</v>
      </c>
      <c r="U489" s="6"/>
    </row>
    <row r="490" spans="1:21" ht="25.5">
      <c r="A490" s="89" t="s">
        <v>7712</v>
      </c>
      <c r="B490" s="89" t="s">
        <v>7732</v>
      </c>
      <c r="C490" s="134">
        <v>-0.73200329228353822</v>
      </c>
      <c r="D490" s="134">
        <v>30.171116214892155</v>
      </c>
      <c r="E490" s="134">
        <v>0.31270181698957145</v>
      </c>
      <c r="F490" s="134">
        <v>-0.66200789342477173</v>
      </c>
      <c r="G490" s="134">
        <v>3.2351815516993456</v>
      </c>
      <c r="H490" s="134">
        <v>-0.61390795728545755</v>
      </c>
      <c r="I490" s="134">
        <v>0.28715015440443481</v>
      </c>
      <c r="J490" s="134">
        <v>34.651848192203715</v>
      </c>
      <c r="K490" s="134">
        <v>-0.93537070507032682</v>
      </c>
      <c r="L490" s="134">
        <v>0.83263864115557618</v>
      </c>
      <c r="M490" s="134">
        <v>-1</v>
      </c>
      <c r="N490" s="134" t="s">
        <v>7814</v>
      </c>
      <c r="O490" s="134" t="s">
        <v>7814</v>
      </c>
      <c r="P490" s="134" t="s">
        <v>7814</v>
      </c>
      <c r="Q490" s="134" t="s">
        <v>7814</v>
      </c>
      <c r="R490" s="134" t="s">
        <v>7814</v>
      </c>
      <c r="S490" s="134" t="s">
        <v>7814</v>
      </c>
      <c r="T490" s="134" t="s">
        <v>7814</v>
      </c>
      <c r="U490" s="6"/>
    </row>
    <row r="491" spans="1:21">
      <c r="A491" s="89" t="s">
        <v>7713</v>
      </c>
      <c r="B491" s="89" t="s">
        <v>7733</v>
      </c>
      <c r="C491" s="134">
        <v>-7.6795323503056512E-2</v>
      </c>
      <c r="D491" s="134">
        <v>1.2597849396794421</v>
      </c>
      <c r="E491" s="134">
        <v>1.023759046665992</v>
      </c>
      <c r="F491" s="134">
        <v>-0.47230062420691632</v>
      </c>
      <c r="G491" s="134">
        <v>-0.53823101531065576</v>
      </c>
      <c r="H491" s="134">
        <v>-7.4845060028432386E-2</v>
      </c>
      <c r="I491" s="134">
        <v>1.233050447146657</v>
      </c>
      <c r="J491" s="134">
        <v>0.21980997406680469</v>
      </c>
      <c r="K491" s="134">
        <v>0.65858460849902034</v>
      </c>
      <c r="L491" s="134">
        <v>-0.19579834564297038</v>
      </c>
      <c r="M491" s="134">
        <v>-1</v>
      </c>
      <c r="N491" s="134" t="s">
        <v>7814</v>
      </c>
      <c r="O491" s="134" t="s">
        <v>7814</v>
      </c>
      <c r="P491" s="134" t="s">
        <v>7814</v>
      </c>
      <c r="Q491" s="134" t="s">
        <v>7814</v>
      </c>
      <c r="R491" s="134" t="s">
        <v>7814</v>
      </c>
      <c r="S491" s="134" t="s">
        <v>7814</v>
      </c>
      <c r="T491" s="134" t="s">
        <v>7814</v>
      </c>
      <c r="U491" s="6"/>
    </row>
    <row r="492" spans="1:21" ht="25.5">
      <c r="A492" s="89" t="s">
        <v>7714</v>
      </c>
      <c r="B492" s="89" t="s">
        <v>7734</v>
      </c>
      <c r="C492" s="134">
        <v>-0.33571620444149719</v>
      </c>
      <c r="D492" s="134">
        <v>-3.7393246672764335E-2</v>
      </c>
      <c r="E492" s="134">
        <v>-0.27088945868398984</v>
      </c>
      <c r="F492" s="134">
        <v>8.6860868797704605E-2</v>
      </c>
      <c r="G492" s="134">
        <v>0.16408536336354151</v>
      </c>
      <c r="H492" s="134">
        <v>-0.37641570063458929</v>
      </c>
      <c r="I492" s="134">
        <v>32.817181679685845</v>
      </c>
      <c r="J492" s="134">
        <v>-0.9680812375715071</v>
      </c>
      <c r="K492" s="134">
        <v>0.63070190684007854</v>
      </c>
      <c r="L492" s="134">
        <v>0.13542841755907387</v>
      </c>
      <c r="M492" s="134">
        <v>-1</v>
      </c>
      <c r="N492" s="134" t="s">
        <v>7814</v>
      </c>
      <c r="O492" s="134" t="s">
        <v>7814</v>
      </c>
      <c r="P492" s="134" t="s">
        <v>7814</v>
      </c>
      <c r="Q492" s="134" t="s">
        <v>7814</v>
      </c>
      <c r="R492" s="134" t="s">
        <v>7814</v>
      </c>
      <c r="S492" s="134" t="s">
        <v>7814</v>
      </c>
      <c r="T492" s="134" t="s">
        <v>7814</v>
      </c>
      <c r="U492" s="6"/>
    </row>
    <row r="493" spans="1:21">
      <c r="A493" s="89" t="s">
        <v>7715</v>
      </c>
      <c r="B493" s="89" t="s">
        <v>33</v>
      </c>
      <c r="C493" s="134">
        <v>1.1123194568806372</v>
      </c>
      <c r="D493" s="134">
        <v>-0.4746781943456716</v>
      </c>
      <c r="E493" s="134">
        <v>0.44973352444323544</v>
      </c>
      <c r="F493" s="134">
        <v>1.1697211895634663</v>
      </c>
      <c r="G493" s="134">
        <v>-0.11160522663787342</v>
      </c>
      <c r="H493" s="134">
        <v>0.17201821855115562</v>
      </c>
      <c r="I493" s="134">
        <v>-0.15368423501248663</v>
      </c>
      <c r="J493" s="134">
        <v>-0.56784411307980243</v>
      </c>
      <c r="K493" s="134">
        <v>0.58537944602234537</v>
      </c>
      <c r="L493" s="134">
        <v>0.40019665972563856</v>
      </c>
      <c r="M493" s="134">
        <v>-1</v>
      </c>
      <c r="N493" s="134" t="s">
        <v>7814</v>
      </c>
      <c r="O493" s="134" t="s">
        <v>7814</v>
      </c>
      <c r="P493" s="134" t="s">
        <v>7814</v>
      </c>
      <c r="Q493" s="134" t="s">
        <v>7814</v>
      </c>
      <c r="R493" s="134" t="s">
        <v>7814</v>
      </c>
      <c r="S493" s="134" t="s">
        <v>7814</v>
      </c>
      <c r="T493" s="134" t="s">
        <v>7814</v>
      </c>
      <c r="U493" s="6"/>
    </row>
    <row r="494" spans="1:21">
      <c r="A494" s="89" t="s">
        <v>7716</v>
      </c>
      <c r="B494" s="89" t="s">
        <v>32</v>
      </c>
      <c r="C494" s="134">
        <v>-0.15282802389806449</v>
      </c>
      <c r="D494" s="134">
        <v>0.469858279243345</v>
      </c>
      <c r="E494" s="134">
        <v>-0.27426295393433375</v>
      </c>
      <c r="F494" s="134">
        <v>1.2310203759249458</v>
      </c>
      <c r="G494" s="134">
        <v>-0.12206326580414428</v>
      </c>
      <c r="H494" s="134">
        <v>-0.12781024208140279</v>
      </c>
      <c r="I494" s="134">
        <v>1.1882847513361097</v>
      </c>
      <c r="J494" s="134">
        <v>-0.36587487538264141</v>
      </c>
      <c r="K494" s="134">
        <v>0.67600674013340178</v>
      </c>
      <c r="L494" s="134">
        <v>5.1699683407990804E-3</v>
      </c>
      <c r="M494" s="134">
        <v>-1</v>
      </c>
      <c r="N494" s="134" t="s">
        <v>7814</v>
      </c>
      <c r="O494" s="134" t="s">
        <v>7814</v>
      </c>
      <c r="P494" s="134" t="s">
        <v>7814</v>
      </c>
      <c r="Q494" s="134" t="s">
        <v>7814</v>
      </c>
      <c r="R494" s="134" t="s">
        <v>7814</v>
      </c>
      <c r="S494" s="134" t="s">
        <v>7814</v>
      </c>
      <c r="T494" s="134" t="s">
        <v>7814</v>
      </c>
      <c r="U494" s="6"/>
    </row>
    <row r="495" spans="1:21">
      <c r="A495" s="89" t="s">
        <v>7717</v>
      </c>
      <c r="B495" s="89" t="s">
        <v>27</v>
      </c>
      <c r="C495" s="134">
        <v>-0.58020542136318554</v>
      </c>
      <c r="D495" s="134">
        <v>-0.71309337656663141</v>
      </c>
      <c r="E495" s="134">
        <v>1.339594294518526</v>
      </c>
      <c r="F495" s="134">
        <v>0.56281323194383748</v>
      </c>
      <c r="G495" s="134">
        <v>-0.29731849911871266</v>
      </c>
      <c r="H495" s="134">
        <v>3.8834044795899905</v>
      </c>
      <c r="I495" s="134">
        <v>-0.14848126400342676</v>
      </c>
      <c r="J495" s="134">
        <v>-0.80192867504776877</v>
      </c>
      <c r="K495" s="134">
        <v>6.4643935537681552</v>
      </c>
      <c r="L495" s="134">
        <v>6.6040779217011458E-2</v>
      </c>
      <c r="M495" s="134">
        <v>-1</v>
      </c>
      <c r="N495" s="134" t="s">
        <v>7814</v>
      </c>
      <c r="O495" s="134" t="s">
        <v>7814</v>
      </c>
      <c r="P495" s="134" t="s">
        <v>7814</v>
      </c>
      <c r="Q495" s="134" t="s">
        <v>7814</v>
      </c>
      <c r="R495" s="134" t="s">
        <v>7814</v>
      </c>
      <c r="S495" s="134" t="s">
        <v>7814</v>
      </c>
      <c r="T495" s="134" t="s">
        <v>7814</v>
      </c>
      <c r="U495" s="6"/>
    </row>
    <row r="496" spans="1:21">
      <c r="A496" s="89" t="s">
        <v>7718</v>
      </c>
      <c r="B496" s="89" t="s">
        <v>5199</v>
      </c>
      <c r="C496" s="134">
        <v>-0.47197312132331437</v>
      </c>
      <c r="D496" s="134">
        <v>-9.3343437002136431E-2</v>
      </c>
      <c r="E496" s="134">
        <v>-0.10195628317052785</v>
      </c>
      <c r="F496" s="134">
        <v>0.22515325487049753</v>
      </c>
      <c r="G496" s="134">
        <v>0.31115174692490877</v>
      </c>
      <c r="H496" s="134">
        <v>-0.15061055776874799</v>
      </c>
      <c r="I496" s="134">
        <v>0.39418078645310572</v>
      </c>
      <c r="J496" s="134">
        <v>0.29261759049468505</v>
      </c>
      <c r="K496" s="134">
        <v>1.4499282776462583</v>
      </c>
      <c r="L496" s="134">
        <v>-0.46121227172790569</v>
      </c>
      <c r="M496" s="134">
        <v>-1</v>
      </c>
      <c r="N496" s="134" t="s">
        <v>7814</v>
      </c>
      <c r="O496" s="134" t="s">
        <v>7814</v>
      </c>
      <c r="P496" s="134" t="s">
        <v>7814</v>
      </c>
      <c r="Q496" s="134" t="s">
        <v>7814</v>
      </c>
      <c r="R496" s="134" t="s">
        <v>7814</v>
      </c>
      <c r="S496" s="134" t="s">
        <v>7814</v>
      </c>
      <c r="T496" s="134" t="s">
        <v>7814</v>
      </c>
      <c r="U496" s="6"/>
    </row>
    <row r="497" spans="1:21" ht="25.5">
      <c r="A497" s="89" t="s">
        <v>7719</v>
      </c>
      <c r="B497" s="89" t="s">
        <v>7735</v>
      </c>
      <c r="C497" s="134">
        <v>4.6211424819435409E-2</v>
      </c>
      <c r="D497" s="134">
        <v>1.2086256887873579</v>
      </c>
      <c r="E497" s="134">
        <v>5.2728362857256519</v>
      </c>
      <c r="F497" s="134">
        <v>0.39261181305390114</v>
      </c>
      <c r="G497" s="134">
        <v>-0.68204529012850079</v>
      </c>
      <c r="H497" s="134">
        <v>0.36493006392051264</v>
      </c>
      <c r="I497" s="134">
        <v>-0.68156231964442315</v>
      </c>
      <c r="J497" s="134">
        <v>-1</v>
      </c>
      <c r="K497" s="134" t="s">
        <v>7814</v>
      </c>
      <c r="L497" s="134" t="s">
        <v>7814</v>
      </c>
      <c r="M497" s="134" t="s">
        <v>7814</v>
      </c>
      <c r="N497" s="134" t="s">
        <v>7814</v>
      </c>
      <c r="O497" s="134" t="s">
        <v>7814</v>
      </c>
      <c r="P497" s="134" t="s">
        <v>7814</v>
      </c>
      <c r="Q497" s="134" t="s">
        <v>7814</v>
      </c>
      <c r="R497" s="134" t="s">
        <v>7814</v>
      </c>
      <c r="S497" s="134" t="s">
        <v>7814</v>
      </c>
      <c r="T497" s="134" t="s">
        <v>7814</v>
      </c>
      <c r="U497" s="6"/>
    </row>
    <row r="498" spans="1:21">
      <c r="A498" s="89" t="s">
        <v>7720</v>
      </c>
      <c r="B498" s="89" t="s">
        <v>7736</v>
      </c>
      <c r="C498" s="134">
        <v>-0.98972694197124222</v>
      </c>
      <c r="D498" s="134">
        <v>-6.1918190310677579E-2</v>
      </c>
      <c r="E498" s="134">
        <v>5.1235954471235132</v>
      </c>
      <c r="F498" s="134">
        <v>0.32221645938361676</v>
      </c>
      <c r="G498" s="134">
        <v>6.7931803426738968</v>
      </c>
      <c r="H498" s="134">
        <v>-0.22296775436372329</v>
      </c>
      <c r="I498" s="134">
        <v>8.7772343444427303E-2</v>
      </c>
      <c r="J498" s="134">
        <v>-3.7854854728418319E-2</v>
      </c>
      <c r="K498" s="134">
        <v>-6.8112569673958401E-2</v>
      </c>
      <c r="L498" s="134">
        <v>-0.31494240035347232</v>
      </c>
      <c r="M498" s="134">
        <v>-1</v>
      </c>
      <c r="N498" s="134" t="s">
        <v>7814</v>
      </c>
      <c r="O498" s="134" t="s">
        <v>7814</v>
      </c>
      <c r="P498" s="134" t="s">
        <v>7814</v>
      </c>
      <c r="Q498" s="134" t="s">
        <v>7814</v>
      </c>
      <c r="R498" s="134" t="s">
        <v>7814</v>
      </c>
      <c r="S498" s="134" t="s">
        <v>7814</v>
      </c>
      <c r="T498" s="134" t="s">
        <v>7814</v>
      </c>
      <c r="U498" s="6"/>
    </row>
    <row r="499" spans="1:21">
      <c r="A499" s="89" t="s">
        <v>7721</v>
      </c>
      <c r="B499" s="89" t="s">
        <v>7737</v>
      </c>
      <c r="C499" s="134">
        <v>3.700910384200772</v>
      </c>
      <c r="D499" s="134">
        <v>1.7459579965716041</v>
      </c>
      <c r="E499" s="134">
        <v>0.17321694744139848</v>
      </c>
      <c r="F499" s="134">
        <v>0.30578436079519222</v>
      </c>
      <c r="G499" s="134">
        <v>0.1975826258768274</v>
      </c>
      <c r="H499" s="134">
        <v>-2.054910477654659E-2</v>
      </c>
      <c r="I499" s="134">
        <v>-0.15544961047429695</v>
      </c>
      <c r="J499" s="134">
        <v>-0.69002512453889975</v>
      </c>
      <c r="K499" s="134">
        <v>4.1037651917519291E-2</v>
      </c>
      <c r="L499" s="134">
        <v>-0.16384964375682864</v>
      </c>
      <c r="M499" s="134">
        <v>-1</v>
      </c>
      <c r="N499" s="134" t="s">
        <v>7814</v>
      </c>
      <c r="O499" s="134" t="s">
        <v>7814</v>
      </c>
      <c r="P499" s="134" t="s">
        <v>7814</v>
      </c>
      <c r="Q499" s="134" t="s">
        <v>7814</v>
      </c>
      <c r="R499" s="134" t="s">
        <v>7814</v>
      </c>
      <c r="S499" s="134" t="s">
        <v>7814</v>
      </c>
      <c r="T499" s="134" t="s">
        <v>7814</v>
      </c>
      <c r="U499" s="6"/>
    </row>
    <row r="500" spans="1:21">
      <c r="A500" s="89" t="s">
        <v>5095</v>
      </c>
      <c r="B500" s="89" t="s">
        <v>5096</v>
      </c>
      <c r="C500" s="134" t="s">
        <v>7814</v>
      </c>
      <c r="D500" s="134" t="s">
        <v>7814</v>
      </c>
      <c r="E500" s="134" t="s">
        <v>7814</v>
      </c>
      <c r="F500" s="134" t="s">
        <v>7814</v>
      </c>
      <c r="G500" s="134" t="s">
        <v>7814</v>
      </c>
      <c r="H500" s="134" t="s">
        <v>7814</v>
      </c>
      <c r="I500" s="134" t="s">
        <v>7814</v>
      </c>
      <c r="J500" s="134" t="s">
        <v>7814</v>
      </c>
      <c r="K500" s="134" t="s">
        <v>7814</v>
      </c>
      <c r="L500" s="134" t="s">
        <v>7814</v>
      </c>
      <c r="M500" s="134" t="s">
        <v>7814</v>
      </c>
      <c r="N500" s="134">
        <v>6.3526981074125297</v>
      </c>
      <c r="O500" s="134">
        <v>0.99516190585985376</v>
      </c>
      <c r="P500" s="134">
        <v>-0.86947076467839868</v>
      </c>
      <c r="Q500" s="134">
        <v>-8.0105085745455273E-2</v>
      </c>
      <c r="R500" s="134">
        <v>3.4958762900956772</v>
      </c>
      <c r="S500" s="134">
        <v>-0.58235615054949585</v>
      </c>
      <c r="T500" s="134">
        <v>1.9292674148922577</v>
      </c>
      <c r="U500" s="6"/>
    </row>
    <row r="501" spans="1:21">
      <c r="A501" s="89" t="s">
        <v>5106</v>
      </c>
      <c r="B501" s="89" t="s">
        <v>5107</v>
      </c>
      <c r="C501" s="134" t="s">
        <v>7814</v>
      </c>
      <c r="D501" s="134" t="s">
        <v>7814</v>
      </c>
      <c r="E501" s="134" t="s">
        <v>7814</v>
      </c>
      <c r="F501" s="134" t="s">
        <v>7814</v>
      </c>
      <c r="G501" s="134" t="s">
        <v>7814</v>
      </c>
      <c r="H501" s="134" t="s">
        <v>7814</v>
      </c>
      <c r="I501" s="134" t="s">
        <v>7814</v>
      </c>
      <c r="J501" s="134" t="s">
        <v>7814</v>
      </c>
      <c r="K501" s="134" t="s">
        <v>7814</v>
      </c>
      <c r="L501" s="134" t="s">
        <v>7814</v>
      </c>
      <c r="M501" s="134" t="s">
        <v>7814</v>
      </c>
      <c r="N501" s="134">
        <v>0.25698872624547597</v>
      </c>
      <c r="O501" s="134">
        <v>-0.86520376937695709</v>
      </c>
      <c r="P501" s="134">
        <v>0.45053121467190582</v>
      </c>
      <c r="Q501" s="134">
        <v>-0.16857394957582239</v>
      </c>
      <c r="R501" s="134">
        <v>0.15428307399763042</v>
      </c>
      <c r="S501" s="134">
        <v>0.71493514915517253</v>
      </c>
      <c r="T501" s="134">
        <v>9.3816383494225553E-2</v>
      </c>
      <c r="U501" s="6"/>
    </row>
    <row r="502" spans="1:21" ht="25.5">
      <c r="A502" s="89" t="s">
        <v>5127</v>
      </c>
      <c r="B502" s="89" t="s">
        <v>5128</v>
      </c>
      <c r="C502" s="134" t="s">
        <v>7814</v>
      </c>
      <c r="D502" s="134" t="s">
        <v>7814</v>
      </c>
      <c r="E502" s="134" t="s">
        <v>7814</v>
      </c>
      <c r="F502" s="134" t="s">
        <v>7814</v>
      </c>
      <c r="G502" s="134" t="s">
        <v>7814</v>
      </c>
      <c r="H502" s="134" t="s">
        <v>7814</v>
      </c>
      <c r="I502" s="134" t="s">
        <v>7814</v>
      </c>
      <c r="J502" s="134" t="s">
        <v>7814</v>
      </c>
      <c r="K502" s="134" t="s">
        <v>7814</v>
      </c>
      <c r="L502" s="134" t="s">
        <v>7814</v>
      </c>
      <c r="M502" s="134" t="s">
        <v>7814</v>
      </c>
      <c r="N502" s="134" t="s">
        <v>7814</v>
      </c>
      <c r="O502" s="134">
        <v>25.292453833286871</v>
      </c>
      <c r="P502" s="134">
        <v>-0.56478545008900494</v>
      </c>
      <c r="Q502" s="134">
        <v>-0.87411860476423631</v>
      </c>
      <c r="R502" s="134">
        <v>21.252261282413002</v>
      </c>
      <c r="S502" s="134">
        <v>-0.93007806364469325</v>
      </c>
      <c r="T502" s="134">
        <v>11.550807171970588</v>
      </c>
      <c r="U502" s="6"/>
    </row>
    <row r="503" spans="1:21">
      <c r="A503" s="89" t="s">
        <v>5139</v>
      </c>
      <c r="B503" s="89" t="s">
        <v>5140</v>
      </c>
      <c r="C503" s="134" t="s">
        <v>7814</v>
      </c>
      <c r="D503" s="134" t="s">
        <v>7814</v>
      </c>
      <c r="E503" s="134" t="s">
        <v>7814</v>
      </c>
      <c r="F503" s="134" t="s">
        <v>7814</v>
      </c>
      <c r="G503" s="134" t="s">
        <v>7814</v>
      </c>
      <c r="H503" s="134" t="s">
        <v>7814</v>
      </c>
      <c r="I503" s="134" t="s">
        <v>7814</v>
      </c>
      <c r="J503" s="134" t="s">
        <v>7814</v>
      </c>
      <c r="K503" s="134" t="s">
        <v>7814</v>
      </c>
      <c r="L503" s="134" t="s">
        <v>7814</v>
      </c>
      <c r="M503" s="134" t="s">
        <v>7814</v>
      </c>
      <c r="N503" s="134">
        <v>9.0234246292158371E-2</v>
      </c>
      <c r="O503" s="134">
        <v>3.3384356755484772</v>
      </c>
      <c r="P503" s="134">
        <v>-0.38675544878982182</v>
      </c>
      <c r="Q503" s="134">
        <v>-0.5210794013756892</v>
      </c>
      <c r="R503" s="134">
        <v>0.15067003395758594</v>
      </c>
      <c r="S503" s="134">
        <v>0.21367389276656579</v>
      </c>
      <c r="T503" s="134">
        <v>0.12484203936852929</v>
      </c>
      <c r="U503" s="6"/>
    </row>
    <row r="504" spans="1:21">
      <c r="A504" s="89" t="s">
        <v>5143</v>
      </c>
      <c r="B504" s="89" t="s">
        <v>5144</v>
      </c>
      <c r="C504" s="134" t="s">
        <v>7814</v>
      </c>
      <c r="D504" s="134" t="s">
        <v>7814</v>
      </c>
      <c r="E504" s="134" t="s">
        <v>7814</v>
      </c>
      <c r="F504" s="134" t="s">
        <v>7814</v>
      </c>
      <c r="G504" s="134" t="s">
        <v>7814</v>
      </c>
      <c r="H504" s="134" t="s">
        <v>7814</v>
      </c>
      <c r="I504" s="134" t="s">
        <v>7814</v>
      </c>
      <c r="J504" s="134" t="s">
        <v>7814</v>
      </c>
      <c r="K504" s="134" t="s">
        <v>7814</v>
      </c>
      <c r="L504" s="134" t="s">
        <v>7814</v>
      </c>
      <c r="M504" s="134" t="s">
        <v>7814</v>
      </c>
      <c r="N504" s="134">
        <v>0.308573479415021</v>
      </c>
      <c r="O504" s="134">
        <v>-0.44053318073633896</v>
      </c>
      <c r="P504" s="134">
        <v>0.86067726954554313</v>
      </c>
      <c r="Q504" s="134">
        <v>-0.10404257606464085</v>
      </c>
      <c r="R504" s="134">
        <v>0.54371578944579513</v>
      </c>
      <c r="S504" s="134">
        <v>0.98423018145345398</v>
      </c>
      <c r="T504" s="134">
        <v>-0.79913436143990557</v>
      </c>
      <c r="U504" s="6"/>
    </row>
    <row r="505" spans="1:21">
      <c r="A505" s="89" t="s">
        <v>5155</v>
      </c>
      <c r="B505" s="89" t="s">
        <v>5156</v>
      </c>
      <c r="C505" s="134" t="s">
        <v>7814</v>
      </c>
      <c r="D505" s="134" t="s">
        <v>7814</v>
      </c>
      <c r="E505" s="134" t="s">
        <v>7814</v>
      </c>
      <c r="F505" s="134" t="s">
        <v>7814</v>
      </c>
      <c r="G505" s="134" t="s">
        <v>7814</v>
      </c>
      <c r="H505" s="134" t="s">
        <v>7814</v>
      </c>
      <c r="I505" s="134" t="s">
        <v>7814</v>
      </c>
      <c r="J505" s="134" t="s">
        <v>7814</v>
      </c>
      <c r="K505" s="134" t="s">
        <v>7814</v>
      </c>
      <c r="L505" s="134" t="s">
        <v>7814</v>
      </c>
      <c r="M505" s="134" t="s">
        <v>7814</v>
      </c>
      <c r="N505" s="134">
        <v>-0.14858823447744296</v>
      </c>
      <c r="O505" s="134">
        <v>7.5158213559134435E-2</v>
      </c>
      <c r="P505" s="134">
        <v>-0.55397004340994371</v>
      </c>
      <c r="Q505" s="134">
        <v>0.5877675290098805</v>
      </c>
      <c r="R505" s="134">
        <v>0.56730388069038984</v>
      </c>
      <c r="S505" s="134">
        <v>-0.67044660117251353</v>
      </c>
      <c r="T505" s="134">
        <v>-0.52786792532529936</v>
      </c>
      <c r="U505" s="6"/>
    </row>
    <row r="506" spans="1:21" ht="25.5">
      <c r="A506" s="89" t="s">
        <v>5177</v>
      </c>
      <c r="B506" s="89" t="s">
        <v>5178</v>
      </c>
      <c r="C506" s="134" t="s">
        <v>7814</v>
      </c>
      <c r="D506" s="134" t="s">
        <v>7814</v>
      </c>
      <c r="E506" s="134" t="s">
        <v>7814</v>
      </c>
      <c r="F506" s="134" t="s">
        <v>7814</v>
      </c>
      <c r="G506" s="134" t="s">
        <v>7814</v>
      </c>
      <c r="H506" s="134" t="s">
        <v>7814</v>
      </c>
      <c r="I506" s="134" t="s">
        <v>7814</v>
      </c>
      <c r="J506" s="134" t="s">
        <v>7814</v>
      </c>
      <c r="K506" s="134" t="s">
        <v>7814</v>
      </c>
      <c r="L506" s="134" t="s">
        <v>7814</v>
      </c>
      <c r="M506" s="134" t="s">
        <v>7814</v>
      </c>
      <c r="N506" s="134">
        <v>-0.51777921339706845</v>
      </c>
      <c r="O506" s="134">
        <v>0.49298761063868302</v>
      </c>
      <c r="P506" s="134">
        <v>0.97657423109365671</v>
      </c>
      <c r="Q506" s="134">
        <v>0.23251491923243806</v>
      </c>
      <c r="R506" s="134">
        <v>-0.51471793507995156</v>
      </c>
      <c r="S506" s="134">
        <v>1.4887430927414265</v>
      </c>
      <c r="T506" s="134">
        <v>-0.75665834314885094</v>
      </c>
      <c r="U506" s="6"/>
    </row>
    <row r="507" spans="1:21" ht="25.5">
      <c r="A507" s="89" t="s">
        <v>7690</v>
      </c>
      <c r="B507" s="89" t="s">
        <v>7755</v>
      </c>
      <c r="C507" s="134" t="s">
        <v>7814</v>
      </c>
      <c r="D507" s="134" t="s">
        <v>7814</v>
      </c>
      <c r="E507" s="134" t="s">
        <v>7814</v>
      </c>
      <c r="F507" s="134" t="s">
        <v>7814</v>
      </c>
      <c r="G507" s="134" t="s">
        <v>7814</v>
      </c>
      <c r="H507" s="134" t="s">
        <v>7814</v>
      </c>
      <c r="I507" s="134" t="s">
        <v>7814</v>
      </c>
      <c r="J507" s="134" t="s">
        <v>7814</v>
      </c>
      <c r="K507" s="134" t="s">
        <v>7814</v>
      </c>
      <c r="L507" s="134" t="s">
        <v>7814</v>
      </c>
      <c r="M507" s="134" t="s">
        <v>7814</v>
      </c>
      <c r="N507" s="134" t="s">
        <v>7814</v>
      </c>
      <c r="O507" s="134" t="s">
        <v>7814</v>
      </c>
      <c r="P507" s="134" t="s">
        <v>7814</v>
      </c>
      <c r="Q507" s="134" t="s">
        <v>7814</v>
      </c>
      <c r="R507" s="134">
        <v>-1</v>
      </c>
      <c r="S507" s="134" t="s">
        <v>7814</v>
      </c>
      <c r="T507" s="134" t="s">
        <v>7814</v>
      </c>
      <c r="U507" s="6"/>
    </row>
    <row r="508" spans="1:21">
      <c r="A508" s="89" t="s">
        <v>5182</v>
      </c>
      <c r="B508" s="89" t="s">
        <v>5183</v>
      </c>
      <c r="C508" s="134" t="s">
        <v>7814</v>
      </c>
      <c r="D508" s="134" t="s">
        <v>7814</v>
      </c>
      <c r="E508" s="134" t="s">
        <v>7814</v>
      </c>
      <c r="F508" s="134" t="s">
        <v>7814</v>
      </c>
      <c r="G508" s="134" t="s">
        <v>7814</v>
      </c>
      <c r="H508" s="134" t="s">
        <v>7814</v>
      </c>
      <c r="I508" s="134" t="s">
        <v>7814</v>
      </c>
      <c r="J508" s="134" t="s">
        <v>7814</v>
      </c>
      <c r="K508" s="134" t="s">
        <v>7814</v>
      </c>
      <c r="L508" s="134" t="s">
        <v>7814</v>
      </c>
      <c r="M508" s="134" t="s">
        <v>7814</v>
      </c>
      <c r="N508" s="134">
        <v>-0.90097638828807369</v>
      </c>
      <c r="O508" s="134">
        <v>12.643154336617808</v>
      </c>
      <c r="P508" s="134">
        <v>0.32587288376184054</v>
      </c>
      <c r="Q508" s="134">
        <v>13.630322713348018</v>
      </c>
      <c r="R508" s="134">
        <v>-0.84666983817878605</v>
      </c>
      <c r="S508" s="134">
        <v>2.3615679826180282</v>
      </c>
      <c r="T508" s="134">
        <v>-0.85717262083179302</v>
      </c>
      <c r="U508" s="6"/>
    </row>
    <row r="509" spans="1:21">
      <c r="A509" s="89" t="s">
        <v>5186</v>
      </c>
      <c r="B509" s="89" t="s">
        <v>5187</v>
      </c>
      <c r="C509" s="134" t="s">
        <v>7814</v>
      </c>
      <c r="D509" s="134" t="s">
        <v>7814</v>
      </c>
      <c r="E509" s="134" t="s">
        <v>7814</v>
      </c>
      <c r="F509" s="134" t="s">
        <v>7814</v>
      </c>
      <c r="G509" s="134" t="s">
        <v>7814</v>
      </c>
      <c r="H509" s="134" t="s">
        <v>7814</v>
      </c>
      <c r="I509" s="134" t="s">
        <v>7814</v>
      </c>
      <c r="J509" s="134" t="s">
        <v>7814</v>
      </c>
      <c r="K509" s="134" t="s">
        <v>7814</v>
      </c>
      <c r="L509" s="134" t="s">
        <v>7814</v>
      </c>
      <c r="M509" s="134" t="s">
        <v>7814</v>
      </c>
      <c r="N509" s="134">
        <v>2.0194286771033538</v>
      </c>
      <c r="O509" s="134">
        <v>-0.13748451919835469</v>
      </c>
      <c r="P509" s="134">
        <v>-0.85496701029468403</v>
      </c>
      <c r="Q509" s="134">
        <v>3.933582119639758</v>
      </c>
      <c r="R509" s="134">
        <v>2.4165313721613031</v>
      </c>
      <c r="S509" s="134">
        <v>-0.71304152045729163</v>
      </c>
      <c r="T509" s="134">
        <v>-0.32886839656322558</v>
      </c>
      <c r="U509" s="6"/>
    </row>
    <row r="510" spans="1:21">
      <c r="A510" s="89" t="s">
        <v>5195</v>
      </c>
      <c r="B510" s="89" t="s">
        <v>5196</v>
      </c>
      <c r="C510" s="134" t="s">
        <v>7814</v>
      </c>
      <c r="D510" s="134" t="s">
        <v>7814</v>
      </c>
      <c r="E510" s="134" t="s">
        <v>7814</v>
      </c>
      <c r="F510" s="134" t="s">
        <v>7814</v>
      </c>
      <c r="G510" s="134" t="s">
        <v>7814</v>
      </c>
      <c r="H510" s="134" t="s">
        <v>7814</v>
      </c>
      <c r="I510" s="134" t="s">
        <v>7814</v>
      </c>
      <c r="J510" s="134" t="s">
        <v>7814</v>
      </c>
      <c r="K510" s="134" t="s">
        <v>7814</v>
      </c>
      <c r="L510" s="134" t="s">
        <v>7814</v>
      </c>
      <c r="M510" s="134" t="s">
        <v>7814</v>
      </c>
      <c r="N510" s="134">
        <v>-1</v>
      </c>
      <c r="O510" s="134" t="s">
        <v>7814</v>
      </c>
      <c r="P510" s="134" t="s">
        <v>7814</v>
      </c>
      <c r="Q510" s="134" t="s">
        <v>7814</v>
      </c>
      <c r="R510" s="134" t="s">
        <v>7814</v>
      </c>
      <c r="S510" s="134" t="s">
        <v>7814</v>
      </c>
      <c r="T510" s="134" t="s">
        <v>7814</v>
      </c>
      <c r="U510" s="6"/>
    </row>
    <row r="511" spans="1:21">
      <c r="A511" s="89" t="s">
        <v>5198</v>
      </c>
      <c r="B511" s="89" t="s">
        <v>5199</v>
      </c>
      <c r="C511" s="134" t="s">
        <v>7814</v>
      </c>
      <c r="D511" s="134" t="s">
        <v>7814</v>
      </c>
      <c r="E511" s="134" t="s">
        <v>7814</v>
      </c>
      <c r="F511" s="134" t="s">
        <v>7814</v>
      </c>
      <c r="G511" s="134" t="s">
        <v>7814</v>
      </c>
      <c r="H511" s="134" t="s">
        <v>7814</v>
      </c>
      <c r="I511" s="134" t="s">
        <v>7814</v>
      </c>
      <c r="J511" s="134" t="s">
        <v>7814</v>
      </c>
      <c r="K511" s="134" t="s">
        <v>7814</v>
      </c>
      <c r="L511" s="134" t="s">
        <v>7814</v>
      </c>
      <c r="M511" s="134" t="s">
        <v>7814</v>
      </c>
      <c r="N511" s="134">
        <v>0.10390038983365546</v>
      </c>
      <c r="O511" s="134">
        <v>6.1922519429070011E-2</v>
      </c>
      <c r="P511" s="134">
        <v>-1.3973627736178384E-2</v>
      </c>
      <c r="Q511" s="134">
        <v>-4.6223689831465964E-2</v>
      </c>
      <c r="R511" s="134">
        <v>-2.0454428844714156E-2</v>
      </c>
      <c r="S511" s="134">
        <v>8.2357150884119878E-2</v>
      </c>
      <c r="T511" s="134">
        <v>-1.0443236844640335E-2</v>
      </c>
      <c r="U511" s="6"/>
    </row>
    <row r="512" spans="1:21" ht="25.5">
      <c r="A512" s="89" t="s">
        <v>5216</v>
      </c>
      <c r="B512" s="89" t="s">
        <v>5217</v>
      </c>
      <c r="C512" s="134" t="s">
        <v>7814</v>
      </c>
      <c r="D512" s="134" t="s">
        <v>7814</v>
      </c>
      <c r="E512" s="134" t="s">
        <v>7814</v>
      </c>
      <c r="F512" s="134" t="s">
        <v>7814</v>
      </c>
      <c r="G512" s="134" t="s">
        <v>7814</v>
      </c>
      <c r="H512" s="134" t="s">
        <v>7814</v>
      </c>
      <c r="I512" s="134" t="s">
        <v>7814</v>
      </c>
      <c r="J512" s="134" t="s">
        <v>7814</v>
      </c>
      <c r="K512" s="134" t="s">
        <v>7814</v>
      </c>
      <c r="L512" s="134" t="s">
        <v>7814</v>
      </c>
      <c r="M512" s="134" t="s">
        <v>7814</v>
      </c>
      <c r="N512" s="134">
        <v>0.37965855487929834</v>
      </c>
      <c r="O512" s="134">
        <v>-0.40800451986963704</v>
      </c>
      <c r="P512" s="134">
        <v>1.4905020549283776E-2</v>
      </c>
      <c r="Q512" s="134">
        <v>-3.5404971786975881E-2</v>
      </c>
      <c r="R512" s="134">
        <v>4.8433344656830801E-3</v>
      </c>
      <c r="S512" s="134">
        <v>1.8880395114116544E-2</v>
      </c>
      <c r="T512" s="134">
        <v>-8.809674707259009E-2</v>
      </c>
      <c r="U512" s="6"/>
    </row>
    <row r="513" spans="1:21">
      <c r="A513" s="89" t="s">
        <v>5223</v>
      </c>
      <c r="B513" s="89" t="s">
        <v>5224</v>
      </c>
      <c r="C513" s="134" t="s">
        <v>7814</v>
      </c>
      <c r="D513" s="134" t="s">
        <v>7814</v>
      </c>
      <c r="E513" s="134" t="s">
        <v>7814</v>
      </c>
      <c r="F513" s="134" t="s">
        <v>7814</v>
      </c>
      <c r="G513" s="134" t="s">
        <v>7814</v>
      </c>
      <c r="H513" s="134" t="s">
        <v>7814</v>
      </c>
      <c r="I513" s="134" t="s">
        <v>7814</v>
      </c>
      <c r="J513" s="134" t="s">
        <v>7814</v>
      </c>
      <c r="K513" s="134" t="s">
        <v>7814</v>
      </c>
      <c r="L513" s="134" t="s">
        <v>7814</v>
      </c>
      <c r="M513" s="134" t="s">
        <v>7814</v>
      </c>
      <c r="N513" s="134">
        <v>0.59103332280939558</v>
      </c>
      <c r="O513" s="134">
        <v>4.8801446982349672E-2</v>
      </c>
      <c r="P513" s="134">
        <v>1.9523576350975791E-2</v>
      </c>
      <c r="Q513" s="134">
        <v>-5.1852091475016793E-2</v>
      </c>
      <c r="R513" s="134">
        <v>-4.7081199450829669E-2</v>
      </c>
      <c r="S513" s="134">
        <v>-2.6749198539605445E-2</v>
      </c>
      <c r="T513" s="134">
        <v>-4.6090882153874959E-3</v>
      </c>
      <c r="U513" s="6"/>
    </row>
    <row r="514" spans="1:21">
      <c r="A514" s="89" t="s">
        <v>7677</v>
      </c>
      <c r="B514" s="89" t="s">
        <v>7678</v>
      </c>
      <c r="C514" s="134" t="s">
        <v>7814</v>
      </c>
      <c r="D514" s="134" t="s">
        <v>7814</v>
      </c>
      <c r="E514" s="134" t="s">
        <v>7814</v>
      </c>
      <c r="F514" s="134" t="s">
        <v>7814</v>
      </c>
      <c r="G514" s="134" t="s">
        <v>7814</v>
      </c>
      <c r="H514" s="134" t="s">
        <v>7814</v>
      </c>
      <c r="I514" s="134" t="s">
        <v>7814</v>
      </c>
      <c r="J514" s="134" t="s">
        <v>7814</v>
      </c>
      <c r="K514" s="134" t="s">
        <v>7814</v>
      </c>
      <c r="L514" s="134" t="s">
        <v>7814</v>
      </c>
      <c r="M514" s="134" t="s">
        <v>7814</v>
      </c>
      <c r="N514" s="134" t="s">
        <v>7814</v>
      </c>
      <c r="O514" s="134" t="s">
        <v>7814</v>
      </c>
      <c r="P514" s="134" t="s">
        <v>7814</v>
      </c>
      <c r="Q514" s="134" t="s">
        <v>7814</v>
      </c>
      <c r="R514" s="134" t="s">
        <v>7814</v>
      </c>
      <c r="S514" s="134" t="s">
        <v>7814</v>
      </c>
      <c r="T514" s="134" t="s">
        <v>7814</v>
      </c>
      <c r="U514" s="6"/>
    </row>
    <row r="515" spans="1:21">
      <c r="A515" s="89" t="s">
        <v>5227</v>
      </c>
      <c r="B515" s="89" t="s">
        <v>5228</v>
      </c>
      <c r="C515" s="134" t="s">
        <v>7814</v>
      </c>
      <c r="D515" s="134" t="s">
        <v>7814</v>
      </c>
      <c r="E515" s="134" t="s">
        <v>7814</v>
      </c>
      <c r="F515" s="134" t="s">
        <v>7814</v>
      </c>
      <c r="G515" s="134" t="s">
        <v>7814</v>
      </c>
      <c r="H515" s="134" t="s">
        <v>7814</v>
      </c>
      <c r="I515" s="134" t="s">
        <v>7814</v>
      </c>
      <c r="J515" s="134" t="s">
        <v>7814</v>
      </c>
      <c r="K515" s="134" t="s">
        <v>7814</v>
      </c>
      <c r="L515" s="134" t="s">
        <v>7814</v>
      </c>
      <c r="M515" s="134" t="s">
        <v>7814</v>
      </c>
      <c r="N515" s="134">
        <v>0.13811141380481717</v>
      </c>
      <c r="O515" s="134">
        <v>0.68160927091620072</v>
      </c>
      <c r="P515" s="134">
        <v>0.16748452995539465</v>
      </c>
      <c r="Q515" s="134">
        <v>-6.5393556722490032E-2</v>
      </c>
      <c r="R515" s="134">
        <v>-4.9476851286190615E-2</v>
      </c>
      <c r="S515" s="134">
        <v>-0.38979885323598262</v>
      </c>
      <c r="T515" s="134">
        <v>-3.1031937566224466E-2</v>
      </c>
      <c r="U515" s="6"/>
    </row>
    <row r="516" spans="1:21" ht="25.5">
      <c r="A516" s="89" t="s">
        <v>5241</v>
      </c>
      <c r="B516" s="89" t="s">
        <v>5242</v>
      </c>
      <c r="C516" s="134" t="s">
        <v>7814</v>
      </c>
      <c r="D516" s="134" t="s">
        <v>7814</v>
      </c>
      <c r="E516" s="134" t="s">
        <v>7814</v>
      </c>
      <c r="F516" s="134" t="s">
        <v>7814</v>
      </c>
      <c r="G516" s="134" t="s">
        <v>7814</v>
      </c>
      <c r="H516" s="134" t="s">
        <v>7814</v>
      </c>
      <c r="I516" s="134" t="s">
        <v>7814</v>
      </c>
      <c r="J516" s="134" t="s">
        <v>7814</v>
      </c>
      <c r="K516" s="134" t="s">
        <v>7814</v>
      </c>
      <c r="L516" s="134" t="s">
        <v>7814</v>
      </c>
      <c r="M516" s="134" t="s">
        <v>7814</v>
      </c>
      <c r="N516" s="134">
        <v>0.11918852134144498</v>
      </c>
      <c r="O516" s="134">
        <v>0.51473601096832478</v>
      </c>
      <c r="P516" s="134">
        <v>-0.57081954060951379</v>
      </c>
      <c r="Q516" s="134">
        <v>-0.43572074831024621</v>
      </c>
      <c r="R516" s="134">
        <v>-0.21845891063609146</v>
      </c>
      <c r="S516" s="134">
        <v>-0.83781751988599074</v>
      </c>
      <c r="T516" s="134">
        <v>6.671945434810321E-2</v>
      </c>
      <c r="U516" s="6"/>
    </row>
    <row r="517" spans="1:21">
      <c r="A517" s="89" t="s">
        <v>5248</v>
      </c>
      <c r="B517" s="89" t="s">
        <v>5249</v>
      </c>
      <c r="C517" s="134" t="s">
        <v>7814</v>
      </c>
      <c r="D517" s="134" t="s">
        <v>7814</v>
      </c>
      <c r="E517" s="134" t="s">
        <v>7814</v>
      </c>
      <c r="F517" s="134" t="s">
        <v>7814</v>
      </c>
      <c r="G517" s="134" t="s">
        <v>7814</v>
      </c>
      <c r="H517" s="134" t="s">
        <v>7814</v>
      </c>
      <c r="I517" s="134" t="s">
        <v>7814</v>
      </c>
      <c r="J517" s="134" t="s">
        <v>7814</v>
      </c>
      <c r="K517" s="134" t="s">
        <v>7814</v>
      </c>
      <c r="L517" s="134" t="s">
        <v>7814</v>
      </c>
      <c r="M517" s="134" t="s">
        <v>7814</v>
      </c>
      <c r="N517" s="134">
        <v>0.16421744093835566</v>
      </c>
      <c r="O517" s="134">
        <v>0.14614645812154659</v>
      </c>
      <c r="P517" s="134">
        <v>0.15271463291939802</v>
      </c>
      <c r="Q517" s="134">
        <v>-9.3902170295905307E-3</v>
      </c>
      <c r="R517" s="134">
        <v>0.22609141002309108</v>
      </c>
      <c r="S517" s="134">
        <v>0.1061461756968769</v>
      </c>
      <c r="T517" s="134">
        <v>0.23204097609614105</v>
      </c>
      <c r="U517" s="6"/>
    </row>
    <row r="518" spans="1:21">
      <c r="A518" s="89" t="s">
        <v>5259</v>
      </c>
      <c r="B518" s="89" t="s">
        <v>5260</v>
      </c>
      <c r="C518" s="134" t="s">
        <v>7814</v>
      </c>
      <c r="D518" s="134" t="s">
        <v>7814</v>
      </c>
      <c r="E518" s="134" t="s">
        <v>7814</v>
      </c>
      <c r="F518" s="134" t="s">
        <v>7814</v>
      </c>
      <c r="G518" s="134" t="s">
        <v>7814</v>
      </c>
      <c r="H518" s="134" t="s">
        <v>7814</v>
      </c>
      <c r="I518" s="134" t="s">
        <v>7814</v>
      </c>
      <c r="J518" s="134" t="s">
        <v>7814</v>
      </c>
      <c r="K518" s="134" t="s">
        <v>7814</v>
      </c>
      <c r="L518" s="134" t="s">
        <v>7814</v>
      </c>
      <c r="M518" s="134" t="s">
        <v>7814</v>
      </c>
      <c r="N518" s="134">
        <v>-0.2383905340501431</v>
      </c>
      <c r="O518" s="134">
        <v>-0.25688622070270006</v>
      </c>
      <c r="P518" s="134">
        <v>-3.2240470213655947E-2</v>
      </c>
      <c r="Q518" s="134">
        <v>0.40101022335899694</v>
      </c>
      <c r="R518" s="134">
        <v>-0.24617162083254851</v>
      </c>
      <c r="S518" s="134">
        <v>7.8946898708904145E-2</v>
      </c>
      <c r="T518" s="134">
        <v>3.8409577582522474E-4</v>
      </c>
      <c r="U518" s="6"/>
    </row>
    <row r="519" spans="1:21">
      <c r="A519" s="89" t="s">
        <v>5269</v>
      </c>
      <c r="B519" s="89" t="s">
        <v>5270</v>
      </c>
      <c r="C519" s="134" t="s">
        <v>7814</v>
      </c>
      <c r="D519" s="134" t="s">
        <v>7814</v>
      </c>
      <c r="E519" s="134" t="s">
        <v>7814</v>
      </c>
      <c r="F519" s="134" t="s">
        <v>7814</v>
      </c>
      <c r="G519" s="134" t="s">
        <v>7814</v>
      </c>
      <c r="H519" s="134" t="s">
        <v>7814</v>
      </c>
      <c r="I519" s="134" t="s">
        <v>7814</v>
      </c>
      <c r="J519" s="134" t="s">
        <v>7814</v>
      </c>
      <c r="K519" s="134" t="s">
        <v>7814</v>
      </c>
      <c r="L519" s="134" t="s">
        <v>7814</v>
      </c>
      <c r="M519" s="134" t="s">
        <v>7814</v>
      </c>
      <c r="N519" s="134">
        <v>-0.15448112022369009</v>
      </c>
      <c r="O519" s="134">
        <v>1.0731661095977771</v>
      </c>
      <c r="P519" s="134">
        <v>-0.60521863037784107</v>
      </c>
      <c r="Q519" s="134">
        <v>1.4058506453339636</v>
      </c>
      <c r="R519" s="134">
        <v>-0.44700227510944246</v>
      </c>
      <c r="S519" s="134">
        <v>238.62965858455448</v>
      </c>
      <c r="T519" s="134">
        <v>-0.7402278005063142</v>
      </c>
      <c r="U519" s="6"/>
    </row>
    <row r="520" spans="1:21">
      <c r="A520" s="89" t="s">
        <v>5273</v>
      </c>
      <c r="B520" s="89" t="s">
        <v>5274</v>
      </c>
      <c r="C520" s="134" t="s">
        <v>7814</v>
      </c>
      <c r="D520" s="134" t="s">
        <v>7814</v>
      </c>
      <c r="E520" s="134" t="s">
        <v>7814</v>
      </c>
      <c r="F520" s="134" t="s">
        <v>7814</v>
      </c>
      <c r="G520" s="134" t="s">
        <v>7814</v>
      </c>
      <c r="H520" s="134" t="s">
        <v>7814</v>
      </c>
      <c r="I520" s="134" t="s">
        <v>7814</v>
      </c>
      <c r="J520" s="134" t="s">
        <v>7814</v>
      </c>
      <c r="K520" s="134" t="s">
        <v>7814</v>
      </c>
      <c r="L520" s="134" t="s">
        <v>7814</v>
      </c>
      <c r="M520" s="134" t="s">
        <v>7814</v>
      </c>
      <c r="N520" s="134">
        <v>-1</v>
      </c>
      <c r="O520" s="134" t="s">
        <v>7814</v>
      </c>
      <c r="P520" s="134">
        <v>-1</v>
      </c>
      <c r="Q520" s="134" t="s">
        <v>7814</v>
      </c>
      <c r="R520" s="134">
        <v>0.14111518292959624</v>
      </c>
      <c r="S520" s="134">
        <v>-1</v>
      </c>
      <c r="T520" s="134" t="s">
        <v>7814</v>
      </c>
      <c r="U520" s="6"/>
    </row>
    <row r="521" spans="1:21">
      <c r="A521" s="89" t="s">
        <v>5277</v>
      </c>
      <c r="B521" s="89" t="s">
        <v>220</v>
      </c>
      <c r="C521" s="134" t="s">
        <v>7814</v>
      </c>
      <c r="D521" s="134" t="s">
        <v>7814</v>
      </c>
      <c r="E521" s="134" t="s">
        <v>7814</v>
      </c>
      <c r="F521" s="134" t="s">
        <v>7814</v>
      </c>
      <c r="G521" s="134" t="s">
        <v>7814</v>
      </c>
      <c r="H521" s="134" t="s">
        <v>7814</v>
      </c>
      <c r="I521" s="134" t="s">
        <v>7814</v>
      </c>
      <c r="J521" s="134" t="s">
        <v>7814</v>
      </c>
      <c r="K521" s="134" t="s">
        <v>7814</v>
      </c>
      <c r="L521" s="134" t="s">
        <v>7814</v>
      </c>
      <c r="M521" s="134" t="s">
        <v>7814</v>
      </c>
      <c r="N521" s="134">
        <v>-0.53535961520197017</v>
      </c>
      <c r="O521" s="134">
        <v>3.552728085449135</v>
      </c>
      <c r="P521" s="134">
        <v>-0.24117357274743412</v>
      </c>
      <c r="Q521" s="134">
        <v>-5.6867571747415413E-2</v>
      </c>
      <c r="R521" s="134">
        <v>0.49149248516069055</v>
      </c>
      <c r="S521" s="134">
        <v>0.87754938679404271</v>
      </c>
      <c r="T521" s="134">
        <v>-0.31295530884228151</v>
      </c>
      <c r="U521" s="6"/>
    </row>
    <row r="522" spans="1:21">
      <c r="A522" s="89" t="s">
        <v>7679</v>
      </c>
      <c r="B522" s="89" t="s">
        <v>7649</v>
      </c>
      <c r="C522" s="134" t="s">
        <v>7814</v>
      </c>
      <c r="D522" s="134" t="s">
        <v>7814</v>
      </c>
      <c r="E522" s="134" t="s">
        <v>7814</v>
      </c>
      <c r="F522" s="134" t="s">
        <v>7814</v>
      </c>
      <c r="G522" s="134" t="s">
        <v>7814</v>
      </c>
      <c r="H522" s="134" t="s">
        <v>7814</v>
      </c>
      <c r="I522" s="134" t="s">
        <v>7814</v>
      </c>
      <c r="J522" s="134" t="s">
        <v>7814</v>
      </c>
      <c r="K522" s="134" t="s">
        <v>7814</v>
      </c>
      <c r="L522" s="134" t="s">
        <v>7814</v>
      </c>
      <c r="M522" s="134" t="s">
        <v>7814</v>
      </c>
      <c r="N522" s="134" t="s">
        <v>7814</v>
      </c>
      <c r="O522" s="134">
        <v>3.3511238961741174</v>
      </c>
      <c r="P522" s="134">
        <v>-0.46142475155022689</v>
      </c>
      <c r="Q522" s="134">
        <v>5.2327674971894611E-2</v>
      </c>
      <c r="R522" s="134">
        <v>-0.15627710099044512</v>
      </c>
      <c r="S522" s="134">
        <v>-0.10574050738028551</v>
      </c>
      <c r="T522" s="134">
        <v>3.5537286635341183</v>
      </c>
      <c r="U522" s="6"/>
    </row>
    <row r="523" spans="1:21">
      <c r="A523" s="89" t="s">
        <v>5281</v>
      </c>
      <c r="B523" s="89" t="s">
        <v>27</v>
      </c>
      <c r="C523" s="134" t="s">
        <v>7814</v>
      </c>
      <c r="D523" s="134" t="s">
        <v>7814</v>
      </c>
      <c r="E523" s="134" t="s">
        <v>7814</v>
      </c>
      <c r="F523" s="134" t="s">
        <v>7814</v>
      </c>
      <c r="G523" s="134" t="s">
        <v>7814</v>
      </c>
      <c r="H523" s="134" t="s">
        <v>7814</v>
      </c>
      <c r="I523" s="134" t="s">
        <v>7814</v>
      </c>
      <c r="J523" s="134" t="s">
        <v>7814</v>
      </c>
      <c r="K523" s="134" t="s">
        <v>7814</v>
      </c>
      <c r="L523" s="134" t="s">
        <v>7814</v>
      </c>
      <c r="M523" s="134" t="s">
        <v>7814</v>
      </c>
      <c r="N523" s="134">
        <v>-2.5305709571648016E-2</v>
      </c>
      <c r="O523" s="134">
        <v>17.284238884455881</v>
      </c>
      <c r="P523" s="134">
        <v>-0.898771649624581</v>
      </c>
      <c r="Q523" s="134">
        <v>-0.13709491088861159</v>
      </c>
      <c r="R523" s="134">
        <v>-0.17304946662908238</v>
      </c>
      <c r="S523" s="134">
        <v>4.473994561379584</v>
      </c>
      <c r="T523" s="134">
        <v>0.49925696372790923</v>
      </c>
      <c r="U523" s="6"/>
    </row>
    <row r="524" spans="1:21">
      <c r="A524" s="89" t="s">
        <v>5291</v>
      </c>
      <c r="B524" s="89" t="s">
        <v>5292</v>
      </c>
      <c r="C524" s="134" t="s">
        <v>7814</v>
      </c>
      <c r="D524" s="134" t="s">
        <v>7814</v>
      </c>
      <c r="E524" s="134" t="s">
        <v>7814</v>
      </c>
      <c r="F524" s="134" t="s">
        <v>7814</v>
      </c>
      <c r="G524" s="134" t="s">
        <v>7814</v>
      </c>
      <c r="H524" s="134" t="s">
        <v>7814</v>
      </c>
      <c r="I524" s="134" t="s">
        <v>7814</v>
      </c>
      <c r="J524" s="134" t="s">
        <v>7814</v>
      </c>
      <c r="K524" s="134" t="s">
        <v>7814</v>
      </c>
      <c r="L524" s="134" t="s">
        <v>7814</v>
      </c>
      <c r="M524" s="134" t="s">
        <v>7814</v>
      </c>
      <c r="N524" s="134">
        <v>379.95099818405311</v>
      </c>
      <c r="O524" s="134">
        <v>4.0368957304462549E-2</v>
      </c>
      <c r="P524" s="134">
        <v>1.913150080923089</v>
      </c>
      <c r="Q524" s="134">
        <v>0.40994832767481415</v>
      </c>
      <c r="R524" s="134">
        <v>-0.90412167896188012</v>
      </c>
      <c r="S524" s="134">
        <v>-0.83883724980235641</v>
      </c>
      <c r="T524" s="134">
        <v>3.531913504372497</v>
      </c>
      <c r="U524" s="6"/>
    </row>
    <row r="525" spans="1:21" ht="25.5">
      <c r="A525" s="89" t="s">
        <v>5300</v>
      </c>
      <c r="B525" s="89" t="s">
        <v>5301</v>
      </c>
      <c r="C525" s="134" t="s">
        <v>7814</v>
      </c>
      <c r="D525" s="134" t="s">
        <v>7814</v>
      </c>
      <c r="E525" s="134" t="s">
        <v>7814</v>
      </c>
      <c r="F525" s="134" t="s">
        <v>7814</v>
      </c>
      <c r="G525" s="134" t="s">
        <v>7814</v>
      </c>
      <c r="H525" s="134" t="s">
        <v>7814</v>
      </c>
      <c r="I525" s="134" t="s">
        <v>7814</v>
      </c>
      <c r="J525" s="134" t="s">
        <v>7814</v>
      </c>
      <c r="K525" s="134" t="s">
        <v>7814</v>
      </c>
      <c r="L525" s="134" t="s">
        <v>7814</v>
      </c>
      <c r="M525" s="134" t="s">
        <v>7814</v>
      </c>
      <c r="N525" s="134">
        <v>-0.27227539428465808</v>
      </c>
      <c r="O525" s="134">
        <v>-0.24401233376246567</v>
      </c>
      <c r="P525" s="134">
        <v>2.9024976041863146</v>
      </c>
      <c r="Q525" s="134">
        <v>-0.58481736918719385</v>
      </c>
      <c r="R525" s="134">
        <v>5.2309938200939099E-2</v>
      </c>
      <c r="S525" s="134">
        <v>6.994991991909294E-2</v>
      </c>
      <c r="T525" s="134">
        <v>-0.13522562306394101</v>
      </c>
      <c r="U525" s="6"/>
    </row>
    <row r="526" spans="1:21">
      <c r="A526" s="89" t="s">
        <v>7680</v>
      </c>
      <c r="B526" s="89" t="s">
        <v>7681</v>
      </c>
      <c r="C526" s="134" t="s">
        <v>7814</v>
      </c>
      <c r="D526" s="134" t="s">
        <v>7814</v>
      </c>
      <c r="E526" s="134" t="s">
        <v>7814</v>
      </c>
      <c r="F526" s="134" t="s">
        <v>7814</v>
      </c>
      <c r="G526" s="134" t="s">
        <v>7814</v>
      </c>
      <c r="H526" s="134" t="s">
        <v>7814</v>
      </c>
      <c r="I526" s="134" t="s">
        <v>7814</v>
      </c>
      <c r="J526" s="134" t="s">
        <v>7814</v>
      </c>
      <c r="K526" s="134" t="s">
        <v>7814</v>
      </c>
      <c r="L526" s="134" t="s">
        <v>7814</v>
      </c>
      <c r="M526" s="134" t="s">
        <v>7814</v>
      </c>
      <c r="N526" s="134" t="s">
        <v>7814</v>
      </c>
      <c r="O526" s="134">
        <v>-1</v>
      </c>
      <c r="P526" s="134" t="s">
        <v>7814</v>
      </c>
      <c r="Q526" s="134" t="s">
        <v>7814</v>
      </c>
      <c r="R526" s="134" t="s">
        <v>7814</v>
      </c>
      <c r="S526" s="134" t="s">
        <v>7814</v>
      </c>
      <c r="T526" s="134">
        <v>43.729638153518835</v>
      </c>
      <c r="U526" s="6"/>
    </row>
    <row r="527" spans="1:21">
      <c r="A527" s="89" t="s">
        <v>7831</v>
      </c>
      <c r="B527" s="89" t="s">
        <v>7832</v>
      </c>
      <c r="C527" s="134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134"/>
      <c r="P527" s="134"/>
      <c r="Q527" s="134"/>
      <c r="R527" s="134"/>
      <c r="S527" s="134"/>
      <c r="T527" s="134" t="s">
        <v>7814</v>
      </c>
      <c r="U527" s="6"/>
    </row>
    <row r="528" spans="1:21">
      <c r="A528" s="89" t="s">
        <v>5305</v>
      </c>
      <c r="B528" s="89" t="s">
        <v>4296</v>
      </c>
      <c r="C528" s="134">
        <v>0.29208970072753004</v>
      </c>
      <c r="D528" s="134">
        <v>0.25601207372494073</v>
      </c>
      <c r="E528" s="134">
        <v>-9.2273748477401329E-2</v>
      </c>
      <c r="F528" s="134">
        <v>0.26267906486177672</v>
      </c>
      <c r="G528" s="134">
        <v>0.22081242806604351</v>
      </c>
      <c r="H528" s="134">
        <v>6.0776349309976219E-2</v>
      </c>
      <c r="I528" s="134">
        <v>4.7089477398341462E-2</v>
      </c>
      <c r="J528" s="134">
        <v>-0.13352780946249987</v>
      </c>
      <c r="K528" s="134">
        <v>0.15067130172028809</v>
      </c>
      <c r="L528" s="134">
        <v>-1.3416274003247408E-2</v>
      </c>
      <c r="M528" s="134">
        <v>0.10837318925764783</v>
      </c>
      <c r="N528" s="134">
        <v>0.13231752333614089</v>
      </c>
      <c r="O528" s="134">
        <v>0.30811349743832084</v>
      </c>
      <c r="P528" s="134">
        <v>0.18906862175727102</v>
      </c>
      <c r="Q528" s="134">
        <v>5.9199258979302227E-2</v>
      </c>
      <c r="R528" s="134">
        <v>0.176783403757512</v>
      </c>
      <c r="S528" s="134">
        <v>0.11575195543333638</v>
      </c>
      <c r="T528" s="134">
        <v>5.2571439272921273E-2</v>
      </c>
      <c r="U528" s="6"/>
    </row>
    <row r="529" spans="1:21">
      <c r="A529" s="89" t="s">
        <v>7722</v>
      </c>
      <c r="B529" s="89" t="s">
        <v>7738</v>
      </c>
      <c r="C529" s="134">
        <v>0.28345346353802103</v>
      </c>
      <c r="D529" s="134">
        <v>14.785046465356276</v>
      </c>
      <c r="E529" s="134">
        <v>-4.277843462438935E-2</v>
      </c>
      <c r="F529" s="134">
        <v>0.17892774837625036</v>
      </c>
      <c r="G529" s="134">
        <v>-0.12052365443881974</v>
      </c>
      <c r="H529" s="134">
        <v>-0.88658529402385367</v>
      </c>
      <c r="I529" s="134">
        <v>-0.36924707870302731</v>
      </c>
      <c r="J529" s="134">
        <v>-0.22654647949758022</v>
      </c>
      <c r="K529" s="134">
        <v>-0.18766183251532476</v>
      </c>
      <c r="L529" s="134">
        <v>0.31256775346181009</v>
      </c>
      <c r="M529" s="134">
        <v>-1</v>
      </c>
      <c r="N529" s="134" t="s">
        <v>7814</v>
      </c>
      <c r="O529" s="134" t="s">
        <v>7814</v>
      </c>
      <c r="P529" s="134" t="s">
        <v>7814</v>
      </c>
      <c r="Q529" s="134" t="s">
        <v>7814</v>
      </c>
      <c r="R529" s="134" t="s">
        <v>7814</v>
      </c>
      <c r="S529" s="134" t="s">
        <v>7814</v>
      </c>
      <c r="T529" s="134" t="s">
        <v>7814</v>
      </c>
      <c r="U529" s="6"/>
    </row>
    <row r="530" spans="1:21">
      <c r="A530" s="89" t="s">
        <v>5306</v>
      </c>
      <c r="B530" s="89" t="s">
        <v>4298</v>
      </c>
      <c r="C530" s="134">
        <v>0.14888253703158405</v>
      </c>
      <c r="D530" s="134">
        <v>6.0487199358922883E-2</v>
      </c>
      <c r="E530" s="134">
        <v>9.6046650319334459E-2</v>
      </c>
      <c r="F530" s="134">
        <v>5.8033852717517487E-2</v>
      </c>
      <c r="G530" s="134">
        <v>5.0339588007132896E-2</v>
      </c>
      <c r="H530" s="134">
        <v>7.1182387570138284E-2</v>
      </c>
      <c r="I530" s="134">
        <v>2.6901059804352423E-2</v>
      </c>
      <c r="J530" s="134">
        <v>6.5783397245545716E-2</v>
      </c>
      <c r="K530" s="134">
        <v>9.4127519805691451E-2</v>
      </c>
      <c r="L530" s="134">
        <v>-7.4023719229535767E-2</v>
      </c>
      <c r="M530" s="134">
        <v>0.18504986692552583</v>
      </c>
      <c r="N530" s="134">
        <v>0.10607905261439354</v>
      </c>
      <c r="O530" s="134">
        <v>8.7985659059399701E-2</v>
      </c>
      <c r="P530" s="134">
        <v>7.3775049443724816E-2</v>
      </c>
      <c r="Q530" s="134">
        <v>5.2677877079618129E-2</v>
      </c>
      <c r="R530" s="134">
        <v>0.12275672709994145</v>
      </c>
      <c r="S530" s="134">
        <v>0.23139396225573905</v>
      </c>
      <c r="T530" s="134">
        <v>0.16917558413810715</v>
      </c>
      <c r="U530" s="6"/>
    </row>
    <row r="531" spans="1:21">
      <c r="A531" s="89" t="s">
        <v>5316</v>
      </c>
      <c r="B531" s="89" t="s">
        <v>550</v>
      </c>
      <c r="C531" s="134" t="s">
        <v>7814</v>
      </c>
      <c r="D531" s="134" t="s">
        <v>7814</v>
      </c>
      <c r="E531" s="134" t="s">
        <v>7814</v>
      </c>
      <c r="F531" s="134" t="s">
        <v>7814</v>
      </c>
      <c r="G531" s="134" t="s">
        <v>7814</v>
      </c>
      <c r="H531" s="134" t="s">
        <v>7814</v>
      </c>
      <c r="I531" s="134" t="s">
        <v>7814</v>
      </c>
      <c r="J531" s="134" t="s">
        <v>7814</v>
      </c>
      <c r="K531" s="134" t="s">
        <v>7814</v>
      </c>
      <c r="L531" s="134" t="s">
        <v>7814</v>
      </c>
      <c r="M531" s="134" t="s">
        <v>7814</v>
      </c>
      <c r="N531" s="134">
        <v>-1</v>
      </c>
      <c r="O531" s="134" t="s">
        <v>7814</v>
      </c>
      <c r="P531" s="134">
        <v>-1</v>
      </c>
      <c r="Q531" s="134" t="s">
        <v>7814</v>
      </c>
      <c r="R531" s="134" t="s">
        <v>7814</v>
      </c>
      <c r="S531" s="134" t="s">
        <v>7814</v>
      </c>
      <c r="T531" s="134" t="s">
        <v>7814</v>
      </c>
      <c r="U531" s="6"/>
    </row>
    <row r="532" spans="1:21">
      <c r="A532" s="89" t="s">
        <v>5328</v>
      </c>
      <c r="B532" s="89" t="s">
        <v>1209</v>
      </c>
      <c r="C532" s="134">
        <v>0.5468740209630345</v>
      </c>
      <c r="D532" s="134">
        <v>-7.5162276131720884E-2</v>
      </c>
      <c r="E532" s="134">
        <v>-0.18108149290373932</v>
      </c>
      <c r="F532" s="134">
        <v>-0.35513729978242903</v>
      </c>
      <c r="G532" s="134">
        <v>2.5455516865768506</v>
      </c>
      <c r="H532" s="134">
        <v>0.60254564656471254</v>
      </c>
      <c r="I532" s="134">
        <v>0.12399090453341333</v>
      </c>
      <c r="J532" s="134">
        <v>2.7930392986848185E-2</v>
      </c>
      <c r="K532" s="134">
        <v>1.1637931652909161E-2</v>
      </c>
      <c r="L532" s="134">
        <v>-0.48991534981190987</v>
      </c>
      <c r="M532" s="134">
        <v>1.2925394057796566</v>
      </c>
      <c r="N532" s="134">
        <v>0.27003297831829598</v>
      </c>
      <c r="O532" s="134">
        <v>0.20917597931715726</v>
      </c>
      <c r="P532" s="134">
        <v>5.9706274941617288E-2</v>
      </c>
      <c r="Q532" s="134">
        <v>0.17546083342046903</v>
      </c>
      <c r="R532" s="134">
        <v>0.30466589711424419</v>
      </c>
      <c r="S532" s="134">
        <v>4.6750935926686443E-2</v>
      </c>
      <c r="T532" s="134">
        <v>3.4479655353079952E-2</v>
      </c>
      <c r="U532" s="6"/>
    </row>
    <row r="533" spans="1:21">
      <c r="A533" s="89" t="s">
        <v>5330</v>
      </c>
      <c r="B533" s="89" t="s">
        <v>1230</v>
      </c>
      <c r="C533" s="134">
        <v>0.70857907239478446</v>
      </c>
      <c r="D533" s="134">
        <v>0.19242745698501085</v>
      </c>
      <c r="E533" s="134">
        <v>-0.48781217394408527</v>
      </c>
      <c r="F533" s="134">
        <v>1.4551879968436072</v>
      </c>
      <c r="G533" s="134">
        <v>0.50821008676523038</v>
      </c>
      <c r="H533" s="134">
        <v>0.2082111573939347</v>
      </c>
      <c r="I533" s="134">
        <v>6.0898529338115459E-2</v>
      </c>
      <c r="J533" s="134">
        <v>-0.40455201557185805</v>
      </c>
      <c r="K533" s="134">
        <v>0.34199411575215199</v>
      </c>
      <c r="L533" s="134">
        <v>0.26258968404427963</v>
      </c>
      <c r="M533" s="134">
        <v>-0.1832628531395728</v>
      </c>
      <c r="N533" s="134">
        <v>0.10530775576926676</v>
      </c>
      <c r="O533" s="134">
        <v>0.25411557265668638</v>
      </c>
      <c r="P533" s="134">
        <v>0.43868823433588666</v>
      </c>
      <c r="Q533" s="134">
        <v>-0.27551312011069662</v>
      </c>
      <c r="R533" s="134">
        <v>0.34734220172269814</v>
      </c>
      <c r="S533" s="134">
        <v>0.15569407879504649</v>
      </c>
      <c r="T533" s="134">
        <v>0.1633442913188754</v>
      </c>
      <c r="U533" s="6"/>
    </row>
    <row r="534" spans="1:21">
      <c r="A534" s="89" t="s">
        <v>5349</v>
      </c>
      <c r="B534" s="89" t="s">
        <v>2473</v>
      </c>
      <c r="C534" s="134" t="s">
        <v>7814</v>
      </c>
      <c r="D534" s="134" t="s">
        <v>7814</v>
      </c>
      <c r="E534" s="134" t="s">
        <v>7814</v>
      </c>
      <c r="F534" s="134" t="s">
        <v>7814</v>
      </c>
      <c r="G534" s="134" t="s">
        <v>7814</v>
      </c>
      <c r="H534" s="134" t="s">
        <v>7814</v>
      </c>
      <c r="I534" s="134" t="s">
        <v>7814</v>
      </c>
      <c r="J534" s="134" t="s">
        <v>7814</v>
      </c>
      <c r="K534" s="134" t="s">
        <v>7814</v>
      </c>
      <c r="L534" s="134" t="s">
        <v>7814</v>
      </c>
      <c r="M534" s="134" t="s">
        <v>7814</v>
      </c>
      <c r="N534" s="134">
        <v>0.50298724957027652</v>
      </c>
      <c r="O534" s="134">
        <v>9.4366518290934636</v>
      </c>
      <c r="P534" s="134">
        <v>0.16163555892705883</v>
      </c>
      <c r="Q534" s="134">
        <v>0.89517754499555169</v>
      </c>
      <c r="R534" s="134">
        <v>1.390787754509093E-2</v>
      </c>
      <c r="S534" s="134">
        <v>-0.11179729893677726</v>
      </c>
      <c r="T534" s="134">
        <v>-0.4480155070126271</v>
      </c>
      <c r="U534" s="6"/>
    </row>
    <row r="535" spans="1:21">
      <c r="A535" s="89" t="s">
        <v>5374</v>
      </c>
      <c r="B535" s="89" t="s">
        <v>5375</v>
      </c>
      <c r="C535" s="134">
        <v>0.37912229101882411</v>
      </c>
      <c r="D535" s="134">
        <v>-5.7220334801202477E-2</v>
      </c>
      <c r="E535" s="134">
        <v>0.57440052033069611</v>
      </c>
      <c r="F535" s="134">
        <v>-0.26602134133072053</v>
      </c>
      <c r="G535" s="134">
        <v>0.17615123936741672</v>
      </c>
      <c r="H535" s="134">
        <v>5.1038908633121549E-2</v>
      </c>
      <c r="I535" s="134">
        <v>0.19191842212031185</v>
      </c>
      <c r="J535" s="134">
        <v>-2.6765801166967362E-2</v>
      </c>
      <c r="K535" s="134">
        <v>-0.11087915905420476</v>
      </c>
      <c r="L535" s="134">
        <v>-4.1245484219890494E-2</v>
      </c>
      <c r="M535" s="134">
        <v>6.4582636832177798E-4</v>
      </c>
      <c r="N535" s="134">
        <v>-0.11088670221535735</v>
      </c>
      <c r="O535" s="134">
        <v>0.2315421524993897</v>
      </c>
      <c r="P535" s="134">
        <v>-4.604168164050082E-2</v>
      </c>
      <c r="Q535" s="134">
        <v>0.13691067334033624</v>
      </c>
      <c r="R535" s="134">
        <v>0.13207551245233895</v>
      </c>
      <c r="S535" s="134">
        <v>3.1786904764813162E-2</v>
      </c>
      <c r="T535" s="134">
        <v>4.8719381339877271E-2</v>
      </c>
      <c r="U535" s="6"/>
    </row>
    <row r="536" spans="1:21">
      <c r="A536" s="89" t="s">
        <v>5376</v>
      </c>
      <c r="B536" s="89" t="s">
        <v>2761</v>
      </c>
      <c r="C536" s="134">
        <v>9.4587776151648262E-2</v>
      </c>
      <c r="D536" s="134">
        <v>-0.29663279916496954</v>
      </c>
      <c r="E536" s="134">
        <v>0.75155207606632146</v>
      </c>
      <c r="F536" s="134">
        <v>-0.30452636306895808</v>
      </c>
      <c r="G536" s="134">
        <v>0.5123616818446739</v>
      </c>
      <c r="H536" s="134">
        <v>0.51092343959814457</v>
      </c>
      <c r="I536" s="134">
        <v>-0.31665056513479706</v>
      </c>
      <c r="J536" s="134">
        <v>0.13123171316763171</v>
      </c>
      <c r="K536" s="134">
        <v>-0.11583894972660769</v>
      </c>
      <c r="L536" s="134">
        <v>-7.228253872228585E-3</v>
      </c>
      <c r="M536" s="134">
        <v>5.4991442130908341E-2</v>
      </c>
      <c r="N536" s="134">
        <v>-0.39866179417557268</v>
      </c>
      <c r="O536" s="134">
        <v>0.83151522648835097</v>
      </c>
      <c r="P536" s="134">
        <v>0.51070724923680189</v>
      </c>
      <c r="Q536" s="134">
        <v>6.2298547211451449E-2</v>
      </c>
      <c r="R536" s="134">
        <v>-4.9824334384290903E-2</v>
      </c>
      <c r="S536" s="134">
        <v>-0.25190402088172037</v>
      </c>
      <c r="T536" s="134">
        <v>5.4218619732548995E-3</v>
      </c>
      <c r="U536" s="6"/>
    </row>
    <row r="537" spans="1:21">
      <c r="A537" s="89" t="s">
        <v>5385</v>
      </c>
      <c r="B537" s="89" t="s">
        <v>2765</v>
      </c>
      <c r="C537" s="134">
        <v>1.6494302084594015E-2</v>
      </c>
      <c r="D537" s="134">
        <v>0.31927133785685502</v>
      </c>
      <c r="E537" s="134">
        <v>0.29558803434130176</v>
      </c>
      <c r="F537" s="134">
        <v>-0.46299257067504129</v>
      </c>
      <c r="G537" s="134">
        <v>-8.390377867878418E-2</v>
      </c>
      <c r="H537" s="134">
        <v>-0.22484186035948117</v>
      </c>
      <c r="I537" s="134">
        <v>0.45574733517184152</v>
      </c>
      <c r="J537" s="134">
        <v>-0.18544599915789328</v>
      </c>
      <c r="K537" s="134">
        <v>0.118235249285497</v>
      </c>
      <c r="L537" s="134">
        <v>-0.69141442581309742</v>
      </c>
      <c r="M537" s="134">
        <v>-0.9103391750906058</v>
      </c>
      <c r="N537" s="134">
        <v>-0.85530902817900167</v>
      </c>
      <c r="O537" s="134">
        <v>-1.9564740295836658E-2</v>
      </c>
      <c r="P537" s="134">
        <v>0.76655247197064913</v>
      </c>
      <c r="Q537" s="134">
        <v>-0.3523532323543076</v>
      </c>
      <c r="R537" s="134">
        <v>-0.80285895281661901</v>
      </c>
      <c r="S537" s="134">
        <v>-0.44348585894663906</v>
      </c>
      <c r="T537" s="134">
        <v>68.342520882728124</v>
      </c>
      <c r="U537" s="6"/>
    </row>
    <row r="538" spans="1:21">
      <c r="A538" s="89" t="s">
        <v>5403</v>
      </c>
      <c r="B538" s="89" t="s">
        <v>5404</v>
      </c>
      <c r="C538" s="134">
        <v>1.4877910116138704E-2</v>
      </c>
      <c r="D538" s="134">
        <v>-0.20101888131202239</v>
      </c>
      <c r="E538" s="134">
        <v>0.27420540108088765</v>
      </c>
      <c r="F538" s="134">
        <v>-0.26286233631222744</v>
      </c>
      <c r="G538" s="134">
        <v>0.10757021429343117</v>
      </c>
      <c r="H538" s="134">
        <v>1.2910834312186608</v>
      </c>
      <c r="I538" s="134">
        <v>-0.28512825092491012</v>
      </c>
      <c r="J538" s="134">
        <v>-0.16014608595070134</v>
      </c>
      <c r="K538" s="134">
        <v>-8.6132086367515459E-2</v>
      </c>
      <c r="L538" s="134">
        <v>-0.18877386990475487</v>
      </c>
      <c r="M538" s="134">
        <v>0.15337606941562165</v>
      </c>
      <c r="N538" s="134">
        <v>-0.28391740556538914</v>
      </c>
      <c r="O538" s="134">
        <v>-0.11819649692020129</v>
      </c>
      <c r="P538" s="134">
        <v>-0.10088190777329487</v>
      </c>
      <c r="Q538" s="134">
        <v>-0.25999614484064881</v>
      </c>
      <c r="R538" s="134">
        <v>-0.23792957367242984</v>
      </c>
      <c r="S538" s="134">
        <v>0.5744915346063606</v>
      </c>
      <c r="T538" s="134">
        <v>-0.21441441235874351</v>
      </c>
      <c r="U538" s="6"/>
    </row>
    <row r="539" spans="1:21">
      <c r="A539" s="89" t="s">
        <v>5412</v>
      </c>
      <c r="B539" s="89" t="s">
        <v>2759</v>
      </c>
      <c r="C539" s="134">
        <v>0.84835751846229313</v>
      </c>
      <c r="D539" s="134">
        <v>6.2702811941426129E-2</v>
      </c>
      <c r="E539" s="134">
        <v>0.12021497805529102</v>
      </c>
      <c r="F539" s="134">
        <v>1.0531385538141196</v>
      </c>
      <c r="G539" s="134">
        <v>2.4408919808907399</v>
      </c>
      <c r="H539" s="134">
        <v>0.23258435678863698</v>
      </c>
      <c r="I539" s="134">
        <v>0.23618902973327427</v>
      </c>
      <c r="J539" s="134">
        <v>7.3865785858638233E-2</v>
      </c>
      <c r="K539" s="134">
        <v>2.5208153556096624E-2</v>
      </c>
      <c r="L539" s="134">
        <v>0.44241189888424604</v>
      </c>
      <c r="M539" s="134">
        <v>-0.17395115948517126</v>
      </c>
      <c r="N539" s="134">
        <v>-0.90835698282849797</v>
      </c>
      <c r="O539" s="134">
        <v>-0.47009412350319724</v>
      </c>
      <c r="P539" s="134">
        <v>2.5416059893476564</v>
      </c>
      <c r="Q539" s="134">
        <v>0.47390588660530919</v>
      </c>
      <c r="R539" s="134">
        <v>-0.23086355398188085</v>
      </c>
      <c r="S539" s="134">
        <v>-0.55530751096862474</v>
      </c>
      <c r="T539" s="134">
        <v>-3.5935337609317018E-2</v>
      </c>
      <c r="U539" s="6"/>
    </row>
    <row r="540" spans="1:21">
      <c r="A540" s="89" t="s">
        <v>5421</v>
      </c>
      <c r="B540" s="89" t="s">
        <v>5422</v>
      </c>
      <c r="C540" s="134">
        <v>0.41434597659586836</v>
      </c>
      <c r="D540" s="134">
        <v>0.4525142434911098</v>
      </c>
      <c r="E540" s="134">
        <v>8.1973786630707979E-2</v>
      </c>
      <c r="F540" s="134">
        <v>-0.13126678168754136</v>
      </c>
      <c r="G540" s="134">
        <v>1.0062905959739279</v>
      </c>
      <c r="H540" s="134">
        <v>0.36224799241015537</v>
      </c>
      <c r="I540" s="134">
        <v>-1.7657821245908756E-2</v>
      </c>
      <c r="J540" s="134">
        <v>0.23117454672368232</v>
      </c>
      <c r="K540" s="134">
        <v>-0.60245833426884277</v>
      </c>
      <c r="L540" s="134">
        <v>0.64527946874227982</v>
      </c>
      <c r="M540" s="134">
        <v>5.5254097086473442E-2</v>
      </c>
      <c r="N540" s="134">
        <v>-0.29986883171787571</v>
      </c>
      <c r="O540" s="134">
        <v>-8.433367696568117E-2</v>
      </c>
      <c r="P540" s="134">
        <v>0.98401685065964295</v>
      </c>
      <c r="Q540" s="134">
        <v>0.1517473883865228</v>
      </c>
      <c r="R540" s="134">
        <v>4.5633198285691678E-2</v>
      </c>
      <c r="S540" s="134">
        <v>0.24751590594735795</v>
      </c>
      <c r="T540" s="134">
        <v>1.4920268909964191E-2</v>
      </c>
      <c r="U540" s="6"/>
    </row>
    <row r="541" spans="1:21">
      <c r="A541" s="89" t="s">
        <v>5431</v>
      </c>
      <c r="B541" s="89" t="s">
        <v>5432</v>
      </c>
      <c r="C541" s="134">
        <v>0.32921785795320435</v>
      </c>
      <c r="D541" s="134">
        <v>0.20439912077699129</v>
      </c>
      <c r="E541" s="134">
        <v>7.9406817534005691E-2</v>
      </c>
      <c r="F541" s="134">
        <v>-0.82787111473497332</v>
      </c>
      <c r="G541" s="134">
        <v>1.5814585994499137</v>
      </c>
      <c r="H541" s="134">
        <v>0.89995124892391387</v>
      </c>
      <c r="I541" s="134">
        <v>0.35643568082689847</v>
      </c>
      <c r="J541" s="134">
        <v>-0.2994246224463365</v>
      </c>
      <c r="K541" s="134">
        <v>3.9561880725671683E-2</v>
      </c>
      <c r="L541" s="134">
        <v>-0.32529537743218617</v>
      </c>
      <c r="M541" s="134">
        <v>5.1277733113274104E-2</v>
      </c>
      <c r="N541" s="134">
        <v>-0.43647260726665471</v>
      </c>
      <c r="O541" s="134">
        <v>-0.75916422495622937</v>
      </c>
      <c r="P541" s="134">
        <v>2.5984163505010658</v>
      </c>
      <c r="Q541" s="134">
        <v>-0.46196953471912439</v>
      </c>
      <c r="R541" s="134">
        <v>-0.4144158587123894</v>
      </c>
      <c r="S541" s="134">
        <v>-0.30664819426930645</v>
      </c>
      <c r="T541" s="134">
        <v>3.7693490005105414</v>
      </c>
      <c r="U541" s="6"/>
    </row>
    <row r="542" spans="1:21">
      <c r="A542" s="89" t="s">
        <v>5441</v>
      </c>
      <c r="B542" s="89" t="s">
        <v>5442</v>
      </c>
      <c r="C542" s="134">
        <v>0.40316077141578788</v>
      </c>
      <c r="D542" s="134">
        <v>0.4161977914125532</v>
      </c>
      <c r="E542" s="134">
        <v>8.3556453678163889E-2</v>
      </c>
      <c r="F542" s="134">
        <v>1.1860442880757929</v>
      </c>
      <c r="G542" s="134">
        <v>0.57197458842943538</v>
      </c>
      <c r="H542" s="134">
        <v>-2.6663982188803836E-2</v>
      </c>
      <c r="I542" s="134">
        <v>0.14524350014446252</v>
      </c>
      <c r="J542" s="134">
        <v>2.5067093554910658E-2</v>
      </c>
      <c r="K542" s="134">
        <v>-0.15434727959317129</v>
      </c>
      <c r="L542" s="134">
        <v>-8.5778527081571854E-2</v>
      </c>
      <c r="M542" s="134">
        <v>1.558775707601967E-2</v>
      </c>
      <c r="N542" s="134">
        <v>4.5346575947950996E-2</v>
      </c>
      <c r="O542" s="134">
        <v>6.228650281292758E-2</v>
      </c>
      <c r="P542" s="134">
        <v>6.1154194193776323E-2</v>
      </c>
      <c r="Q542" s="134">
        <v>0.17178042857437648</v>
      </c>
      <c r="R542" s="134">
        <v>0.24179502315134882</v>
      </c>
      <c r="S542" s="134">
        <v>-0.27616299889462526</v>
      </c>
      <c r="T542" s="134">
        <v>0.13407973725600489</v>
      </c>
      <c r="U542" s="6"/>
    </row>
    <row r="543" spans="1:21">
      <c r="A543" s="89" t="s">
        <v>5451</v>
      </c>
      <c r="B543" s="89" t="s">
        <v>5452</v>
      </c>
      <c r="C543" s="134">
        <v>0.31644580370236808</v>
      </c>
      <c r="D543" s="134">
        <v>-9.5964729606936916E-2</v>
      </c>
      <c r="E543" s="134">
        <v>-7.40778571109868E-2</v>
      </c>
      <c r="F543" s="134">
        <v>0.15420095955696667</v>
      </c>
      <c r="G543" s="134">
        <v>-0.10843894657979547</v>
      </c>
      <c r="H543" s="134">
        <v>-0.10764737376210609</v>
      </c>
      <c r="I543" s="134">
        <v>0.40522706880283121</v>
      </c>
      <c r="J543" s="134">
        <v>0.24870539746577336</v>
      </c>
      <c r="K543" s="134">
        <v>-8.7054362451566947E-2</v>
      </c>
      <c r="L543" s="134">
        <v>0.24430107181494853</v>
      </c>
      <c r="M543" s="134">
        <v>-0.12266074988092823</v>
      </c>
      <c r="N543" s="134">
        <v>0.20991553397879703</v>
      </c>
      <c r="O543" s="134">
        <v>-0.42072333346905177</v>
      </c>
      <c r="P543" s="134">
        <v>0.8500290723172057</v>
      </c>
      <c r="Q543" s="134">
        <v>0.38194644354763474</v>
      </c>
      <c r="R543" s="134">
        <v>0.28266836777993953</v>
      </c>
      <c r="S543" s="134">
        <v>-0.19725552209458208</v>
      </c>
      <c r="T543" s="134">
        <v>0.19326383373862258</v>
      </c>
      <c r="U543" s="6"/>
    </row>
    <row r="544" spans="1:21">
      <c r="A544" s="89" t="s">
        <v>5470</v>
      </c>
      <c r="B544" s="89" t="s">
        <v>47</v>
      </c>
      <c r="C544" s="134">
        <v>1.0069524208495482</v>
      </c>
      <c r="D544" s="134">
        <v>-0.45104556830976872</v>
      </c>
      <c r="E544" s="134">
        <v>1.5829531267969221</v>
      </c>
      <c r="F544" s="134">
        <v>-0.56542355943535372</v>
      </c>
      <c r="G544" s="134">
        <v>-0.22027764642656367</v>
      </c>
      <c r="H544" s="134">
        <v>0.40678029714016217</v>
      </c>
      <c r="I544" s="134">
        <v>0.30869127735112278</v>
      </c>
      <c r="J544" s="134">
        <v>-6.336557006165866E-2</v>
      </c>
      <c r="K544" s="134">
        <v>-0.16128879773978122</v>
      </c>
      <c r="L544" s="134">
        <v>0.55233927164200836</v>
      </c>
      <c r="M544" s="134">
        <v>0.16880793367408065</v>
      </c>
      <c r="N544" s="134">
        <v>-0.21015493518924377</v>
      </c>
      <c r="O544" s="134">
        <v>0.5613269398458578</v>
      </c>
      <c r="P544" s="134">
        <v>-0.28834224447328893</v>
      </c>
      <c r="Q544" s="134">
        <v>7.2222862603653848E-2</v>
      </c>
      <c r="R544" s="134">
        <v>-1.4636278935291069E-2</v>
      </c>
      <c r="S544" s="134">
        <v>0.75805116515440996</v>
      </c>
      <c r="T544" s="134">
        <v>-4.2749504059326572E-2</v>
      </c>
      <c r="U544" s="6"/>
    </row>
    <row r="545" spans="1:21">
      <c r="A545" s="89" t="s">
        <v>5492</v>
      </c>
      <c r="B545" s="89" t="s">
        <v>7682</v>
      </c>
      <c r="C545" s="134" t="s">
        <v>7814</v>
      </c>
      <c r="D545" s="134" t="s">
        <v>7814</v>
      </c>
      <c r="E545" s="134" t="s">
        <v>7814</v>
      </c>
      <c r="F545" s="134" t="s">
        <v>7814</v>
      </c>
      <c r="G545" s="134" t="s">
        <v>7814</v>
      </c>
      <c r="H545" s="134" t="s">
        <v>7814</v>
      </c>
      <c r="I545" s="134" t="s">
        <v>7814</v>
      </c>
      <c r="J545" s="134" t="s">
        <v>7814</v>
      </c>
      <c r="K545" s="134" t="s">
        <v>7814</v>
      </c>
      <c r="L545" s="134" t="s">
        <v>7814</v>
      </c>
      <c r="M545" s="134" t="s">
        <v>7814</v>
      </c>
      <c r="N545" s="134">
        <v>8.020635189389802E-2</v>
      </c>
      <c r="O545" s="134">
        <v>1.743663644972071E-2</v>
      </c>
      <c r="P545" s="134">
        <v>5.5440661567063287E-2</v>
      </c>
      <c r="Q545" s="134">
        <v>0.14334028317780723</v>
      </c>
      <c r="R545" s="134">
        <v>0.21124939799475295</v>
      </c>
      <c r="S545" s="134">
        <v>0.16916998754572443</v>
      </c>
      <c r="T545" s="134">
        <v>-0.18260958753453735</v>
      </c>
      <c r="U545" s="6"/>
    </row>
    <row r="546" spans="1:21">
      <c r="A546" s="89" t="s">
        <v>5494</v>
      </c>
      <c r="B546" s="89" t="s">
        <v>176</v>
      </c>
      <c r="C546" s="134" t="s">
        <v>7814</v>
      </c>
      <c r="D546" s="134" t="s">
        <v>7814</v>
      </c>
      <c r="E546" s="134" t="s">
        <v>7814</v>
      </c>
      <c r="F546" s="134" t="s">
        <v>7814</v>
      </c>
      <c r="G546" s="134" t="s">
        <v>7814</v>
      </c>
      <c r="H546" s="134" t="s">
        <v>7814</v>
      </c>
      <c r="I546" s="134" t="s">
        <v>7814</v>
      </c>
      <c r="J546" s="134" t="s">
        <v>7814</v>
      </c>
      <c r="K546" s="134" t="s">
        <v>7814</v>
      </c>
      <c r="L546" s="134" t="s">
        <v>7814</v>
      </c>
      <c r="M546" s="134" t="s">
        <v>7814</v>
      </c>
      <c r="N546" s="134">
        <v>3.0937867751018366E-2</v>
      </c>
      <c r="O546" s="134">
        <v>-0.25864088409669761</v>
      </c>
      <c r="P546" s="134">
        <v>-0.98012207537557494</v>
      </c>
      <c r="Q546" s="134">
        <v>-0.16533047436229453</v>
      </c>
      <c r="R546" s="134">
        <v>-2.6920071264544432E-2</v>
      </c>
      <c r="S546" s="134">
        <v>0.28983024761221898</v>
      </c>
      <c r="T546" s="134">
        <v>51.641583041915169</v>
      </c>
      <c r="U546" s="6"/>
    </row>
    <row r="547" spans="1:21" ht="25.5">
      <c r="A547" s="89" t="s">
        <v>5521</v>
      </c>
      <c r="B547" s="89" t="s">
        <v>2962</v>
      </c>
      <c r="C547" s="134" t="s">
        <v>7814</v>
      </c>
      <c r="D547" s="134" t="s">
        <v>7814</v>
      </c>
      <c r="E547" s="134" t="s">
        <v>7814</v>
      </c>
      <c r="F547" s="134" t="s">
        <v>7814</v>
      </c>
      <c r="G547" s="134" t="s">
        <v>7814</v>
      </c>
      <c r="H547" s="134" t="s">
        <v>7814</v>
      </c>
      <c r="I547" s="134" t="s">
        <v>7814</v>
      </c>
      <c r="J547" s="134" t="s">
        <v>7814</v>
      </c>
      <c r="K547" s="134" t="s">
        <v>7814</v>
      </c>
      <c r="L547" s="134" t="s">
        <v>7814</v>
      </c>
      <c r="M547" s="134" t="s">
        <v>7814</v>
      </c>
      <c r="N547" s="134">
        <v>-2.3778616773495465E-2</v>
      </c>
      <c r="O547" s="134">
        <v>-5.5078185357191112E-2</v>
      </c>
      <c r="P547" s="134">
        <v>0.26977149743931328</v>
      </c>
      <c r="Q547" s="134">
        <v>7.0413310226149939E-2</v>
      </c>
      <c r="R547" s="134">
        <v>0.20978860421766599</v>
      </c>
      <c r="S547" s="134">
        <v>0.23588030813887273</v>
      </c>
      <c r="T547" s="134">
        <v>3.3112691575743793E-2</v>
      </c>
      <c r="U547" s="6"/>
    </row>
    <row r="548" spans="1:21">
      <c r="A548" s="89" t="s">
        <v>5537</v>
      </c>
      <c r="B548" s="89" t="s">
        <v>215</v>
      </c>
      <c r="C548" s="134" t="s">
        <v>7814</v>
      </c>
      <c r="D548" s="134" t="s">
        <v>7814</v>
      </c>
      <c r="E548" s="134" t="s">
        <v>7814</v>
      </c>
      <c r="F548" s="134" t="s">
        <v>7814</v>
      </c>
      <c r="G548" s="134" t="s">
        <v>7814</v>
      </c>
      <c r="H548" s="134" t="s">
        <v>7814</v>
      </c>
      <c r="I548" s="134" t="s">
        <v>7814</v>
      </c>
      <c r="J548" s="134" t="s">
        <v>7814</v>
      </c>
      <c r="K548" s="134" t="s">
        <v>7814</v>
      </c>
      <c r="L548" s="134" t="s">
        <v>7814</v>
      </c>
      <c r="M548" s="134" t="s">
        <v>7814</v>
      </c>
      <c r="N548" s="134" t="s">
        <v>7814</v>
      </c>
      <c r="O548" s="134" t="s">
        <v>7814</v>
      </c>
      <c r="P548" s="134" t="s">
        <v>7814</v>
      </c>
      <c r="Q548" s="134" t="s">
        <v>7814</v>
      </c>
      <c r="R548" s="134" t="s">
        <v>7814</v>
      </c>
      <c r="S548" s="134" t="s">
        <v>7814</v>
      </c>
      <c r="T548" s="134" t="s">
        <v>7814</v>
      </c>
      <c r="U548" s="6"/>
    </row>
    <row r="549" spans="1:21">
      <c r="A549" s="89" t="s">
        <v>5544</v>
      </c>
      <c r="B549" s="89" t="s">
        <v>5545</v>
      </c>
      <c r="C549" s="134" t="s">
        <v>7814</v>
      </c>
      <c r="D549" s="134" t="s">
        <v>7814</v>
      </c>
      <c r="E549" s="134" t="s">
        <v>7814</v>
      </c>
      <c r="F549" s="134" t="s">
        <v>7814</v>
      </c>
      <c r="G549" s="134" t="s">
        <v>7814</v>
      </c>
      <c r="H549" s="134" t="s">
        <v>7814</v>
      </c>
      <c r="I549" s="134" t="s">
        <v>7814</v>
      </c>
      <c r="J549" s="134" t="s">
        <v>7814</v>
      </c>
      <c r="K549" s="134" t="s">
        <v>7814</v>
      </c>
      <c r="L549" s="134" t="s">
        <v>7814</v>
      </c>
      <c r="M549" s="134" t="s">
        <v>7814</v>
      </c>
      <c r="N549" s="134">
        <v>0.10229111779456979</v>
      </c>
      <c r="O549" s="134">
        <v>7.3346010292372865E-2</v>
      </c>
      <c r="P549" s="134">
        <v>0.1587850572511349</v>
      </c>
      <c r="Q549" s="134">
        <v>0.15172934881073341</v>
      </c>
      <c r="R549" s="134">
        <v>0.2117487025474416</v>
      </c>
      <c r="S549" s="134">
        <v>0.16244376495154511</v>
      </c>
      <c r="T549" s="134">
        <v>-0.27405627185452108</v>
      </c>
      <c r="U549" s="6"/>
    </row>
    <row r="550" spans="1:21">
      <c r="A550" s="89" t="s">
        <v>5555</v>
      </c>
      <c r="B550" s="89" t="s">
        <v>968</v>
      </c>
      <c r="C550" s="134" t="s">
        <v>7814</v>
      </c>
      <c r="D550" s="134" t="s">
        <v>7814</v>
      </c>
      <c r="E550" s="134" t="s">
        <v>7814</v>
      </c>
      <c r="F550" s="134" t="s">
        <v>7814</v>
      </c>
      <c r="G550" s="134" t="s">
        <v>7814</v>
      </c>
      <c r="H550" s="134" t="s">
        <v>7814</v>
      </c>
      <c r="I550" s="134" t="s">
        <v>7814</v>
      </c>
      <c r="J550" s="134" t="s">
        <v>7814</v>
      </c>
      <c r="K550" s="134" t="s">
        <v>7814</v>
      </c>
      <c r="L550" s="134" t="s">
        <v>7814</v>
      </c>
      <c r="M550" s="134" t="s">
        <v>7814</v>
      </c>
      <c r="N550" s="134" t="s">
        <v>7814</v>
      </c>
      <c r="O550" s="134" t="s">
        <v>7814</v>
      </c>
      <c r="P550" s="134" t="s">
        <v>7814</v>
      </c>
      <c r="Q550" s="134" t="s">
        <v>7814</v>
      </c>
      <c r="R550" s="134" t="s">
        <v>7814</v>
      </c>
      <c r="S550" s="134" t="s">
        <v>7814</v>
      </c>
      <c r="T550" s="134" t="s">
        <v>7814</v>
      </c>
      <c r="U550" s="6"/>
    </row>
    <row r="551" spans="1:21">
      <c r="A551" s="89" t="s">
        <v>5571</v>
      </c>
      <c r="B551" s="89" t="s">
        <v>4395</v>
      </c>
      <c r="C551" s="134">
        <v>5.6139691140850712E-2</v>
      </c>
      <c r="D551" s="134">
        <v>1.7572465873648428</v>
      </c>
      <c r="E551" s="134">
        <v>-0.36424803041429321</v>
      </c>
      <c r="F551" s="134">
        <v>-0.43571402300891249</v>
      </c>
      <c r="G551" s="134">
        <v>0.51084860637833418</v>
      </c>
      <c r="H551" s="134">
        <v>0.54545330174844309</v>
      </c>
      <c r="I551" s="134">
        <v>-0.19031875256760122</v>
      </c>
      <c r="J551" s="134">
        <v>11.101891463037294</v>
      </c>
      <c r="K551" s="134">
        <v>9.1450965890783609E-2</v>
      </c>
      <c r="L551" s="134">
        <v>1.4930580070989636</v>
      </c>
      <c r="M551" s="134">
        <v>-0.49356775398027353</v>
      </c>
      <c r="N551" s="134">
        <v>0.21056859051895604</v>
      </c>
      <c r="O551" s="134">
        <v>-0.88805221988994842</v>
      </c>
      <c r="P551" s="134">
        <v>-9.0137023621373213E-2</v>
      </c>
      <c r="Q551" s="134">
        <v>7.141145049081099E-2</v>
      </c>
      <c r="R551" s="134">
        <v>2.8773657768226868</v>
      </c>
      <c r="S551" s="134">
        <v>0.14938768939161307</v>
      </c>
      <c r="T551" s="134">
        <v>0.15457873493243468</v>
      </c>
      <c r="U551" s="6"/>
    </row>
    <row r="552" spans="1:21">
      <c r="A552" s="89" t="s">
        <v>5572</v>
      </c>
      <c r="B552" s="89" t="s">
        <v>5573</v>
      </c>
      <c r="C552" s="134">
        <v>-0.93833906696321201</v>
      </c>
      <c r="D552" s="134">
        <v>24.751579417932721</v>
      </c>
      <c r="E552" s="134">
        <v>-0.77963264107833496</v>
      </c>
      <c r="F552" s="134">
        <v>-0.87962246431544822</v>
      </c>
      <c r="G552" s="134">
        <v>280.3107938178062</v>
      </c>
      <c r="H552" s="134">
        <v>-0.9918101938374696</v>
      </c>
      <c r="I552" s="134">
        <v>0.40761461324035997</v>
      </c>
      <c r="J552" s="134">
        <v>4462.0780249390173</v>
      </c>
      <c r="K552" s="134">
        <v>3.0146060236286853E-3</v>
      </c>
      <c r="L552" s="134">
        <v>1.7403919398634686</v>
      </c>
      <c r="M552" s="134">
        <v>-0.49690718204921247</v>
      </c>
      <c r="N552" s="134">
        <v>0.10680723215626253</v>
      </c>
      <c r="O552" s="134">
        <v>-0.9025737692810325</v>
      </c>
      <c r="P552" s="134">
        <v>5.0742871009775703E-2</v>
      </c>
      <c r="Q552" s="134">
        <v>7.6994997017737488E-2</v>
      </c>
      <c r="R552" s="134">
        <v>3.2421529243669838</v>
      </c>
      <c r="S552" s="134">
        <v>0.15003105953055473</v>
      </c>
      <c r="T552" s="134">
        <v>0.15364843999430344</v>
      </c>
      <c r="U552" s="6"/>
    </row>
    <row r="553" spans="1:21">
      <c r="A553" s="89" t="s">
        <v>5577</v>
      </c>
      <c r="B553" s="89" t="s">
        <v>4702</v>
      </c>
      <c r="C553" s="134">
        <v>-0.76414476235501605</v>
      </c>
      <c r="D553" s="134">
        <v>2.8309997131930245</v>
      </c>
      <c r="E553" s="134">
        <v>-0.5020281485841166</v>
      </c>
      <c r="F553" s="134">
        <v>5.0824324408283363</v>
      </c>
      <c r="G553" s="134">
        <v>-1</v>
      </c>
      <c r="H553" s="134" t="s">
        <v>7814</v>
      </c>
      <c r="I553" s="134" t="s">
        <v>7814</v>
      </c>
      <c r="J553" s="134" t="s">
        <v>7814</v>
      </c>
      <c r="K553" s="134">
        <v>13.4401394144174</v>
      </c>
      <c r="L553" s="134">
        <v>-0.99761849182255946</v>
      </c>
      <c r="M553" s="134">
        <v>35.661181621633695</v>
      </c>
      <c r="N553" s="134">
        <v>-0.498316394357464</v>
      </c>
      <c r="O553" s="134">
        <v>-0.86864468244667414</v>
      </c>
      <c r="P553" s="134">
        <v>1.9008242635617187</v>
      </c>
      <c r="Q553" s="134">
        <v>-0.1769408786356198</v>
      </c>
      <c r="R553" s="134">
        <v>4.038764945082951</v>
      </c>
      <c r="S553" s="134">
        <v>-0.93049477661804236</v>
      </c>
      <c r="T553" s="134">
        <v>9.4545993463263258</v>
      </c>
      <c r="U553" s="6"/>
    </row>
    <row r="554" spans="1:21">
      <c r="A554" s="89" t="s">
        <v>5582</v>
      </c>
      <c r="B554" s="89" t="s">
        <v>4411</v>
      </c>
      <c r="C554" s="134">
        <v>0.52671123496069083</v>
      </c>
      <c r="D554" s="134">
        <v>1.6182699117953989</v>
      </c>
      <c r="E554" s="134">
        <v>-0.33871880150625289</v>
      </c>
      <c r="F554" s="134">
        <v>-0.90243720809149075</v>
      </c>
      <c r="G554" s="134">
        <v>5.7858802718899938</v>
      </c>
      <c r="H554" s="134">
        <v>1.1722775525863582</v>
      </c>
      <c r="I554" s="134">
        <v>-0.19123794951407636</v>
      </c>
      <c r="J554" s="134">
        <v>-0.81286526765626044</v>
      </c>
      <c r="K554" s="134">
        <v>5.3216361493312938</v>
      </c>
      <c r="L554" s="134">
        <v>-0.83503840457761358</v>
      </c>
      <c r="M554" s="134">
        <v>3.1204255344760234E-2</v>
      </c>
      <c r="N554" s="134">
        <v>8.7505193942614614</v>
      </c>
      <c r="O554" s="134">
        <v>-0.75282916547121248</v>
      </c>
      <c r="P554" s="134">
        <v>-0.60933980027085011</v>
      </c>
      <c r="Q554" s="134">
        <v>1.8104190051849267E-2</v>
      </c>
      <c r="R554" s="134">
        <v>-0.94013007926611225</v>
      </c>
      <c r="S554" s="134">
        <v>0.21439464398369679</v>
      </c>
      <c r="T554" s="134">
        <v>0.53989166627573859</v>
      </c>
      <c r="U554" s="6"/>
    </row>
    <row r="555" spans="1:21">
      <c r="A555" s="89" t="s">
        <v>5590</v>
      </c>
      <c r="B555" s="89" t="s">
        <v>5591</v>
      </c>
      <c r="C555" s="134">
        <v>0.20214577476615658</v>
      </c>
      <c r="D555" s="134">
        <v>6.6367623485041882E-3</v>
      </c>
      <c r="E555" s="134">
        <v>-0.13758957960656482</v>
      </c>
      <c r="F555" s="134">
        <v>-0.23115982331916551</v>
      </c>
      <c r="G555" s="134">
        <v>-2.501536635884416E-2</v>
      </c>
      <c r="H555" s="134">
        <v>0.18886017203105343</v>
      </c>
      <c r="I555" s="134">
        <v>0.49958064075910968</v>
      </c>
      <c r="J555" s="134">
        <v>0.60886148833805898</v>
      </c>
      <c r="K555" s="134">
        <v>-7.2709560179340826E-2</v>
      </c>
      <c r="L555" s="134">
        <v>-0.31951451844831402</v>
      </c>
      <c r="M555" s="134">
        <v>0.67091040449469452</v>
      </c>
      <c r="N555" s="134">
        <v>2.7215486471430461E-2</v>
      </c>
      <c r="O555" s="134">
        <v>0.48530206858287084</v>
      </c>
      <c r="P555" s="134">
        <v>-3.6302762058422311E-2</v>
      </c>
      <c r="Q555" s="134">
        <v>0.6030346551282606</v>
      </c>
      <c r="R555" s="134">
        <v>-5.7304359373343439E-2</v>
      </c>
      <c r="S555" s="134">
        <v>-2.6490361140657614E-2</v>
      </c>
      <c r="T555" s="134">
        <v>3.5081557193625168E-3</v>
      </c>
      <c r="U555" s="6"/>
    </row>
    <row r="556" spans="1:21">
      <c r="A556" s="89" t="s">
        <v>7723</v>
      </c>
      <c r="B556" s="89" t="s">
        <v>867</v>
      </c>
      <c r="C556" s="134">
        <v>2.6248076852384061E-2</v>
      </c>
      <c r="D556" s="134">
        <v>7.1596290762755865E-2</v>
      </c>
      <c r="E556" s="134">
        <v>-2.441893635472181E-2</v>
      </c>
      <c r="F556" s="134">
        <v>6.2243470218138475E-2</v>
      </c>
      <c r="G556" s="134">
        <v>3.1122328117387354E-2</v>
      </c>
      <c r="H556" s="134">
        <v>8.1224895333180669E-2</v>
      </c>
      <c r="I556" s="134">
        <v>6.1040437297544603E-2</v>
      </c>
      <c r="J556" s="134">
        <v>0.27379987542448303</v>
      </c>
      <c r="K556" s="134">
        <v>0.19197001760286603</v>
      </c>
      <c r="L556" s="134">
        <v>-2.8004149685526336E-2</v>
      </c>
      <c r="M556" s="134">
        <v>-1</v>
      </c>
      <c r="N556" s="134" t="s">
        <v>7814</v>
      </c>
      <c r="O556" s="134" t="s">
        <v>7814</v>
      </c>
      <c r="P556" s="134" t="s">
        <v>7814</v>
      </c>
      <c r="Q556" s="134" t="s">
        <v>7814</v>
      </c>
      <c r="R556" s="134" t="s">
        <v>7814</v>
      </c>
      <c r="S556" s="134" t="s">
        <v>7814</v>
      </c>
      <c r="T556" s="134" t="s">
        <v>7814</v>
      </c>
      <c r="U556" s="6"/>
    </row>
    <row r="557" spans="1:21">
      <c r="A557" s="89" t="s">
        <v>5592</v>
      </c>
      <c r="B557" s="89" t="s">
        <v>1242</v>
      </c>
      <c r="C557" s="134">
        <v>0.12816794311834334</v>
      </c>
      <c r="D557" s="134">
        <v>1.3376853331693086</v>
      </c>
      <c r="E557" s="134">
        <v>-0.20629117653383533</v>
      </c>
      <c r="F557" s="134">
        <v>-0.38557503841046425</v>
      </c>
      <c r="G557" s="134">
        <v>0.16072527860277153</v>
      </c>
      <c r="H557" s="134">
        <v>6.2589122660949847E-2</v>
      </c>
      <c r="I557" s="134">
        <v>0.21104820622314846</v>
      </c>
      <c r="J557" s="134">
        <v>5.8105928358048065E-2</v>
      </c>
      <c r="K557" s="134">
        <v>0.774428210523191</v>
      </c>
      <c r="L557" s="134">
        <v>-0.40199860189778658</v>
      </c>
      <c r="M557" s="134">
        <v>-2.3711194749982067E-2</v>
      </c>
      <c r="N557" s="134">
        <v>2.6917237883064216E-2</v>
      </c>
      <c r="O557" s="134">
        <v>0.44694842540006818</v>
      </c>
      <c r="P557" s="134">
        <v>-0.1436536758603183</v>
      </c>
      <c r="Q557" s="134">
        <v>0.24251201788198928</v>
      </c>
      <c r="R557" s="134">
        <v>3.2634177457977698E-2</v>
      </c>
      <c r="S557" s="134">
        <v>-0.20675704738749501</v>
      </c>
      <c r="T557" s="134">
        <v>0.3355340591545069</v>
      </c>
      <c r="U557" s="6"/>
    </row>
    <row r="558" spans="1:21">
      <c r="A558" s="89" t="s">
        <v>5602</v>
      </c>
      <c r="B558" s="89" t="s">
        <v>4512</v>
      </c>
      <c r="C558" s="134">
        <v>0.95341423952508508</v>
      </c>
      <c r="D558" s="134">
        <v>3.0830752398981476E-2</v>
      </c>
      <c r="E558" s="134">
        <v>-0.37744352726293673</v>
      </c>
      <c r="F558" s="134">
        <v>-4.9491327019346443E-2</v>
      </c>
      <c r="G558" s="134">
        <v>-0.33840694975630303</v>
      </c>
      <c r="H558" s="134">
        <v>8.6038350370452932E-2</v>
      </c>
      <c r="I558" s="134">
        <v>1.8089346996489146</v>
      </c>
      <c r="J558" s="134">
        <v>1.0980005379948632</v>
      </c>
      <c r="K558" s="134">
        <v>-0.16256093023434426</v>
      </c>
      <c r="L558" s="134">
        <v>-0.54434758168944064</v>
      </c>
      <c r="M558" s="134">
        <v>0.77873190278669613</v>
      </c>
      <c r="N558" s="134">
        <v>0.1749560134818835</v>
      </c>
      <c r="O558" s="134">
        <v>0.59304212622583852</v>
      </c>
      <c r="P558" s="134">
        <v>4.6293352510268448E-2</v>
      </c>
      <c r="Q558" s="134">
        <v>0.71229959456681358</v>
      </c>
      <c r="R558" s="134">
        <v>-0.18928881613228776</v>
      </c>
      <c r="S558" s="134">
        <v>-1.6350813569459E-3</v>
      </c>
      <c r="T558" s="134">
        <v>-0.10003972145013927</v>
      </c>
      <c r="U558" s="6"/>
    </row>
    <row r="559" spans="1:21">
      <c r="A559" s="89" t="s">
        <v>5625</v>
      </c>
      <c r="B559" s="89" t="s">
        <v>4426</v>
      </c>
      <c r="C559" s="134" t="s">
        <v>7814</v>
      </c>
      <c r="D559" s="134" t="s">
        <v>7814</v>
      </c>
      <c r="E559" s="134" t="s">
        <v>7814</v>
      </c>
      <c r="F559" s="134" t="s">
        <v>7814</v>
      </c>
      <c r="G559" s="134" t="s">
        <v>7814</v>
      </c>
      <c r="H559" s="134" t="s">
        <v>7814</v>
      </c>
      <c r="I559" s="134" t="s">
        <v>7814</v>
      </c>
      <c r="J559" s="134" t="s">
        <v>7814</v>
      </c>
      <c r="K559" s="134" t="s">
        <v>7814</v>
      </c>
      <c r="L559" s="134" t="s">
        <v>7814</v>
      </c>
      <c r="M559" s="134" t="s">
        <v>7814</v>
      </c>
      <c r="N559" s="134">
        <v>-2.4877511710220124E-2</v>
      </c>
      <c r="O559" s="134">
        <v>0.65457852797547722</v>
      </c>
      <c r="P559" s="134">
        <v>-0.25542354321903848</v>
      </c>
      <c r="Q559" s="134">
        <v>0.43917372453233838</v>
      </c>
      <c r="R559" s="134">
        <v>0.12834582181813659</v>
      </c>
      <c r="S559" s="134">
        <v>2.9151382033827611E-2</v>
      </c>
      <c r="T559" s="134">
        <v>0.16852246603169349</v>
      </c>
      <c r="U559" s="6"/>
    </row>
    <row r="560" spans="1:21">
      <c r="A560" s="89" t="s">
        <v>7724</v>
      </c>
      <c r="B560" s="89" t="s">
        <v>4426</v>
      </c>
      <c r="C560" s="134">
        <v>-0.40478844767826716</v>
      </c>
      <c r="D560" s="134">
        <v>-0.11267093859186483</v>
      </c>
      <c r="E560" s="134">
        <v>-0.2935407018184033</v>
      </c>
      <c r="F560" s="134">
        <v>0.4545522206315149</v>
      </c>
      <c r="G560" s="134">
        <v>-0.38050660724285312</v>
      </c>
      <c r="H560" s="134">
        <v>7.7946965148852687E-2</v>
      </c>
      <c r="I560" s="134">
        <v>0.33566253504010857</v>
      </c>
      <c r="J560" s="134">
        <v>-4.0153917547969598E-2</v>
      </c>
      <c r="K560" s="134">
        <v>1.149131259863061</v>
      </c>
      <c r="L560" s="134">
        <v>-0.18481538886232851</v>
      </c>
      <c r="M560" s="134">
        <v>-1</v>
      </c>
      <c r="N560" s="134" t="s">
        <v>7814</v>
      </c>
      <c r="O560" s="134" t="s">
        <v>7814</v>
      </c>
      <c r="P560" s="134" t="s">
        <v>7814</v>
      </c>
      <c r="Q560" s="134" t="s">
        <v>7814</v>
      </c>
      <c r="R560" s="134" t="s">
        <v>7814</v>
      </c>
      <c r="S560" s="134" t="s">
        <v>7814</v>
      </c>
      <c r="T560" s="134" t="s">
        <v>7814</v>
      </c>
      <c r="U560" s="6"/>
    </row>
    <row r="561" spans="1:21">
      <c r="A561" s="89" t="s">
        <v>7725</v>
      </c>
      <c r="B561" s="89" t="s">
        <v>7756</v>
      </c>
      <c r="C561" s="134">
        <v>9.0228146570076131</v>
      </c>
      <c r="D561" s="134">
        <v>0.22642103767111466</v>
      </c>
      <c r="E561" s="134">
        <v>0.99872450537273805</v>
      </c>
      <c r="F561" s="134">
        <v>-0.47516126431638772</v>
      </c>
      <c r="G561" s="134">
        <v>0.36690635536072502</v>
      </c>
      <c r="H561" s="134">
        <v>0.16612152238061273</v>
      </c>
      <c r="I561" s="134">
        <v>0.95527430973307226</v>
      </c>
      <c r="J561" s="134">
        <v>1.6903997212618598</v>
      </c>
      <c r="K561" s="134">
        <v>-0.93860809656173294</v>
      </c>
      <c r="L561" s="134">
        <v>1.1638616449922701E-2</v>
      </c>
      <c r="M561" s="134">
        <v>-1</v>
      </c>
      <c r="N561" s="134" t="s">
        <v>7814</v>
      </c>
      <c r="O561" s="134" t="s">
        <v>7814</v>
      </c>
      <c r="P561" s="134" t="s">
        <v>7814</v>
      </c>
      <c r="Q561" s="134" t="s">
        <v>7814</v>
      </c>
      <c r="R561" s="134" t="s">
        <v>7814</v>
      </c>
      <c r="S561" s="134" t="s">
        <v>7814</v>
      </c>
      <c r="T561" s="134" t="s">
        <v>7814</v>
      </c>
      <c r="U561" s="6"/>
    </row>
    <row r="562" spans="1:21">
      <c r="A562" s="89" t="s">
        <v>7726</v>
      </c>
      <c r="B562" s="89" t="s">
        <v>7757</v>
      </c>
      <c r="C562" s="134">
        <v>0.54618882341054009</v>
      </c>
      <c r="D562" s="134">
        <v>0.16386380164521919</v>
      </c>
      <c r="E562" s="134">
        <v>-0.12819532415973245</v>
      </c>
      <c r="F562" s="134">
        <v>-0.10793944076756412</v>
      </c>
      <c r="G562" s="134">
        <v>0.1259542974932224</v>
      </c>
      <c r="H562" s="134">
        <v>-0.17467904824591496</v>
      </c>
      <c r="I562" s="134">
        <v>0.47291664619573903</v>
      </c>
      <c r="J562" s="134">
        <v>7.4082590511493907E-2</v>
      </c>
      <c r="K562" s="134">
        <v>-0.31792472599286759</v>
      </c>
      <c r="L562" s="134">
        <v>0.14661835835649772</v>
      </c>
      <c r="M562" s="134">
        <v>-1</v>
      </c>
      <c r="N562" s="134" t="s">
        <v>7814</v>
      </c>
      <c r="O562" s="134" t="s">
        <v>7814</v>
      </c>
      <c r="P562" s="134" t="s">
        <v>7814</v>
      </c>
      <c r="Q562" s="134" t="s">
        <v>7814</v>
      </c>
      <c r="R562" s="134" t="s">
        <v>7814</v>
      </c>
      <c r="S562" s="134" t="s">
        <v>7814</v>
      </c>
      <c r="T562" s="134" t="s">
        <v>7814</v>
      </c>
      <c r="U562" s="6"/>
    </row>
    <row r="563" spans="1:21">
      <c r="A563" s="89" t="s">
        <v>7727</v>
      </c>
      <c r="B563" s="89" t="s">
        <v>7751</v>
      </c>
      <c r="C563" s="134">
        <v>-0.67661207336901807</v>
      </c>
      <c r="D563" s="134">
        <v>9.507786131519369E-2</v>
      </c>
      <c r="E563" s="134">
        <v>-9.5057053534795655E-2</v>
      </c>
      <c r="F563" s="134">
        <v>-0.36602625738695904</v>
      </c>
      <c r="G563" s="134">
        <v>-6.0670229908852069E-2</v>
      </c>
      <c r="H563" s="134">
        <v>0.91805394457186718</v>
      </c>
      <c r="I563" s="134">
        <v>7.0933605296688729</v>
      </c>
      <c r="J563" s="134">
        <v>-0.87127387930876576</v>
      </c>
      <c r="K563" s="134">
        <v>0.74073197731969809</v>
      </c>
      <c r="L563" s="134">
        <v>1.5643015841181978</v>
      </c>
      <c r="M563" s="134">
        <v>-1</v>
      </c>
      <c r="N563" s="134" t="s">
        <v>7814</v>
      </c>
      <c r="O563" s="134" t="s">
        <v>7814</v>
      </c>
      <c r="P563" s="134" t="s">
        <v>7814</v>
      </c>
      <c r="Q563" s="134" t="s">
        <v>7814</v>
      </c>
      <c r="R563" s="134" t="s">
        <v>7814</v>
      </c>
      <c r="S563" s="134" t="s">
        <v>7814</v>
      </c>
      <c r="T563" s="134" t="s">
        <v>7814</v>
      </c>
      <c r="U563" s="6"/>
    </row>
    <row r="564" spans="1:21" ht="38.25">
      <c r="A564" s="89" t="s">
        <v>5707</v>
      </c>
      <c r="B564" s="89" t="s">
        <v>5708</v>
      </c>
      <c r="C564" s="134" t="s">
        <v>7814</v>
      </c>
      <c r="D564" s="134" t="s">
        <v>7814</v>
      </c>
      <c r="E564" s="134" t="s">
        <v>7814</v>
      </c>
      <c r="F564" s="134" t="s">
        <v>7814</v>
      </c>
      <c r="G564" s="134" t="s">
        <v>7814</v>
      </c>
      <c r="H564" s="134" t="s">
        <v>7814</v>
      </c>
      <c r="I564" s="134" t="s">
        <v>7814</v>
      </c>
      <c r="J564" s="134" t="s">
        <v>7814</v>
      </c>
      <c r="K564" s="134" t="s">
        <v>7814</v>
      </c>
      <c r="L564" s="134" t="s">
        <v>7814</v>
      </c>
      <c r="M564" s="134" t="s">
        <v>7814</v>
      </c>
      <c r="N564" s="134">
        <v>-0.99661570860157145</v>
      </c>
      <c r="O564" s="134">
        <v>113.12950068059689</v>
      </c>
      <c r="P564" s="134">
        <v>-0.46850077894833764</v>
      </c>
      <c r="Q564" s="134">
        <v>-0.98914369086982157</v>
      </c>
      <c r="R564" s="134">
        <v>11.762780873985747</v>
      </c>
      <c r="S564" s="134">
        <v>-0.16150052301626572</v>
      </c>
      <c r="T564" s="134">
        <v>-0.80147678206158379</v>
      </c>
      <c r="U564" s="6"/>
    </row>
    <row r="565" spans="1:21" ht="38.25">
      <c r="A565" s="89" t="s">
        <v>5714</v>
      </c>
      <c r="B565" s="89" t="s">
        <v>5715</v>
      </c>
      <c r="C565" s="134" t="s">
        <v>7814</v>
      </c>
      <c r="D565" s="134" t="s">
        <v>7814</v>
      </c>
      <c r="E565" s="134" t="s">
        <v>7814</v>
      </c>
      <c r="F565" s="134" t="s">
        <v>7814</v>
      </c>
      <c r="G565" s="134" t="s">
        <v>7814</v>
      </c>
      <c r="H565" s="134" t="s">
        <v>7814</v>
      </c>
      <c r="I565" s="134" t="s">
        <v>7814</v>
      </c>
      <c r="J565" s="134" t="s">
        <v>7814</v>
      </c>
      <c r="K565" s="134" t="s">
        <v>7814</v>
      </c>
      <c r="L565" s="134" t="s">
        <v>7814</v>
      </c>
      <c r="M565" s="134" t="s">
        <v>7814</v>
      </c>
      <c r="N565" s="134">
        <v>-9.1075603393137028E-3</v>
      </c>
      <c r="O565" s="134">
        <v>-0.16861451873903655</v>
      </c>
      <c r="P565" s="134">
        <v>-0.30425974113913312</v>
      </c>
      <c r="Q565" s="134">
        <v>-0.99971773521004748</v>
      </c>
      <c r="R565" s="134">
        <v>4371.4526057228477</v>
      </c>
      <c r="S565" s="134">
        <v>0.92041653831412917</v>
      </c>
      <c r="T565" s="134">
        <v>-0.51686163131210316</v>
      </c>
      <c r="U565" s="6"/>
    </row>
    <row r="566" spans="1:21" ht="38.25">
      <c r="A566" s="89" t="s">
        <v>5721</v>
      </c>
      <c r="B566" s="89" t="s">
        <v>5722</v>
      </c>
      <c r="C566" s="134" t="s">
        <v>7814</v>
      </c>
      <c r="D566" s="134" t="s">
        <v>7814</v>
      </c>
      <c r="E566" s="134" t="s">
        <v>7814</v>
      </c>
      <c r="F566" s="134" t="s">
        <v>7814</v>
      </c>
      <c r="G566" s="134" t="s">
        <v>7814</v>
      </c>
      <c r="H566" s="134" t="s">
        <v>7814</v>
      </c>
      <c r="I566" s="134" t="s">
        <v>7814</v>
      </c>
      <c r="J566" s="134" t="s">
        <v>7814</v>
      </c>
      <c r="K566" s="134" t="s">
        <v>7814</v>
      </c>
      <c r="L566" s="134" t="s">
        <v>7814</v>
      </c>
      <c r="M566" s="134" t="s">
        <v>7814</v>
      </c>
      <c r="N566" s="134">
        <v>6.8425296820867034</v>
      </c>
      <c r="O566" s="134">
        <v>29.606689707934944</v>
      </c>
      <c r="P566" s="134">
        <v>-0.89950756119819464</v>
      </c>
      <c r="Q566" s="134">
        <v>-1</v>
      </c>
      <c r="R566" s="134" t="s">
        <v>7814</v>
      </c>
      <c r="S566" s="134">
        <v>-0.37133382456965613</v>
      </c>
      <c r="T566" s="134">
        <v>-0.4723419669217454</v>
      </c>
      <c r="U566" s="6"/>
    </row>
    <row r="567" spans="1:21">
      <c r="A567" s="89" t="s">
        <v>7728</v>
      </c>
      <c r="B567" s="89" t="s">
        <v>7752</v>
      </c>
      <c r="C567" s="134">
        <v>-3.4003612882023693E-2</v>
      </c>
      <c r="D567" s="134">
        <v>-0.21241639333291429</v>
      </c>
      <c r="E567" s="134">
        <v>0.61835893394452701</v>
      </c>
      <c r="F567" s="134">
        <v>-1.1648594021110443</v>
      </c>
      <c r="G567" s="134">
        <v>-3.1136729796586922</v>
      </c>
      <c r="H567" s="134">
        <v>1.2604180216436944</v>
      </c>
      <c r="I567" s="134">
        <v>-0.85567173597847612</v>
      </c>
      <c r="J567" s="134">
        <v>0.39281122379166655</v>
      </c>
      <c r="K567" s="134">
        <v>-0.5716158901878674</v>
      </c>
      <c r="L567" s="134">
        <v>9.1507521685439075E-2</v>
      </c>
      <c r="M567" s="134">
        <v>-1</v>
      </c>
      <c r="N567" s="134" t="s">
        <v>7814</v>
      </c>
      <c r="O567" s="134" t="s">
        <v>7814</v>
      </c>
      <c r="P567" s="134" t="s">
        <v>7814</v>
      </c>
      <c r="Q567" s="134" t="s">
        <v>7814</v>
      </c>
      <c r="R567" s="134" t="s">
        <v>7814</v>
      </c>
      <c r="S567" s="134" t="s">
        <v>7814</v>
      </c>
      <c r="T567" s="134" t="s">
        <v>7814</v>
      </c>
      <c r="U567" s="6"/>
    </row>
    <row r="568" spans="1:21">
      <c r="A568" s="89" t="s">
        <v>5725</v>
      </c>
      <c r="B568" s="89" t="s">
        <v>5726</v>
      </c>
      <c r="C568" s="134" t="s">
        <v>7814</v>
      </c>
      <c r="D568" s="134" t="s">
        <v>7814</v>
      </c>
      <c r="E568" s="134" t="s">
        <v>7814</v>
      </c>
      <c r="F568" s="134" t="s">
        <v>7814</v>
      </c>
      <c r="G568" s="134" t="s">
        <v>7814</v>
      </c>
      <c r="H568" s="134" t="s">
        <v>7814</v>
      </c>
      <c r="I568" s="134" t="s">
        <v>7814</v>
      </c>
      <c r="J568" s="134" t="s">
        <v>7814</v>
      </c>
      <c r="K568" s="134" t="s">
        <v>7814</v>
      </c>
      <c r="L568" s="134" t="s">
        <v>7814</v>
      </c>
      <c r="M568" s="134" t="s">
        <v>7814</v>
      </c>
      <c r="N568" s="134" t="s">
        <v>7814</v>
      </c>
      <c r="O568" s="134" t="s">
        <v>7814</v>
      </c>
      <c r="P568" s="134" t="s">
        <v>7814</v>
      </c>
      <c r="Q568" s="134" t="s">
        <v>7814</v>
      </c>
      <c r="R568" s="134">
        <v>-1</v>
      </c>
      <c r="S568" s="134" t="s">
        <v>7814</v>
      </c>
      <c r="T568" s="134" t="s">
        <v>7814</v>
      </c>
      <c r="U568" s="6"/>
    </row>
    <row r="569" spans="1:21" ht="25.5">
      <c r="A569" s="89" t="s">
        <v>7683</v>
      </c>
      <c r="B569" s="89" t="s">
        <v>7684</v>
      </c>
      <c r="C569" s="134" t="s">
        <v>7814</v>
      </c>
      <c r="D569" s="134" t="s">
        <v>7814</v>
      </c>
      <c r="E569" s="134" t="s">
        <v>7814</v>
      </c>
      <c r="F569" s="134" t="s">
        <v>7814</v>
      </c>
      <c r="G569" s="134" t="s">
        <v>7814</v>
      </c>
      <c r="H569" s="134" t="s">
        <v>7814</v>
      </c>
      <c r="I569" s="134" t="s">
        <v>7814</v>
      </c>
      <c r="J569" s="134" t="s">
        <v>7814</v>
      </c>
      <c r="K569" s="134" t="s">
        <v>7814</v>
      </c>
      <c r="L569" s="134" t="s">
        <v>7814</v>
      </c>
      <c r="M569" s="134" t="s">
        <v>7814</v>
      </c>
      <c r="N569" s="134" t="s">
        <v>7814</v>
      </c>
      <c r="O569" s="134">
        <v>8.6526665986890183E-3</v>
      </c>
      <c r="P569" s="134">
        <v>-0.36531765636613101</v>
      </c>
      <c r="Q569" s="134">
        <v>16.242731321761529</v>
      </c>
      <c r="R569" s="134">
        <v>-0.82777821881968894</v>
      </c>
      <c r="S569" s="134">
        <v>0.54260303279019384</v>
      </c>
      <c r="T569" s="134">
        <v>-3.8272666771229293E-2</v>
      </c>
      <c r="U569" s="6"/>
    </row>
    <row r="570" spans="1:21" ht="25.5">
      <c r="A570" s="89" t="s">
        <v>5730</v>
      </c>
      <c r="B570" s="89" t="s">
        <v>5731</v>
      </c>
      <c r="C570" s="134" t="s">
        <v>7814</v>
      </c>
      <c r="D570" s="134" t="s">
        <v>7814</v>
      </c>
      <c r="E570" s="134" t="s">
        <v>7814</v>
      </c>
      <c r="F570" s="134" t="s">
        <v>7814</v>
      </c>
      <c r="G570" s="134" t="s">
        <v>7814</v>
      </c>
      <c r="H570" s="134" t="s">
        <v>7814</v>
      </c>
      <c r="I570" s="134" t="s">
        <v>7814</v>
      </c>
      <c r="J570" s="134" t="s">
        <v>7814</v>
      </c>
      <c r="K570" s="134" t="s">
        <v>7814</v>
      </c>
      <c r="L570" s="134" t="s">
        <v>7814</v>
      </c>
      <c r="M570" s="134" t="s">
        <v>7814</v>
      </c>
      <c r="N570" s="134" t="s">
        <v>7814</v>
      </c>
      <c r="O570" s="134" t="s">
        <v>7814</v>
      </c>
      <c r="P570" s="134" t="s">
        <v>7814</v>
      </c>
      <c r="Q570" s="134" t="s">
        <v>7814</v>
      </c>
      <c r="R570" s="134" t="s">
        <v>7814</v>
      </c>
      <c r="S570" s="134" t="s">
        <v>7814</v>
      </c>
      <c r="T570" s="134" t="s">
        <v>7814</v>
      </c>
      <c r="U570" s="6"/>
    </row>
    <row r="571" spans="1:21">
      <c r="A571" s="89" t="s">
        <v>5733</v>
      </c>
      <c r="B571" s="89" t="s">
        <v>5734</v>
      </c>
      <c r="C571" s="134" t="s">
        <v>7814</v>
      </c>
      <c r="D571" s="134" t="s">
        <v>7814</v>
      </c>
      <c r="E571" s="134" t="s">
        <v>7814</v>
      </c>
      <c r="F571" s="134" t="s">
        <v>7814</v>
      </c>
      <c r="G571" s="134" t="s">
        <v>7814</v>
      </c>
      <c r="H571" s="134" t="s">
        <v>7814</v>
      </c>
      <c r="I571" s="134" t="s">
        <v>7814</v>
      </c>
      <c r="J571" s="134" t="s">
        <v>7814</v>
      </c>
      <c r="K571" s="134" t="s">
        <v>7814</v>
      </c>
      <c r="L571" s="134" t="s">
        <v>7814</v>
      </c>
      <c r="M571" s="134" t="s">
        <v>7814</v>
      </c>
      <c r="N571" s="134">
        <v>740.78920600050947</v>
      </c>
      <c r="O571" s="134">
        <v>-0.8772396199171949</v>
      </c>
      <c r="P571" s="134">
        <v>4.687677219241345</v>
      </c>
      <c r="Q571" s="134">
        <v>8.3383407758367056E-2</v>
      </c>
      <c r="R571" s="134">
        <v>2.6782355208117004E-3</v>
      </c>
      <c r="S571" s="134">
        <v>-0.22774924296007037</v>
      </c>
      <c r="T571" s="134">
        <v>-4.8712138116666137E-2</v>
      </c>
      <c r="U571" s="6"/>
    </row>
    <row r="572" spans="1:21">
      <c r="A572" s="89" t="s">
        <v>5736</v>
      </c>
      <c r="B572" s="89" t="s">
        <v>5737</v>
      </c>
      <c r="C572" s="134" t="s">
        <v>7814</v>
      </c>
      <c r="D572" s="134" t="s">
        <v>7814</v>
      </c>
      <c r="E572" s="134" t="s">
        <v>7814</v>
      </c>
      <c r="F572" s="134" t="s">
        <v>7814</v>
      </c>
      <c r="G572" s="134" t="s">
        <v>7814</v>
      </c>
      <c r="H572" s="134" t="s">
        <v>7814</v>
      </c>
      <c r="I572" s="134" t="s">
        <v>7814</v>
      </c>
      <c r="J572" s="134" t="s">
        <v>7814</v>
      </c>
      <c r="K572" s="134" t="s">
        <v>7814</v>
      </c>
      <c r="L572" s="134" t="s">
        <v>7814</v>
      </c>
      <c r="M572" s="134" t="s">
        <v>7814</v>
      </c>
      <c r="N572" s="134">
        <v>-4.6750397671853294E-2</v>
      </c>
      <c r="O572" s="134">
        <v>-0.50957425466575734</v>
      </c>
      <c r="P572" s="134">
        <v>1.1711399619276821</v>
      </c>
      <c r="Q572" s="134">
        <v>1.1924961477607452</v>
      </c>
      <c r="R572" s="134">
        <v>-0.19910032628487961</v>
      </c>
      <c r="S572" s="134">
        <v>-0.3043841653503746</v>
      </c>
      <c r="T572" s="134">
        <v>-0.29433259970402148</v>
      </c>
      <c r="U572" s="6"/>
    </row>
    <row r="573" spans="1:21">
      <c r="A573" s="89" t="s">
        <v>5740</v>
      </c>
      <c r="B573" s="89" t="s">
        <v>4650</v>
      </c>
      <c r="C573" s="134" t="s">
        <v>7814</v>
      </c>
      <c r="D573" s="134" t="s">
        <v>7814</v>
      </c>
      <c r="E573" s="134" t="s">
        <v>7814</v>
      </c>
      <c r="F573" s="134" t="s">
        <v>7814</v>
      </c>
      <c r="G573" s="134" t="s">
        <v>7814</v>
      </c>
      <c r="H573" s="134" t="s">
        <v>7814</v>
      </c>
      <c r="I573" s="134" t="s">
        <v>7814</v>
      </c>
      <c r="J573" s="134" t="s">
        <v>7814</v>
      </c>
      <c r="K573" s="134" t="s">
        <v>7814</v>
      </c>
      <c r="L573" s="134" t="s">
        <v>7814</v>
      </c>
      <c r="M573" s="134" t="s">
        <v>7814</v>
      </c>
      <c r="N573" s="134">
        <v>0.13113961308250577</v>
      </c>
      <c r="O573" s="134">
        <v>-0.43117300301121864</v>
      </c>
      <c r="P573" s="134">
        <v>2.1588768596229282</v>
      </c>
      <c r="Q573" s="134">
        <v>0.30347696164949256</v>
      </c>
      <c r="R573" s="134">
        <v>0.74888055306585444</v>
      </c>
      <c r="S573" s="134">
        <v>-0.39735102756569396</v>
      </c>
      <c r="T573" s="134">
        <v>0.18755322172066968</v>
      </c>
      <c r="U573" s="6"/>
    </row>
    <row r="574" spans="1:21">
      <c r="A574" s="89" t="s">
        <v>7691</v>
      </c>
      <c r="B574" s="89" t="s">
        <v>7698</v>
      </c>
      <c r="C574" s="134" t="s">
        <v>7814</v>
      </c>
      <c r="D574" s="134" t="s">
        <v>7814</v>
      </c>
      <c r="E574" s="134" t="s">
        <v>7814</v>
      </c>
      <c r="F574" s="134" t="s">
        <v>7814</v>
      </c>
      <c r="G574" s="134" t="s">
        <v>7814</v>
      </c>
      <c r="H574" s="134" t="s">
        <v>7814</v>
      </c>
      <c r="I574" s="134" t="s">
        <v>7814</v>
      </c>
      <c r="J574" s="134" t="s">
        <v>7814</v>
      </c>
      <c r="K574" s="134" t="s">
        <v>7814</v>
      </c>
      <c r="L574" s="134" t="s">
        <v>7814</v>
      </c>
      <c r="M574" s="134" t="s">
        <v>7814</v>
      </c>
      <c r="N574" s="134" t="s">
        <v>7814</v>
      </c>
      <c r="O574" s="134" t="s">
        <v>7814</v>
      </c>
      <c r="P574" s="134" t="s">
        <v>7814</v>
      </c>
      <c r="Q574" s="134">
        <v>18.262037951949299</v>
      </c>
      <c r="R574" s="134">
        <v>-0.78881564689805372</v>
      </c>
      <c r="S574" s="134">
        <v>0.39041951180837042</v>
      </c>
      <c r="T574" s="134">
        <v>-9.0585719631497225E-2</v>
      </c>
      <c r="U574" s="6"/>
    </row>
    <row r="575" spans="1:21">
      <c r="A575" s="89" t="s">
        <v>7692</v>
      </c>
      <c r="B575" s="89" t="s">
        <v>7699</v>
      </c>
      <c r="C575" s="134" t="s">
        <v>7814</v>
      </c>
      <c r="D575" s="134" t="s">
        <v>7814</v>
      </c>
      <c r="E575" s="134" t="s">
        <v>7814</v>
      </c>
      <c r="F575" s="134" t="s">
        <v>7814</v>
      </c>
      <c r="G575" s="134" t="s">
        <v>7814</v>
      </c>
      <c r="H575" s="134" t="s">
        <v>7814</v>
      </c>
      <c r="I575" s="134" t="s">
        <v>7814</v>
      </c>
      <c r="J575" s="134" t="s">
        <v>7814</v>
      </c>
      <c r="K575" s="134" t="s">
        <v>7814</v>
      </c>
      <c r="L575" s="134" t="s">
        <v>7814</v>
      </c>
      <c r="M575" s="134" t="s">
        <v>7814</v>
      </c>
      <c r="N575" s="134" t="s">
        <v>7814</v>
      </c>
      <c r="O575" s="134" t="s">
        <v>7814</v>
      </c>
      <c r="P575" s="134" t="s">
        <v>7814</v>
      </c>
      <c r="Q575" s="134" t="s">
        <v>7814</v>
      </c>
      <c r="R575" s="134" t="s">
        <v>7814</v>
      </c>
      <c r="S575" s="134" t="s">
        <v>7814</v>
      </c>
      <c r="T575" s="134" t="s">
        <v>7814</v>
      </c>
      <c r="U575" s="6"/>
    </row>
    <row r="576" spans="1:21">
      <c r="A576" s="89" t="s">
        <v>7693</v>
      </c>
      <c r="B576" s="89" t="s">
        <v>7700</v>
      </c>
      <c r="C576" s="134" t="s">
        <v>7814</v>
      </c>
      <c r="D576" s="134" t="s">
        <v>7814</v>
      </c>
      <c r="E576" s="134" t="s">
        <v>7814</v>
      </c>
      <c r="F576" s="134" t="s">
        <v>7814</v>
      </c>
      <c r="G576" s="134" t="s">
        <v>7814</v>
      </c>
      <c r="H576" s="134" t="s">
        <v>7814</v>
      </c>
      <c r="I576" s="134" t="s">
        <v>7814</v>
      </c>
      <c r="J576" s="134" t="s">
        <v>7814</v>
      </c>
      <c r="K576" s="134" t="s">
        <v>7814</v>
      </c>
      <c r="L576" s="134" t="s">
        <v>7814</v>
      </c>
      <c r="M576" s="134" t="s">
        <v>7814</v>
      </c>
      <c r="N576" s="134" t="s">
        <v>7814</v>
      </c>
      <c r="O576" s="134" t="s">
        <v>7814</v>
      </c>
      <c r="P576" s="134" t="s">
        <v>7814</v>
      </c>
      <c r="Q576" s="134">
        <v>-0.93324855521708938</v>
      </c>
      <c r="R576" s="134">
        <v>11.186684573447709</v>
      </c>
      <c r="S576" s="134">
        <v>2.19289440087501</v>
      </c>
      <c r="T576" s="134">
        <v>-0.66137790353340087</v>
      </c>
      <c r="U576" s="6"/>
    </row>
    <row r="577" spans="1:21">
      <c r="A577" s="89" t="s">
        <v>5759</v>
      </c>
      <c r="B577" s="89" t="s">
        <v>5760</v>
      </c>
      <c r="C577" s="134" t="s">
        <v>7814</v>
      </c>
      <c r="D577" s="134" t="s">
        <v>7814</v>
      </c>
      <c r="E577" s="134" t="s">
        <v>7814</v>
      </c>
      <c r="F577" s="134" t="s">
        <v>7814</v>
      </c>
      <c r="G577" s="134" t="s">
        <v>7814</v>
      </c>
      <c r="H577" s="134" t="s">
        <v>7814</v>
      </c>
      <c r="I577" s="134" t="s">
        <v>7814</v>
      </c>
      <c r="J577" s="134" t="s">
        <v>7814</v>
      </c>
      <c r="K577" s="134" t="s">
        <v>7814</v>
      </c>
      <c r="L577" s="134" t="s">
        <v>7814</v>
      </c>
      <c r="M577" s="134" t="s">
        <v>7814</v>
      </c>
      <c r="N577" s="134">
        <v>-0.53588204372927084</v>
      </c>
      <c r="O577" s="134">
        <v>0.58388005645861707</v>
      </c>
      <c r="P577" s="134">
        <v>-4.2290960250053522E-2</v>
      </c>
      <c r="Q577" s="134">
        <v>0.27149991718202471</v>
      </c>
      <c r="R577" s="134">
        <v>0.30455332842578131</v>
      </c>
      <c r="S577" s="134">
        <v>-3.2798398514557237E-2</v>
      </c>
      <c r="T577" s="134">
        <v>-0.29035075797546134</v>
      </c>
      <c r="U577" s="6"/>
    </row>
    <row r="578" spans="1:21">
      <c r="A578" s="89" t="s">
        <v>5805</v>
      </c>
      <c r="B578" s="89" t="s">
        <v>5806</v>
      </c>
      <c r="C578" s="134" t="s">
        <v>7814</v>
      </c>
      <c r="D578" s="134" t="s">
        <v>7814</v>
      </c>
      <c r="E578" s="134" t="s">
        <v>7814</v>
      </c>
      <c r="F578" s="134" t="s">
        <v>7814</v>
      </c>
      <c r="G578" s="134" t="s">
        <v>7814</v>
      </c>
      <c r="H578" s="134" t="s">
        <v>7814</v>
      </c>
      <c r="I578" s="134" t="s">
        <v>7814</v>
      </c>
      <c r="J578" s="134" t="s">
        <v>7814</v>
      </c>
      <c r="K578" s="134" t="s">
        <v>7814</v>
      </c>
      <c r="L578" s="134" t="s">
        <v>7814</v>
      </c>
      <c r="M578" s="134" t="s">
        <v>7814</v>
      </c>
      <c r="N578" s="134">
        <v>0.4148745047806337</v>
      </c>
      <c r="O578" s="134">
        <v>-0.44772604213882838</v>
      </c>
      <c r="P578" s="134">
        <v>0.42112727759401714</v>
      </c>
      <c r="Q578" s="134">
        <v>0.19090872966575079</v>
      </c>
      <c r="R578" s="134">
        <v>8.8809440664630923E-2</v>
      </c>
      <c r="S578" s="134">
        <v>-2.423615556254255E-2</v>
      </c>
      <c r="T578" s="134">
        <v>0.48744574294352372</v>
      </c>
      <c r="U578" s="6"/>
    </row>
    <row r="579" spans="1:21" ht="25.5">
      <c r="A579" s="89" t="s">
        <v>5845</v>
      </c>
      <c r="B579" s="89" t="s">
        <v>5846</v>
      </c>
      <c r="C579" s="134" t="s">
        <v>7814</v>
      </c>
      <c r="D579" s="134" t="s">
        <v>7814</v>
      </c>
      <c r="E579" s="134" t="s">
        <v>7814</v>
      </c>
      <c r="F579" s="134" t="s">
        <v>7814</v>
      </c>
      <c r="G579" s="134" t="s">
        <v>7814</v>
      </c>
      <c r="H579" s="134" t="s">
        <v>7814</v>
      </c>
      <c r="I579" s="134" t="s">
        <v>7814</v>
      </c>
      <c r="J579" s="134" t="s">
        <v>7814</v>
      </c>
      <c r="K579" s="134" t="s">
        <v>7814</v>
      </c>
      <c r="L579" s="134" t="s">
        <v>7814</v>
      </c>
      <c r="M579" s="134" t="s">
        <v>7814</v>
      </c>
      <c r="N579" s="134">
        <v>-0.33882228312100993</v>
      </c>
      <c r="O579" s="134">
        <v>0.34166051991441493</v>
      </c>
      <c r="P579" s="134">
        <v>-0.9744866853875489</v>
      </c>
      <c r="Q579" s="134">
        <v>1.1173286691434008</v>
      </c>
      <c r="R579" s="134">
        <v>0.20518596185646332</v>
      </c>
      <c r="S579" s="134">
        <v>-2.8920090710602642E-2</v>
      </c>
      <c r="T579" s="134">
        <v>0.81800746906977162</v>
      </c>
      <c r="U579" s="6"/>
    </row>
    <row r="580" spans="1:21" ht="25.5">
      <c r="A580" s="89" t="s">
        <v>5850</v>
      </c>
      <c r="B580" s="89" t="s">
        <v>5851</v>
      </c>
      <c r="C580" s="134" t="s">
        <v>7814</v>
      </c>
      <c r="D580" s="134" t="s">
        <v>7814</v>
      </c>
      <c r="E580" s="134" t="s">
        <v>7814</v>
      </c>
      <c r="F580" s="134" t="s">
        <v>7814</v>
      </c>
      <c r="G580" s="134" t="s">
        <v>7814</v>
      </c>
      <c r="H580" s="134" t="s">
        <v>7814</v>
      </c>
      <c r="I580" s="134" t="s">
        <v>7814</v>
      </c>
      <c r="J580" s="134" t="s">
        <v>7814</v>
      </c>
      <c r="K580" s="134" t="s">
        <v>7814</v>
      </c>
      <c r="L580" s="134" t="s">
        <v>7814</v>
      </c>
      <c r="M580" s="134" t="s">
        <v>7814</v>
      </c>
      <c r="N580" s="134">
        <v>0.10831273683244103</v>
      </c>
      <c r="O580" s="134">
        <v>8.8282937329158484E-2</v>
      </c>
      <c r="P580" s="134">
        <v>1.1454272741767877</v>
      </c>
      <c r="Q580" s="134">
        <v>-1.0975526480452302E-3</v>
      </c>
      <c r="R580" s="134">
        <v>1.2261754426357419</v>
      </c>
      <c r="S580" s="134">
        <v>-0.36858228681574123</v>
      </c>
      <c r="T580" s="134">
        <v>0.47127049623360834</v>
      </c>
      <c r="U580" s="6"/>
    </row>
    <row r="581" spans="1:21">
      <c r="A581" s="89" t="s">
        <v>5865</v>
      </c>
      <c r="B581" s="89" t="s">
        <v>5866</v>
      </c>
      <c r="C581" s="134" t="s">
        <v>7814</v>
      </c>
      <c r="D581" s="134" t="s">
        <v>7814</v>
      </c>
      <c r="E581" s="134" t="s">
        <v>7814</v>
      </c>
      <c r="F581" s="134" t="s">
        <v>7814</v>
      </c>
      <c r="G581" s="134" t="s">
        <v>7814</v>
      </c>
      <c r="H581" s="134" t="s">
        <v>7814</v>
      </c>
      <c r="I581" s="134" t="s">
        <v>7814</v>
      </c>
      <c r="J581" s="134" t="s">
        <v>7814</v>
      </c>
      <c r="K581" s="134" t="s">
        <v>7814</v>
      </c>
      <c r="L581" s="134" t="s">
        <v>7814</v>
      </c>
      <c r="M581" s="134" t="s">
        <v>7814</v>
      </c>
      <c r="N581" s="134">
        <v>-1</v>
      </c>
      <c r="O581" s="134" t="s">
        <v>7814</v>
      </c>
      <c r="P581" s="134" t="s">
        <v>7814</v>
      </c>
      <c r="Q581" s="134">
        <v>0.21381572296997731</v>
      </c>
      <c r="R581" s="134">
        <v>-0.16024572320932406</v>
      </c>
      <c r="S581" s="134">
        <v>159.98006608372643</v>
      </c>
      <c r="T581" s="134">
        <v>-0.33823797636985853</v>
      </c>
      <c r="U581" s="6"/>
    </row>
    <row r="582" spans="1:21" ht="25.5">
      <c r="A582" s="89" t="s">
        <v>7801</v>
      </c>
      <c r="B582" s="89" t="s">
        <v>7802</v>
      </c>
      <c r="C582" s="134" t="s">
        <v>7814</v>
      </c>
      <c r="D582" s="134" t="s">
        <v>7814</v>
      </c>
      <c r="E582" s="134" t="s">
        <v>7814</v>
      </c>
      <c r="F582" s="134" t="s">
        <v>7814</v>
      </c>
      <c r="G582" s="134" t="s">
        <v>7814</v>
      </c>
      <c r="H582" s="134" t="s">
        <v>7814</v>
      </c>
      <c r="I582" s="134" t="s">
        <v>7814</v>
      </c>
      <c r="J582" s="134" t="s">
        <v>7814</v>
      </c>
      <c r="K582" s="134" t="s">
        <v>7814</v>
      </c>
      <c r="L582" s="134" t="s">
        <v>7814</v>
      </c>
      <c r="M582" s="134" t="s">
        <v>7814</v>
      </c>
      <c r="N582" s="134" t="s">
        <v>7814</v>
      </c>
      <c r="O582" s="134" t="s">
        <v>7814</v>
      </c>
      <c r="P582" s="134" t="s">
        <v>7814</v>
      </c>
      <c r="Q582" s="134" t="s">
        <v>7814</v>
      </c>
      <c r="R582" s="134" t="s">
        <v>7814</v>
      </c>
      <c r="S582" s="134" t="s">
        <v>7814</v>
      </c>
      <c r="T582" s="134" t="s">
        <v>7814</v>
      </c>
      <c r="U582" s="6"/>
    </row>
    <row r="583" spans="1:21" ht="25.5">
      <c r="A583" s="89" t="s">
        <v>5878</v>
      </c>
      <c r="B583" s="89" t="s">
        <v>5879</v>
      </c>
      <c r="C583" s="134">
        <v>-3.7660776466975965E-2</v>
      </c>
      <c r="D583" s="134">
        <v>-0.15138497317037669</v>
      </c>
      <c r="E583" s="134">
        <v>-0.26313597214932449</v>
      </c>
      <c r="F583" s="134">
        <v>1.2045310712116875</v>
      </c>
      <c r="G583" s="134">
        <v>0.6526782843315142</v>
      </c>
      <c r="H583" s="134">
        <v>-0.3889124159478653</v>
      </c>
      <c r="I583" s="134">
        <v>0.15282670959299671</v>
      </c>
      <c r="J583" s="134">
        <v>-0.27211723444006441</v>
      </c>
      <c r="K583" s="134">
        <v>-0.42501290408448178</v>
      </c>
      <c r="L583" s="134">
        <v>0.58595624624956155</v>
      </c>
      <c r="M583" s="134">
        <v>-0.49484587475352604</v>
      </c>
      <c r="N583" s="134">
        <v>1.7014881352459184</v>
      </c>
      <c r="O583" s="134">
        <v>-0.81409437728740586</v>
      </c>
      <c r="P583" s="134">
        <v>0.86444464064893567</v>
      </c>
      <c r="Q583" s="134">
        <v>-0.31133797090795656</v>
      </c>
      <c r="R583" s="134">
        <v>5.1628574905594693E-2</v>
      </c>
      <c r="S583" s="134">
        <v>0.53959851478933896</v>
      </c>
      <c r="T583" s="134">
        <v>-3.0876198055425217E-2</v>
      </c>
      <c r="U583" s="6"/>
    </row>
    <row r="584" spans="1:21" ht="25.5">
      <c r="A584" s="89" t="s">
        <v>7758</v>
      </c>
      <c r="B584" s="89" t="s">
        <v>7759</v>
      </c>
      <c r="C584" s="134">
        <v>0.90952431576531168</v>
      </c>
      <c r="D584" s="134">
        <v>-0.45122167273898495</v>
      </c>
      <c r="E584" s="134">
        <v>0.40845280951315077</v>
      </c>
      <c r="F584" s="134">
        <v>0.91392247536364302</v>
      </c>
      <c r="G584" s="134">
        <v>-2.2722018108127573E-2</v>
      </c>
      <c r="H584" s="134">
        <v>6.8736561894833237E-4</v>
      </c>
      <c r="I584" s="134">
        <v>-0.27942874262499495</v>
      </c>
      <c r="J584" s="134">
        <v>-1.6341989121869007</v>
      </c>
      <c r="K584" s="134">
        <v>-1.2692044136971816</v>
      </c>
      <c r="L584" s="134">
        <v>6.678380058058794</v>
      </c>
      <c r="M584" s="134">
        <v>-1</v>
      </c>
      <c r="N584" s="134" t="s">
        <v>7814</v>
      </c>
      <c r="O584" s="134" t="s">
        <v>7814</v>
      </c>
      <c r="P584" s="134" t="s">
        <v>7814</v>
      </c>
      <c r="Q584" s="134" t="s">
        <v>7814</v>
      </c>
      <c r="R584" s="134" t="s">
        <v>7814</v>
      </c>
      <c r="S584" s="134" t="s">
        <v>7814</v>
      </c>
      <c r="T584" s="134" t="s">
        <v>7814</v>
      </c>
      <c r="U584" s="6"/>
    </row>
    <row r="585" spans="1:21">
      <c r="A585" s="88">
        <v>6</v>
      </c>
      <c r="B585" s="88" t="s">
        <v>5906</v>
      </c>
      <c r="C585" s="135">
        <v>0.10323298461864061</v>
      </c>
      <c r="D585" s="135">
        <v>0.12849046288357835</v>
      </c>
      <c r="E585" s="135">
        <v>0.20686226929439289</v>
      </c>
      <c r="F585" s="135">
        <v>0.32959085995475235</v>
      </c>
      <c r="G585" s="135">
        <v>0.1015989243872657</v>
      </c>
      <c r="H585" s="135">
        <v>4.2904817043546206E-2</v>
      </c>
      <c r="I585" s="135">
        <v>1.3034502482593746E-2</v>
      </c>
      <c r="J585" s="135">
        <v>-0.3066833583606291</v>
      </c>
      <c r="K585" s="135">
        <v>-0.1023182785377349</v>
      </c>
      <c r="L585" s="135">
        <v>0.12287401468954884</v>
      </c>
      <c r="M585" s="135">
        <v>9.0688077503462194E-2</v>
      </c>
      <c r="N585" s="135">
        <v>7.9015134523558572E-2</v>
      </c>
      <c r="O585" s="135">
        <v>-0.14047944617544494</v>
      </c>
      <c r="P585" s="135">
        <v>0.37646094923522511</v>
      </c>
      <c r="Q585" s="135">
        <v>0.50474210142872944</v>
      </c>
      <c r="R585" s="135">
        <v>5.2802159879166144E-2</v>
      </c>
      <c r="S585" s="135">
        <v>-6.0985005041759188E-2</v>
      </c>
      <c r="T585" s="135">
        <v>-4.8918170741324651E-2</v>
      </c>
      <c r="U585" s="6"/>
    </row>
    <row r="586" spans="1:21">
      <c r="A586" s="89" t="s">
        <v>5907</v>
      </c>
      <c r="B586" s="89" t="s">
        <v>5908</v>
      </c>
      <c r="C586" s="134">
        <v>0.31834494247434741</v>
      </c>
      <c r="D586" s="134">
        <v>0.26264910714907352</v>
      </c>
      <c r="E586" s="134">
        <v>0.24502082334047848</v>
      </c>
      <c r="F586" s="134">
        <v>0.40564899040355562</v>
      </c>
      <c r="G586" s="134">
        <v>5.1769514546982753E-2</v>
      </c>
      <c r="H586" s="134">
        <v>0.17251578813562629</v>
      </c>
      <c r="I586" s="134">
        <v>-3.3044323175599133E-2</v>
      </c>
      <c r="J586" s="134">
        <v>-0.10663481922811147</v>
      </c>
      <c r="K586" s="134">
        <v>-4.1632126558567295E-3</v>
      </c>
      <c r="L586" s="134">
        <v>0.1545927167007024</v>
      </c>
      <c r="M586" s="134">
        <v>0.22938277508628002</v>
      </c>
      <c r="N586" s="134">
        <v>7.3220575706519631E-2</v>
      </c>
      <c r="O586" s="134">
        <v>-0.16805430787341125</v>
      </c>
      <c r="P586" s="134">
        <v>0.45495410779179135</v>
      </c>
      <c r="Q586" s="134">
        <v>0.56417388325777695</v>
      </c>
      <c r="R586" s="134">
        <v>3.2574262613134009E-2</v>
      </c>
      <c r="S586" s="134">
        <v>-8.3956516754145949E-2</v>
      </c>
      <c r="T586" s="134">
        <v>-6.2630458762453198E-2</v>
      </c>
      <c r="U586" s="6"/>
    </row>
    <row r="587" spans="1:21">
      <c r="A587" s="89" t="s">
        <v>5909</v>
      </c>
      <c r="B587" s="89" t="s">
        <v>115</v>
      </c>
      <c r="C587" s="134">
        <v>0.32110638259652036</v>
      </c>
      <c r="D587" s="134">
        <v>0.27700726594300584</v>
      </c>
      <c r="E587" s="134">
        <v>0.21636656391095466</v>
      </c>
      <c r="F587" s="134">
        <v>0.38465980726538462</v>
      </c>
      <c r="G587" s="134">
        <v>6.2275207818237588E-2</v>
      </c>
      <c r="H587" s="134">
        <v>0.18165665553806298</v>
      </c>
      <c r="I587" s="134">
        <v>-3.2138375836022748E-2</v>
      </c>
      <c r="J587" s="134">
        <v>-0.11057882820264475</v>
      </c>
      <c r="K587" s="134">
        <v>4.9600970006968836E-3</v>
      </c>
      <c r="L587" s="134">
        <v>0.17905545315764049</v>
      </c>
      <c r="M587" s="134">
        <v>0.24110977891705643</v>
      </c>
      <c r="N587" s="134">
        <v>3.9218679362921893E-2</v>
      </c>
      <c r="O587" s="134">
        <v>-0.19218285313159655</v>
      </c>
      <c r="P587" s="134">
        <v>0.42601834414525075</v>
      </c>
      <c r="Q587" s="134">
        <v>0.52637876547166473</v>
      </c>
      <c r="R587" s="134">
        <v>2.7027982691771202E-2</v>
      </c>
      <c r="S587" s="134">
        <v>-6.3498757025408969E-2</v>
      </c>
      <c r="T587" s="134">
        <v>-6.3490901576961772E-2</v>
      </c>
      <c r="U587" s="6"/>
    </row>
    <row r="588" spans="1:21">
      <c r="A588" s="89" t="s">
        <v>5929</v>
      </c>
      <c r="B588" s="89" t="s">
        <v>961</v>
      </c>
      <c r="C588" s="134">
        <v>0.26371858459613851</v>
      </c>
      <c r="D588" s="134">
        <v>-3.4280008939597817E-2</v>
      </c>
      <c r="E588" s="134">
        <v>1.0286044787690614</v>
      </c>
      <c r="F588" s="134">
        <v>0.74980773629318609</v>
      </c>
      <c r="G588" s="134">
        <v>-8.4544574015808394E-2</v>
      </c>
      <c r="H588" s="134">
        <v>3.4888903560992279E-2</v>
      </c>
      <c r="I588" s="134">
        <v>-4.8618905151074143E-2</v>
      </c>
      <c r="J588" s="134">
        <v>-3.7656899483003881E-2</v>
      </c>
      <c r="K588" s="134">
        <v>-0.15163268963161414</v>
      </c>
      <c r="L588" s="134">
        <v>-0.31381026732871165</v>
      </c>
      <c r="M588" s="134">
        <v>-0.15644341045515575</v>
      </c>
      <c r="N588" s="134">
        <v>1.7191217176995566</v>
      </c>
      <c r="O588" s="134">
        <v>0.2783311539151192</v>
      </c>
      <c r="P588" s="134">
        <v>0.79323973464217312</v>
      </c>
      <c r="Q588" s="134">
        <v>0.91554904572399409</v>
      </c>
      <c r="R588" s="134">
        <v>7.3661428023273023E-2</v>
      </c>
      <c r="S588" s="134">
        <v>-0.22892626842905794</v>
      </c>
      <c r="T588" s="134">
        <v>-5.5224969039947724E-2</v>
      </c>
      <c r="U588" s="6"/>
    </row>
    <row r="589" spans="1:21">
      <c r="A589" s="89" t="s">
        <v>5958</v>
      </c>
      <c r="B589" s="89" t="s">
        <v>5959</v>
      </c>
      <c r="C589" s="134">
        <v>0.17801678248098862</v>
      </c>
      <c r="D589" s="134">
        <v>0.12483152506238482</v>
      </c>
      <c r="E589" s="134">
        <v>4.0310628627597822E-3</v>
      </c>
      <c r="F589" s="134">
        <v>-2.0129838404821743E-2</v>
      </c>
      <c r="G589" s="134">
        <v>0.2838615783190368</v>
      </c>
      <c r="H589" s="134">
        <v>-3.774522583312756E-2</v>
      </c>
      <c r="I589" s="134">
        <v>4.278810237016839E-2</v>
      </c>
      <c r="J589" s="134">
        <v>0.14121901134223003</v>
      </c>
      <c r="K589" s="134">
        <v>-0.22618493343113732</v>
      </c>
      <c r="L589" s="134">
        <v>7.4225967016363636E-3</v>
      </c>
      <c r="M589" s="134">
        <v>0.12177107766116979</v>
      </c>
      <c r="N589" s="134">
        <v>0.10607811870568518</v>
      </c>
      <c r="O589" s="134">
        <v>-1.5519209062803685E-2</v>
      </c>
      <c r="P589" s="134">
        <v>7.586852309058667E-2</v>
      </c>
      <c r="Q589" s="134">
        <v>0.1969516993696161</v>
      </c>
      <c r="R589" s="134">
        <v>0.18969964366240055</v>
      </c>
      <c r="S589" s="134">
        <v>7.3948023178469269E-2</v>
      </c>
      <c r="T589" s="134">
        <v>1.9784155791281875E-2</v>
      </c>
      <c r="U589" s="6"/>
    </row>
    <row r="590" spans="1:21">
      <c r="A590" s="89" t="s">
        <v>5960</v>
      </c>
      <c r="B590" s="89" t="s">
        <v>964</v>
      </c>
      <c r="C590" s="134">
        <v>0.13962734207241478</v>
      </c>
      <c r="D590" s="134">
        <v>0.11579228157359944</v>
      </c>
      <c r="E590" s="134">
        <v>4.23975774123726E-2</v>
      </c>
      <c r="F590" s="134">
        <v>6.4099583653952186E-2</v>
      </c>
      <c r="G590" s="134">
        <v>4.5587280561892873E-2</v>
      </c>
      <c r="H590" s="134">
        <v>0.10794693146318424</v>
      </c>
      <c r="I590" s="134">
        <v>8.2358069480724883E-2</v>
      </c>
      <c r="J590" s="134">
        <v>9.9367713959420234E-2</v>
      </c>
      <c r="K590" s="134">
        <v>5.9896718589787623E-2</v>
      </c>
      <c r="L590" s="134">
        <v>0.15507548645008584</v>
      </c>
      <c r="M590" s="134">
        <v>-6.0996326178845317E-2</v>
      </c>
      <c r="N590" s="134">
        <v>0.20053750166397566</v>
      </c>
      <c r="O590" s="134">
        <v>-6.9814641030915281E-3</v>
      </c>
      <c r="P590" s="134">
        <v>4.5512084259974994E-2</v>
      </c>
      <c r="Q590" s="134">
        <v>0.18447464010751013</v>
      </c>
      <c r="R590" s="134">
        <v>0.1425555173867683</v>
      </c>
      <c r="S590" s="134">
        <v>9.1865568264188679E-2</v>
      </c>
      <c r="T590" s="134">
        <v>0.23115923138606329</v>
      </c>
      <c r="U590" s="6"/>
    </row>
    <row r="591" spans="1:21">
      <c r="A591" s="89" t="s">
        <v>5982</v>
      </c>
      <c r="B591" s="89" t="s">
        <v>129</v>
      </c>
      <c r="C591" s="134">
        <v>0.1030430607218471</v>
      </c>
      <c r="D591" s="134">
        <v>0.17026503691844952</v>
      </c>
      <c r="E591" s="134">
        <v>0.14996960123040881</v>
      </c>
      <c r="F591" s="134">
        <v>-2.6103362029607835E-2</v>
      </c>
      <c r="G591" s="134">
        <v>5.8218269620443186E-2</v>
      </c>
      <c r="H591" s="134">
        <v>0.13307087763454817</v>
      </c>
      <c r="I591" s="134">
        <v>7.7175888443381746E-2</v>
      </c>
      <c r="J591" s="134">
        <v>-8.2765023512186842E-3</v>
      </c>
      <c r="K591" s="134">
        <v>-0.52209002138927385</v>
      </c>
      <c r="L591" s="134">
        <v>0.16151231801874322</v>
      </c>
      <c r="M591" s="134">
        <v>-8.9431024777556489E-3</v>
      </c>
      <c r="N591" s="134">
        <v>0.18924731951878604</v>
      </c>
      <c r="O591" s="134">
        <v>6.531677167366734E-2</v>
      </c>
      <c r="P591" s="134">
        <v>0.10258854263722528</v>
      </c>
      <c r="Q591" s="134">
        <v>6.7964313044788671E-2</v>
      </c>
      <c r="R591" s="134">
        <v>0.11354329943974095</v>
      </c>
      <c r="S591" s="134">
        <v>0.22757007417092301</v>
      </c>
      <c r="T591" s="134">
        <v>9.4744036806616513E-2</v>
      </c>
      <c r="U591" s="6"/>
    </row>
    <row r="592" spans="1:21">
      <c r="A592" s="89" t="s">
        <v>6021</v>
      </c>
      <c r="B592" s="89" t="s">
        <v>966</v>
      </c>
      <c r="C592" s="134">
        <v>0.69056444087777402</v>
      </c>
      <c r="D592" s="134">
        <v>0.35854284431201511</v>
      </c>
      <c r="E592" s="134">
        <v>-0.37653637725323652</v>
      </c>
      <c r="F592" s="134">
        <v>0.36602116594261891</v>
      </c>
      <c r="G592" s="134">
        <v>0.94349092877866947</v>
      </c>
      <c r="H592" s="134">
        <v>-9.480493308297111E-2</v>
      </c>
      <c r="I592" s="134">
        <v>6.2653186381066206E-2</v>
      </c>
      <c r="J592" s="134">
        <v>-3.2523785258001592E-2</v>
      </c>
      <c r="K592" s="134">
        <v>-0.18372636269269571</v>
      </c>
      <c r="L592" s="134">
        <v>-4.2810948091480561E-2</v>
      </c>
      <c r="M592" s="134">
        <v>5.8475006722070955E-2</v>
      </c>
      <c r="N592" s="134">
        <v>4.7511621894235745E-2</v>
      </c>
      <c r="O592" s="134">
        <v>-0.11727743594407469</v>
      </c>
      <c r="P592" s="134">
        <v>4.0588907862472157E-2</v>
      </c>
      <c r="Q592" s="134">
        <v>0.31165612717012592</v>
      </c>
      <c r="R592" s="134">
        <v>0.14145923588733966</v>
      </c>
      <c r="S592" s="134">
        <v>-1.312750867463397E-2</v>
      </c>
      <c r="T592" s="134">
        <v>8.639893750135812E-3</v>
      </c>
      <c r="U592" s="6"/>
    </row>
    <row r="593" spans="1:21">
      <c r="A593" s="89" t="s">
        <v>6029</v>
      </c>
      <c r="B593" s="89" t="s">
        <v>970</v>
      </c>
      <c r="C593" s="134">
        <v>0.21814536183953703</v>
      </c>
      <c r="D593" s="134">
        <v>0.12026494533410226</v>
      </c>
      <c r="E593" s="134">
        <v>2.8712866137731607E-2</v>
      </c>
      <c r="F593" s="134">
        <v>0.11095601121106102</v>
      </c>
      <c r="G593" s="134">
        <v>-5.3189391480129578E-3</v>
      </c>
      <c r="H593" s="134">
        <v>0.37732462933576594</v>
      </c>
      <c r="I593" s="134">
        <v>-0.11892413279574865</v>
      </c>
      <c r="J593" s="134">
        <v>0.23951207515768691</v>
      </c>
      <c r="K593" s="134">
        <v>0.29203493457028928</v>
      </c>
      <c r="L593" s="134">
        <v>-0.2099276831199921</v>
      </c>
      <c r="M593" s="134">
        <v>0.39827311718529046</v>
      </c>
      <c r="N593" s="134">
        <v>0.17046224541249066</v>
      </c>
      <c r="O593" s="134">
        <v>-0.2471658452949751</v>
      </c>
      <c r="P593" s="134">
        <v>-7.4132710935608248E-3</v>
      </c>
      <c r="Q593" s="134">
        <v>-4.8258691582838131E-2</v>
      </c>
      <c r="R593" s="134">
        <v>0.17262668700322958</v>
      </c>
      <c r="S593" s="134">
        <v>-0.1204814697998553</v>
      </c>
      <c r="T593" s="134">
        <v>0.52824330769060435</v>
      </c>
      <c r="U593" s="6"/>
    </row>
    <row r="594" spans="1:21">
      <c r="A594" s="89" t="s">
        <v>6035</v>
      </c>
      <c r="B594" s="89" t="s">
        <v>130</v>
      </c>
      <c r="C594" s="134">
        <v>7.8703572619534645E-2</v>
      </c>
      <c r="D594" s="134">
        <v>2.5632037045471012E-3</v>
      </c>
      <c r="E594" s="134">
        <v>-7.1725480356416349E-2</v>
      </c>
      <c r="F594" s="134">
        <v>-2.5346881196728788E-2</v>
      </c>
      <c r="G594" s="134">
        <v>-1.6725447011137984E-2</v>
      </c>
      <c r="H594" s="134">
        <v>-4.2373659191328072E-2</v>
      </c>
      <c r="I594" s="134">
        <v>-2.6979655410873105E-2</v>
      </c>
      <c r="J594" s="134">
        <v>0.59192240234511218</v>
      </c>
      <c r="K594" s="134">
        <v>-0.33421376546790971</v>
      </c>
      <c r="L594" s="134">
        <v>-0.12689235565425305</v>
      </c>
      <c r="M594" s="134">
        <v>0.13108729150903953</v>
      </c>
      <c r="N594" s="134">
        <v>3.594838486800489E-2</v>
      </c>
      <c r="O594" s="134">
        <v>5.1159764414120179E-2</v>
      </c>
      <c r="P594" s="134">
        <v>3.8120085432405748E-2</v>
      </c>
      <c r="Q594" s="134">
        <v>0.2766211537979133</v>
      </c>
      <c r="R594" s="134">
        <v>0.36464259272504917</v>
      </c>
      <c r="S594" s="134">
        <v>3.3481099237724354E-2</v>
      </c>
      <c r="T594" s="134">
        <v>-0.16624761525588203</v>
      </c>
      <c r="U594" s="6"/>
    </row>
    <row r="595" spans="1:21">
      <c r="A595" s="89" t="s">
        <v>6050</v>
      </c>
      <c r="B595" s="89" t="s">
        <v>1020</v>
      </c>
      <c r="C595" s="134">
        <v>0.11655123726138661</v>
      </c>
      <c r="D595" s="134">
        <v>9.9444712793193446E-2</v>
      </c>
      <c r="E595" s="134">
        <v>1.5235613337545058</v>
      </c>
      <c r="F595" s="134">
        <v>-0.47544398009282496</v>
      </c>
      <c r="G595" s="134">
        <v>0.99908812095655142</v>
      </c>
      <c r="H595" s="134">
        <v>-0.29518735484131087</v>
      </c>
      <c r="I595" s="134">
        <v>5.6329789416996068E-2</v>
      </c>
      <c r="J595" s="134">
        <v>-0.10112507374218516</v>
      </c>
      <c r="K595" s="134">
        <v>0.50662837569175512</v>
      </c>
      <c r="L595" s="134">
        <v>9.6321256906525043E-2</v>
      </c>
      <c r="M595" s="134">
        <v>0.56985118636178544</v>
      </c>
      <c r="N595" s="134">
        <v>0.13799408460147999</v>
      </c>
      <c r="O595" s="134">
        <v>-3.4758997450868412E-2</v>
      </c>
      <c r="P595" s="134">
        <v>0.16753478977744596</v>
      </c>
      <c r="Q595" s="134">
        <v>0.10857932731003395</v>
      </c>
      <c r="R595" s="134">
        <v>9.9572591953687617E-2</v>
      </c>
      <c r="S595" s="134">
        <v>0.12125769155679023</v>
      </c>
      <c r="T595" s="134">
        <v>7.3593800287382868E-2</v>
      </c>
      <c r="U595" s="6"/>
    </row>
    <row r="596" spans="1:21">
      <c r="A596" s="89" t="s">
        <v>7739</v>
      </c>
      <c r="B596" s="89" t="s">
        <v>7740</v>
      </c>
      <c r="C596" s="134">
        <v>-7.4653220597802772E-2</v>
      </c>
      <c r="D596" s="134">
        <v>-1.9893830819837088E-3</v>
      </c>
      <c r="E596" s="134">
        <v>0.27213833645327679</v>
      </c>
      <c r="F596" s="134">
        <v>0.39033800081051084</v>
      </c>
      <c r="G596" s="134">
        <v>0.10668589572058274</v>
      </c>
      <c r="H596" s="134">
        <v>-8.018066909017163E-2</v>
      </c>
      <c r="I596" s="134">
        <v>7.076257006286224E-2</v>
      </c>
      <c r="J596" s="134">
        <v>-0.7407062459607574</v>
      </c>
      <c r="K596" s="134">
        <v>-0.35954520341360863</v>
      </c>
      <c r="L596" s="134">
        <v>0.11802720322043547</v>
      </c>
      <c r="M596" s="134">
        <v>-1</v>
      </c>
      <c r="N596" s="134" t="s">
        <v>7814</v>
      </c>
      <c r="O596" s="134" t="s">
        <v>7814</v>
      </c>
      <c r="P596" s="134" t="s">
        <v>7814</v>
      </c>
      <c r="Q596" s="134" t="s">
        <v>7814</v>
      </c>
      <c r="R596" s="134" t="s">
        <v>7814</v>
      </c>
      <c r="S596" s="134" t="s">
        <v>7814</v>
      </c>
      <c r="T596" s="134" t="s">
        <v>7814</v>
      </c>
      <c r="U596" s="6"/>
    </row>
    <row r="597" spans="1:21">
      <c r="A597" s="89" t="s">
        <v>7741</v>
      </c>
      <c r="B597" s="89" t="s">
        <v>7742</v>
      </c>
      <c r="C597" s="134">
        <v>-0.1376251456382197</v>
      </c>
      <c r="D597" s="134">
        <v>4.8959779503437995E-2</v>
      </c>
      <c r="E597" s="134">
        <v>9.4659997275937213E-2</v>
      </c>
      <c r="F597" s="134">
        <v>0.51240475711930178</v>
      </c>
      <c r="G597" s="134">
        <v>0.10489170443128248</v>
      </c>
      <c r="H597" s="134">
        <v>-0.15407115549041006</v>
      </c>
      <c r="I597" s="134">
        <v>7.7727223998706796E-2</v>
      </c>
      <c r="J597" s="134">
        <v>-1</v>
      </c>
      <c r="K597" s="134" t="s">
        <v>7814</v>
      </c>
      <c r="L597" s="134" t="s">
        <v>7814</v>
      </c>
      <c r="M597" s="134" t="s">
        <v>7814</v>
      </c>
      <c r="N597" s="134" t="s">
        <v>7814</v>
      </c>
      <c r="O597" s="134" t="s">
        <v>7814</v>
      </c>
      <c r="P597" s="134" t="s">
        <v>7814</v>
      </c>
      <c r="Q597" s="134" t="s">
        <v>7814</v>
      </c>
      <c r="R597" s="134" t="s">
        <v>7814</v>
      </c>
      <c r="S597" s="134" t="s">
        <v>7814</v>
      </c>
      <c r="T597" s="134" t="s">
        <v>7814</v>
      </c>
      <c r="U597" s="6"/>
    </row>
    <row r="598" spans="1:21">
      <c r="A598" s="89" t="s">
        <v>7743</v>
      </c>
      <c r="B598" s="89" t="s">
        <v>176</v>
      </c>
      <c r="C598" s="134">
        <v>0.47171496448149952</v>
      </c>
      <c r="D598" s="134">
        <v>-0.84718594672039016</v>
      </c>
      <c r="E598" s="134">
        <v>-0.50285956554031386</v>
      </c>
      <c r="F598" s="134">
        <v>1.4757443379210269</v>
      </c>
      <c r="G598" s="134">
        <v>0.2936251937196277</v>
      </c>
      <c r="H598" s="134">
        <v>9.5841579294882351E-2</v>
      </c>
      <c r="I598" s="134">
        <v>0.12512952885672779</v>
      </c>
      <c r="J598" s="134">
        <v>0.71812114069137345</v>
      </c>
      <c r="K598" s="134">
        <v>-0.40077440405591003</v>
      </c>
      <c r="L598" s="134">
        <v>2.2990669301318878E-2</v>
      </c>
      <c r="M598" s="134">
        <v>-1</v>
      </c>
      <c r="N598" s="134" t="s">
        <v>7814</v>
      </c>
      <c r="O598" s="134" t="s">
        <v>7814</v>
      </c>
      <c r="P598" s="134" t="s">
        <v>7814</v>
      </c>
      <c r="Q598" s="134" t="s">
        <v>7814</v>
      </c>
      <c r="R598" s="134" t="s">
        <v>7814</v>
      </c>
      <c r="S598" s="134" t="s">
        <v>7814</v>
      </c>
      <c r="T598" s="134" t="s">
        <v>7814</v>
      </c>
      <c r="U598" s="6"/>
    </row>
    <row r="599" spans="1:21" ht="25.5">
      <c r="A599" s="89" t="s">
        <v>7744</v>
      </c>
      <c r="B599" s="89" t="s">
        <v>177</v>
      </c>
      <c r="C599" s="134">
        <v>0.25625247920714922</v>
      </c>
      <c r="D599" s="134">
        <v>11.370219778358848</v>
      </c>
      <c r="E599" s="134">
        <v>3.443117147084334</v>
      </c>
      <c r="F599" s="134">
        <v>-1.319271668533939E-2</v>
      </c>
      <c r="G599" s="134">
        <v>-0.88738463866465656</v>
      </c>
      <c r="H599" s="134">
        <v>0.22352627952264181</v>
      </c>
      <c r="I599" s="134">
        <v>-8.1527177295607323E-2</v>
      </c>
      <c r="J599" s="134">
        <v>-0.12796611483951903</v>
      </c>
      <c r="K599" s="134">
        <v>0.11925898133703794</v>
      </c>
      <c r="L599" s="134">
        <v>-2.1046963859001289E-2</v>
      </c>
      <c r="M599" s="134">
        <v>-1</v>
      </c>
      <c r="N599" s="134" t="s">
        <v>7814</v>
      </c>
      <c r="O599" s="134" t="s">
        <v>7814</v>
      </c>
      <c r="P599" s="134" t="s">
        <v>7814</v>
      </c>
      <c r="Q599" s="134" t="s">
        <v>7814</v>
      </c>
      <c r="R599" s="134" t="s">
        <v>7814</v>
      </c>
      <c r="S599" s="134" t="s">
        <v>7814</v>
      </c>
      <c r="T599" s="134" t="s">
        <v>7814</v>
      </c>
      <c r="U599" s="6"/>
    </row>
    <row r="600" spans="1:21">
      <c r="A600" s="89" t="s">
        <v>7745</v>
      </c>
      <c r="B600" s="89" t="s">
        <v>65</v>
      </c>
      <c r="C600" s="134">
        <v>0.47598052426818649</v>
      </c>
      <c r="D600" s="134">
        <v>-9.2726841668779869E-2</v>
      </c>
      <c r="E600" s="134">
        <v>-0.32726726390632932</v>
      </c>
      <c r="F600" s="134">
        <v>-0.29956768898744046</v>
      </c>
      <c r="G600" s="134">
        <v>0.60235409952220431</v>
      </c>
      <c r="H600" s="134">
        <v>-0.1500529503715855</v>
      </c>
      <c r="I600" s="134">
        <v>-1.2040260673826908E-2</v>
      </c>
      <c r="J600" s="134">
        <v>-0.21067304305923207</v>
      </c>
      <c r="K600" s="134">
        <v>0.46345065013988362</v>
      </c>
      <c r="L600" s="134">
        <v>1.2780901285859882</v>
      </c>
      <c r="M600" s="134">
        <v>-1</v>
      </c>
      <c r="N600" s="134" t="s">
        <v>7814</v>
      </c>
      <c r="O600" s="134" t="s">
        <v>7814</v>
      </c>
      <c r="P600" s="134" t="s">
        <v>7814</v>
      </c>
      <c r="Q600" s="134" t="s">
        <v>7814</v>
      </c>
      <c r="R600" s="134" t="s">
        <v>7814</v>
      </c>
      <c r="S600" s="134" t="s">
        <v>7814</v>
      </c>
      <c r="T600" s="134" t="s">
        <v>7814</v>
      </c>
      <c r="U600" s="6"/>
    </row>
    <row r="601" spans="1:21">
      <c r="A601" s="89" t="s">
        <v>7746</v>
      </c>
      <c r="B601" s="89" t="s">
        <v>215</v>
      </c>
      <c r="C601" s="134" t="s">
        <v>7814</v>
      </c>
      <c r="D601" s="134" t="s">
        <v>7814</v>
      </c>
      <c r="E601" s="134" t="s">
        <v>7814</v>
      </c>
      <c r="F601" s="134" t="s">
        <v>7814</v>
      </c>
      <c r="G601" s="134" t="s">
        <v>7814</v>
      </c>
      <c r="H601" s="134" t="s">
        <v>7814</v>
      </c>
      <c r="I601" s="134" t="s">
        <v>7814</v>
      </c>
      <c r="J601" s="134" t="s">
        <v>7814</v>
      </c>
      <c r="K601" s="134" t="s">
        <v>7814</v>
      </c>
      <c r="L601" s="134" t="s">
        <v>7814</v>
      </c>
      <c r="M601" s="134" t="s">
        <v>7814</v>
      </c>
      <c r="N601" s="134" t="s">
        <v>7814</v>
      </c>
      <c r="O601" s="134" t="s">
        <v>7814</v>
      </c>
      <c r="P601" s="134" t="s">
        <v>7814</v>
      </c>
      <c r="Q601" s="134" t="s">
        <v>7814</v>
      </c>
      <c r="R601" s="134" t="s">
        <v>7814</v>
      </c>
      <c r="S601" s="134" t="s">
        <v>7814</v>
      </c>
      <c r="T601" s="134" t="s">
        <v>7814</v>
      </c>
      <c r="U601" s="6"/>
    </row>
    <row r="602" spans="1:21">
      <c r="A602" s="89" t="s">
        <v>7747</v>
      </c>
      <c r="B602" s="89" t="s">
        <v>5545</v>
      </c>
      <c r="C602" s="134">
        <v>0.36207866431382585</v>
      </c>
      <c r="D602" s="134">
        <v>-0.35532304094128386</v>
      </c>
      <c r="E602" s="134">
        <v>0.13279078323102733</v>
      </c>
      <c r="F602" s="134">
        <v>0.15224942647497031</v>
      </c>
      <c r="G602" s="134">
        <v>5.0704588932416588</v>
      </c>
      <c r="H602" s="134">
        <v>0.27421453957698727</v>
      </c>
      <c r="I602" s="134">
        <v>5.9811666781061312E-2</v>
      </c>
      <c r="J602" s="134">
        <v>2.8856227173422955E-2</v>
      </c>
      <c r="K602" s="134">
        <v>-0.40813721991528296</v>
      </c>
      <c r="L602" s="134">
        <v>7.2637628820642064E-2</v>
      </c>
      <c r="M602" s="134">
        <v>-1</v>
      </c>
      <c r="N602" s="134" t="s">
        <v>7814</v>
      </c>
      <c r="O602" s="134" t="s">
        <v>7814</v>
      </c>
      <c r="P602" s="134" t="s">
        <v>7814</v>
      </c>
      <c r="Q602" s="134" t="s">
        <v>7814</v>
      </c>
      <c r="R602" s="134" t="s">
        <v>7814</v>
      </c>
      <c r="S602" s="134" t="s">
        <v>7814</v>
      </c>
      <c r="T602" s="134" t="s">
        <v>7814</v>
      </c>
      <c r="U602" s="6"/>
    </row>
    <row r="603" spans="1:21">
      <c r="A603" s="89" t="s">
        <v>7748</v>
      </c>
      <c r="B603" s="89" t="s">
        <v>968</v>
      </c>
      <c r="C603" s="134" t="s">
        <v>7814</v>
      </c>
      <c r="D603" s="134" t="s">
        <v>7814</v>
      </c>
      <c r="E603" s="134" t="s">
        <v>7814</v>
      </c>
      <c r="F603" s="134" t="s">
        <v>7814</v>
      </c>
      <c r="G603" s="134" t="s">
        <v>7814</v>
      </c>
      <c r="H603" s="134" t="s">
        <v>7814</v>
      </c>
      <c r="I603" s="134" t="s">
        <v>7814</v>
      </c>
      <c r="J603" s="134" t="s">
        <v>7814</v>
      </c>
      <c r="K603" s="134" t="s">
        <v>7814</v>
      </c>
      <c r="L603" s="134" t="s">
        <v>7814</v>
      </c>
      <c r="M603" s="134" t="s">
        <v>7814</v>
      </c>
      <c r="N603" s="134" t="s">
        <v>7814</v>
      </c>
      <c r="O603" s="134" t="s">
        <v>7814</v>
      </c>
      <c r="P603" s="134" t="s">
        <v>7814</v>
      </c>
      <c r="Q603" s="134" t="s">
        <v>7814</v>
      </c>
      <c r="R603" s="134" t="s">
        <v>7814</v>
      </c>
      <c r="S603" s="134" t="s">
        <v>7814</v>
      </c>
      <c r="T603" s="134" t="s">
        <v>7814</v>
      </c>
      <c r="U603" s="6"/>
    </row>
    <row r="604" spans="1:21">
      <c r="Q604" s="25"/>
    </row>
    <row r="605" spans="1:21">
      <c r="Q605" s="107"/>
    </row>
    <row r="606" spans="1:21">
      <c r="Q606" s="107"/>
    </row>
    <row r="608" spans="1:21">
      <c r="Q608" s="107"/>
    </row>
  </sheetData>
  <mergeCells count="1">
    <mergeCell ref="A1:Q2"/>
  </mergeCells>
  <printOptions horizontalCentered="1"/>
  <pageMargins left="0.39370078740157483" right="0.39370078740157483" top="0.39370078740157483" bottom="0.39370078740157483" header="0" footer="0"/>
  <pageSetup scale="38" fitToHeight="9" orientation="landscape" r:id="rId1"/>
  <headerFooter alignWithMargins="0">
    <oddHeader>&amp;R09/05/2014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5E5E-3DCE-4285-B0FA-303363793939}">
  <dimension ref="A2:B3"/>
  <sheetViews>
    <sheetView workbookViewId="0">
      <selection activeCell="B4" sqref="B4"/>
    </sheetView>
  </sheetViews>
  <sheetFormatPr defaultColWidth="11.42578125" defaultRowHeight="12.75"/>
  <sheetData>
    <row r="2" spans="1:2">
      <c r="A2">
        <v>1</v>
      </c>
      <c r="B2" t="s">
        <v>7812</v>
      </c>
    </row>
    <row r="3" spans="1:2">
      <c r="A3">
        <v>2</v>
      </c>
      <c r="B3" t="s">
        <v>7813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defaultColWidth="9.85546875" defaultRowHeight="15"/>
  <cols>
    <col min="1" max="1" width="13.140625" style="56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42578125" style="25" bestFit="1" customWidth="1"/>
    <col min="7" max="7" width="20.7109375" style="25" bestFit="1" customWidth="1"/>
    <col min="8" max="8" width="19.42578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42578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42578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42578125" style="7" bestFit="1" customWidth="1"/>
    <col min="39" max="16384" width="9.85546875" style="7"/>
  </cols>
  <sheetData>
    <row r="1" spans="1:39" s="23" customFormat="1" ht="171" customHeight="1">
      <c r="A1" s="149" t="s">
        <v>7642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</row>
    <row r="2" spans="1:39" s="23" customFormat="1" ht="3" customHeight="1">
      <c r="A2" s="5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1" t="s">
        <v>224</v>
      </c>
      <c r="B3" s="48" t="s">
        <v>187</v>
      </c>
      <c r="C3" s="26">
        <v>2007</v>
      </c>
      <c r="D3" s="45">
        <v>2008</v>
      </c>
      <c r="E3" s="46"/>
      <c r="F3" s="47"/>
      <c r="G3" s="45">
        <v>2009</v>
      </c>
      <c r="H3" s="46"/>
      <c r="I3" s="47"/>
      <c r="J3" s="45">
        <v>2010</v>
      </c>
      <c r="K3" s="46"/>
      <c r="L3" s="47"/>
      <c r="M3" s="45">
        <v>2011</v>
      </c>
      <c r="N3" s="46"/>
      <c r="O3" s="47"/>
      <c r="P3" s="45">
        <v>2012</v>
      </c>
      <c r="Q3" s="46"/>
      <c r="R3" s="47"/>
      <c r="S3" s="45">
        <v>2013</v>
      </c>
      <c r="T3" s="46"/>
      <c r="U3" s="47"/>
      <c r="V3" s="45">
        <v>2014</v>
      </c>
      <c r="W3" s="46"/>
      <c r="X3" s="47"/>
      <c r="Y3" s="45">
        <v>2015</v>
      </c>
      <c r="Z3" s="46"/>
      <c r="AA3" s="47"/>
      <c r="AB3" s="49">
        <v>2016</v>
      </c>
      <c r="AC3" s="49"/>
      <c r="AD3" s="49"/>
      <c r="AE3" s="49">
        <v>2017</v>
      </c>
      <c r="AF3" s="49"/>
      <c r="AG3" s="49"/>
      <c r="AH3" s="49">
        <v>2018</v>
      </c>
      <c r="AI3" s="49"/>
      <c r="AJ3" s="49"/>
      <c r="AK3" s="49">
        <v>2019</v>
      </c>
      <c r="AL3" s="49"/>
      <c r="AM3" s="49"/>
    </row>
    <row r="4" spans="1:39" s="5" customFormat="1" ht="17.100000000000001" customHeight="1">
      <c r="A4" s="57"/>
      <c r="B4" s="50"/>
      <c r="C4" s="51" t="s">
        <v>190</v>
      </c>
      <c r="D4" s="52" t="s">
        <v>190</v>
      </c>
      <c r="E4" s="52" t="s">
        <v>188</v>
      </c>
      <c r="F4" s="52" t="s">
        <v>189</v>
      </c>
      <c r="G4" s="52" t="s">
        <v>190</v>
      </c>
      <c r="H4" s="52" t="s">
        <v>188</v>
      </c>
      <c r="I4" s="52" t="s">
        <v>189</v>
      </c>
      <c r="J4" s="52" t="s">
        <v>190</v>
      </c>
      <c r="K4" s="52" t="s">
        <v>188</v>
      </c>
      <c r="L4" s="52" t="s">
        <v>189</v>
      </c>
      <c r="M4" s="52" t="s">
        <v>190</v>
      </c>
      <c r="N4" s="52" t="s">
        <v>188</v>
      </c>
      <c r="O4" s="52" t="s">
        <v>189</v>
      </c>
      <c r="P4" s="52" t="s">
        <v>190</v>
      </c>
      <c r="Q4" s="52" t="s">
        <v>188</v>
      </c>
      <c r="R4" s="52" t="s">
        <v>189</v>
      </c>
      <c r="S4" s="52" t="s">
        <v>190</v>
      </c>
      <c r="T4" s="52" t="s">
        <v>188</v>
      </c>
      <c r="U4" s="52" t="s">
        <v>189</v>
      </c>
      <c r="V4" s="52" t="s">
        <v>190</v>
      </c>
      <c r="W4" s="52" t="s">
        <v>188</v>
      </c>
      <c r="X4" s="52" t="s">
        <v>189</v>
      </c>
      <c r="Y4" s="52" t="s">
        <v>190</v>
      </c>
      <c r="Z4" s="52" t="s">
        <v>188</v>
      </c>
      <c r="AA4" s="52" t="s">
        <v>189</v>
      </c>
      <c r="AB4" s="52" t="s">
        <v>190</v>
      </c>
      <c r="AC4" s="52" t="s">
        <v>188</v>
      </c>
      <c r="AD4" s="52" t="s">
        <v>189</v>
      </c>
      <c r="AE4" s="52" t="s">
        <v>190</v>
      </c>
      <c r="AF4" s="52" t="s">
        <v>188</v>
      </c>
      <c r="AG4" s="52" t="s">
        <v>189</v>
      </c>
      <c r="AH4" s="52" t="s">
        <v>190</v>
      </c>
      <c r="AI4" s="52" t="s">
        <v>188</v>
      </c>
      <c r="AJ4" s="52" t="s">
        <v>189</v>
      </c>
      <c r="AK4" s="52" t="s">
        <v>190</v>
      </c>
      <c r="AL4" s="52" t="s">
        <v>188</v>
      </c>
      <c r="AM4" s="52" t="s">
        <v>189</v>
      </c>
    </row>
    <row r="5" spans="1:39" s="6" customFormat="1">
      <c r="A5" s="64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8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8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8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8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8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8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8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8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8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8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8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8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8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8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8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8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8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8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8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8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8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8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8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8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8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8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8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8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8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8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8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8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8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8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8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8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8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8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8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8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8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8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8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8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8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8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8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8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8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8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8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8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8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8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8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8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8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8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8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8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8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8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8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8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8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8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8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8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8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8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8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8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8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8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8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8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8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8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8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8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8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8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8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8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8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8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8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8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8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8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8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8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8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8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8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8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8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8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8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8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8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8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8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8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8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8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8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8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8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8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8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8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8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8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8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8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8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8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8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8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8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8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8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8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8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8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8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8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8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8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8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8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8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8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8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8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8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8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8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8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8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8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8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8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8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8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8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8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8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8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8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8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8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8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8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8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8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8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8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8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8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8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8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8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8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8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8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8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8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8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8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8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8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8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8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8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8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8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8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8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8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8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8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8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8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59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8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8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8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8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8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8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8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8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8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8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8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8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8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8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8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5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5">
        <v>1343319457099.23</v>
      </c>
      <c r="AI207" s="55">
        <f t="shared" si="52"/>
        <v>323375523742.23999</v>
      </c>
      <c r="AJ207" s="55">
        <f t="shared" si="53"/>
        <v>31.705225470374508</v>
      </c>
      <c r="AK207" s="55">
        <v>1690443029680.4199</v>
      </c>
      <c r="AL207" s="55">
        <f t="shared" si="54"/>
        <v>347123572581.18994</v>
      </c>
      <c r="AM207" s="55">
        <f t="shared" si="55"/>
        <v>25.84073138721374</v>
      </c>
    </row>
    <row r="208" spans="1:39" ht="30">
      <c r="A208" s="58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8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8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8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8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8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8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8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8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8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8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8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8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8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8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8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8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8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8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8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8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8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8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8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8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8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8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8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8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8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8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8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8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8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8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8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8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8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8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8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8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8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8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8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8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8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8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8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8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8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8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8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8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8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8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8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8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8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8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8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8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8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8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8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8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8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8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8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8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8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8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8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8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8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8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8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8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8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8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8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8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8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8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8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8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8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8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8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8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59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8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8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8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8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8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8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8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8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8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8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8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8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8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8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8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8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3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5">
        <v>0</v>
      </c>
      <c r="AI314" s="55">
        <f t="shared" si="76"/>
        <v>-21003561905.202702</v>
      </c>
      <c r="AJ314" s="55">
        <f t="shared" si="77"/>
        <v>-100</v>
      </c>
      <c r="AK314" s="55">
        <v>0</v>
      </c>
      <c r="AL314" s="55">
        <f t="shared" si="78"/>
        <v>0</v>
      </c>
      <c r="AM314" s="55">
        <f t="shared" si="79"/>
        <v>0</v>
      </c>
    </row>
    <row r="315" spans="1:39" ht="17.100000000000001" customHeight="1">
      <c r="A315" s="65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5">
        <v>67894048752.308296</v>
      </c>
      <c r="AI315" s="55">
        <f t="shared" si="76"/>
        <v>-178635376792.26672</v>
      </c>
      <c r="AJ315" s="55">
        <f t="shared" si="77"/>
        <v>-72.460062890126537</v>
      </c>
      <c r="AK315" s="55">
        <v>-203353407854.39099</v>
      </c>
      <c r="AL315" s="55">
        <f t="shared" si="78"/>
        <v>-271247456606.69928</v>
      </c>
      <c r="AM315" s="55">
        <f t="shared" si="79"/>
        <v>-399.51580674805058</v>
      </c>
    </row>
    <row r="316" spans="1:39" ht="17.100000000000001" customHeight="1">
      <c r="A316" s="58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8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8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8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8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8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8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8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8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8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8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8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8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8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8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0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0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8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8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8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8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8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8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8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8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8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8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8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8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8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8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8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8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8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8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8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8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8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8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1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1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1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1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2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2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2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2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2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2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2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2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2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2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2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2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2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2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2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2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2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2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6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5">
        <v>-30365559777.0877</v>
      </c>
      <c r="AI377" s="55">
        <f t="shared" si="100"/>
        <v>-25550016298.549202</v>
      </c>
      <c r="AJ377" s="55">
        <f t="shared" si="101"/>
        <v>530.573888750425</v>
      </c>
      <c r="AK377" s="55">
        <v>19559801774.668999</v>
      </c>
      <c r="AL377" s="55">
        <f t="shared" si="102"/>
        <v>49925361551.756699</v>
      </c>
      <c r="AM377" s="55">
        <f t="shared" si="103"/>
        <v>-164.41442844543846</v>
      </c>
    </row>
    <row r="378" spans="1:39" ht="17.100000000000001" customHeight="1">
      <c r="A378" s="66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5">
        <v>2998047590.6238599</v>
      </c>
      <c r="AI378" s="55">
        <f t="shared" si="100"/>
        <v>2998047590.6238599</v>
      </c>
      <c r="AJ378" s="55">
        <f t="shared" si="101"/>
        <v>0</v>
      </c>
      <c r="AK378" s="55">
        <v>19559801774.668999</v>
      </c>
      <c r="AL378" s="55">
        <f t="shared" si="102"/>
        <v>16561754184.045139</v>
      </c>
      <c r="AM378" s="55">
        <f t="shared" si="103"/>
        <v>552.41798815471191</v>
      </c>
    </row>
    <row r="379" spans="1:39" ht="17.100000000000001" customHeight="1">
      <c r="A379" s="66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5">
        <v>-33363607367.711601</v>
      </c>
      <c r="AI379" s="55">
        <f t="shared" si="100"/>
        <v>-33363607367.711601</v>
      </c>
      <c r="AJ379" s="55">
        <f t="shared" si="101"/>
        <v>0</v>
      </c>
      <c r="AK379" s="55">
        <v>0</v>
      </c>
      <c r="AL379" s="55">
        <f t="shared" si="102"/>
        <v>33363607367.711601</v>
      </c>
      <c r="AM379" s="55">
        <f t="shared" si="103"/>
        <v>-100</v>
      </c>
    </row>
    <row r="380" spans="1:39" ht="30">
      <c r="A380" s="66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5">
        <v>6605551718.6555023</v>
      </c>
      <c r="AI380" s="55">
        <f t="shared" si="100"/>
        <v>6605551718.6555023</v>
      </c>
      <c r="AJ380" s="55">
        <f t="shared" si="101"/>
        <v>0</v>
      </c>
      <c r="AK380" s="55">
        <v>30645756291.739201</v>
      </c>
      <c r="AL380" s="55">
        <f t="shared" si="102"/>
        <v>24040204573.083698</v>
      </c>
      <c r="AM380" s="55">
        <f t="shared" si="103"/>
        <v>363.93938912307624</v>
      </c>
    </row>
    <row r="381" spans="1:39" ht="17.100000000000001" customHeight="1">
      <c r="A381" s="66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5">
        <v>15670075218.1602</v>
      </c>
      <c r="AI381" s="55">
        <f t="shared" si="100"/>
        <v>15670075218.1602</v>
      </c>
      <c r="AJ381" s="55">
        <f t="shared" si="101"/>
        <v>0</v>
      </c>
      <c r="AK381" s="55">
        <v>16573689754.2729</v>
      </c>
      <c r="AL381" s="55">
        <f t="shared" si="102"/>
        <v>903614536.11269951</v>
      </c>
      <c r="AM381" s="55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17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Público (2)</vt:lpstr>
      <vt:lpstr>Hoja1</vt:lpstr>
      <vt:lpstr>Hoja2</vt:lpstr>
      <vt:lpstr>PÚBLICO</vt:lpstr>
      <vt:lpstr>PÚBLICO (VA)</vt:lpstr>
      <vt:lpstr>NACIONAL</vt:lpstr>
      <vt:lpstr>NACIONAL (VA)</vt:lpstr>
      <vt:lpstr>To do</vt:lpstr>
      <vt:lpstr>SERIES HISTÓRICAS 2007-2019</vt:lpstr>
      <vt:lpstr>SERIES HISTÓRICAS 2007-2019 (2</vt:lpstr>
      <vt:lpstr>TERRITORIAL</vt:lpstr>
      <vt:lpstr>TERRITORIAL (VA)</vt:lpstr>
      <vt:lpstr>Hoja7</vt:lpstr>
      <vt:lpstr>Hoja8</vt:lpstr>
      <vt:lpstr>Hoja2 (4)</vt:lpstr>
      <vt:lpstr>Hoja8 (2)</vt:lpstr>
      <vt:lpstr>Gráfica EC</vt:lpstr>
      <vt:lpstr>ACTIVOS2</vt:lpstr>
      <vt:lpstr>PASIVOS2</vt:lpstr>
      <vt:lpstr>PATRIMONIO 1</vt:lpstr>
      <vt:lpstr>NACIONAL!Print_Area</vt:lpstr>
      <vt:lpstr>'NACIONAL (VA)'!Print_Area</vt:lpstr>
      <vt:lpstr>PÚBLICO!Print_Area</vt:lpstr>
      <vt:lpstr>'PÚBLICO (VA)'!Print_Area</vt:lpstr>
      <vt:lpstr>'SERIES HISTÓRICAS 2007-2019'!Print_Area</vt:lpstr>
      <vt:lpstr>'SERIES HISTÓRICAS 2007-2019 (2'!Print_Area</vt:lpstr>
      <vt:lpstr>TERRITORIAL!Print_Area</vt:lpstr>
      <vt:lpstr>'TERRITORIAL (VA)'!Print_Area</vt:lpstr>
      <vt:lpstr>'SERIES HISTÓRICAS 2007-2019'!Print_Titles</vt:lpstr>
      <vt:lpstr>TERRITORIAL!Print_Titles</vt:lpstr>
      <vt:lpstr>'TERRITORIAL (VA)'!Print_Titles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Sergio Andres Nocua Rodriguez - GIT de Estadisticas y </cp:lastModifiedBy>
  <cp:lastPrinted>2021-05-31T00:28:05Z</cp:lastPrinted>
  <dcterms:created xsi:type="dcterms:W3CDTF">2013-02-25T13:56:50Z</dcterms:created>
  <dcterms:modified xsi:type="dcterms:W3CDTF">2026-08-06T19:33:54Z</dcterms:modified>
</cp:coreProperties>
</file>