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61" documentId="13_ncr:1_{BD2A1345-9F75-46E6-8EFE-C86A1C3F16E1}" xr6:coauthVersionLast="47" xr6:coauthVersionMax="47" xr10:uidLastSave="{3559B058-384E-406A-93F8-2424F2EC8BC9}"/>
  <bookViews>
    <workbookView xWindow="-120" yWindow="-120" windowWidth="29040" windowHeight="15720" firstSheet="3" activeTab="8" xr2:uid="{00000000-000D-0000-FFFF-FFFF00000000}"/>
  </bookViews>
  <sheets>
    <sheet name="Hoja1" sheetId="9" r:id="rId1"/>
    <sheet name="Instructivo" sheetId="10" r:id="rId2"/>
    <sheet name="Portada Ev. Preliminar" sheetId="7" r:id="rId3"/>
    <sheet name="Portada Ev. Final" sheetId="3" r:id="rId4"/>
    <sheet name="PAB" sheetId="4" r:id="rId5"/>
    <sheet name="Oferente X" sheetId="1" r:id="rId6"/>
    <sheet name="Criterios de Calificación" sheetId="8" r:id="rId7"/>
    <sheet name="Conclusiones Ev. Preliminar" sheetId="5" r:id="rId8"/>
    <sheet name="Conclusiones Ev. Final." sheetId="6" r:id="rId9"/>
  </sheets>
  <definedNames>
    <definedName name="_xlnm.Print_Area" localSheetId="5">'Oferente X'!$A$1:$K$140</definedName>
    <definedName name="_xlnm.Print_Area" localSheetId="4">PAB!$A$1:$L$28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9" i="6"/>
  <c r="A10" i="6"/>
  <c r="A11" i="6"/>
  <c r="J98" i="1"/>
  <c r="A9" i="1"/>
  <c r="D21" i="4"/>
  <c r="D22" i="4" s="1"/>
  <c r="A9" i="4"/>
  <c r="A10" i="4"/>
  <c r="F39" i="7" l="1"/>
  <c r="F35" i="7"/>
  <c r="C31" i="7"/>
  <c r="E28" i="7"/>
  <c r="A21" i="7"/>
  <c r="A28" i="7" s="1"/>
  <c r="A11" i="5"/>
  <c r="A10" i="5"/>
  <c r="A9" i="5"/>
  <c r="B36" i="6"/>
  <c r="B35" i="6"/>
  <c r="F32" i="6"/>
  <c r="B32" i="6"/>
  <c r="F31" i="6"/>
  <c r="B31" i="6"/>
  <c r="A15" i="6"/>
  <c r="A16" i="6" s="1"/>
  <c r="A17" i="6" s="1"/>
  <c r="A18" i="6" s="1"/>
  <c r="A26" i="1"/>
  <c r="A27" i="1" s="1"/>
  <c r="A28" i="1" s="1"/>
  <c r="A29" i="1" s="1"/>
  <c r="A30" i="1" s="1"/>
  <c r="A31" i="1" s="1"/>
  <c r="A32" i="1" s="1"/>
  <c r="A11" i="1"/>
  <c r="A10" i="1"/>
  <c r="D23" i="4"/>
  <c r="A11" i="4"/>
  <c r="F35" i="3"/>
  <c r="B36" i="5"/>
  <c r="B35" i="5"/>
  <c r="F32" i="5"/>
  <c r="F31" i="5"/>
  <c r="B32" i="5"/>
  <c r="B31" i="5"/>
  <c r="A15" i="5"/>
  <c r="A16" i="5" s="1"/>
  <c r="A17" i="5" s="1"/>
  <c r="A18" i="5" s="1"/>
  <c r="D26" i="4"/>
  <c r="D25" i="4"/>
  <c r="D24" i="4"/>
  <c r="A16" i="4"/>
  <c r="A17" i="4" s="1"/>
  <c r="A18" i="4" s="1"/>
  <c r="A19" i="4" s="1"/>
  <c r="C31" i="3"/>
  <c r="E28" i="3"/>
  <c r="A21" i="3"/>
  <c r="A28" i="3" s="1"/>
  <c r="K19" i="4" l="1"/>
  <c r="I19" i="4"/>
  <c r="I18" i="4"/>
  <c r="I17" i="4"/>
  <c r="I16" i="4"/>
  <c r="E19" i="4"/>
  <c r="E18" i="4"/>
  <c r="E17" i="4"/>
  <c r="E16" i="4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K16" i="4"/>
  <c r="K17" i="4"/>
  <c r="K18" i="4"/>
  <c r="I15" i="4"/>
  <c r="K15" i="4" s="1"/>
  <c r="K20" i="4" s="1"/>
  <c r="K21" i="4" s="1"/>
  <c r="D27" i="4"/>
  <c r="E15" i="4"/>
  <c r="R130" i="1"/>
  <c r="R125" i="1"/>
  <c r="R119" i="1"/>
  <c r="R115" i="1"/>
  <c r="R111" i="1"/>
  <c r="G19" i="4" l="1"/>
  <c r="G18" i="4"/>
  <c r="G17" i="4"/>
  <c r="G16" i="4"/>
  <c r="G15" i="4"/>
  <c r="J97" i="1"/>
  <c r="J96" i="1"/>
  <c r="J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lguzman</author>
  </authors>
  <commentList>
    <comment ref="A12" authorId="0" shapeId="0" xr:uid="{2A37958D-21F4-4AAB-80E9-D3D532BB9D96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Diligenciar el numero asignado al proceso.</t>
        </r>
      </text>
    </comment>
    <comment ref="A14" authorId="0" shapeId="0" xr:uid="{DE359BAB-4A2E-45EB-B317-D9F6A7101CAB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Diligenciar el objeto del proceso</t>
        </r>
      </text>
    </comment>
    <comment ref="D29" authorId="0" shapeId="0" xr:uid="{35A1009F-4F1D-4F7C-9109-355A509DE525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Diligenciar el numero de propuestas recibidas dentro del proceso.</t>
        </r>
      </text>
    </comment>
    <comment ref="F32" authorId="0" shapeId="0" xr:uid="{1AE683E1-7375-4041-96FF-8B7B0D3C2016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Diligenciar el valor total del proceso en numeros</t>
        </r>
      </text>
    </comment>
    <comment ref="F33" authorId="0" shapeId="0" xr:uid="{FFEB4333-F6E1-4A70-9227-63CE383776D2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Diligenciar el valor total del proceso en letras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lguzman</author>
  </authors>
  <commentList>
    <comment ref="A12" authorId="0" shapeId="0" xr:uid="{D7169325-875E-4019-8CAD-1063C3C77F17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numero asignado al proceso.</t>
        </r>
      </text>
    </comment>
    <comment ref="A14" authorId="0" shapeId="0" xr:uid="{EEE4F5B0-36DD-44FD-9A68-38E8E042D313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objeto del proceso</t>
        </r>
      </text>
    </comment>
    <comment ref="A17" authorId="0" shapeId="0" xr:uid="{7BC9DE2F-62FB-4FF5-BF72-3795079CE9EC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Esta fecha corresponde a la fecha de publicacion del informe de evaluacion </t>
        </r>
      </text>
    </comment>
    <comment ref="B20" authorId="0" shapeId="0" xr:uid="{E8C76FF3-4F8D-4E8B-A303-5660EABA5915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Esta fecha corresponde a la fecha de firma del formato MAN01-FOR36 "ACTA DE DESIGNACIÓN DE COMITÉ EVALUADOR"</t>
        </r>
      </text>
    </comment>
    <comment ref="F51" authorId="0" shapeId="0" xr:uid="{F0377F9E-8628-46EF-9379-DDDE2F1CDD3B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con una "X" en la opcion que corresponda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lguzman</author>
  </authors>
  <commentList>
    <comment ref="A11" authorId="0" shapeId="0" xr:uid="{4A81A47B-75B3-44D4-9D5D-9BBE6513AD99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Diligencie el numero asignado al proceso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lguzman</author>
    <author>tc={2959BAC0-BD6F-4127-871B-61B37A916277}</author>
  </authors>
  <commentList>
    <comment ref="A11" authorId="0" shapeId="0" xr:uid="{44DE1595-4D1A-4A6F-ACBA-5011B355B7D5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numero asignado al proceso</t>
        </r>
      </text>
    </comment>
    <comment ref="G47" authorId="0" shapeId="0" xr:uid="{A4C32F97-A00E-4673-A41F-98730C688256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Diligencie con una "X" la casilla de acuerdo con el requisito</t>
        </r>
      </text>
    </comment>
    <comment ref="H55" authorId="0" shapeId="0" xr:uid="{9FB3EF08-8020-4031-A780-E2EA0CE4CB4B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numero de años o meses de experiencia certificada</t>
        </r>
      </text>
    </comment>
    <comment ref="H60" authorId="0" shapeId="0" xr:uid="{D5019CFB-D648-45E2-83F9-09448DB742B1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porcentaje de ejecucion del contrato certificado</t>
        </r>
      </text>
    </comment>
    <comment ref="A102" authorId="1" shapeId="0" xr:uid="{2959BAC0-BD6F-4127-871B-61B37A9162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aplica para SAMC, Licitación Pública, Concurso de méritos. En los otros casos, diligenciar una X en la casilla "NO APLICA".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lguzman</author>
  </authors>
  <commentList>
    <comment ref="L2" authorId="0" shapeId="0" xr:uid="{39ECCA94-5D97-452A-AC5A-BA8FE3F9D7D8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puntaje total</t>
        </r>
      </text>
    </comment>
    <comment ref="C4" authorId="0" shapeId="0" xr:uid="{7E353928-30DC-4229-BB4D-115BC2ECB6BA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criterio del factor</t>
        </r>
      </text>
    </comment>
    <comment ref="C5" authorId="0" shapeId="0" xr:uid="{E990DC52-C6B1-455E-B35C-C1903B20DAB6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puntaje que acredito el proponente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lguzman</author>
  </authors>
  <commentList>
    <comment ref="B14" authorId="0" shapeId="0" xr:uid="{C5639D65-33F8-4FB3-BAA8-CFD6F3BAEB01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el nombre del proponente</t>
        </r>
      </text>
    </comment>
    <comment ref="D14" authorId="0" shapeId="0" xr:uid="{FFB72503-9FC0-46B4-81A0-602D125B90B1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Diligenicar el valor de la oferta</t>
        </r>
      </text>
    </comment>
    <comment ref="G14" authorId="0" shapeId="0" xr:uid="{4DACC62A-5E22-490A-9E67-251BC1FA151B}">
      <text>
        <r>
          <rPr>
            <b/>
            <sz val="9"/>
            <color indexed="81"/>
            <rFont val="Tahoma"/>
            <charset val="1"/>
          </rPr>
          <t>lguzman:</t>
        </r>
        <r>
          <rPr>
            <sz val="9"/>
            <color indexed="81"/>
            <rFont val="Tahoma"/>
            <charset val="1"/>
          </rPr>
          <t xml:space="preserve">
Diligenciar con una "X" la casilla que corresponda</t>
        </r>
      </text>
    </comment>
  </commentList>
</comments>
</file>

<file path=xl/sharedStrings.xml><?xml version="1.0" encoding="utf-8"?>
<sst xmlns="http://schemas.openxmlformats.org/spreadsheetml/2006/main" count="431" uniqueCount="232">
  <si>
    <t>OFERTA ECONÓMICA</t>
  </si>
  <si>
    <t>INFORMACIÓN GENERAL</t>
  </si>
  <si>
    <t>Proponente:</t>
  </si>
  <si>
    <t>NIT</t>
  </si>
  <si>
    <t>Representante Legal:</t>
  </si>
  <si>
    <t>C.C.</t>
  </si>
  <si>
    <t xml:space="preserve">Dirección: </t>
  </si>
  <si>
    <t xml:space="preserve">Teléfono: </t>
  </si>
  <si>
    <t>Correo electrónico:</t>
  </si>
  <si>
    <t>Fecha - Hora:</t>
  </si>
  <si>
    <t>GARANTÍA DE SERIEDAD DE LA OFERTA</t>
  </si>
  <si>
    <t>CAPACIDAD JURÍDICA</t>
  </si>
  <si>
    <t>ITEM</t>
  </si>
  <si>
    <t>VERIFICACION DE REQUISITOS</t>
  </si>
  <si>
    <t>CUMPLE</t>
  </si>
  <si>
    <t>NO CUMPLE</t>
  </si>
  <si>
    <t xml:space="preserve">NO APLICA </t>
  </si>
  <si>
    <t>OBSERVACIONES</t>
  </si>
  <si>
    <t>Carta de presentación de la Propuesta y anexo de propuesta económica</t>
  </si>
  <si>
    <t>Certificado de existencia y Representación Legal</t>
  </si>
  <si>
    <t>Fotocopia de la cédula de ciudadanía del representante legal</t>
  </si>
  <si>
    <t>Registro Único Tributario</t>
  </si>
  <si>
    <t>Autorizaciones del representante legal por la junta directiva o junta de socios para contratar</t>
  </si>
  <si>
    <t>Carta de conformación de consorcios o uniones temporales</t>
  </si>
  <si>
    <t>Boletín de antecedentes fiscales expedido por la Contraloría General de la República</t>
  </si>
  <si>
    <t>Certificado de antecedentes disciplinarios expedido por la Procuraduría General de la Nación</t>
  </si>
  <si>
    <t>Certificado de antecedentes judiciales de la Policía Nacional</t>
  </si>
  <si>
    <t>Certificado de medidas correctivas de la Policía Nacional</t>
  </si>
  <si>
    <t>Certificado de pago de seguridad social y parafiscales</t>
  </si>
  <si>
    <t>CONCLUSIÓN CAPACIDAD JURÍDICA</t>
  </si>
  <si>
    <t>CONDICIONES DE EXPERIENCIA</t>
  </si>
  <si>
    <t>VERIFICACIÓN DE REQUISITOS</t>
  </si>
  <si>
    <t>NO APLICA</t>
  </si>
  <si>
    <t>Acreditación de criterios diferenciales</t>
  </si>
  <si>
    <t>MIPYME</t>
  </si>
  <si>
    <t>Sí/No</t>
  </si>
  <si>
    <t>Emprendimiento o empresa de mujeres</t>
  </si>
  <si>
    <t>1) Contrato</t>
  </si>
  <si>
    <t>Entidad contratante:</t>
  </si>
  <si>
    <t>Contratista:</t>
  </si>
  <si>
    <t>Plazo:</t>
  </si>
  <si>
    <t>Valor en pesos:</t>
  </si>
  <si>
    <t>Objeto:</t>
  </si>
  <si>
    <t>Ejecución:</t>
  </si>
  <si>
    <t>Documento que soporta la experiencia:</t>
  </si>
  <si>
    <t>Certificación contractual</t>
  </si>
  <si>
    <t>Observaciones</t>
  </si>
  <si>
    <t>2) Contrato</t>
  </si>
  <si>
    <t>3) Contrato</t>
  </si>
  <si>
    <t>Sumatoria del valor de ejecución</t>
  </si>
  <si>
    <t>Primer contrato</t>
  </si>
  <si>
    <t>Segundo contrato</t>
  </si>
  <si>
    <t>Tercer contrato</t>
  </si>
  <si>
    <t>TOTAL EN SMLMV</t>
  </si>
  <si>
    <t>CONCLUSIÓN EXPERIENCIA</t>
  </si>
  <si>
    <t>CAPACIDAD FINANCIERA Y ORGANIZACIONAL</t>
  </si>
  <si>
    <t>Aporte de los documentos financieros</t>
  </si>
  <si>
    <t>INFORME DE INDICADORES FINANCIEROS</t>
  </si>
  <si>
    <t>CAPACIDAD FINANCIERA</t>
  </si>
  <si>
    <t>ÍNDICE DE LIQUIDEZ</t>
  </si>
  <si>
    <t>ACTIVO CORRIENTE</t>
  </si>
  <si>
    <t>=</t>
  </si>
  <si>
    <t>PASIVO CORRIENTE</t>
  </si>
  <si>
    <t>ÍNDICE DE ENDEUDAMIENTO</t>
  </si>
  <si>
    <t>TOTAL PASIVO</t>
  </si>
  <si>
    <t>TOTAL ACTIVOS</t>
  </si>
  <si>
    <t xml:space="preserve"> </t>
  </si>
  <si>
    <t>ÍNDICE DE COBERTURA DE INTERESES</t>
  </si>
  <si>
    <t>UTILIDAD  OPERACIONAL</t>
  </si>
  <si>
    <t>GASTO DE INTERES</t>
  </si>
  <si>
    <t>CAPACIDAD ORGANIZACIONAL</t>
  </si>
  <si>
    <t>RENTABILIDAD SOBRE PATRIMONIO</t>
  </si>
  <si>
    <t>UTILIDAD OPERACIONAL</t>
  </si>
  <si>
    <t>PATRIMONIO</t>
  </si>
  <si>
    <t>RENTABILIDAD SOBRE ACTIVOS</t>
  </si>
  <si>
    <t>ACTIVO TOTAL</t>
  </si>
  <si>
    <t>CONCLUSIÓN INDICADORES DE CAPACIDAD FINANCIERA Y ORGANIZACIONAL</t>
  </si>
  <si>
    <t>CONCLUSIÓN REQUISITOS HABILITANTES</t>
  </si>
  <si>
    <t>HABILITADO</t>
  </si>
  <si>
    <t>NO HABILITADO</t>
  </si>
  <si>
    <t>OFERTA RECHAZADA</t>
  </si>
  <si>
    <t>Columna1</t>
  </si>
  <si>
    <t>OBJETO:</t>
  </si>
  <si>
    <t>CONSIDERACIONES GENERALES:</t>
  </si>
  <si>
    <t>Designación Comité de Evaluación:</t>
  </si>
  <si>
    <t>En oficio del</t>
  </si>
  <si>
    <t>se designó al equipo asesor evaluador del presente proceso</t>
  </si>
  <si>
    <t>notificación realizada a los profesionales:</t>
  </si>
  <si>
    <t>Rol jurídico</t>
  </si>
  <si>
    <t>Rol técnico</t>
  </si>
  <si>
    <t>Rol financiero</t>
  </si>
  <si>
    <t>Fecha de cierre:</t>
  </si>
  <si>
    <t>El día</t>
  </si>
  <si>
    <t>a las</t>
  </si>
  <si>
    <t xml:space="preserve">donde se constató el recibo de </t>
  </si>
  <si>
    <t xml:space="preserve">propuesta(s). </t>
  </si>
  <si>
    <t>incluidos impuestos y demás costos directos e indirectos inherentes a la celebración del</t>
  </si>
  <si>
    <t>CONTRATO</t>
  </si>
  <si>
    <t>Por lo anterior, se procede a evaluar las propuestas recibidas, que se relacionan a continuación:</t>
  </si>
  <si>
    <t>Modo de selección</t>
  </si>
  <si>
    <t>No. proceso</t>
  </si>
  <si>
    <t>objeto contractual</t>
  </si>
  <si>
    <t>fecha del informe</t>
  </si>
  <si>
    <t>hora</t>
  </si>
  <si>
    <t>El presupuesto oficial asignado por</t>
  </si>
  <si>
    <t>para el presente proceso, es la suma de:</t>
  </si>
  <si>
    <t>VERIFICACIÓN DE POSIBLES PRECIOS ARTIFICIALMENTE BAJOS Y
SU RESPECTIVA SOLICITUD DE ACLARACIÓN DE OFERTAS (SI APLICA)</t>
  </si>
  <si>
    <t>No.</t>
  </si>
  <si>
    <t>PROPONENTE</t>
  </si>
  <si>
    <t>SEÑAL DE ALERTA</t>
  </si>
  <si>
    <t>oferta - promedio</t>
  </si>
  <si>
    <t>(oferta - promedio)^2</t>
  </si>
  <si>
    <t>SUMATORIA OFERTAS (Σ)^2</t>
  </si>
  <si>
    <t>PRESUPUESTO OFICIAL</t>
  </si>
  <si>
    <t>DESVIACIÓN ESTÁNDAR (σ)</t>
  </si>
  <si>
    <t>VALOR DE ALERTA (≤ 80%)</t>
  </si>
  <si>
    <t>PROMEDIO (μ)</t>
  </si>
  <si>
    <t>Número de ofertas (n)</t>
  </si>
  <si>
    <t>MEDIANA</t>
  </si>
  <si>
    <t>VALOR MÍNIMO ACEPTABLE</t>
  </si>
  <si>
    <t>OFERTA</t>
  </si>
  <si>
    <t>SIN VERIFICAR POR MAYOR PRECIO</t>
  </si>
  <si>
    <t>EQUIPO EVALUADOR</t>
  </si>
  <si>
    <t>Nombre jurídico</t>
  </si>
  <si>
    <t>Nombre técnico</t>
  </si>
  <si>
    <t>Nombre financiero</t>
  </si>
  <si>
    <t>PANTALLAZO SECOP II CON OFERTAS</t>
  </si>
  <si>
    <t>UNIDAD ADMINISTRATIVA ESPECIAL CONTADURÍA GENERAL DE LA NACIÓN</t>
  </si>
  <si>
    <t>NIT. 830.025.406-6</t>
  </si>
  <si>
    <t>Numero  en letras de propuestas</t>
  </si>
  <si>
    <t>Numero</t>
  </si>
  <si>
    <t>Numero en letras del valor total del contrato</t>
  </si>
  <si>
    <t>Numero en letras del valor total del contrato reflejado en SMMLV</t>
  </si>
  <si>
    <t>Conforme a los principios del debido proceso, selección objetiva e imparcialidad, y el numeral 5 del Articulo 2.2.1.2.1.5.2. del Decreto 1082 de 2015, modificado por el Articulo 2 del Decreto 1860 de 2021, se procede a la evaluación de las ofertas en orden del menor precio.</t>
  </si>
  <si>
    <t>De conformidad con el Articulo 2.2.1.1.2.2.4 del Decreto 1082 de 2015, y la guía de precios artificialmente bajos de Colombia Compra Eficiente el valor de oferta de alerta para calcular un precio artificialmente bajo y con ello determinar el valor mínimo aceptable, será con valores menores al 80% del presupuesto oficial, es decir, un precio menor o igual a:</t>
  </si>
  <si>
    <t>Fotocopia Libreta militar</t>
  </si>
  <si>
    <t>Certificado de antecedentes por delitos sexuales cometidos contra menores de 18 años.</t>
  </si>
  <si>
    <t>Certificado de antecedentes conforme al Registro de Deudores Alimentarios Morosos - REDAM, como mecanismo de control creado por el Gobierno Nacional a través de la Ley 2097 de 2021</t>
  </si>
  <si>
    <t>Certificado de no estar incurso en inhabilidades o incompatibilidades</t>
  </si>
  <si>
    <t>Compromiso anticorrupción</t>
  </si>
  <si>
    <t>Reegistro Unico de Proponentes</t>
  </si>
  <si>
    <t>Registro SIIF</t>
  </si>
  <si>
    <t xml:space="preserve">Certificacion Bancaria </t>
  </si>
  <si>
    <t>Diligenciar las condiciones de experiencia establecidas en la Invitación Pública y/o Pliego de Condiciones.</t>
  </si>
  <si>
    <t>Resultados de la Evaluación Preliminar:</t>
  </si>
  <si>
    <t>Observaciones y subsanaciones presentadas:</t>
  </si>
  <si>
    <t>observacion al informe preliminar</t>
  </si>
  <si>
    <t>Ref. SECOP II</t>
  </si>
  <si>
    <t>SUB.</t>
  </si>
  <si>
    <t>OBSRV.</t>
  </si>
  <si>
    <t>FECHA Y HORA DE PRESENTACIÓN</t>
  </si>
  <si>
    <t>De conformidad con el pliego de condiciones a del proceso, y el Articulo 2.2.1.1.2.2.3 del Decreto 1082 de 2015 el equipo asesor evaluador procede nuevamente a evaluar las propuestas recibidas, dando respuesta a las observaciones presentadas al informe preliminar y verificando si los proponentes cuya oferta no fue rechazada y no quedaron habilitados realizaron las respectivas subsanaciones; y eventualmente, proceder a la calificación de los requisitos puntuables, si hubiere lugar.</t>
  </si>
  <si>
    <t>Diligenciar la fecha maxima para observar y/o subsanar</t>
  </si>
  <si>
    <t>X:00 p.m.,</t>
  </si>
  <si>
    <t>Diligenciar el numero en letras de las observaciones y/o subsanaciones recibidas</t>
  </si>
  <si>
    <t>Diligenciar la referencia del mensaje recibido a traves de SECOP II.</t>
  </si>
  <si>
    <t>Diligenciar la fecha</t>
  </si>
  <si>
    <t>Diligenciar la hora</t>
  </si>
  <si>
    <t>Por lo anterior, se procede a evaluar la subsanación de la propuesta recibida, la cual fue presentada en debida forma y dentro del término legal concedido para el efecto, según se relacionan a continuación:</t>
  </si>
  <si>
    <r>
      <t xml:space="preserve">De conformidad con el acápite XXXX de la (Invitación Pública y/o Pliego de Condiciones) se procedió a la verificación de posibles precios artificialmente bajos y debido a que se recibieron </t>
    </r>
    <r>
      <rPr>
        <sz val="11"/>
        <color rgb="FFFF0000"/>
        <rFont val="Verdana"/>
        <family val="2"/>
      </rPr>
      <t xml:space="preserve">(Diligenciar numero de ofertas) </t>
    </r>
    <r>
      <rPr>
        <sz val="11"/>
        <color theme="1"/>
        <rFont val="Verdana"/>
        <family val="2"/>
      </rPr>
      <t xml:space="preserve">ofertas es procedente la </t>
    </r>
    <r>
      <rPr>
        <sz val="11"/>
        <color rgb="FFFF0000"/>
        <rFont val="Verdana"/>
        <family val="2"/>
      </rPr>
      <t xml:space="preserve">(Diligenciar el metodo) </t>
    </r>
    <r>
      <rPr>
        <sz val="11"/>
        <color theme="1"/>
        <rFont val="Verdana"/>
        <family val="2"/>
      </rPr>
      <t>de conformidad con la Guía de Colombia Compra Eficiente para el efecto. En dicha comparación</t>
    </r>
    <r>
      <rPr>
        <sz val="11"/>
        <color rgb="FFFF0000"/>
        <rFont val="Verdana"/>
        <family val="2"/>
      </rPr>
      <t xml:space="preserve"> (ninguna o diligenciar de acuerdo al resultado)</t>
    </r>
    <r>
      <rPr>
        <sz val="11"/>
        <color theme="1"/>
        <rFont val="Verdana"/>
        <family val="2"/>
      </rPr>
      <t xml:space="preserve"> propuesta fue menor en un 20% o un mayor porcentaje al presupuesto oficial, es decir, menor al 80% del mismo. Por lo tanto, </t>
    </r>
    <r>
      <rPr>
        <sz val="11"/>
        <color rgb="FFFF0000"/>
        <rFont val="Verdana"/>
        <family val="2"/>
      </rPr>
      <t xml:space="preserve">(Resulto o no resultó) </t>
    </r>
    <r>
      <rPr>
        <sz val="11"/>
        <color theme="1"/>
        <rFont val="Verdana"/>
        <family val="2"/>
      </rPr>
      <t xml:space="preserve">necesario solicitar justificación a </t>
    </r>
    <r>
      <rPr>
        <sz val="11"/>
        <color rgb="FFFF0000"/>
        <rFont val="Verdana"/>
        <family val="2"/>
      </rPr>
      <t>(ninguna o diligenciar de acuerdo al resultado)</t>
    </r>
    <r>
      <rPr>
        <sz val="11"/>
        <color theme="1"/>
        <rFont val="Verdana"/>
        <family val="2"/>
      </rPr>
      <t xml:space="preserve"> proponente, y se procedió a evaluar las ofertas en el orden de menor precio.</t>
    </r>
  </si>
  <si>
    <r>
      <t xml:space="preserve">De conformidad con el Articulo 2.2.1.2.1.5.5 del Decreto 1082 de 2015, la entidad estatal es libre de exigir garantía de seriedad de la oferta en los procesos de mínima cuantía y en la Invitación Pública no se exigió.
</t>
    </r>
    <r>
      <rPr>
        <sz val="11"/>
        <color rgb="FFFF0000"/>
        <rFont val="Verdana"/>
        <family val="2"/>
      </rPr>
      <t xml:space="preserve">
Para las otras modalidades de seleccion, en las que se exige garantia de seriedad de la oferta deben colocar pantallazos de la poliza y la validacion en la pagina web oficial. </t>
    </r>
  </si>
  <si>
    <r>
      <t xml:space="preserve">Valor en </t>
    </r>
    <r>
      <rPr>
        <u/>
        <sz val="11"/>
        <color rgb="FFFF0000"/>
        <rFont val="Verdana"/>
        <family val="2"/>
      </rPr>
      <t>SMLMV 20__</t>
    </r>
  </si>
  <si>
    <r>
      <t>El Equipo Asesor Evaluador, después de haber revisado lo correspondiente a la verificación de los requisitos habilitantes establecidos en el</t>
    </r>
    <r>
      <rPr>
        <b/>
        <sz val="11"/>
        <rFont val="Verdana"/>
        <family val="2"/>
      </rPr>
      <t xml:space="preserve"> PROCESO DE </t>
    </r>
    <r>
      <rPr>
        <b/>
        <sz val="11"/>
        <color rgb="FFFF0000"/>
        <rFont val="Verdana"/>
        <family val="2"/>
      </rPr>
      <t>(Diligenciar la modalidad)</t>
    </r>
    <r>
      <rPr>
        <b/>
        <sz val="11"/>
        <rFont val="Verdana"/>
        <family val="2"/>
      </rPr>
      <t xml:space="preserve"> No. </t>
    </r>
    <r>
      <rPr>
        <b/>
        <sz val="11"/>
        <color rgb="FFFF0000"/>
        <rFont val="Verdana"/>
        <family val="2"/>
      </rPr>
      <t>(Diligenciar el numero del proceso)</t>
    </r>
    <r>
      <rPr>
        <sz val="11"/>
        <rFont val="Verdana"/>
        <family val="2"/>
      </rPr>
      <t xml:space="preserve">, informa al proponente que de conformidad con lo señalado en el cronograma del proceso, cuenta con un plazo establecido hasta el </t>
    </r>
    <r>
      <rPr>
        <b/>
        <u/>
        <sz val="11"/>
        <rFont val="Verdana"/>
        <family val="2"/>
      </rPr>
      <t>XX de XXXXXXX de 20XX a las X:00 p.m.</t>
    </r>
    <r>
      <rPr>
        <sz val="11"/>
        <rFont val="Verdana"/>
        <family val="2"/>
      </rPr>
      <t xml:space="preserve"> para presentar observaciones al informe de evaluación preliminar y allegar los documentos a través de los cuales se subsane (si aplica) lo atinente a cada uno de los requisitos habilitantes: capacidad jurídica, experiencia, capacidad financiera y organizacional, y aclare (si aplica) las observaciones respectivamente señaladas a lo largo del informe de evaluación de la propuesta presentada.</t>
    </r>
  </si>
  <si>
    <r>
      <t xml:space="preserve">El l Equipo Asesor Evaluador, después de haber revisado lo correspondiente a la verificación de los requisitos habilitantes establecidos en el Proceso de Selección  </t>
    </r>
    <r>
      <rPr>
        <sz val="11"/>
        <color rgb="FFFF0000"/>
        <rFont val="Verdana"/>
        <family val="2"/>
      </rPr>
      <t>(Diligenciar la modalidad) No. (Diligenciar el numero del proceso)</t>
    </r>
    <r>
      <rPr>
        <sz val="11"/>
        <color rgb="FF000000"/>
        <rFont val="Verdana"/>
        <family val="2"/>
      </rPr>
      <t xml:space="preserve">, informa a los proponente que de conformidad con lo señalado en el cronograma del proceso, cuenta con un plazo establecido hasta el día </t>
    </r>
    <r>
      <rPr>
        <sz val="11"/>
        <color rgb="FFFF0000"/>
        <rFont val="Verdana"/>
        <family val="2"/>
      </rPr>
      <t>XX de XXX de 202X a las X:00 p.m.</t>
    </r>
    <r>
      <rPr>
        <sz val="11"/>
        <color rgb="FF000000"/>
        <rFont val="Verdana"/>
        <family val="2"/>
      </rPr>
      <t xml:space="preserve"> para presentar observaciones al informe de evaluación preliminar y allegar los documentos a través de los cuales se subsane (si aplica) lo atinente a cada uno de los requisitos habilitantes y aclare (si aplica) las observaciones respectivamente señaladas a lo largo del informe de evaluación de la propuesta presentada.</t>
    </r>
  </si>
  <si>
    <t>JUSTIFICACIÓN</t>
  </si>
  <si>
    <t>PUNTOS</t>
  </si>
  <si>
    <t>EXPERIENCIA ADICIONAL DEL PROPONENTE</t>
  </si>
  <si>
    <t>EXPERIENCIA ADICIONAL DEL EQUIPO DE TRABAJO</t>
  </si>
  <si>
    <t>APOYO A LA INDUSTRIA NACIONAL</t>
  </si>
  <si>
    <t>VINCULACION DE PERSONAS CON DISCAPACIDAD</t>
  </si>
  <si>
    <t>Decreto 1860 de 2021, Artículo 2.2.1.2.4.2.15 – Criterios diferenciales para emprendimientos y empresas de mujeres en el sistema de compras públicas</t>
  </si>
  <si>
    <t>Decreto 1860 de 2021, Artículo 2.2.1.2.4.2.18. Criterios diferenciales para Mipyme en el sistema de compras públicas</t>
  </si>
  <si>
    <t>TOTAL PUNTAJE</t>
  </si>
  <si>
    <t>Diligenciar nombre del proponente</t>
  </si>
  <si>
    <t>Aplica para concurso de meritos</t>
  </si>
  <si>
    <t>FACTOR ECONOMICO</t>
  </si>
  <si>
    <t>Aplica para licitaciones públicas y concursos de méritos</t>
  </si>
  <si>
    <t>Aplica para concuros de metitos, licitacion publica,SAMC</t>
  </si>
  <si>
    <t>Aplica para licitacion publica y SAMC</t>
  </si>
  <si>
    <t>Aplica para licitación pública, selección abreviada de menor cuantía y concurso de méritos</t>
  </si>
  <si>
    <t>FACTOR TECNICO / CALIDAD</t>
  </si>
  <si>
    <t>PROCEDIMIENTO:</t>
  </si>
  <si>
    <t>FECHA DE APROBACIÓN:</t>
  </si>
  <si>
    <t>CÓDIGO:</t>
  </si>
  <si>
    <t>VERSIÓN:</t>
  </si>
  <si>
    <t>PROCESO :</t>
  </si>
  <si>
    <t>GESTIÓN ADMINISTRATIVA</t>
  </si>
  <si>
    <t>INFORME DE EVALUACIÓN PRELIMINAR O FINAL</t>
  </si>
  <si>
    <t>Contratación Pública SECOP II, se efectuó el cierre del proceso:</t>
  </si>
  <si>
    <t>conforme al cronograma señalado en la plataforma transaccional de</t>
  </si>
  <si>
    <t>Diligenciar la fecha de publicacion del informe preliminar</t>
  </si>
  <si>
    <t>se publicó el Informe de Evaluación Preliminar que arrojó los siguientes resultados:</t>
  </si>
  <si>
    <t xml:space="preserve">conforme al cronograma señalado en la plataforma transsaccional de </t>
  </si>
  <si>
    <t>constató el recibo de</t>
  </si>
  <si>
    <t xml:space="preserve"> Contratación Pública SECOP II, fecha límite de traslado para la presentación de observaciones al informe y subsanaciones de las ofertas, se </t>
  </si>
  <si>
    <t>Modalidad de selección</t>
  </si>
  <si>
    <t>Selección abreviada de menor cuantia</t>
  </si>
  <si>
    <t xml:space="preserve">Concurso de meritos </t>
  </si>
  <si>
    <t>Mínima cuantía</t>
  </si>
  <si>
    <t>Licitación Publica</t>
  </si>
  <si>
    <t>Definicion</t>
  </si>
  <si>
    <t>Diligenciamiento</t>
  </si>
  <si>
    <t>No. Proceso</t>
  </si>
  <si>
    <t>Debe diligenciar el numero asignado al proceso de contratacion</t>
  </si>
  <si>
    <t>Objeto</t>
  </si>
  <si>
    <t>Debe diligenciar el objeto del proceso</t>
  </si>
  <si>
    <t>Fecha del informe</t>
  </si>
  <si>
    <t xml:space="preserve">Esta fecha corresponde a la fecha de publicacion del informe de evaluacion </t>
  </si>
  <si>
    <t>fecha del oficio</t>
  </si>
  <si>
    <t>Fecha del oficio</t>
  </si>
  <si>
    <t>Esta fecha corresponde a la fecha de firma del formato MAN01-FOR36 "ACTA DE DESIGNACIÓN DE COMITÉ EVALUADOR"</t>
  </si>
  <si>
    <t>Diligencie el nombre completo del funcionario o contratista que evaluara el componente juridico</t>
  </si>
  <si>
    <t>Diligencie el nombre completo del funcionario o contratista que evaluara el componente tecnico</t>
  </si>
  <si>
    <t>Diligencie el nombre completo del funcionario o contratista que evaluara el componente financiero</t>
  </si>
  <si>
    <t>Fecha de cierre</t>
  </si>
  <si>
    <t>Diligencia la fecha del cronograma del proceso destinada para la recepcion de las propuestas</t>
  </si>
  <si>
    <t>fecha del cierre</t>
  </si>
  <si>
    <t>hora del cierre</t>
  </si>
  <si>
    <t>Hora del cierre</t>
  </si>
  <si>
    <t>Diligencia la hora en la que se cerro en plataforma la oportunidad de presentar propuestas dentro del proceso</t>
  </si>
  <si>
    <t>Debe tomar pantallazo de la plataforma SECOP II, denominado "LISTA DE OFERTAS"</t>
  </si>
  <si>
    <t>Diligenciar el valor del contrato</t>
  </si>
  <si>
    <r>
      <t>INFORME DE EVALUACIÓN</t>
    </r>
    <r>
      <rPr>
        <b/>
        <sz val="11"/>
        <color rgb="FFFF0000"/>
        <rFont val="Verdana"/>
        <family val="2"/>
      </rPr>
      <t xml:space="preserve"> FINAL</t>
    </r>
  </si>
  <si>
    <t xml:space="preserve">INFORME DE EVALUACIÓN </t>
  </si>
  <si>
    <t>INFORME DE EVALUACIÓN PRELIMINAR</t>
  </si>
  <si>
    <t>INFORME DE EVALUACIÓN  FINAL</t>
  </si>
  <si>
    <t>Portada Evaluacion</t>
  </si>
  <si>
    <t>MAN01-FOR06</t>
  </si>
  <si>
    <t>El Equipo Evaluador, después de haber revisado lo correspondiente a la verificación de los requisitos habilitantes jurídicos, técnicos, financieros y condiciones de experiencia establecidos en el PROCESO DE _______________ No. _____________________, informa a los oferentes que el proponente que se encuentra habilitado y además cuenta con la propuesta de menor precio (lit. 'c', núm.. 5, art. 2 Ley 1150 de 2007) es ______________________, identificado con _______________, representado legalmente por ______________, identificado(a) con C.C. _______________, por lo cual recomienda adjudicar el contrato aceptando su su oferta, la cual para todos los efectos constituiría el contrato (lit. 'd', num. 5, art. 2 Ley 1150 de 2007) de conformidad con lo señalado en la Invitación Pública del proceso.</t>
  </si>
  <si>
    <t>MANUAL DE CONTRATACIÓN</t>
  </si>
  <si>
    <t>1 DE 1</t>
  </si>
  <si>
    <t>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</si>
</sst>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&quot;$&quot;\ #,##0"/>
    <numFmt numFmtId="165" formatCode="d&quot; de &quot;mmmm&quot; de &quot;yyyy"/>
    <numFmt numFmtId="166" formatCode="&quot;$&quot;\ #,##0.00"/>
    <numFmt numFmtId="167" formatCode="[$-F400]h:mm:ss\ AM/PM"/>
    <numFmt numFmtId="168" formatCode="[$ $]#,##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u/>
      <sz val="11"/>
      <color theme="1"/>
      <name val="Verdana"/>
      <family val="2"/>
    </font>
    <font>
      <u/>
      <sz val="1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u/>
      <sz val="11"/>
      <color rgb="FFFF0000"/>
      <name val="Arial"/>
      <family val="2"/>
    </font>
    <font>
      <b/>
      <sz val="10"/>
      <color rgb="FFFF0000"/>
      <name val="Verdana"/>
      <family val="2"/>
    </font>
    <font>
      <i/>
      <sz val="11"/>
      <color theme="1"/>
      <name val="Arial"/>
      <family val="2"/>
    </font>
    <font>
      <u/>
      <sz val="11"/>
      <color rgb="FFFF0000"/>
      <name val="Verdana"/>
      <family val="2"/>
    </font>
    <font>
      <sz val="11"/>
      <color rgb="FFFF0000"/>
      <name val="Verdana"/>
      <family val="2"/>
    </font>
    <font>
      <b/>
      <sz val="24"/>
      <color rgb="FF000000"/>
      <name val="Verdana"/>
      <family val="2"/>
    </font>
    <font>
      <sz val="24"/>
      <color theme="1"/>
      <name val="Verdana"/>
      <family val="2"/>
    </font>
    <font>
      <sz val="24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trike/>
      <sz val="11"/>
      <color theme="1"/>
      <name val="Verdana"/>
      <family val="2"/>
    </font>
    <font>
      <u/>
      <sz val="11"/>
      <color theme="1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u/>
      <sz val="11"/>
      <color rgb="FF000000"/>
      <name val="Verdana"/>
      <family val="2"/>
    </font>
    <font>
      <b/>
      <sz val="14"/>
      <color rgb="FF00000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u/>
      <sz val="11"/>
      <name val="Verdana"/>
      <family val="2"/>
    </font>
    <font>
      <sz val="14"/>
      <color rgb="FF000000"/>
      <name val="Verdana"/>
      <family val="2"/>
    </font>
    <font>
      <sz val="10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F4CCCC"/>
      </patternFill>
    </fill>
    <fill>
      <patternFill patternType="solid">
        <fgColor rgb="FFAC75D5"/>
        <bgColor rgb="FFAC75D5"/>
      </patternFill>
    </fill>
    <fill>
      <patternFill patternType="solid">
        <fgColor rgb="FFF0D5F3"/>
        <bgColor rgb="FFF0D5F3"/>
      </patternFill>
    </fill>
    <fill>
      <patternFill patternType="solid">
        <fgColor rgb="FFCD74D6"/>
        <bgColor rgb="FFCD74D6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5" fillId="10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10" borderId="0" xfId="0" applyFont="1" applyFill="1" applyAlignment="1">
      <alignment vertical="center" wrapText="1"/>
    </xf>
    <xf numFmtId="3" fontId="13" fillId="0" borderId="0" xfId="0" applyNumberFormat="1" applyFont="1" applyAlignment="1">
      <alignment horizontal="center" vertical="center" wrapText="1"/>
    </xf>
    <xf numFmtId="168" fontId="13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8" fontId="3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1" fontId="37" fillId="0" borderId="0" xfId="0" applyNumberFormat="1" applyFont="1" applyAlignment="1">
      <alignment horizontal="center" vertical="center" wrapText="1"/>
    </xf>
    <xf numFmtId="166" fontId="36" fillId="0" borderId="5" xfId="0" applyNumberFormat="1" applyFont="1" applyBorder="1" applyAlignment="1">
      <alignment horizontal="right" vertical="center" wrapText="1"/>
    </xf>
    <xf numFmtId="4" fontId="37" fillId="0" borderId="5" xfId="0" applyNumberFormat="1" applyFont="1" applyBorder="1" applyAlignment="1">
      <alignment horizontal="right" vertical="center" wrapText="1"/>
    </xf>
    <xf numFmtId="166" fontId="36" fillId="0" borderId="23" xfId="0" applyNumberFormat="1" applyFont="1" applyBorder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0" fontId="36" fillId="0" borderId="10" xfId="0" applyFont="1" applyBorder="1" applyAlignment="1">
      <alignment vertical="center" wrapText="1"/>
    </xf>
    <xf numFmtId="0" fontId="37" fillId="0" borderId="22" xfId="0" applyFont="1" applyBorder="1" applyAlignment="1">
      <alignment horizontal="center" vertical="center" wrapText="1"/>
    </xf>
    <xf numFmtId="166" fontId="37" fillId="0" borderId="22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166" fontId="36" fillId="0" borderId="3" xfId="0" applyNumberFormat="1" applyFont="1" applyBorder="1" applyAlignment="1">
      <alignment horizontal="right" vertical="center" wrapText="1"/>
    </xf>
    <xf numFmtId="0" fontId="36" fillId="0" borderId="4" xfId="0" applyFont="1" applyBorder="1" applyAlignment="1">
      <alignment vertical="center" wrapText="1"/>
    </xf>
    <xf numFmtId="9" fontId="37" fillId="0" borderId="0" xfId="0" applyNumberFormat="1" applyFont="1" applyAlignment="1">
      <alignment horizontal="center" vertical="center" wrapText="1"/>
    </xf>
    <xf numFmtId="10" fontId="37" fillId="0" borderId="5" xfId="0" applyNumberFormat="1" applyFont="1" applyBorder="1" applyAlignment="1">
      <alignment horizontal="right" vertical="center" wrapText="1"/>
    </xf>
    <xf numFmtId="0" fontId="36" fillId="0" borderId="22" xfId="0" applyFont="1" applyBorder="1" applyAlignment="1">
      <alignment vertical="center" wrapText="1"/>
    </xf>
    <xf numFmtId="166" fontId="36" fillId="0" borderId="22" xfId="0" applyNumberFormat="1" applyFont="1" applyBorder="1" applyAlignment="1">
      <alignment vertical="center" wrapText="1"/>
    </xf>
    <xf numFmtId="0" fontId="36" fillId="0" borderId="22" xfId="0" applyFont="1" applyBorder="1" applyAlignment="1">
      <alignment horizontal="right" vertical="center" wrapText="1"/>
    </xf>
    <xf numFmtId="0" fontId="37" fillId="0" borderId="21" xfId="0" applyFont="1" applyBorder="1" applyAlignment="1">
      <alignment vertical="center" wrapText="1"/>
    </xf>
    <xf numFmtId="166" fontId="37" fillId="0" borderId="3" xfId="0" applyNumberFormat="1" applyFont="1" applyBorder="1" applyAlignment="1">
      <alignment horizontal="center" vertical="center" wrapText="1"/>
    </xf>
    <xf numFmtId="0" fontId="37" fillId="0" borderId="22" xfId="0" applyFont="1" applyBorder="1" applyAlignment="1">
      <alignment vertical="center" wrapText="1"/>
    </xf>
    <xf numFmtId="0" fontId="36" fillId="0" borderId="21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164" fontId="36" fillId="0" borderId="5" xfId="0" applyNumberFormat="1" applyFont="1" applyBorder="1" applyAlignment="1">
      <alignment horizontal="right" vertical="center" wrapText="1"/>
    </xf>
    <xf numFmtId="164" fontId="36" fillId="0" borderId="23" xfId="0" applyNumberFormat="1" applyFont="1" applyBorder="1" applyAlignment="1">
      <alignment horizontal="right" vertical="center" wrapText="1"/>
    </xf>
    <xf numFmtId="164" fontId="37" fillId="0" borderId="0" xfId="0" applyNumberFormat="1" applyFont="1" applyAlignment="1">
      <alignment horizontal="center" vertical="center" wrapText="1"/>
    </xf>
    <xf numFmtId="164" fontId="36" fillId="0" borderId="3" xfId="0" applyNumberFormat="1" applyFont="1" applyBorder="1" applyAlignment="1">
      <alignment horizontal="right" vertical="center" wrapText="1"/>
    </xf>
    <xf numFmtId="164" fontId="36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24" fillId="12" borderId="0" xfId="0" applyFont="1" applyFill="1" applyAlignment="1">
      <alignment vertical="center" wrapText="1"/>
    </xf>
    <xf numFmtId="0" fontId="22" fillId="12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9" fillId="15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8" fillId="0" borderId="24" xfId="0" applyFont="1" applyBorder="1"/>
    <xf numFmtId="0" fontId="11" fillId="0" borderId="24" xfId="0" applyFont="1" applyBorder="1" applyAlignment="1">
      <alignment vertical="center" wrapText="1"/>
    </xf>
    <xf numFmtId="0" fontId="3" fillId="14" borderId="24" xfId="0" applyFont="1" applyFill="1" applyBorder="1" applyAlignment="1">
      <alignment horizontal="center" vertical="center" wrapText="1"/>
    </xf>
    <xf numFmtId="168" fontId="11" fillId="0" borderId="24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8" fontId="11" fillId="0" borderId="8" xfId="0" applyNumberFormat="1" applyFont="1" applyBorder="1" applyAlignment="1">
      <alignment horizontal="center" vertical="center" wrapText="1"/>
    </xf>
    <xf numFmtId="168" fontId="7" fillId="0" borderId="24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8" fontId="13" fillId="0" borderId="8" xfId="0" applyNumberFormat="1" applyFont="1" applyBorder="1" applyAlignment="1">
      <alignment horizontal="center" vertical="center" wrapText="1"/>
    </xf>
    <xf numFmtId="168" fontId="7" fillId="0" borderId="8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/>
    </xf>
    <xf numFmtId="0" fontId="28" fillId="0" borderId="24" xfId="0" applyFont="1" applyBorder="1" applyAlignment="1">
      <alignment horizontal="center" vertical="center" wrapText="1"/>
    </xf>
    <xf numFmtId="0" fontId="34" fillId="0" borderId="24" xfId="0" applyFont="1" applyBorder="1"/>
    <xf numFmtId="0" fontId="29" fillId="0" borderId="24" xfId="0" applyFont="1" applyBorder="1" applyAlignment="1">
      <alignment vertical="center" wrapText="1"/>
    </xf>
    <xf numFmtId="0" fontId="34" fillId="0" borderId="36" xfId="0" applyFont="1" applyBorder="1"/>
    <xf numFmtId="0" fontId="28" fillId="0" borderId="24" xfId="0" applyFont="1" applyBorder="1"/>
    <xf numFmtId="0" fontId="29" fillId="0" borderId="24" xfId="0" applyFont="1" applyBorder="1"/>
    <xf numFmtId="2" fontId="28" fillId="0" borderId="34" xfId="0" applyNumberFormat="1" applyFont="1" applyBorder="1"/>
    <xf numFmtId="2" fontId="28" fillId="0" borderId="36" xfId="0" applyNumberFormat="1" applyFont="1" applyBorder="1"/>
    <xf numFmtId="0" fontId="11" fillId="0" borderId="24" xfId="0" applyFont="1" applyBorder="1" applyAlignment="1">
      <alignment horizontal="right" vertical="center" wrapText="1"/>
    </xf>
    <xf numFmtId="165" fontId="20" fillId="0" borderId="24" xfId="0" applyNumberFormat="1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6" borderId="26" xfId="0" applyFont="1" applyFill="1" applyBorder="1" applyAlignment="1">
      <alignment vertical="center" wrapText="1"/>
    </xf>
    <xf numFmtId="0" fontId="12" fillId="6" borderId="39" xfId="0" applyFont="1" applyFill="1" applyBorder="1" applyAlignment="1">
      <alignment vertical="center" wrapText="1"/>
    </xf>
    <xf numFmtId="0" fontId="12" fillId="6" borderId="38" xfId="0" applyFont="1" applyFill="1" applyBorder="1" applyAlignment="1">
      <alignment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11" fillId="14" borderId="24" xfId="0" applyFont="1" applyFill="1" applyBorder="1" applyAlignment="1">
      <alignment horizontal="center" vertical="center" wrapText="1"/>
    </xf>
    <xf numFmtId="0" fontId="7" fillId="14" borderId="24" xfId="0" applyFont="1" applyFill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 wrapText="1"/>
    </xf>
    <xf numFmtId="0" fontId="11" fillId="14" borderId="24" xfId="0" applyFont="1" applyFill="1" applyBorder="1" applyAlignment="1">
      <alignment vertical="center" wrapText="1"/>
    </xf>
    <xf numFmtId="0" fontId="40" fillId="14" borderId="24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29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 wrapText="1"/>
    </xf>
    <xf numFmtId="0" fontId="28" fillId="10" borderId="0" xfId="0" applyFont="1" applyFill="1" applyAlignment="1">
      <alignment vertical="center" wrapText="1"/>
    </xf>
    <xf numFmtId="0" fontId="29" fillId="12" borderId="0" xfId="0" applyFont="1" applyFill="1" applyAlignment="1">
      <alignment vertical="center" wrapText="1"/>
    </xf>
    <xf numFmtId="0" fontId="28" fillId="12" borderId="0" xfId="0" applyFont="1" applyFill="1" applyAlignment="1">
      <alignment vertical="center" wrapText="1"/>
    </xf>
    <xf numFmtId="0" fontId="11" fillId="12" borderId="0" xfId="0" applyFont="1" applyFill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5" fillId="10" borderId="25" xfId="0" applyFont="1" applyFill="1" applyBorder="1" applyAlignment="1">
      <alignment vertical="center" wrapText="1"/>
    </xf>
    <xf numFmtId="0" fontId="6" fillId="0" borderId="25" xfId="0" applyFont="1" applyBorder="1"/>
    <xf numFmtId="0" fontId="25" fillId="10" borderId="0" xfId="0" applyFont="1" applyFill="1" applyAlignment="1">
      <alignment vertical="center" wrapText="1"/>
    </xf>
    <xf numFmtId="0" fontId="26" fillId="0" borderId="0" xfId="0" applyFont="1"/>
    <xf numFmtId="0" fontId="29" fillId="10" borderId="0" xfId="0" applyFont="1" applyFill="1" applyAlignment="1">
      <alignment vertical="center" wrapText="1"/>
    </xf>
    <xf numFmtId="0" fontId="11" fillId="0" borderId="0" xfId="0" applyFont="1"/>
    <xf numFmtId="0" fontId="28" fillId="10" borderId="25" xfId="0" applyFont="1" applyFill="1" applyBorder="1" applyAlignment="1">
      <alignment vertical="center" wrapText="1"/>
    </xf>
    <xf numFmtId="0" fontId="8" fillId="0" borderId="25" xfId="0" applyFont="1" applyBorder="1"/>
    <xf numFmtId="0" fontId="28" fillId="10" borderId="26" xfId="0" applyFont="1" applyFill="1" applyBorder="1" applyAlignment="1">
      <alignment horizontal="left" vertical="center" wrapText="1"/>
    </xf>
    <xf numFmtId="0" fontId="28" fillId="10" borderId="0" xfId="0" applyFont="1" applyFill="1" applyAlignment="1">
      <alignment vertical="center" wrapText="1"/>
    </xf>
    <xf numFmtId="0" fontId="27" fillId="10" borderId="0" xfId="0" applyFont="1" applyFill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5" fillId="10" borderId="24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164" fontId="11" fillId="0" borderId="35" xfId="0" applyNumberFormat="1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16" borderId="24" xfId="0" applyFill="1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1" fillId="0" borderId="0" xfId="0" applyFont="1"/>
    <xf numFmtId="0" fontId="7" fillId="10" borderId="24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/>
    </xf>
    <xf numFmtId="0" fontId="8" fillId="0" borderId="24" xfId="0" applyFont="1" applyBorder="1"/>
    <xf numFmtId="0" fontId="11" fillId="10" borderId="24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wrapText="1"/>
    </xf>
    <xf numFmtId="0" fontId="8" fillId="5" borderId="24" xfId="0" applyFont="1" applyFill="1" applyBorder="1" applyAlignment="1">
      <alignment horizontal="center"/>
    </xf>
    <xf numFmtId="164" fontId="13" fillId="4" borderId="24" xfId="0" applyNumberFormat="1" applyFont="1" applyFill="1" applyBorder="1" applyAlignment="1">
      <alignment horizontal="center" vertical="center" wrapText="1"/>
    </xf>
    <xf numFmtId="2" fontId="21" fillId="11" borderId="24" xfId="0" applyNumberFormat="1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/>
    </xf>
    <xf numFmtId="0" fontId="21" fillId="5" borderId="35" xfId="0" applyFont="1" applyFill="1" applyBorder="1" applyAlignment="1">
      <alignment horizontal="center"/>
    </xf>
    <xf numFmtId="0" fontId="21" fillId="5" borderId="36" xfId="0" applyFont="1" applyFill="1" applyBorder="1" applyAlignment="1">
      <alignment horizontal="center"/>
    </xf>
    <xf numFmtId="166" fontId="20" fillId="0" borderId="24" xfId="0" applyNumberFormat="1" applyFont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0" borderId="24" xfId="0" applyFont="1" applyBorder="1"/>
    <xf numFmtId="0" fontId="20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4" xfId="0" applyFont="1" applyBorder="1"/>
    <xf numFmtId="14" fontId="11" fillId="0" borderId="24" xfId="0" applyNumberFormat="1" applyFont="1" applyBorder="1" applyAlignment="1">
      <alignment horizontal="center"/>
    </xf>
    <xf numFmtId="0" fontId="11" fillId="10" borderId="32" xfId="0" applyFont="1" applyFill="1" applyBorder="1" applyAlignment="1">
      <alignment horizontal="center" vertical="center" wrapText="1"/>
    </xf>
    <xf numFmtId="165" fontId="21" fillId="0" borderId="24" xfId="0" applyNumberFormat="1" applyFont="1" applyBorder="1" applyAlignment="1">
      <alignment horizontal="center" vertical="center" wrapText="1"/>
    </xf>
    <xf numFmtId="0" fontId="11" fillId="14" borderId="24" xfId="0" applyFont="1" applyFill="1" applyBorder="1" applyAlignment="1">
      <alignment horizontal="center" vertical="center" wrapText="1"/>
    </xf>
    <xf numFmtId="0" fontId="11" fillId="14" borderId="34" xfId="0" applyFont="1" applyFill="1" applyBorder="1" applyAlignment="1">
      <alignment horizontal="center" vertical="center" wrapText="1"/>
    </xf>
    <xf numFmtId="0" fontId="11" fillId="14" borderId="35" xfId="0" applyFont="1" applyFill="1" applyBorder="1" applyAlignment="1">
      <alignment horizontal="center" vertical="center" wrapText="1"/>
    </xf>
    <xf numFmtId="0" fontId="11" fillId="14" borderId="36" xfId="0" applyFont="1" applyFill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7" fillId="14" borderId="34" xfId="0" applyFont="1" applyFill="1" applyBorder="1" applyAlignment="1">
      <alignment horizontal="center" vertical="center" wrapText="1"/>
    </xf>
    <xf numFmtId="0" fontId="7" fillId="14" borderId="36" xfId="0" applyFont="1" applyFill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40" fillId="14" borderId="24" xfId="0" applyFont="1" applyFill="1" applyBorder="1" applyAlignment="1">
      <alignment horizontal="center" vertical="center" wrapText="1"/>
    </xf>
    <xf numFmtId="0" fontId="7" fillId="14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8" fillId="5" borderId="34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/>
    </xf>
    <xf numFmtId="0" fontId="11" fillId="10" borderId="30" xfId="0" applyFont="1" applyFill="1" applyBorder="1" applyAlignment="1">
      <alignment horizontal="center"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4" fontId="13" fillId="4" borderId="30" xfId="0" applyNumberFormat="1" applyFont="1" applyFill="1" applyBorder="1" applyAlignment="1">
      <alignment horizontal="center" vertical="center" wrapText="1"/>
    </xf>
    <xf numFmtId="164" fontId="13" fillId="4" borderId="26" xfId="0" applyNumberFormat="1" applyFont="1" applyFill="1" applyBorder="1" applyAlignment="1">
      <alignment horizontal="center" vertical="center" wrapText="1"/>
    </xf>
    <xf numFmtId="164" fontId="13" fillId="4" borderId="31" xfId="0" applyNumberFormat="1" applyFont="1" applyFill="1" applyBorder="1" applyAlignment="1">
      <alignment horizontal="center" vertical="center" wrapText="1"/>
    </xf>
    <xf numFmtId="164" fontId="13" fillId="4" borderId="33" xfId="0" applyNumberFormat="1" applyFont="1" applyFill="1" applyBorder="1" applyAlignment="1">
      <alignment horizontal="center" vertical="center" wrapText="1"/>
    </xf>
    <xf numFmtId="164" fontId="13" fillId="4" borderId="16" xfId="0" applyNumberFormat="1" applyFont="1" applyFill="1" applyBorder="1" applyAlignment="1">
      <alignment horizontal="center" vertical="center" wrapText="1"/>
    </xf>
    <xf numFmtId="164" fontId="13" fillId="4" borderId="17" xfId="0" applyNumberFormat="1" applyFont="1" applyFill="1" applyBorder="1" applyAlignment="1">
      <alignment horizontal="center" vertical="center" wrapText="1"/>
    </xf>
    <xf numFmtId="2" fontId="21" fillId="11" borderId="34" xfId="0" applyNumberFormat="1" applyFont="1" applyFill="1" applyBorder="1" applyAlignment="1">
      <alignment horizontal="center" vertical="center"/>
    </xf>
    <xf numFmtId="2" fontId="21" fillId="11" borderId="35" xfId="0" applyNumberFormat="1" applyFont="1" applyFill="1" applyBorder="1" applyAlignment="1">
      <alignment horizontal="center" vertical="center"/>
    </xf>
    <xf numFmtId="2" fontId="21" fillId="11" borderId="36" xfId="0" applyNumberFormat="1" applyFont="1" applyFill="1" applyBorder="1" applyAlignment="1">
      <alignment horizontal="center" vertical="center"/>
    </xf>
    <xf numFmtId="0" fontId="11" fillId="10" borderId="34" xfId="0" applyFont="1" applyFill="1" applyBorder="1" applyAlignment="1">
      <alignment horizontal="center" vertical="center" wrapText="1"/>
    </xf>
    <xf numFmtId="0" fontId="11" fillId="10" borderId="35" xfId="0" applyFont="1" applyFill="1" applyBorder="1" applyAlignment="1">
      <alignment horizontal="center" vertical="center" wrapText="1"/>
    </xf>
    <xf numFmtId="0" fontId="11" fillId="10" borderId="36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19" fillId="14" borderId="35" xfId="0" applyFont="1" applyFill="1" applyBorder="1" applyAlignment="1">
      <alignment horizontal="center" vertical="center" wrapText="1"/>
    </xf>
    <xf numFmtId="0" fontId="19" fillId="14" borderId="36" xfId="0" applyFont="1" applyFill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0" fontId="5" fillId="14" borderId="24" xfId="0" applyFont="1" applyFill="1" applyBorder="1" applyAlignment="1">
      <alignment horizontal="center" vertical="center" wrapText="1"/>
    </xf>
    <xf numFmtId="0" fontId="5" fillId="14" borderId="34" xfId="0" applyFont="1" applyFill="1" applyBorder="1" applyAlignment="1">
      <alignment horizontal="center" vertical="center" wrapText="1"/>
    </xf>
    <xf numFmtId="0" fontId="5" fillId="14" borderId="35" xfId="0" applyFont="1" applyFill="1" applyBorder="1" applyAlignment="1">
      <alignment horizontal="center" vertical="center" wrapText="1"/>
    </xf>
    <xf numFmtId="0" fontId="5" fillId="14" borderId="36" xfId="0" applyFont="1" applyFill="1" applyBorder="1" applyAlignment="1">
      <alignment horizontal="center" vertical="center" wrapText="1"/>
    </xf>
    <xf numFmtId="0" fontId="2" fillId="14" borderId="34" xfId="0" applyFont="1" applyFill="1" applyBorder="1" applyAlignment="1">
      <alignment horizontal="center" vertical="center" wrapText="1"/>
    </xf>
    <xf numFmtId="0" fontId="2" fillId="14" borderId="35" xfId="0" applyFont="1" applyFill="1" applyBorder="1" applyAlignment="1">
      <alignment horizontal="center" vertical="center" wrapText="1"/>
    </xf>
    <xf numFmtId="0" fontId="2" fillId="14" borderId="36" xfId="0" applyFont="1" applyFill="1" applyBorder="1" applyAlignment="1">
      <alignment horizontal="center" vertical="center" wrapText="1"/>
    </xf>
    <xf numFmtId="0" fontId="12" fillId="14" borderId="34" xfId="0" applyFont="1" applyFill="1" applyBorder="1" applyAlignment="1">
      <alignment horizontal="center" vertical="center" wrapText="1"/>
    </xf>
    <xf numFmtId="0" fontId="12" fillId="14" borderId="35" xfId="0" applyFont="1" applyFill="1" applyBorder="1" applyAlignment="1">
      <alignment horizontal="center" vertical="center" wrapText="1"/>
    </xf>
    <xf numFmtId="0" fontId="12" fillId="14" borderId="36" xfId="0" applyFont="1" applyFill="1" applyBorder="1" applyAlignment="1">
      <alignment horizontal="center" vertical="center" wrapText="1"/>
    </xf>
    <xf numFmtId="0" fontId="11" fillId="0" borderId="24" xfId="0" quotePrefix="1" applyFont="1" applyBorder="1" applyAlignment="1">
      <alignment horizontal="center"/>
    </xf>
    <xf numFmtId="168" fontId="11" fillId="0" borderId="34" xfId="0" applyNumberFormat="1" applyFont="1" applyBorder="1" applyAlignment="1">
      <alignment horizontal="center" vertical="center" wrapText="1"/>
    </xf>
    <xf numFmtId="168" fontId="11" fillId="0" borderId="35" xfId="0" applyNumberFormat="1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center" vertical="center" wrapText="1"/>
    </xf>
    <xf numFmtId="168" fontId="7" fillId="0" borderId="24" xfId="0" applyNumberFormat="1" applyFont="1" applyBorder="1" applyAlignment="1">
      <alignment horizontal="center" vertical="center" wrapText="1"/>
    </xf>
    <xf numFmtId="168" fontId="11" fillId="0" borderId="24" xfId="0" applyNumberFormat="1" applyFont="1" applyBorder="1" applyAlignment="1">
      <alignment horizontal="center" vertical="center" wrapText="1"/>
    </xf>
    <xf numFmtId="168" fontId="7" fillId="0" borderId="30" xfId="0" applyNumberFormat="1" applyFont="1" applyBorder="1" applyAlignment="1">
      <alignment horizontal="center" vertical="center" wrapText="1"/>
    </xf>
    <xf numFmtId="168" fontId="7" fillId="0" borderId="2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4" fontId="29" fillId="0" borderId="34" xfId="0" applyNumberFormat="1" applyFont="1" applyBorder="1" applyAlignment="1">
      <alignment horizontal="center" vertical="center" wrapText="1"/>
    </xf>
    <xf numFmtId="14" fontId="29" fillId="0" borderId="35" xfId="0" applyNumberFormat="1" applyFont="1" applyBorder="1" applyAlignment="1">
      <alignment horizontal="center" vertical="center" wrapText="1"/>
    </xf>
    <xf numFmtId="14" fontId="29" fillId="0" borderId="36" xfId="0" applyNumberFormat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8" fillId="0" borderId="2" xfId="0" applyFont="1" applyBorder="1"/>
    <xf numFmtId="0" fontId="11" fillId="0" borderId="30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13" borderId="24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4" fontId="11" fillId="0" borderId="24" xfId="1" applyNumberFormat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1" fillId="0" borderId="24" xfId="2" applyFont="1" applyBorder="1" applyAlignment="1">
      <alignment horizontal="center" vertical="center"/>
    </xf>
    <xf numFmtId="165" fontId="11" fillId="0" borderId="34" xfId="0" applyNumberFormat="1" applyFont="1" applyBorder="1" applyAlignment="1">
      <alignment horizontal="center" vertical="center"/>
    </xf>
    <xf numFmtId="165" fontId="11" fillId="0" borderId="35" xfId="0" applyNumberFormat="1" applyFont="1" applyBorder="1" applyAlignment="1">
      <alignment horizontal="center" vertical="center"/>
    </xf>
    <xf numFmtId="165" fontId="11" fillId="0" borderId="36" xfId="0" applyNumberFormat="1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13" borderId="34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7" fillId="13" borderId="36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2" fontId="29" fillId="0" borderId="24" xfId="0" applyNumberFormat="1" applyFont="1" applyBorder="1" applyAlignment="1">
      <alignment horizontal="center"/>
    </xf>
    <xf numFmtId="2" fontId="29" fillId="0" borderId="34" xfId="0" applyNumberFormat="1" applyFont="1" applyBorder="1" applyAlignment="1">
      <alignment horizontal="center"/>
    </xf>
    <xf numFmtId="2" fontId="29" fillId="0" borderId="36" xfId="0" applyNumberFormat="1" applyFont="1" applyBorder="1" applyAlignment="1">
      <alignment horizontal="center"/>
    </xf>
    <xf numFmtId="14" fontId="29" fillId="0" borderId="24" xfId="0" applyNumberFormat="1" applyFont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0" borderId="18" xfId="0" applyFont="1" applyBorder="1"/>
    <xf numFmtId="0" fontId="12" fillId="6" borderId="27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15" borderId="24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/>
    </xf>
    <xf numFmtId="14" fontId="11" fillId="0" borderId="24" xfId="0" applyNumberFormat="1" applyFont="1" applyBorder="1" applyAlignment="1">
      <alignment horizontal="center" vertical="center"/>
    </xf>
    <xf numFmtId="0" fontId="11" fillId="0" borderId="24" xfId="0" quotePrefix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14" fontId="11" fillId="0" borderId="34" xfId="0" applyNumberFormat="1" applyFont="1" applyBorder="1" applyAlignment="1">
      <alignment horizontal="center" vertical="center"/>
    </xf>
    <xf numFmtId="14" fontId="11" fillId="0" borderId="35" xfId="0" applyNumberFormat="1" applyFont="1" applyBorder="1" applyAlignment="1">
      <alignment horizontal="center" vertical="center"/>
    </xf>
    <xf numFmtId="14" fontId="11" fillId="0" borderId="36" xfId="0" applyNumberFormat="1" applyFont="1" applyBorder="1" applyAlignment="1">
      <alignment horizontal="center" vertical="center"/>
    </xf>
    <xf numFmtId="0" fontId="11" fillId="0" borderId="34" xfId="0" quotePrefix="1" applyFont="1" applyBorder="1" applyAlignment="1">
      <alignment horizontal="center" vertical="center"/>
    </xf>
    <xf numFmtId="0" fontId="11" fillId="0" borderId="36" xfId="0" quotePrefix="1" applyFont="1" applyBorder="1" applyAlignment="1">
      <alignment horizontal="center" vertical="center"/>
    </xf>
    <xf numFmtId="0" fontId="11" fillId="0" borderId="35" xfId="0" quotePrefix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19"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Verdana"/>
        <family val="2"/>
        <scheme val="none"/>
      </font>
    </dxf>
    <dxf>
      <font>
        <strike val="0"/>
        <outline val="0"/>
        <shadow val="0"/>
        <vertAlign val="baseline"/>
        <name val="Verdana"/>
        <family val="2"/>
        <scheme val="none"/>
      </font>
    </dxf>
    <dxf>
      <font>
        <strike val="0"/>
        <outline val="0"/>
        <shadow val="0"/>
        <vertAlign val="baseline"/>
        <name val="Verdana"/>
        <family val="2"/>
        <scheme val="none"/>
      </font>
    </dxf>
    <dxf>
      <font>
        <strike val="0"/>
        <outline val="0"/>
        <shadow val="0"/>
        <vertAlign val="baseline"/>
        <name val="Verdana"/>
        <family val="2"/>
        <scheme val="none"/>
      </font>
    </dxf>
    <dxf>
      <font>
        <strike val="0"/>
        <outline val="0"/>
        <shadow val="0"/>
        <vertAlign val="baseline"/>
        <name val="Verdana"/>
        <family val="2"/>
        <scheme val="none"/>
      </font>
    </dxf>
    <dxf>
      <font>
        <strike val="0"/>
        <outline val="0"/>
        <shadow val="0"/>
        <vertAlign val="baseline"/>
        <name val="Verdana"/>
        <family val="2"/>
        <scheme val="none"/>
      </font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0</xdr:rowOff>
    </xdr:from>
    <xdr:to>
      <xdr:col>8</xdr:col>
      <xdr:colOff>609600</xdr:colOff>
      <xdr:row>0</xdr:row>
      <xdr:rowOff>963930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14D10-CC39-9F85-946D-9794A29C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0"/>
          <a:ext cx="6010275" cy="963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8</xdr:col>
      <xdr:colOff>742950</xdr:colOff>
      <xdr:row>1</xdr:row>
      <xdr:rowOff>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26F6F3-6341-4988-9987-DE53E3C1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0"/>
          <a:ext cx="6000750" cy="963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9</xdr:col>
      <xdr:colOff>47625</xdr:colOff>
      <xdr:row>1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1C5EDA-3D60-46E8-8F98-B87970A37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8575"/>
          <a:ext cx="6057900" cy="9639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28575</xdr:rowOff>
    </xdr:from>
    <xdr:to>
      <xdr:col>9</xdr:col>
      <xdr:colOff>190500</xdr:colOff>
      <xdr:row>1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CD044C-261E-4E30-BE4B-B11FD24A0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28575"/>
          <a:ext cx="6057900" cy="9639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0</xdr:rowOff>
    </xdr:from>
    <xdr:to>
      <xdr:col>8</xdr:col>
      <xdr:colOff>381000</xdr:colOff>
      <xdr:row>1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622256-2698-4008-837E-7CAD9BAD7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0"/>
          <a:ext cx="5581650" cy="9639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0</xdr:rowOff>
    </xdr:from>
    <xdr:to>
      <xdr:col>8</xdr:col>
      <xdr:colOff>438150</xdr:colOff>
      <xdr:row>0</xdr:row>
      <xdr:rowOff>963930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60831A-8C86-45AD-8C61-75A12FDA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0"/>
          <a:ext cx="5581650" cy="9639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izeth Carolina Guzman García" id="{C37EF4BE-18DE-41EC-9142-A45A727D275D}" userId="S::lguzman@contaduria.gov.co::3da2e94b-3c63-4fc3-9faa-c01f10c5c7b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503D2C-BA00-4725-AAF9-F296C89296E6}" name="Tabla14" displayName="Tabla14" ref="L7:L11" totalsRowShown="0" headerRowDxfId="18" dataDxfId="17">
  <autoFilter ref="L7:L11" xr:uid="{00000000-0009-0000-0100-000001000000}"/>
  <tableColumns count="1">
    <tableColumn id="1" xr3:uid="{F7342E31-9EE3-49E9-B50E-F1039FB27FF6}" name="Columna1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L7:L11" totalsRowShown="0" headerRowDxfId="15" dataDxfId="14">
  <autoFilter ref="L7:L11" xr:uid="{00000000-0009-0000-0100-000001000000}"/>
  <tableColumns count="1">
    <tableColumn id="1" xr3:uid="{00000000-0010-0000-0000-000001000000}" name="Columna1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L28:L32" totalsRowShown="0" headerRowDxfId="12" dataDxfId="11">
  <autoFilter ref="L28:L32" xr:uid="{00000000-0009-0000-0100-000002000000}"/>
  <tableColumns count="1">
    <tableColumn id="1" xr3:uid="{00000000-0010-0000-0100-000001000000}" name="Columna1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2" dT="2024-04-24T20:08:10.53" personId="{C37EF4BE-18DE-41EC-9142-A45A727D275D}" id="{2959BAC0-BD6F-4127-871B-61B37A916277}">
    <text>Solo aplica para SAMC, Licitación Pública, Concurso de méritos. En los otros casos, diligenciar una X en la casilla "NO APLICA".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table" Target="../tables/table3.xm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4.xml"/><Relationship Id="rId4" Type="http://schemas.openxmlformats.org/officeDocument/2006/relationships/vmlDrawing" Target="../drawings/vmlDrawing8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11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4228-755C-4780-A89C-1E167A55EFE4}">
  <dimension ref="C2:E6"/>
  <sheetViews>
    <sheetView workbookViewId="0">
      <selection activeCell="E19" sqref="E19"/>
    </sheetView>
  </sheetViews>
  <sheetFormatPr baseColWidth="10" defaultRowHeight="15" x14ac:dyDescent="0.25"/>
  <cols>
    <col min="3" max="3" width="33.5703125" customWidth="1"/>
    <col min="5" max="5" width="35.85546875" bestFit="1" customWidth="1"/>
  </cols>
  <sheetData>
    <row r="2" spans="3:5" x14ac:dyDescent="0.25">
      <c r="C2" s="118" t="s">
        <v>195</v>
      </c>
      <c r="E2" s="117" t="s">
        <v>223</v>
      </c>
    </row>
    <row r="3" spans="3:5" ht="30" x14ac:dyDescent="0.25">
      <c r="C3" s="118" t="s">
        <v>196</v>
      </c>
      <c r="E3" s="117" t="s">
        <v>224</v>
      </c>
    </row>
    <row r="4" spans="3:5" x14ac:dyDescent="0.25">
      <c r="C4" s="118" t="s">
        <v>197</v>
      </c>
      <c r="E4" s="117" t="s">
        <v>225</v>
      </c>
    </row>
    <row r="5" spans="3:5" x14ac:dyDescent="0.25">
      <c r="C5" s="118" t="s">
        <v>198</v>
      </c>
    </row>
    <row r="6" spans="3:5" x14ac:dyDescent="0.25">
      <c r="C6" s="118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4C32-16B2-4086-A092-74DC7B4D70A4}">
  <dimension ref="A1:P24"/>
  <sheetViews>
    <sheetView workbookViewId="0">
      <selection activeCell="K25" sqref="K25"/>
    </sheetView>
  </sheetViews>
  <sheetFormatPr baseColWidth="10" defaultRowHeight="15" x14ac:dyDescent="0.25"/>
  <sheetData>
    <row r="1" spans="1:16" x14ac:dyDescent="0.25">
      <c r="A1" s="158" t="s">
        <v>226</v>
      </c>
      <c r="B1" s="158"/>
      <c r="C1" s="158"/>
      <c r="D1" s="158"/>
      <c r="E1" s="158"/>
      <c r="F1" s="158"/>
    </row>
    <row r="2" spans="1:16" x14ac:dyDescent="0.25">
      <c r="A2" s="156" t="s">
        <v>200</v>
      </c>
      <c r="B2" s="156"/>
      <c r="C2" s="156" t="s">
        <v>201</v>
      </c>
      <c r="D2" s="156"/>
      <c r="E2" s="156"/>
      <c r="F2" s="156"/>
    </row>
    <row r="3" spans="1:16" x14ac:dyDescent="0.25">
      <c r="A3" s="159" t="s">
        <v>202</v>
      </c>
      <c r="B3" s="159"/>
      <c r="C3" s="159" t="s">
        <v>203</v>
      </c>
      <c r="D3" s="159"/>
      <c r="E3" s="159"/>
      <c r="F3" s="159"/>
    </row>
    <row r="4" spans="1:16" ht="14.25" customHeight="1" x14ac:dyDescent="0.25">
      <c r="A4" s="159" t="s">
        <v>204</v>
      </c>
      <c r="B4" s="159"/>
      <c r="C4" s="159" t="s">
        <v>205</v>
      </c>
      <c r="D4" s="159"/>
      <c r="E4" s="159"/>
      <c r="F4" s="159"/>
    </row>
    <row r="5" spans="1:16" ht="29.25" customHeight="1" x14ac:dyDescent="0.25">
      <c r="A5" s="159" t="s">
        <v>206</v>
      </c>
      <c r="B5" s="159"/>
      <c r="C5" s="159" t="s">
        <v>207</v>
      </c>
      <c r="D5" s="159"/>
      <c r="E5" s="159"/>
      <c r="F5" s="159"/>
    </row>
    <row r="6" spans="1:16" ht="32.25" customHeight="1" x14ac:dyDescent="0.25">
      <c r="A6" s="159" t="s">
        <v>209</v>
      </c>
      <c r="B6" s="159"/>
      <c r="C6" s="159" t="s">
        <v>210</v>
      </c>
      <c r="D6" s="159"/>
      <c r="E6" s="159"/>
      <c r="F6" s="159"/>
    </row>
    <row r="7" spans="1:16" ht="41.25" customHeight="1" x14ac:dyDescent="0.25">
      <c r="A7" s="159" t="s">
        <v>123</v>
      </c>
      <c r="B7" s="159"/>
      <c r="C7" s="159" t="s">
        <v>211</v>
      </c>
      <c r="D7" s="159"/>
      <c r="E7" s="159"/>
      <c r="F7" s="159"/>
    </row>
    <row r="8" spans="1:16" ht="35.25" customHeight="1" x14ac:dyDescent="0.25">
      <c r="A8" s="159" t="s">
        <v>124</v>
      </c>
      <c r="B8" s="159"/>
      <c r="C8" s="159" t="s">
        <v>212</v>
      </c>
      <c r="D8" s="159"/>
      <c r="E8" s="159"/>
      <c r="F8" s="159"/>
    </row>
    <row r="9" spans="1:16" ht="27.75" customHeight="1" x14ac:dyDescent="0.25">
      <c r="A9" s="159" t="s">
        <v>125</v>
      </c>
      <c r="B9" s="159"/>
      <c r="C9" s="159" t="s">
        <v>213</v>
      </c>
      <c r="D9" s="159"/>
      <c r="E9" s="159"/>
      <c r="F9" s="159"/>
    </row>
    <row r="10" spans="1:16" ht="38.25" customHeight="1" x14ac:dyDescent="0.25">
      <c r="A10" s="159" t="s">
        <v>214</v>
      </c>
      <c r="B10" s="159"/>
      <c r="C10" s="159" t="s">
        <v>215</v>
      </c>
      <c r="D10" s="159"/>
      <c r="E10" s="159"/>
      <c r="F10" s="159"/>
    </row>
    <row r="11" spans="1:16" ht="42" customHeight="1" x14ac:dyDescent="0.25">
      <c r="A11" s="159" t="s">
        <v>218</v>
      </c>
      <c r="B11" s="159"/>
      <c r="C11" s="159" t="s">
        <v>219</v>
      </c>
      <c r="D11" s="159"/>
      <c r="E11" s="159"/>
      <c r="F11" s="159"/>
    </row>
    <row r="12" spans="1:16" ht="33" customHeight="1" x14ac:dyDescent="0.25">
      <c r="A12" s="159" t="s">
        <v>126</v>
      </c>
      <c r="B12" s="159"/>
      <c r="C12" s="159" t="s">
        <v>220</v>
      </c>
      <c r="D12" s="159"/>
      <c r="E12" s="159"/>
      <c r="F12" s="159"/>
      <c r="M12" s="160"/>
      <c r="N12" s="161"/>
      <c r="O12" s="161"/>
      <c r="P12" s="161"/>
    </row>
    <row r="13" spans="1:16" x14ac:dyDescent="0.25">
      <c r="A13" s="155"/>
      <c r="B13" s="155"/>
      <c r="C13" s="155"/>
      <c r="D13" s="155"/>
      <c r="E13" s="155"/>
      <c r="F13" s="155"/>
      <c r="M13" s="160"/>
      <c r="N13" s="161"/>
      <c r="O13" s="161"/>
      <c r="P13" s="161"/>
    </row>
    <row r="14" spans="1:16" x14ac:dyDescent="0.25">
      <c r="A14" s="157"/>
      <c r="B14" s="157"/>
      <c r="C14" s="155"/>
      <c r="D14" s="155"/>
      <c r="E14" s="155"/>
      <c r="F14" s="155"/>
      <c r="M14" s="160"/>
      <c r="N14" s="160"/>
      <c r="O14" s="160"/>
      <c r="P14" s="160"/>
    </row>
    <row r="15" spans="1:16" x14ac:dyDescent="0.25">
      <c r="A15" s="157"/>
      <c r="B15" s="157"/>
      <c r="C15" s="155"/>
      <c r="D15" s="155"/>
      <c r="E15" s="155"/>
      <c r="F15" s="155"/>
    </row>
    <row r="16" spans="1:16" x14ac:dyDescent="0.25">
      <c r="A16" s="157"/>
      <c r="B16" s="157"/>
      <c r="C16" s="155"/>
      <c r="D16" s="155"/>
      <c r="E16" s="155"/>
      <c r="F16" s="155"/>
    </row>
    <row r="17" spans="1:6" x14ac:dyDescent="0.25">
      <c r="A17" s="157"/>
      <c r="B17" s="157"/>
      <c r="C17" s="155"/>
      <c r="D17" s="155"/>
      <c r="E17" s="155"/>
      <c r="F17" s="155"/>
    </row>
    <row r="18" spans="1:6" x14ac:dyDescent="0.25">
      <c r="A18" s="157"/>
      <c r="B18" s="157"/>
      <c r="C18" s="155"/>
      <c r="D18" s="155"/>
      <c r="E18" s="155"/>
      <c r="F18" s="155"/>
    </row>
    <row r="19" spans="1:6" x14ac:dyDescent="0.25">
      <c r="A19" s="157"/>
      <c r="B19" s="157"/>
      <c r="C19" s="155"/>
      <c r="D19" s="155"/>
      <c r="E19" s="155"/>
      <c r="F19" s="155"/>
    </row>
    <row r="20" spans="1:6" x14ac:dyDescent="0.25">
      <c r="A20" s="157"/>
      <c r="B20" s="157"/>
      <c r="C20" s="155"/>
      <c r="D20" s="155"/>
      <c r="E20" s="155"/>
      <c r="F20" s="155"/>
    </row>
    <row r="21" spans="1:6" x14ac:dyDescent="0.25">
      <c r="A21" s="157"/>
      <c r="B21" s="157"/>
      <c r="C21" s="155"/>
      <c r="D21" s="155"/>
      <c r="E21" s="155"/>
      <c r="F21" s="155"/>
    </row>
    <row r="22" spans="1:6" x14ac:dyDescent="0.25">
      <c r="A22" s="157"/>
      <c r="B22" s="157"/>
      <c r="C22" s="155"/>
      <c r="D22" s="155"/>
      <c r="E22" s="155"/>
      <c r="F22" s="155"/>
    </row>
    <row r="23" spans="1:6" x14ac:dyDescent="0.25">
      <c r="A23" s="157"/>
      <c r="B23" s="157"/>
      <c r="C23" s="155"/>
      <c r="D23" s="155"/>
      <c r="E23" s="155"/>
      <c r="F23" s="155"/>
    </row>
    <row r="24" spans="1:6" x14ac:dyDescent="0.25">
      <c r="A24" s="157"/>
      <c r="B24" s="157"/>
      <c r="C24" s="155"/>
      <c r="D24" s="155"/>
      <c r="E24" s="155"/>
      <c r="F24" s="155"/>
    </row>
  </sheetData>
  <mergeCells count="50">
    <mergeCell ref="M12:P12"/>
    <mergeCell ref="M13:P13"/>
    <mergeCell ref="M14:P14"/>
    <mergeCell ref="A9:B9"/>
    <mergeCell ref="A10:B10"/>
    <mergeCell ref="A11:B11"/>
    <mergeCell ref="A13:B13"/>
    <mergeCell ref="C12:F12"/>
    <mergeCell ref="C13:F13"/>
    <mergeCell ref="C14:F14"/>
    <mergeCell ref="A23:B23"/>
    <mergeCell ref="A24:B24"/>
    <mergeCell ref="A12:B12"/>
    <mergeCell ref="A14:B14"/>
    <mergeCell ref="A15:B15"/>
    <mergeCell ref="A16:B16"/>
    <mergeCell ref="A17:B17"/>
    <mergeCell ref="A18:B18"/>
    <mergeCell ref="A1:F1"/>
    <mergeCell ref="C8:F8"/>
    <mergeCell ref="C9:F9"/>
    <mergeCell ref="C10:F10"/>
    <mergeCell ref="C11:F11"/>
    <mergeCell ref="A7:B7"/>
    <mergeCell ref="A8:B8"/>
    <mergeCell ref="C7:F7"/>
    <mergeCell ref="C4:F4"/>
    <mergeCell ref="C5:F5"/>
    <mergeCell ref="C6:F6"/>
    <mergeCell ref="A4:B4"/>
    <mergeCell ref="A5:B5"/>
    <mergeCell ref="A6:B6"/>
    <mergeCell ref="A3:B3"/>
    <mergeCell ref="C3:F3"/>
    <mergeCell ref="C23:F23"/>
    <mergeCell ref="C24:F24"/>
    <mergeCell ref="A2:B2"/>
    <mergeCell ref="C2:F2"/>
    <mergeCell ref="C20:F20"/>
    <mergeCell ref="C21:F21"/>
    <mergeCell ref="C22:F22"/>
    <mergeCell ref="C15:F15"/>
    <mergeCell ref="C16:F16"/>
    <mergeCell ref="C17:F17"/>
    <mergeCell ref="C18:F18"/>
    <mergeCell ref="C19:F19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88C2-E170-481E-870C-C9956B8DA2B9}">
  <dimension ref="A1:AD1002"/>
  <sheetViews>
    <sheetView view="pageLayout" zoomScaleNormal="100" workbookViewId="0">
      <selection activeCell="A3" sqref="A3:C3"/>
    </sheetView>
  </sheetViews>
  <sheetFormatPr baseColWidth="10" defaultColWidth="14.42578125" defaultRowHeight="14.25" x14ac:dyDescent="0.2"/>
  <cols>
    <col min="1" max="1" width="15.28515625" style="1" customWidth="1"/>
    <col min="2" max="2" width="13" style="1" customWidth="1"/>
    <col min="3" max="3" width="14" style="1" customWidth="1"/>
    <col min="4" max="4" width="10.140625" style="1" customWidth="1"/>
    <col min="5" max="5" width="13.7109375" style="1" customWidth="1"/>
    <col min="6" max="6" width="13.5703125" style="1" customWidth="1"/>
    <col min="7" max="7" width="11.140625" style="1" customWidth="1"/>
    <col min="8" max="8" width="12.28515625" style="1" customWidth="1"/>
    <col min="9" max="9" width="11.140625" style="1" customWidth="1"/>
    <col min="10" max="10" width="10.28515625" style="1" customWidth="1"/>
    <col min="11" max="11" width="9.85546875" style="1" customWidth="1"/>
    <col min="12" max="12" width="17.140625" style="1" hidden="1" customWidth="1"/>
    <col min="13" max="13" width="40.140625" style="1" customWidth="1"/>
    <col min="14" max="30" width="10.7109375" style="1" customWidth="1"/>
    <col min="31" max="16384" width="14.42578125" style="1"/>
  </cols>
  <sheetData>
    <row r="1" spans="1:30" ht="76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30" ht="15" customHeight="1" x14ac:dyDescent="0.2">
      <c r="A2" s="122" t="s">
        <v>187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30" ht="15" customHeight="1" x14ac:dyDescent="0.2">
      <c r="A3" s="121" t="s">
        <v>185</v>
      </c>
      <c r="B3" s="121"/>
      <c r="C3" s="121"/>
      <c r="D3" s="120" t="s">
        <v>186</v>
      </c>
      <c r="E3" s="120"/>
      <c r="F3" s="120"/>
      <c r="G3" s="120"/>
      <c r="H3" s="120"/>
      <c r="I3" s="120"/>
      <c r="J3" s="120"/>
      <c r="K3" s="120"/>
    </row>
    <row r="4" spans="1:30" ht="15" customHeight="1" x14ac:dyDescent="0.2">
      <c r="A4" s="121" t="s">
        <v>181</v>
      </c>
      <c r="B4" s="121"/>
      <c r="C4" s="121"/>
      <c r="D4" s="120" t="s">
        <v>229</v>
      </c>
      <c r="E4" s="120"/>
      <c r="F4" s="120"/>
      <c r="G4" s="120"/>
      <c r="H4" s="120"/>
      <c r="I4" s="120"/>
      <c r="J4" s="120"/>
      <c r="K4" s="120"/>
    </row>
    <row r="5" spans="1:30" ht="15" customHeight="1" x14ac:dyDescent="0.2">
      <c r="A5" s="121" t="s">
        <v>182</v>
      </c>
      <c r="B5" s="121"/>
      <c r="C5" s="121"/>
      <c r="D5" s="121" t="s">
        <v>183</v>
      </c>
      <c r="E5" s="121"/>
      <c r="F5" s="121"/>
      <c r="G5" s="121" t="s">
        <v>184</v>
      </c>
      <c r="H5" s="121"/>
      <c r="I5" s="121"/>
      <c r="J5" s="121" t="s">
        <v>231</v>
      </c>
      <c r="K5" s="121"/>
    </row>
    <row r="6" spans="1:30" ht="15" customHeight="1" x14ac:dyDescent="0.2">
      <c r="A6" s="182">
        <v>46206</v>
      </c>
      <c r="B6" s="182"/>
      <c r="C6" s="182"/>
      <c r="D6" s="241" t="s">
        <v>227</v>
      </c>
      <c r="E6" s="241"/>
      <c r="F6" s="241"/>
      <c r="G6" s="234">
        <v>5</v>
      </c>
      <c r="H6" s="234"/>
      <c r="I6" s="234"/>
      <c r="J6" s="234" t="s">
        <v>230</v>
      </c>
      <c r="K6" s="234"/>
    </row>
    <row r="7" spans="1:30" ht="7.5" customHeight="1" x14ac:dyDescent="0.2">
      <c r="A7" s="183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" t="s">
        <v>81</v>
      </c>
    </row>
    <row r="8" spans="1:30" ht="30" customHeight="1" x14ac:dyDescent="0.2">
      <c r="A8" s="137" t="s">
        <v>127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" t="s">
        <v>78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4.25" customHeight="1" x14ac:dyDescent="0.2">
      <c r="A9" s="138" t="s">
        <v>128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" t="s">
        <v>79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7.75" customHeight="1" x14ac:dyDescent="0.2">
      <c r="A10" s="162" t="s">
        <v>225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" t="s">
        <v>80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4.25" customHeight="1" x14ac:dyDescent="0.2">
      <c r="A11" s="140" t="s">
        <v>99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" t="s">
        <v>32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4.25" customHeight="1" x14ac:dyDescent="0.2">
      <c r="A12" s="140" t="s">
        <v>100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4.25" customHeight="1" x14ac:dyDescent="0.2">
      <c r="A13" s="163" t="s">
        <v>82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4.25" customHeight="1" x14ac:dyDescent="0.2">
      <c r="A14" s="180" t="s">
        <v>101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4.25" customHeight="1" x14ac:dyDescent="0.2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4.25" customHeight="1" x14ac:dyDescent="0.2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4.25" customHeight="1" x14ac:dyDescent="0.2">
      <c r="A17" s="184" t="s">
        <v>102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4.25" customHeight="1" x14ac:dyDescent="0.2">
      <c r="A18" s="137" t="s">
        <v>83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4.25" customHeight="1" x14ac:dyDescent="0.2">
      <c r="A19" s="177" t="s">
        <v>84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4.25" customHeight="1" x14ac:dyDescent="0.2">
      <c r="A20" s="86" t="s">
        <v>85</v>
      </c>
      <c r="B20" s="87" t="s">
        <v>208</v>
      </c>
      <c r="C20" s="138" t="s">
        <v>86</v>
      </c>
      <c r="D20" s="138"/>
      <c r="E20" s="138"/>
      <c r="F20" s="138"/>
      <c r="G20" s="138"/>
      <c r="H20" s="138"/>
      <c r="I20" s="138"/>
      <c r="J20" s="138"/>
      <c r="K20" s="13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4.25" customHeight="1" x14ac:dyDescent="0.2">
      <c r="A21" s="166" t="str">
        <f>PROPER(A11)</f>
        <v>Modo De Selección</v>
      </c>
      <c r="B21" s="164"/>
      <c r="C21" s="164"/>
      <c r="D21" s="164"/>
      <c r="E21" s="138" t="s">
        <v>87</v>
      </c>
      <c r="F21" s="138"/>
      <c r="G21" s="138"/>
      <c r="H21" s="138"/>
      <c r="I21" s="138"/>
      <c r="J21" s="138"/>
      <c r="K21" s="13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4.25" customHeight="1" x14ac:dyDescent="0.2">
      <c r="A22" s="140" t="s">
        <v>123</v>
      </c>
      <c r="B22" s="181"/>
      <c r="C22" s="181"/>
      <c r="D22" s="181"/>
      <c r="E22" s="137" t="s">
        <v>88</v>
      </c>
      <c r="F22" s="137"/>
      <c r="G22" s="137"/>
      <c r="H22" s="137"/>
      <c r="I22" s="137"/>
      <c r="J22" s="137"/>
      <c r="K22" s="1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4.25" customHeight="1" x14ac:dyDescent="0.2">
      <c r="A23" s="140" t="s">
        <v>124</v>
      </c>
      <c r="B23" s="181"/>
      <c r="C23" s="181"/>
      <c r="D23" s="181"/>
      <c r="E23" s="137" t="s">
        <v>89</v>
      </c>
      <c r="F23" s="137"/>
      <c r="G23" s="137"/>
      <c r="H23" s="137"/>
      <c r="I23" s="137"/>
      <c r="J23" s="137"/>
      <c r="K23" s="1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4.25" customHeight="1" x14ac:dyDescent="0.2">
      <c r="A24" s="140" t="s">
        <v>125</v>
      </c>
      <c r="B24" s="140"/>
      <c r="C24" s="140"/>
      <c r="D24" s="140"/>
      <c r="E24" s="137" t="s">
        <v>90</v>
      </c>
      <c r="F24" s="137"/>
      <c r="G24" s="137"/>
      <c r="H24" s="137"/>
      <c r="I24" s="137"/>
      <c r="J24" s="137"/>
      <c r="K24" s="1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4.25" customHeight="1" x14ac:dyDescent="0.2">
      <c r="A25" s="177" t="s">
        <v>91</v>
      </c>
      <c r="B25" s="164"/>
      <c r="C25" s="164"/>
      <c r="D25" s="164"/>
      <c r="E25" s="164"/>
      <c r="F25" s="164"/>
      <c r="G25" s="138"/>
      <c r="H25" s="138"/>
      <c r="I25" s="138"/>
      <c r="J25" s="138"/>
      <c r="K25" s="13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4.25" customHeight="1" x14ac:dyDescent="0.2">
      <c r="A26" s="61" t="s">
        <v>92</v>
      </c>
      <c r="B26" s="87" t="s">
        <v>216</v>
      </c>
      <c r="C26" s="61" t="s">
        <v>93</v>
      </c>
      <c r="D26" s="88" t="s">
        <v>217</v>
      </c>
      <c r="E26" s="176" t="s">
        <v>189</v>
      </c>
      <c r="F26" s="176"/>
      <c r="G26" s="176"/>
      <c r="H26" s="176"/>
      <c r="I26" s="176"/>
      <c r="J26" s="176"/>
      <c r="K26" s="176"/>
      <c r="L26" s="3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4.25" customHeight="1" x14ac:dyDescent="0.2">
      <c r="A27" s="176" t="s">
        <v>188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3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4.25" customHeight="1" x14ac:dyDescent="0.2">
      <c r="A28" s="166" t="str">
        <f>A21</f>
        <v>Modo De Selección</v>
      </c>
      <c r="B28" s="164"/>
      <c r="C28" s="164"/>
      <c r="D28" s="164"/>
      <c r="E28" s="166" t="str">
        <f>A12</f>
        <v>No. proceso</v>
      </c>
      <c r="F28" s="166"/>
      <c r="G28" s="166"/>
      <c r="H28" s="166"/>
      <c r="I28" s="166"/>
      <c r="J28" s="166"/>
      <c r="K28" s="166"/>
      <c r="L28" s="3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48" customHeight="1" x14ac:dyDescent="0.2">
      <c r="A29" s="138" t="s">
        <v>94</v>
      </c>
      <c r="B29" s="164"/>
      <c r="C29" s="89" t="s">
        <v>129</v>
      </c>
      <c r="D29" s="90" t="s">
        <v>130</v>
      </c>
      <c r="E29" s="138" t="s">
        <v>95</v>
      </c>
      <c r="F29" s="138"/>
      <c r="G29" s="138"/>
      <c r="H29" s="138"/>
      <c r="I29" s="138"/>
      <c r="J29" s="138"/>
      <c r="K29" s="138"/>
      <c r="L29" s="3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39.5" customHeight="1" x14ac:dyDescent="0.2">
      <c r="A30" s="180" t="s">
        <v>126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4.25" customHeight="1" x14ac:dyDescent="0.2">
      <c r="A31" s="165" t="s">
        <v>104</v>
      </c>
      <c r="B31" s="165"/>
      <c r="C31" s="167" t="str">
        <f>A8</f>
        <v>UNIDAD ADMINISTRATIVA ESPECIAL CONTADURÍA GENERAL DE LA NACIÓN</v>
      </c>
      <c r="D31" s="167"/>
      <c r="E31" s="167"/>
      <c r="F31" s="167"/>
      <c r="G31" s="167"/>
      <c r="H31" s="167"/>
      <c r="I31" s="167"/>
      <c r="J31" s="167"/>
      <c r="K31" s="16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4.25" customHeight="1" x14ac:dyDescent="0.2">
      <c r="A32" s="168" t="s">
        <v>105</v>
      </c>
      <c r="B32" s="168"/>
      <c r="C32" s="168"/>
      <c r="D32" s="168"/>
      <c r="E32" s="168"/>
      <c r="F32" s="171" t="s">
        <v>221</v>
      </c>
      <c r="G32" s="172"/>
      <c r="H32" s="172"/>
      <c r="I32" s="172"/>
      <c r="J32" s="172"/>
      <c r="K32" s="17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4.25" customHeight="1" x14ac:dyDescent="0.2">
      <c r="A33" s="179" t="s">
        <v>131</v>
      </c>
      <c r="B33" s="179"/>
      <c r="C33" s="179"/>
      <c r="D33" s="179"/>
      <c r="E33" s="179"/>
      <c r="F33" s="169"/>
      <c r="G33" s="169"/>
      <c r="H33" s="169"/>
      <c r="I33" s="169"/>
      <c r="J33" s="169"/>
      <c r="K33" s="16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4.25" customHeight="1" x14ac:dyDescent="0.2">
      <c r="A34" s="179"/>
      <c r="B34" s="179"/>
      <c r="C34" s="179"/>
      <c r="D34" s="179"/>
      <c r="E34" s="179"/>
      <c r="F34" s="169"/>
      <c r="G34" s="169"/>
      <c r="H34" s="169"/>
      <c r="I34" s="169"/>
      <c r="J34" s="169"/>
      <c r="K34" s="16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8.5" customHeight="1" x14ac:dyDescent="0.2">
      <c r="A35" s="179" t="s">
        <v>132</v>
      </c>
      <c r="B35" s="179"/>
      <c r="C35" s="179"/>
      <c r="D35" s="179"/>
      <c r="E35" s="179"/>
      <c r="F35" s="170">
        <f>F33/1000000</f>
        <v>0</v>
      </c>
      <c r="G35" s="170"/>
      <c r="H35" s="170"/>
      <c r="I35" s="170"/>
      <c r="J35" s="170"/>
      <c r="K35" s="17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0.25" customHeight="1" x14ac:dyDescent="0.2">
      <c r="A36" s="165" t="s">
        <v>96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4.25" customHeight="1" x14ac:dyDescent="0.2">
      <c r="A37" s="165" t="s">
        <v>97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54" customHeight="1" x14ac:dyDescent="0.2">
      <c r="A38" s="165" t="s">
        <v>133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11" customHeight="1" x14ac:dyDescent="0.2">
      <c r="A39" s="165" t="s">
        <v>134</v>
      </c>
      <c r="B39" s="178"/>
      <c r="C39" s="178"/>
      <c r="D39" s="178"/>
      <c r="E39" s="178"/>
      <c r="F39" s="174">
        <f>F33*0.8</f>
        <v>0</v>
      </c>
      <c r="G39" s="174"/>
      <c r="H39" s="174"/>
      <c r="I39" s="174"/>
      <c r="J39" s="174"/>
      <c r="K39" s="17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4.75" customHeight="1" x14ac:dyDescent="0.2">
      <c r="A40" s="165" t="s">
        <v>98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"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"/>
    <row r="46" spans="1:30" ht="15.75" customHeight="1" x14ac:dyDescent="0.2"/>
    <row r="47" spans="1:30" ht="15.75" customHeight="1" x14ac:dyDescent="0.2"/>
    <row r="48" spans="1:3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58">
    <mergeCell ref="D5:F5"/>
    <mergeCell ref="D6:F6"/>
    <mergeCell ref="G5:I5"/>
    <mergeCell ref="G6:I6"/>
    <mergeCell ref="J6:K6"/>
    <mergeCell ref="J5:K5"/>
    <mergeCell ref="E26:K26"/>
    <mergeCell ref="A21:D21"/>
    <mergeCell ref="A22:D22"/>
    <mergeCell ref="A23:D23"/>
    <mergeCell ref="A5:C5"/>
    <mergeCell ref="A6:C6"/>
    <mergeCell ref="A8:K8"/>
    <mergeCell ref="A7:K7"/>
    <mergeCell ref="E24:K24"/>
    <mergeCell ref="G25:K25"/>
    <mergeCell ref="A14:K16"/>
    <mergeCell ref="A17:K17"/>
    <mergeCell ref="A41:K43"/>
    <mergeCell ref="A27:K27"/>
    <mergeCell ref="A37:K37"/>
    <mergeCell ref="A19:K19"/>
    <mergeCell ref="C20:K20"/>
    <mergeCell ref="E21:K21"/>
    <mergeCell ref="E22:K22"/>
    <mergeCell ref="E23:K23"/>
    <mergeCell ref="A39:E39"/>
    <mergeCell ref="A33:E34"/>
    <mergeCell ref="A35:E35"/>
    <mergeCell ref="A24:D24"/>
    <mergeCell ref="A25:F25"/>
    <mergeCell ref="A28:D28"/>
    <mergeCell ref="A30:K30"/>
    <mergeCell ref="A36:K36"/>
    <mergeCell ref="A40:K40"/>
    <mergeCell ref="A32:E32"/>
    <mergeCell ref="F33:K34"/>
    <mergeCell ref="F35:K35"/>
    <mergeCell ref="F32:K32"/>
    <mergeCell ref="A38:K38"/>
    <mergeCell ref="F39:K39"/>
    <mergeCell ref="A29:B29"/>
    <mergeCell ref="A31:B31"/>
    <mergeCell ref="E28:K28"/>
    <mergeCell ref="E29:K29"/>
    <mergeCell ref="C31:K31"/>
    <mergeCell ref="A18:K18"/>
    <mergeCell ref="A9:K9"/>
    <mergeCell ref="A10:K10"/>
    <mergeCell ref="A11:K11"/>
    <mergeCell ref="A12:K12"/>
    <mergeCell ref="A13:K13"/>
    <mergeCell ref="A1:K1"/>
    <mergeCell ref="A2:K2"/>
    <mergeCell ref="A3:C3"/>
    <mergeCell ref="D3:K3"/>
    <mergeCell ref="A4:C4"/>
    <mergeCell ref="D4:K4"/>
  </mergeCells>
  <phoneticPr fontId="41" type="noConversion"/>
  <pageMargins left="0.7" right="0.7" top="0.75" bottom="0.9770833333333333" header="0.3" footer="0.3"/>
  <pageSetup scale="67" orientation="portrait" r:id="rId1"/>
  <headerFooter>
    <oddFooter>&amp;C&amp;G</oddFooter>
  </headerFooter>
  <drawing r:id="rId2"/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4D9BF5C-3D15-478C-8D20-AA3499E66310}">
          <x14:formula1>
            <xm:f>Hoja1!$C$3:$C$6</xm:f>
          </x14:formula1>
          <xm:sqref>A11:K11 A28:D28</xm:sqref>
        </x14:dataValidation>
        <x14:dataValidation type="list" allowBlank="1" showInputMessage="1" showErrorMessage="1" xr:uid="{DB373978-491C-4CE9-BBD3-842C69BBC706}">
          <x14:formula1>
            <xm:f>Hoja1!$E$3:$E$4</xm:f>
          </x14:formula1>
          <xm:sqref>A10:K10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1"/>
  <sheetViews>
    <sheetView view="pageLayout" zoomScaleNormal="100" workbookViewId="0">
      <selection activeCell="A2" sqref="A2:K6"/>
    </sheetView>
  </sheetViews>
  <sheetFormatPr baseColWidth="10" defaultColWidth="14.42578125" defaultRowHeight="14.25" x14ac:dyDescent="0.2"/>
  <cols>
    <col min="1" max="1" width="14.42578125" style="1" bestFit="1" customWidth="1"/>
    <col min="2" max="2" width="11.140625" style="1" customWidth="1"/>
    <col min="3" max="3" width="13.5703125" style="1" customWidth="1"/>
    <col min="4" max="4" width="10.7109375" style="1" customWidth="1"/>
    <col min="5" max="5" width="12.28515625" style="1" customWidth="1"/>
    <col min="6" max="6" width="12.85546875" style="1" customWidth="1"/>
    <col min="7" max="7" width="12.28515625" style="1" customWidth="1"/>
    <col min="8" max="8" width="12" style="1" customWidth="1"/>
    <col min="9" max="9" width="12.5703125" style="1" customWidth="1"/>
    <col min="10" max="11" width="11.140625" style="1" customWidth="1"/>
    <col min="12" max="12" width="14.140625" style="1" hidden="1" customWidth="1"/>
    <col min="13" max="30" width="10.7109375" style="1" customWidth="1"/>
    <col min="31" max="16384" width="14.42578125" style="1"/>
  </cols>
  <sheetData>
    <row r="1" spans="1:30" ht="75.7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30" ht="15" customHeight="1" x14ac:dyDescent="0.2">
      <c r="A2" s="122" t="s">
        <v>187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30" ht="15" customHeight="1" x14ac:dyDescent="0.2">
      <c r="A3" s="121" t="s">
        <v>185</v>
      </c>
      <c r="B3" s="121"/>
      <c r="C3" s="121"/>
      <c r="D3" s="120" t="s">
        <v>186</v>
      </c>
      <c r="E3" s="120"/>
      <c r="F3" s="120"/>
      <c r="G3" s="120"/>
      <c r="H3" s="120"/>
      <c r="I3" s="120"/>
      <c r="J3" s="120"/>
      <c r="K3" s="120"/>
    </row>
    <row r="4" spans="1:30" ht="15" customHeight="1" x14ac:dyDescent="0.2">
      <c r="A4" s="121" t="s">
        <v>181</v>
      </c>
      <c r="B4" s="121"/>
      <c r="C4" s="121"/>
      <c r="D4" s="120" t="s">
        <v>229</v>
      </c>
      <c r="E4" s="120"/>
      <c r="F4" s="120"/>
      <c r="G4" s="120"/>
      <c r="H4" s="120"/>
      <c r="I4" s="120"/>
      <c r="J4" s="120"/>
      <c r="K4" s="120"/>
    </row>
    <row r="5" spans="1:30" ht="15" customHeight="1" x14ac:dyDescent="0.2">
      <c r="A5" s="121" t="s">
        <v>182</v>
      </c>
      <c r="B5" s="121"/>
      <c r="C5" s="121"/>
      <c r="D5" s="121" t="s">
        <v>183</v>
      </c>
      <c r="E5" s="121"/>
      <c r="F5" s="121"/>
      <c r="G5" s="121" t="s">
        <v>184</v>
      </c>
      <c r="H5" s="121"/>
      <c r="I5" s="121"/>
      <c r="J5" s="121" t="s">
        <v>231</v>
      </c>
      <c r="K5" s="121"/>
    </row>
    <row r="6" spans="1:30" ht="15" customHeight="1" x14ac:dyDescent="0.2">
      <c r="A6" s="182">
        <v>46206</v>
      </c>
      <c r="B6" s="182"/>
      <c r="C6" s="182"/>
      <c r="D6" s="241" t="s">
        <v>227</v>
      </c>
      <c r="E6" s="241"/>
      <c r="F6" s="241"/>
      <c r="G6" s="234">
        <v>5</v>
      </c>
      <c r="H6" s="234"/>
      <c r="I6" s="234"/>
      <c r="J6" s="234" t="s">
        <v>230</v>
      </c>
      <c r="K6" s="234"/>
    </row>
    <row r="7" spans="1:30" ht="7.5" customHeight="1" x14ac:dyDescent="0.2">
      <c r="A7" s="200"/>
      <c r="B7" s="201"/>
      <c r="C7" s="201"/>
      <c r="D7" s="201"/>
      <c r="E7" s="201"/>
      <c r="F7" s="175"/>
      <c r="G7" s="175"/>
      <c r="H7" s="201"/>
      <c r="I7" s="201"/>
      <c r="J7" s="201"/>
      <c r="K7" s="201"/>
      <c r="L7" s="1" t="s">
        <v>81</v>
      </c>
    </row>
    <row r="8" spans="1:30" ht="14.25" customHeight="1" x14ac:dyDescent="0.2">
      <c r="A8" s="202" t="s">
        <v>127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1" t="s">
        <v>78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4.25" customHeight="1" x14ac:dyDescent="0.2">
      <c r="A9" s="138" t="s">
        <v>128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" t="s">
        <v>79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4.25" customHeight="1" x14ac:dyDescent="0.2">
      <c r="A10" s="162" t="s">
        <v>222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" t="s">
        <v>80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4.25" customHeight="1" x14ac:dyDescent="0.2">
      <c r="A11" s="140" t="s">
        <v>99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" t="s">
        <v>32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4.25" customHeight="1" x14ac:dyDescent="0.2">
      <c r="A12" s="140" t="s">
        <v>100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4.25" customHeight="1" x14ac:dyDescent="0.2">
      <c r="A13" s="196" t="s">
        <v>82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4.25" customHeight="1" x14ac:dyDescent="0.2">
      <c r="A14" s="180" t="s">
        <v>101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4.25" customHeight="1" x14ac:dyDescent="0.2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4.25" customHeight="1" x14ac:dyDescent="0.2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4.25" customHeight="1" x14ac:dyDescent="0.2">
      <c r="A17" s="184" t="s">
        <v>102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4.25" customHeight="1" x14ac:dyDescent="0.2">
      <c r="A18" s="137" t="s">
        <v>83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4.25" customHeight="1" x14ac:dyDescent="0.2">
      <c r="A19" s="177" t="s">
        <v>84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4.25" customHeight="1" x14ac:dyDescent="0.2">
      <c r="A20" s="86" t="s">
        <v>85</v>
      </c>
      <c r="B20" s="87" t="s">
        <v>209</v>
      </c>
      <c r="C20" s="138" t="s">
        <v>86</v>
      </c>
      <c r="D20" s="138"/>
      <c r="E20" s="138"/>
      <c r="F20" s="138"/>
      <c r="G20" s="138"/>
      <c r="H20" s="138"/>
      <c r="I20" s="138"/>
      <c r="J20" s="138"/>
      <c r="K20" s="13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4.25" customHeight="1" x14ac:dyDescent="0.2">
      <c r="A21" s="166" t="str">
        <f>PROPER(A11)</f>
        <v>Modo De Selección</v>
      </c>
      <c r="B21" s="164"/>
      <c r="C21" s="164"/>
      <c r="D21" s="164"/>
      <c r="E21" s="138" t="s">
        <v>87</v>
      </c>
      <c r="F21" s="138"/>
      <c r="G21" s="138"/>
      <c r="H21" s="138"/>
      <c r="I21" s="138"/>
      <c r="J21" s="138"/>
      <c r="K21" s="13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4.25" customHeight="1" x14ac:dyDescent="0.2">
      <c r="A22" s="140" t="s">
        <v>123</v>
      </c>
      <c r="B22" s="181"/>
      <c r="C22" s="181"/>
      <c r="D22" s="181"/>
      <c r="E22" s="137" t="s">
        <v>88</v>
      </c>
      <c r="F22" s="137"/>
      <c r="G22" s="137"/>
      <c r="H22" s="137"/>
      <c r="I22" s="137"/>
      <c r="J22" s="137"/>
      <c r="K22" s="13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4.25" customHeight="1" x14ac:dyDescent="0.2">
      <c r="A23" s="140" t="s">
        <v>124</v>
      </c>
      <c r="B23" s="181"/>
      <c r="C23" s="181"/>
      <c r="D23" s="181"/>
      <c r="E23" s="137" t="s">
        <v>89</v>
      </c>
      <c r="F23" s="137"/>
      <c r="G23" s="137"/>
      <c r="H23" s="137"/>
      <c r="I23" s="137"/>
      <c r="J23" s="137"/>
      <c r="K23" s="13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4.25" customHeight="1" x14ac:dyDescent="0.2">
      <c r="A24" s="140" t="s">
        <v>125</v>
      </c>
      <c r="B24" s="140"/>
      <c r="C24" s="140"/>
      <c r="D24" s="140"/>
      <c r="E24" s="137" t="s">
        <v>90</v>
      </c>
      <c r="F24" s="137"/>
      <c r="G24" s="137"/>
      <c r="H24" s="137"/>
      <c r="I24" s="137"/>
      <c r="J24" s="137"/>
      <c r="K24" s="13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4.25" customHeight="1" x14ac:dyDescent="0.2">
      <c r="A25" s="177" t="s">
        <v>91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4.25" customHeight="1" x14ac:dyDescent="0.2">
      <c r="A26" s="61" t="s">
        <v>92</v>
      </c>
      <c r="B26" s="87" t="s">
        <v>216</v>
      </c>
      <c r="C26" s="61" t="s">
        <v>93</v>
      </c>
      <c r="D26" s="88" t="s">
        <v>103</v>
      </c>
      <c r="E26" s="176" t="s">
        <v>189</v>
      </c>
      <c r="F26" s="176"/>
      <c r="G26" s="176"/>
      <c r="H26" s="176"/>
      <c r="I26" s="176"/>
      <c r="J26" s="176"/>
      <c r="K26" s="17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4.25" customHeight="1" x14ac:dyDescent="0.2">
      <c r="A27" s="176" t="s">
        <v>188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4.25" customHeight="1" x14ac:dyDescent="0.2">
      <c r="A28" s="166" t="str">
        <f>A21</f>
        <v>Modo De Selección</v>
      </c>
      <c r="B28" s="164"/>
      <c r="C28" s="164"/>
      <c r="D28" s="164"/>
      <c r="E28" s="166" t="str">
        <f>A12</f>
        <v>No. proceso</v>
      </c>
      <c r="F28" s="166"/>
      <c r="G28" s="166"/>
      <c r="H28" s="166"/>
      <c r="I28" s="166"/>
      <c r="J28" s="166"/>
      <c r="K28" s="16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73.5" customHeight="1" x14ac:dyDescent="0.2">
      <c r="A29" s="138" t="s">
        <v>94</v>
      </c>
      <c r="B29" s="164"/>
      <c r="C29" s="89" t="s">
        <v>129</v>
      </c>
      <c r="D29" s="90" t="s">
        <v>130</v>
      </c>
      <c r="E29" s="138" t="s">
        <v>95</v>
      </c>
      <c r="F29" s="138"/>
      <c r="G29" s="138"/>
      <c r="H29" s="138"/>
      <c r="I29" s="138"/>
      <c r="J29" s="138"/>
      <c r="K29" s="13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82.5" customHeight="1" x14ac:dyDescent="0.2">
      <c r="A30" s="180" t="s">
        <v>126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4.25" customHeight="1" x14ac:dyDescent="0.2">
      <c r="A31" s="165" t="s">
        <v>104</v>
      </c>
      <c r="B31" s="165"/>
      <c r="C31" s="167" t="str">
        <f>A8</f>
        <v>UNIDAD ADMINISTRATIVA ESPECIAL CONTADURÍA GENERAL DE LA NACIÓN</v>
      </c>
      <c r="D31" s="167"/>
      <c r="E31" s="167"/>
      <c r="F31" s="167"/>
      <c r="G31" s="167"/>
      <c r="H31" s="167"/>
      <c r="I31" s="167"/>
      <c r="J31" s="167"/>
      <c r="K31" s="16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4.25" customHeight="1" x14ac:dyDescent="0.2">
      <c r="A32" s="168" t="s">
        <v>105</v>
      </c>
      <c r="B32" s="168"/>
      <c r="C32" s="168"/>
      <c r="D32" s="168"/>
      <c r="E32" s="197"/>
      <c r="F32" s="198"/>
      <c r="G32" s="198"/>
      <c r="H32" s="198"/>
      <c r="I32" s="198"/>
      <c r="J32" s="198"/>
      <c r="K32" s="19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4.25" customHeight="1" x14ac:dyDescent="0.2">
      <c r="A33" s="179" t="s">
        <v>131</v>
      </c>
      <c r="B33" s="179"/>
      <c r="C33" s="179"/>
      <c r="D33" s="179"/>
      <c r="E33" s="179"/>
      <c r="F33" s="203"/>
      <c r="G33" s="204"/>
      <c r="H33" s="204"/>
      <c r="I33" s="204"/>
      <c r="J33" s="204"/>
      <c r="K33" s="20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4.25" customHeight="1" x14ac:dyDescent="0.2">
      <c r="A34" s="179"/>
      <c r="B34" s="179"/>
      <c r="C34" s="179"/>
      <c r="D34" s="179"/>
      <c r="E34" s="179"/>
      <c r="F34" s="206"/>
      <c r="G34" s="207"/>
      <c r="H34" s="207"/>
      <c r="I34" s="207"/>
      <c r="J34" s="207"/>
      <c r="K34" s="20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5.5" customHeight="1" x14ac:dyDescent="0.2">
      <c r="A35" s="218" t="s">
        <v>132</v>
      </c>
      <c r="B35" s="219"/>
      <c r="C35" s="219"/>
      <c r="D35" s="219"/>
      <c r="E35" s="220"/>
      <c r="F35" s="209">
        <f>F33/1000000</f>
        <v>0</v>
      </c>
      <c r="G35" s="210"/>
      <c r="H35" s="210"/>
      <c r="I35" s="210"/>
      <c r="J35" s="210"/>
      <c r="K35" s="21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4.25" customHeight="1" x14ac:dyDescent="0.2">
      <c r="A36" s="212" t="s">
        <v>96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4.25" customHeight="1" x14ac:dyDescent="0.2">
      <c r="A37" s="212" t="s">
        <v>97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4.25" customHeight="1" x14ac:dyDescent="0.2">
      <c r="A38" s="215" t="s">
        <v>144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39" customHeight="1" x14ac:dyDescent="0.2">
      <c r="A39" s="64" t="s">
        <v>92</v>
      </c>
      <c r="B39" s="221" t="s">
        <v>190</v>
      </c>
      <c r="C39" s="221"/>
      <c r="D39" s="221"/>
      <c r="E39" s="222" t="s">
        <v>191</v>
      </c>
      <c r="F39" s="222"/>
      <c r="G39" s="222"/>
      <c r="H39" s="222"/>
      <c r="I39" s="222"/>
      <c r="J39" s="222"/>
      <c r="K39" s="22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4.25" customHeight="1" x14ac:dyDescent="0.2">
      <c r="A40" s="223" t="s">
        <v>108</v>
      </c>
      <c r="B40" s="223"/>
      <c r="C40" s="223"/>
      <c r="D40" s="223"/>
      <c r="E40" s="228" t="s">
        <v>78</v>
      </c>
      <c r="F40" s="230"/>
      <c r="G40" s="228" t="s">
        <v>79</v>
      </c>
      <c r="H40" s="230"/>
      <c r="I40" s="228" t="s">
        <v>80</v>
      </c>
      <c r="J40" s="229"/>
      <c r="K40" s="23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4.25" customHeight="1" x14ac:dyDescent="0.2">
      <c r="A41" s="224"/>
      <c r="B41" s="224"/>
      <c r="C41" s="224"/>
      <c r="D41" s="224"/>
      <c r="E41" s="225"/>
      <c r="F41" s="227"/>
      <c r="G41" s="225"/>
      <c r="H41" s="227"/>
      <c r="I41" s="225"/>
      <c r="J41" s="226"/>
      <c r="K41" s="22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4.25" customHeight="1" x14ac:dyDescent="0.2">
      <c r="A42" s="225"/>
      <c r="B42" s="226"/>
      <c r="C42" s="226"/>
      <c r="D42" s="227"/>
      <c r="E42" s="225"/>
      <c r="F42" s="227"/>
      <c r="G42" s="225"/>
      <c r="H42" s="226"/>
      <c r="I42" s="226"/>
      <c r="J42" s="226"/>
      <c r="K42" s="22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4.25" customHeight="1" x14ac:dyDescent="0.2">
      <c r="A43" s="185" t="s">
        <v>151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49.5" customHeight="1" x14ac:dyDescent="0.2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</row>
    <row r="45" spans="1:30" ht="14.25" customHeight="1" x14ac:dyDescent="0.2">
      <c r="A45" s="231" t="s">
        <v>145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33"/>
    </row>
    <row r="46" spans="1:30" ht="14.25" customHeight="1" x14ac:dyDescent="0.2">
      <c r="A46" s="101" t="s">
        <v>92</v>
      </c>
      <c r="B46" s="90" t="s">
        <v>152</v>
      </c>
      <c r="C46" s="101" t="s">
        <v>93</v>
      </c>
      <c r="D46" s="90" t="s">
        <v>153</v>
      </c>
      <c r="E46" s="185" t="s">
        <v>192</v>
      </c>
      <c r="F46" s="185"/>
      <c r="G46" s="185"/>
      <c r="H46" s="185"/>
      <c r="I46" s="185"/>
      <c r="J46" s="185"/>
      <c r="K46" s="185"/>
    </row>
    <row r="47" spans="1:30" ht="30.75" customHeight="1" x14ac:dyDescent="0.2">
      <c r="A47" s="186" t="s">
        <v>194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8"/>
    </row>
    <row r="48" spans="1:30" ht="16.5" customHeight="1" x14ac:dyDescent="0.2">
      <c r="A48" s="186" t="s">
        <v>193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8"/>
    </row>
    <row r="49" spans="1:11" ht="42.75" customHeight="1" x14ac:dyDescent="0.2">
      <c r="A49" s="218" t="s">
        <v>154</v>
      </c>
      <c r="B49" s="219"/>
      <c r="C49" s="220"/>
      <c r="D49" s="90">
        <v>1</v>
      </c>
      <c r="E49" s="186" t="s">
        <v>146</v>
      </c>
      <c r="F49" s="187"/>
      <c r="G49" s="187"/>
      <c r="H49" s="187"/>
      <c r="I49" s="187"/>
      <c r="J49" s="187"/>
      <c r="K49" s="188"/>
    </row>
    <row r="50" spans="1:11" ht="14.25" customHeight="1" x14ac:dyDescent="0.2">
      <c r="A50" s="137" t="s">
        <v>147</v>
      </c>
      <c r="B50" s="137"/>
      <c r="C50" s="137"/>
      <c r="D50" s="190" t="s">
        <v>108</v>
      </c>
      <c r="E50" s="191"/>
      <c r="F50" s="102" t="s">
        <v>148</v>
      </c>
      <c r="G50" s="102" t="s">
        <v>149</v>
      </c>
      <c r="H50" s="195" t="s">
        <v>150</v>
      </c>
      <c r="I50" s="195"/>
      <c r="J50" s="195"/>
      <c r="K50" s="195"/>
    </row>
    <row r="51" spans="1:11" ht="82.5" customHeight="1" x14ac:dyDescent="0.2">
      <c r="A51" s="189" t="s">
        <v>155</v>
      </c>
      <c r="B51" s="189"/>
      <c r="C51" s="189"/>
      <c r="D51" s="192"/>
      <c r="E51" s="192"/>
      <c r="F51" s="104"/>
      <c r="G51" s="103"/>
      <c r="H51" s="105" t="s">
        <v>156</v>
      </c>
      <c r="I51" s="194" t="s">
        <v>157</v>
      </c>
      <c r="J51" s="194"/>
      <c r="K51" s="194"/>
    </row>
    <row r="52" spans="1:11" ht="51.75" customHeight="1" x14ac:dyDescent="0.2">
      <c r="A52" s="189" t="s">
        <v>155</v>
      </c>
      <c r="B52" s="189"/>
      <c r="C52" s="189"/>
      <c r="D52" s="193"/>
      <c r="E52" s="193"/>
      <c r="F52" s="63"/>
      <c r="G52" s="59"/>
      <c r="H52" s="105" t="s">
        <v>156</v>
      </c>
      <c r="I52" s="194" t="s">
        <v>157</v>
      </c>
      <c r="J52" s="194"/>
      <c r="K52" s="194"/>
    </row>
    <row r="53" spans="1:11" ht="14.25" customHeight="1" x14ac:dyDescent="0.2">
      <c r="A53" s="185" t="s">
        <v>158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</row>
    <row r="54" spans="1:11" ht="14.25" customHeight="1" x14ac:dyDescent="0.2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</row>
    <row r="55" spans="1:11" ht="14.25" customHeight="1" x14ac:dyDescent="0.2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</row>
    <row r="56" spans="1:11" ht="14.25" customHeight="1" x14ac:dyDescent="0.2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</row>
    <row r="57" spans="1:11" ht="15.75" customHeight="1" x14ac:dyDescent="0.2"/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84">
    <mergeCell ref="A45:K45"/>
    <mergeCell ref="E46:K46"/>
    <mergeCell ref="A47:K47"/>
    <mergeCell ref="A49:C49"/>
    <mergeCell ref="E49:K49"/>
    <mergeCell ref="A43:K44"/>
    <mergeCell ref="A40:D40"/>
    <mergeCell ref="A41:D41"/>
    <mergeCell ref="A42:D42"/>
    <mergeCell ref="E42:F42"/>
    <mergeCell ref="G42:H42"/>
    <mergeCell ref="I42:K42"/>
    <mergeCell ref="I40:K40"/>
    <mergeCell ref="G40:H40"/>
    <mergeCell ref="E40:F40"/>
    <mergeCell ref="E41:F41"/>
    <mergeCell ref="G41:H41"/>
    <mergeCell ref="I41:K41"/>
    <mergeCell ref="A36:K36"/>
    <mergeCell ref="A37:K37"/>
    <mergeCell ref="A38:K38"/>
    <mergeCell ref="A35:E35"/>
    <mergeCell ref="B39:D39"/>
    <mergeCell ref="E39:K39"/>
    <mergeCell ref="F33:K34"/>
    <mergeCell ref="F35:K35"/>
    <mergeCell ref="A28:D28"/>
    <mergeCell ref="A21:D21"/>
    <mergeCell ref="A22:D22"/>
    <mergeCell ref="A23:D23"/>
    <mergeCell ref="A24:D24"/>
    <mergeCell ref="E24:K24"/>
    <mergeCell ref="A25:K25"/>
    <mergeCell ref="E26:K26"/>
    <mergeCell ref="A27:K27"/>
    <mergeCell ref="E22:K22"/>
    <mergeCell ref="A10:K10"/>
    <mergeCell ref="A11:K11"/>
    <mergeCell ref="A7:K7"/>
    <mergeCell ref="A8:K8"/>
    <mergeCell ref="A9:K9"/>
    <mergeCell ref="A18:K18"/>
    <mergeCell ref="A19:K19"/>
    <mergeCell ref="A29:B29"/>
    <mergeCell ref="A33:E34"/>
    <mergeCell ref="A31:B31"/>
    <mergeCell ref="A12:K12"/>
    <mergeCell ref="A13:K13"/>
    <mergeCell ref="A14:K16"/>
    <mergeCell ref="A17:K17"/>
    <mergeCell ref="E28:K28"/>
    <mergeCell ref="E29:K29"/>
    <mergeCell ref="A30:K30"/>
    <mergeCell ref="C31:K31"/>
    <mergeCell ref="A32:D32"/>
    <mergeCell ref="E32:K32"/>
    <mergeCell ref="E23:K23"/>
    <mergeCell ref="C20:K20"/>
    <mergeCell ref="E21:K21"/>
    <mergeCell ref="A53:K56"/>
    <mergeCell ref="A48:K48"/>
    <mergeCell ref="A50:C50"/>
    <mergeCell ref="A51:C51"/>
    <mergeCell ref="A52:C52"/>
    <mergeCell ref="D50:E50"/>
    <mergeCell ref="D51:E51"/>
    <mergeCell ref="D52:E52"/>
    <mergeCell ref="I51:K51"/>
    <mergeCell ref="I52:K52"/>
    <mergeCell ref="H50:K50"/>
    <mergeCell ref="A5:C5"/>
    <mergeCell ref="A6:C6"/>
    <mergeCell ref="D4:K4"/>
    <mergeCell ref="D5:F5"/>
    <mergeCell ref="G5:I5"/>
    <mergeCell ref="J5:K5"/>
    <mergeCell ref="D6:F6"/>
    <mergeCell ref="G6:I6"/>
    <mergeCell ref="J6:K6"/>
    <mergeCell ref="A1:K1"/>
    <mergeCell ref="D3:K3"/>
    <mergeCell ref="A2:K2"/>
    <mergeCell ref="A3:C3"/>
    <mergeCell ref="A4:C4"/>
  </mergeCells>
  <pageMargins left="0.7" right="0.7" top="0.75" bottom="0.93218749999999995" header="0.3" footer="0.3"/>
  <pageSetup scale="57" orientation="portrait" r:id="rId1"/>
  <headerFooter>
    <oddFooter>&amp;C&amp;G</oddFooter>
  </headerFooter>
  <colBreaks count="1" manualBreakCount="1">
    <brk id="11" max="1048575" man="1"/>
  </colBreaks>
  <drawing r:id="rId2"/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FC93449-28B9-4BFE-90B3-83D452444663}">
          <x14:formula1>
            <xm:f>Hoja1!$E$3:$E$4</xm:f>
          </x14:formula1>
          <xm:sqref>A10:K10</xm:sqref>
        </x14:dataValidation>
        <x14:dataValidation type="list" allowBlank="1" showInputMessage="1" showErrorMessage="1" xr:uid="{936D50F4-A2D8-47DD-87DB-0EA67E16091B}">
          <x14:formula1>
            <xm:f>Hoja1!$C$3:$C$6</xm:f>
          </x14:formula1>
          <xm:sqref>A11:K11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10"/>
  <sheetViews>
    <sheetView showGridLines="0" view="pageLayout" zoomScaleNormal="100" workbookViewId="0">
      <selection activeCell="A2" sqref="A2:K6"/>
    </sheetView>
  </sheetViews>
  <sheetFormatPr baseColWidth="10" defaultColWidth="14.42578125" defaultRowHeight="14.25" x14ac:dyDescent="0.2"/>
  <cols>
    <col min="1" max="1" width="4.42578125" style="1" customWidth="1"/>
    <col min="2" max="2" width="20.42578125" style="1" customWidth="1"/>
    <col min="3" max="3" width="12.140625" style="1" customWidth="1"/>
    <col min="4" max="4" width="14.7109375" style="1" customWidth="1"/>
    <col min="5" max="5" width="10.42578125" style="1" customWidth="1"/>
    <col min="6" max="6" width="10.7109375" style="1" customWidth="1"/>
    <col min="7" max="7" width="12.7109375" style="1" customWidth="1"/>
    <col min="8" max="8" width="13.7109375" style="1" customWidth="1"/>
    <col min="9" max="10" width="10.140625" style="1" customWidth="1"/>
    <col min="11" max="11" width="12.42578125" style="1" customWidth="1"/>
    <col min="12" max="12" width="0.28515625" style="1" customWidth="1"/>
    <col min="13" max="13" width="18.140625" style="1" customWidth="1"/>
    <col min="14" max="16384" width="14.42578125" style="1"/>
  </cols>
  <sheetData>
    <row r="1" spans="1:30" ht="78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30" ht="15" customHeight="1" x14ac:dyDescent="0.2">
      <c r="A2" s="376" t="s">
        <v>187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30" ht="15" customHeight="1" x14ac:dyDescent="0.2">
      <c r="A3" s="196" t="s">
        <v>185</v>
      </c>
      <c r="B3" s="196"/>
      <c r="C3" s="196"/>
      <c r="D3" s="305" t="s">
        <v>186</v>
      </c>
      <c r="E3" s="305"/>
      <c r="F3" s="305"/>
      <c r="G3" s="305"/>
      <c r="H3" s="305"/>
      <c r="I3" s="305"/>
      <c r="J3" s="305"/>
      <c r="K3" s="305"/>
    </row>
    <row r="4" spans="1:30" ht="15" customHeight="1" x14ac:dyDescent="0.2">
      <c r="A4" s="196" t="s">
        <v>181</v>
      </c>
      <c r="B4" s="196"/>
      <c r="C4" s="196"/>
      <c r="D4" s="305" t="s">
        <v>229</v>
      </c>
      <c r="E4" s="305"/>
      <c r="F4" s="305"/>
      <c r="G4" s="305"/>
      <c r="H4" s="305"/>
      <c r="I4" s="305"/>
      <c r="J4" s="305"/>
      <c r="K4" s="305"/>
    </row>
    <row r="5" spans="1:30" ht="15" customHeight="1" x14ac:dyDescent="0.2">
      <c r="A5" s="196" t="s">
        <v>182</v>
      </c>
      <c r="B5" s="196"/>
      <c r="C5" s="196"/>
      <c r="D5" s="196" t="s">
        <v>183</v>
      </c>
      <c r="E5" s="196"/>
      <c r="F5" s="196"/>
      <c r="G5" s="196" t="s">
        <v>184</v>
      </c>
      <c r="H5" s="196"/>
      <c r="I5" s="196"/>
      <c r="J5" s="196" t="s">
        <v>231</v>
      </c>
      <c r="K5" s="196"/>
    </row>
    <row r="6" spans="1:30" ht="18" customHeight="1" x14ac:dyDescent="0.2">
      <c r="A6" s="377">
        <v>46206</v>
      </c>
      <c r="B6" s="377"/>
      <c r="C6" s="377"/>
      <c r="D6" s="317" t="s">
        <v>227</v>
      </c>
      <c r="E6" s="317"/>
      <c r="F6" s="317"/>
      <c r="G6" s="378">
        <v>5</v>
      </c>
      <c r="H6" s="378"/>
      <c r="I6" s="378"/>
      <c r="J6" s="378" t="s">
        <v>230</v>
      </c>
      <c r="K6" s="378"/>
    </row>
    <row r="7" spans="1:30" ht="15" customHeight="1" x14ac:dyDescent="0.2">
      <c r="A7" s="137" t="s">
        <v>127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30" ht="15" customHeight="1" x14ac:dyDescent="0.2">
      <c r="A8" s="243" t="s">
        <v>128</v>
      </c>
      <c r="B8" s="244"/>
      <c r="C8" s="244"/>
      <c r="D8" s="244"/>
      <c r="E8" s="244"/>
      <c r="F8" s="244"/>
      <c r="G8" s="244"/>
      <c r="H8" s="244"/>
      <c r="I8" s="244"/>
      <c r="J8" s="244"/>
      <c r="K8" s="245"/>
    </row>
    <row r="9" spans="1:30" ht="15" customHeight="1" x14ac:dyDescent="0.2">
      <c r="A9" s="246" t="str">
        <f>'Portada Ev. Final'!A10</f>
        <v>INFORME DE EVALUACIÓN FINAL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  <c r="Q9" s="119"/>
    </row>
    <row r="10" spans="1:30" ht="15" customHeight="1" x14ac:dyDescent="0.2">
      <c r="A10" s="141" t="str">
        <f>'Portada Ev. Final'!A11</f>
        <v>Modo de selección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3"/>
    </row>
    <row r="11" spans="1:30" ht="15" customHeight="1" x14ac:dyDescent="0.2">
      <c r="A11" s="141" t="str">
        <f>'Portada Ev. Final'!A12</f>
        <v>No. proceso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30" ht="42" customHeight="1" x14ac:dyDescent="0.2">
      <c r="A12" s="242" t="s">
        <v>106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20" customHeight="1" x14ac:dyDescent="0.2">
      <c r="A13" s="138" t="s">
        <v>159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39.75" customHeight="1" x14ac:dyDescent="0.2">
      <c r="A14" s="66" t="s">
        <v>107</v>
      </c>
      <c r="B14" s="237" t="s">
        <v>108</v>
      </c>
      <c r="C14" s="238"/>
      <c r="D14" s="69" t="s">
        <v>0</v>
      </c>
      <c r="E14" s="255" t="s">
        <v>109</v>
      </c>
      <c r="F14" s="256"/>
      <c r="G14" s="253" t="s">
        <v>17</v>
      </c>
      <c r="H14" s="253"/>
      <c r="I14" s="249" t="s">
        <v>110</v>
      </c>
      <c r="J14" s="250"/>
      <c r="K14" s="70" t="s">
        <v>111</v>
      </c>
      <c r="L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" customHeight="1" x14ac:dyDescent="0.2">
      <c r="A15" s="67">
        <v>1</v>
      </c>
      <c r="B15" s="239"/>
      <c r="C15" s="240"/>
      <c r="D15" s="65">
        <v>0</v>
      </c>
      <c r="E15" s="235" t="str">
        <f>IF(D15&lt;=$D$22,"Alerta","Aceptable")</f>
        <v>Alerta</v>
      </c>
      <c r="F15" s="236"/>
      <c r="G15" s="254" t="str">
        <f>IF(D15&lt;$D$27,"Posible precio artificialmente bajo","Aceptable")</f>
        <v>Aceptable</v>
      </c>
      <c r="H15" s="254"/>
      <c r="I15" s="251">
        <f>D15-$D$23</f>
        <v>0</v>
      </c>
      <c r="J15" s="252"/>
      <c r="K15" s="71">
        <f>I15^2</f>
        <v>0</v>
      </c>
      <c r="L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x14ac:dyDescent="0.2">
      <c r="A16" s="67">
        <f t="shared" ref="A16:A19" si="0">A15+1</f>
        <v>2</v>
      </c>
      <c r="B16" s="239"/>
      <c r="C16" s="240"/>
      <c r="D16" s="65">
        <v>0</v>
      </c>
      <c r="E16" s="235" t="str">
        <f>IF(D16&lt;=$D$22,"Alerta","Aceptable")</f>
        <v>Alerta</v>
      </c>
      <c r="F16" s="236"/>
      <c r="G16" s="254" t="str">
        <f>IF(D16&lt;$D$27,"Posible precio artificialmente bajo","Aceptable")</f>
        <v>Aceptable</v>
      </c>
      <c r="H16" s="254"/>
      <c r="I16" s="251">
        <f>D16-$D$23</f>
        <v>0</v>
      </c>
      <c r="J16" s="252"/>
      <c r="K16" s="71">
        <f>J16^2</f>
        <v>0</v>
      </c>
      <c r="L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2">
      <c r="A17" s="67">
        <f t="shared" si="0"/>
        <v>3</v>
      </c>
      <c r="B17" s="239"/>
      <c r="C17" s="240"/>
      <c r="D17" s="65">
        <v>0</v>
      </c>
      <c r="E17" s="235" t="str">
        <f>IF(D17&lt;=$D$22,"Alerta","Aceptable")</f>
        <v>Alerta</v>
      </c>
      <c r="F17" s="236"/>
      <c r="G17" s="254" t="str">
        <f>IF(D17&lt;$D$27,"Posible precio artificialmente bajo","Aceptable")</f>
        <v>Aceptable</v>
      </c>
      <c r="H17" s="254"/>
      <c r="I17" s="251">
        <f>D17-$D$23</f>
        <v>0</v>
      </c>
      <c r="J17" s="252"/>
      <c r="K17" s="71">
        <f>J17^2</f>
        <v>0</v>
      </c>
      <c r="L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2">
      <c r="A18" s="67">
        <f t="shared" si="0"/>
        <v>4</v>
      </c>
      <c r="B18" s="239"/>
      <c r="C18" s="240"/>
      <c r="D18" s="65">
        <v>0</v>
      </c>
      <c r="E18" s="235" t="str">
        <f>IF(D18&lt;=$D$22,"Alerta","Aceptable")</f>
        <v>Alerta</v>
      </c>
      <c r="F18" s="236"/>
      <c r="G18" s="254" t="str">
        <f>IF(D18&lt;$D$27,"Posible precio artificialmente bajo","Aceptable")</f>
        <v>Aceptable</v>
      </c>
      <c r="H18" s="254"/>
      <c r="I18" s="251">
        <f>D18-$D$23</f>
        <v>0</v>
      </c>
      <c r="J18" s="252"/>
      <c r="K18" s="71">
        <f>J18^2</f>
        <v>0</v>
      </c>
      <c r="L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2">
      <c r="A19" s="67">
        <f t="shared" si="0"/>
        <v>5</v>
      </c>
      <c r="B19" s="239"/>
      <c r="C19" s="240"/>
      <c r="D19" s="65">
        <v>0</v>
      </c>
      <c r="E19" s="235" t="str">
        <f>IF(D19&lt;=$D$22,"Alerta","Aceptable")</f>
        <v>Alerta</v>
      </c>
      <c r="F19" s="236"/>
      <c r="G19" s="254" t="str">
        <f>IF(D19&lt;$D$27,"Posible precio artificialmente bajo","Aceptable")</f>
        <v>Aceptable</v>
      </c>
      <c r="H19" s="254"/>
      <c r="I19" s="251">
        <f>D19-$D$23</f>
        <v>0</v>
      </c>
      <c r="J19" s="252"/>
      <c r="K19" s="71">
        <f>J19^2</f>
        <v>0</v>
      </c>
      <c r="L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46.5" customHeight="1" x14ac:dyDescent="0.2">
      <c r="A20" s="3"/>
      <c r="C20" s="3"/>
      <c r="D20" s="3"/>
      <c r="E20" s="3"/>
      <c r="F20" s="4"/>
      <c r="G20" s="9"/>
      <c r="H20" s="9"/>
      <c r="I20" s="242" t="s">
        <v>112</v>
      </c>
      <c r="J20" s="242"/>
      <c r="K20" s="9">
        <f>SUM(K15:K19)</f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28.5" customHeight="1" x14ac:dyDescent="0.2">
      <c r="A21" s="3"/>
      <c r="B21" s="137" t="s">
        <v>113</v>
      </c>
      <c r="C21" s="137"/>
      <c r="D21" s="73">
        <f>'Portada Ev. Final'!F33</f>
        <v>0</v>
      </c>
      <c r="E21" s="3"/>
      <c r="F21" s="4"/>
      <c r="H21" s="10"/>
      <c r="I21" s="257" t="s">
        <v>114</v>
      </c>
      <c r="J21" s="257"/>
      <c r="K21" s="10">
        <f>SQRT(K20/D24)</f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42.75" customHeight="1" x14ac:dyDescent="0.2">
      <c r="A22" s="3"/>
      <c r="B22" s="137" t="s">
        <v>115</v>
      </c>
      <c r="C22" s="137"/>
      <c r="D22" s="73">
        <f>D21*0.8</f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">
      <c r="A23" s="3"/>
      <c r="B23" s="137" t="s">
        <v>116</v>
      </c>
      <c r="C23" s="137"/>
      <c r="D23" s="68">
        <f>AVERAGE(D15:D19)</f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8.5" customHeight="1" x14ac:dyDescent="0.2">
      <c r="A24" s="3"/>
      <c r="B24" s="137" t="s">
        <v>117</v>
      </c>
      <c r="C24" s="137"/>
      <c r="D24" s="74">
        <f>COUNT(D15:D19)</f>
        <v>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2">
      <c r="B25" s="137" t="s">
        <v>118</v>
      </c>
      <c r="C25" s="137"/>
      <c r="D25" s="75">
        <f>MEDIAN(D15:D19)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8.5" customHeight="1" x14ac:dyDescent="0.2">
      <c r="A26" s="3"/>
      <c r="B26" s="137" t="s">
        <v>114</v>
      </c>
      <c r="C26" s="137"/>
      <c r="D26" s="75">
        <f>STDEVP(D15:D19)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28.5" customHeight="1" x14ac:dyDescent="0.2">
      <c r="A27" s="3"/>
      <c r="B27" s="137" t="s">
        <v>119</v>
      </c>
      <c r="C27" s="137"/>
      <c r="D27" s="76">
        <f>D25-D26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14" x14ac:dyDescent="0.2">
      <c r="A28" s="3"/>
      <c r="B28" s="11"/>
      <c r="C28" s="12"/>
      <c r="D28" s="3"/>
      <c r="E28" s="3"/>
      <c r="F28" s="3"/>
      <c r="G28" s="3"/>
      <c r="H28" s="3"/>
      <c r="I28" s="3"/>
      <c r="J28" s="3"/>
      <c r="L28" s="3" t="s">
        <v>81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42.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L29" s="3" t="s">
        <v>78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7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L30" s="3" t="s">
        <v>79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14" x14ac:dyDescent="0.2">
      <c r="A31" s="3"/>
      <c r="B31" s="3"/>
      <c r="C31" s="13"/>
      <c r="D31" s="3"/>
      <c r="E31" s="3"/>
      <c r="F31" s="3"/>
      <c r="G31" s="3"/>
      <c r="H31" s="3"/>
      <c r="I31" s="3"/>
      <c r="J31" s="3"/>
      <c r="L31" s="3" t="s">
        <v>32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13.75" x14ac:dyDescent="0.2">
      <c r="A32" s="3"/>
      <c r="B32" s="3"/>
      <c r="C32" s="13"/>
      <c r="D32" s="3"/>
      <c r="E32" s="3"/>
      <c r="F32" s="3"/>
      <c r="G32" s="3"/>
      <c r="H32" s="3"/>
      <c r="I32" s="3"/>
      <c r="J32" s="3"/>
      <c r="L32" s="3" t="s">
        <v>80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  <row r="1003" spans="1:30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</row>
    <row r="1004" spans="1:30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</row>
    <row r="1005" spans="1:30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</row>
    <row r="1006" spans="1:30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</row>
    <row r="1007" spans="1:30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</row>
    <row r="1008" spans="1:30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</row>
    <row r="1009" spans="1:30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</row>
    <row r="1010" spans="1:30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</row>
  </sheetData>
  <mergeCells count="54">
    <mergeCell ref="B23:C23"/>
    <mergeCell ref="B24:C24"/>
    <mergeCell ref="B25:C25"/>
    <mergeCell ref="B26:C26"/>
    <mergeCell ref="B27:C27"/>
    <mergeCell ref="I19:J19"/>
    <mergeCell ref="I20:J20"/>
    <mergeCell ref="I21:J21"/>
    <mergeCell ref="B21:C21"/>
    <mergeCell ref="B22:C22"/>
    <mergeCell ref="G19:H19"/>
    <mergeCell ref="B19:C19"/>
    <mergeCell ref="E19:F19"/>
    <mergeCell ref="B17:C17"/>
    <mergeCell ref="B18:C18"/>
    <mergeCell ref="I14:J14"/>
    <mergeCell ref="I15:J15"/>
    <mergeCell ref="I16:J16"/>
    <mergeCell ref="I17:J17"/>
    <mergeCell ref="I18:J18"/>
    <mergeCell ref="E17:F17"/>
    <mergeCell ref="E18:F18"/>
    <mergeCell ref="G14:H14"/>
    <mergeCell ref="G15:H15"/>
    <mergeCell ref="G16:H16"/>
    <mergeCell ref="G17:H17"/>
    <mergeCell ref="G18:H18"/>
    <mergeCell ref="E14:F14"/>
    <mergeCell ref="E15:F15"/>
    <mergeCell ref="E16:F16"/>
    <mergeCell ref="B14:C14"/>
    <mergeCell ref="B15:C15"/>
    <mergeCell ref="B16:C16"/>
    <mergeCell ref="A11:K11"/>
    <mergeCell ref="A12:K12"/>
    <mergeCell ref="A13:K13"/>
    <mergeCell ref="A7:K7"/>
    <mergeCell ref="A8:K8"/>
    <mergeCell ref="A9:K9"/>
    <mergeCell ref="A10:K10"/>
    <mergeCell ref="A6:C6"/>
    <mergeCell ref="D6:F6"/>
    <mergeCell ref="G6:I6"/>
    <mergeCell ref="J6:K6"/>
    <mergeCell ref="A1:K1"/>
    <mergeCell ref="A2:K2"/>
    <mergeCell ref="A3:C3"/>
    <mergeCell ref="D3:K3"/>
    <mergeCell ref="A4:C4"/>
    <mergeCell ref="D4:K4"/>
    <mergeCell ref="A5:C5"/>
    <mergeCell ref="D5:F5"/>
    <mergeCell ref="G5:I5"/>
    <mergeCell ref="J5:K5"/>
  </mergeCells>
  <pageMargins left="0.7" right="0.7" top="0.75" bottom="1.0554166666666667" header="0.3" footer="0.3"/>
  <pageSetup scale="68" orientation="portrait" r:id="rId1"/>
  <headerFooter>
    <oddFooter>&amp;C&amp;G</oddFooter>
  </headerFooter>
  <drawing r:id="rId2"/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F59E5B-16CF-4B7B-841E-C229D5FE0579}">
          <x14:formula1>
            <xm:f>Hoja1!$E$3:$E$4</xm:f>
          </x14:formula1>
          <xm:sqref>A9:K9</xm:sqref>
        </x14:dataValidation>
        <x14:dataValidation type="list" allowBlank="1" showInputMessage="1" showErrorMessage="1" xr:uid="{9C3B6EEB-B70D-4077-A356-A1B35B5AD500}">
          <x14:formula1>
            <xm:f>Hoja1!$C$3:$C$6</xm:f>
          </x14:formula1>
          <xm:sqref>A10:K10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40"/>
  <sheetViews>
    <sheetView view="pageLayout" zoomScaleNormal="100" workbookViewId="0">
      <selection activeCell="A2" sqref="A2:K6"/>
    </sheetView>
  </sheetViews>
  <sheetFormatPr baseColWidth="10" defaultColWidth="14.42578125" defaultRowHeight="14.25" x14ac:dyDescent="0.2"/>
  <cols>
    <col min="1" max="1" width="14.140625" style="1" customWidth="1"/>
    <col min="2" max="2" width="11.140625" style="1" customWidth="1"/>
    <col min="3" max="3" width="10.7109375" style="1" customWidth="1"/>
    <col min="4" max="4" width="12.7109375" style="1" customWidth="1"/>
    <col min="5" max="5" width="10.7109375" style="1" customWidth="1"/>
    <col min="6" max="6" width="12.42578125" style="1" customWidth="1"/>
    <col min="7" max="7" width="11.5703125" style="1" customWidth="1"/>
    <col min="8" max="8" width="11.42578125" style="1" customWidth="1"/>
    <col min="9" max="9" width="13" style="1" customWidth="1"/>
    <col min="10" max="10" width="11.140625" style="1" customWidth="1"/>
    <col min="11" max="11" width="12.42578125" style="1" customWidth="1"/>
    <col min="12" max="12" width="2" style="1" customWidth="1"/>
    <col min="13" max="13" width="15.28515625" style="1" customWidth="1"/>
    <col min="14" max="26" width="10.7109375" style="1" customWidth="1"/>
    <col min="27" max="16384" width="14.42578125" style="1"/>
  </cols>
  <sheetData>
    <row r="1" spans="1:26" ht="77.2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26" ht="15" customHeight="1" x14ac:dyDescent="0.2">
      <c r="A2" s="376" t="s">
        <v>187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26" ht="15" customHeight="1" x14ac:dyDescent="0.2">
      <c r="A3" s="196" t="s">
        <v>185</v>
      </c>
      <c r="B3" s="196"/>
      <c r="C3" s="196"/>
      <c r="D3" s="305" t="s">
        <v>186</v>
      </c>
      <c r="E3" s="305"/>
      <c r="F3" s="305"/>
      <c r="G3" s="305"/>
      <c r="H3" s="305"/>
      <c r="I3" s="305"/>
      <c r="J3" s="305"/>
      <c r="K3" s="305"/>
    </row>
    <row r="4" spans="1:26" ht="15" customHeight="1" x14ac:dyDescent="0.2">
      <c r="A4" s="196" t="s">
        <v>181</v>
      </c>
      <c r="B4" s="196"/>
      <c r="C4" s="196"/>
      <c r="D4" s="305" t="s">
        <v>229</v>
      </c>
      <c r="E4" s="305"/>
      <c r="F4" s="305"/>
      <c r="G4" s="305"/>
      <c r="H4" s="305"/>
      <c r="I4" s="305"/>
      <c r="J4" s="305"/>
      <c r="K4" s="305"/>
    </row>
    <row r="5" spans="1:26" ht="15" customHeight="1" x14ac:dyDescent="0.2">
      <c r="A5" s="196" t="s">
        <v>182</v>
      </c>
      <c r="B5" s="196"/>
      <c r="C5" s="196"/>
      <c r="D5" s="196" t="s">
        <v>183</v>
      </c>
      <c r="E5" s="196"/>
      <c r="F5" s="196"/>
      <c r="G5" s="196" t="s">
        <v>184</v>
      </c>
      <c r="H5" s="196"/>
      <c r="I5" s="196"/>
      <c r="J5" s="196" t="s">
        <v>231</v>
      </c>
      <c r="K5" s="196"/>
    </row>
    <row r="6" spans="1:26" ht="18" customHeight="1" x14ac:dyDescent="0.2">
      <c r="A6" s="377">
        <v>46206</v>
      </c>
      <c r="B6" s="377"/>
      <c r="C6" s="377"/>
      <c r="D6" s="317" t="s">
        <v>227</v>
      </c>
      <c r="E6" s="317"/>
      <c r="F6" s="317"/>
      <c r="G6" s="378">
        <v>5</v>
      </c>
      <c r="H6" s="378"/>
      <c r="I6" s="378"/>
      <c r="J6" s="378" t="s">
        <v>230</v>
      </c>
      <c r="K6" s="378"/>
    </row>
    <row r="7" spans="1:26" ht="15" customHeight="1" x14ac:dyDescent="0.2">
      <c r="A7" s="242" t="s">
        <v>127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</row>
    <row r="8" spans="1:26" ht="15" customHeight="1" x14ac:dyDescent="0.2">
      <c r="A8" s="138" t="s">
        <v>128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</row>
    <row r="9" spans="1:26" ht="15" customHeight="1" x14ac:dyDescent="0.2">
      <c r="A9" s="162" t="str">
        <f>'Portada Ev. Final'!A10</f>
        <v>INFORME DE EVALUACIÓN FINAL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</row>
    <row r="10" spans="1:26" ht="15" customHeight="1" x14ac:dyDescent="0.2">
      <c r="A10" s="141" t="str">
        <f>'Portada Ev. Final'!A11</f>
        <v>Modo de selección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3"/>
    </row>
    <row r="11" spans="1:26" ht="15" customHeight="1" x14ac:dyDescent="0.2">
      <c r="A11" s="141" t="str">
        <f>'Portada Ev. Final'!A12</f>
        <v>No. proceso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26" ht="15.75" customHeight="1" x14ac:dyDescent="0.2">
      <c r="A12" s="290">
        <f>PAB!B15</f>
        <v>0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" customHeight="1" x14ac:dyDescent="0.2">
      <c r="A13" s="137" t="s">
        <v>0</v>
      </c>
      <c r="B13" s="137"/>
      <c r="C13" s="137"/>
      <c r="D13" s="137"/>
      <c r="E13" s="137"/>
      <c r="F13" s="137"/>
      <c r="G13" s="303">
        <v>0</v>
      </c>
      <c r="H13" s="303"/>
      <c r="I13" s="303"/>
      <c r="J13" s="303"/>
      <c r="K13" s="303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" customHeight="1" x14ac:dyDescent="0.2">
      <c r="A14" s="310" t="s">
        <v>1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4" customHeight="1" x14ac:dyDescent="0.2">
      <c r="A15" s="137" t="s">
        <v>2</v>
      </c>
      <c r="B15" s="137"/>
      <c r="C15" s="241"/>
      <c r="D15" s="241"/>
      <c r="E15" s="241"/>
      <c r="F15" s="241"/>
      <c r="G15" s="61" t="s">
        <v>3</v>
      </c>
      <c r="H15" s="305"/>
      <c r="I15" s="305"/>
      <c r="J15" s="305"/>
      <c r="K15" s="305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5.25" customHeight="1" x14ac:dyDescent="0.2">
      <c r="A16" s="137" t="s">
        <v>4</v>
      </c>
      <c r="B16" s="137"/>
      <c r="C16" s="304"/>
      <c r="D16" s="304"/>
      <c r="E16" s="304"/>
      <c r="F16" s="304"/>
      <c r="G16" s="61" t="s">
        <v>5</v>
      </c>
      <c r="H16" s="305"/>
      <c r="I16" s="305"/>
      <c r="J16" s="305"/>
      <c r="K16" s="305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9.25" customHeight="1" x14ac:dyDescent="0.2">
      <c r="A17" s="70" t="s">
        <v>6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">
      <c r="A18" s="70" t="s">
        <v>7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42.75" x14ac:dyDescent="0.2">
      <c r="A19" s="70" t="s">
        <v>8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8.5" x14ac:dyDescent="0.2">
      <c r="A20" s="70" t="s">
        <v>9</v>
      </c>
      <c r="B20" s="307"/>
      <c r="C20" s="308"/>
      <c r="D20" s="308"/>
      <c r="E20" s="308"/>
      <c r="F20" s="309"/>
      <c r="G20" s="307"/>
      <c r="H20" s="308"/>
      <c r="I20" s="308"/>
      <c r="J20" s="308"/>
      <c r="K20" s="30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" customHeight="1" x14ac:dyDescent="0.2">
      <c r="A21" s="137" t="s">
        <v>10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</row>
    <row r="22" spans="1:26" ht="138.75" customHeight="1" x14ac:dyDescent="0.2">
      <c r="A22" s="138" t="s">
        <v>160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</row>
    <row r="23" spans="1:26" x14ac:dyDescent="0.2">
      <c r="A23" s="196" t="s">
        <v>11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4"/>
      <c r="M23" s="15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51.75" customHeight="1" x14ac:dyDescent="0.2">
      <c r="A24" s="91" t="s">
        <v>12</v>
      </c>
      <c r="B24" s="271" t="s">
        <v>13</v>
      </c>
      <c r="C24" s="123"/>
      <c r="D24" s="123"/>
      <c r="E24" s="94" t="s">
        <v>14</v>
      </c>
      <c r="F24" s="94" t="s">
        <v>15</v>
      </c>
      <c r="G24" s="92" t="s">
        <v>16</v>
      </c>
      <c r="H24" s="271" t="s">
        <v>17</v>
      </c>
      <c r="I24" s="123"/>
      <c r="J24" s="123"/>
      <c r="K24" s="123"/>
      <c r="L24" s="14"/>
      <c r="M24" s="15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42" customHeight="1" x14ac:dyDescent="0.2">
      <c r="A25" s="72">
        <v>1</v>
      </c>
      <c r="B25" s="124" t="s">
        <v>18</v>
      </c>
      <c r="C25" s="124"/>
      <c r="D25" s="124"/>
      <c r="E25" s="72"/>
      <c r="F25" s="80"/>
      <c r="G25" s="62"/>
      <c r="H25" s="283"/>
      <c r="I25" s="284"/>
      <c r="J25" s="284"/>
      <c r="K25" s="285"/>
      <c r="L25" s="14"/>
      <c r="M25" s="15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8.5" customHeight="1" x14ac:dyDescent="0.2">
      <c r="A26" s="72">
        <f>A25+1</f>
        <v>2</v>
      </c>
      <c r="B26" s="124" t="s">
        <v>23</v>
      </c>
      <c r="C26" s="124"/>
      <c r="D26" s="124"/>
      <c r="E26" s="72"/>
      <c r="F26" s="80"/>
      <c r="G26" s="62"/>
      <c r="H26" s="283"/>
      <c r="I26" s="284"/>
      <c r="J26" s="284"/>
      <c r="K26" s="285"/>
      <c r="L26" s="14"/>
      <c r="M26" s="15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8.5" customHeight="1" x14ac:dyDescent="0.2">
      <c r="A27" s="72">
        <f t="shared" ref="A27:A43" si="0">A26+1</f>
        <v>3</v>
      </c>
      <c r="B27" s="124" t="s">
        <v>19</v>
      </c>
      <c r="C27" s="124"/>
      <c r="D27" s="124"/>
      <c r="E27" s="72"/>
      <c r="F27" s="80"/>
      <c r="G27" s="80"/>
      <c r="H27" s="283"/>
      <c r="I27" s="284"/>
      <c r="J27" s="284"/>
      <c r="K27" s="285"/>
      <c r="L27" s="14"/>
      <c r="M27" s="15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8.5" customHeight="1" x14ac:dyDescent="0.2">
      <c r="A28" s="72">
        <f t="shared" si="0"/>
        <v>4</v>
      </c>
      <c r="B28" s="138" t="s">
        <v>20</v>
      </c>
      <c r="C28" s="138"/>
      <c r="D28" s="138"/>
      <c r="E28" s="61"/>
      <c r="F28" s="80"/>
      <c r="G28" s="62"/>
      <c r="H28" s="283"/>
      <c r="I28" s="284"/>
      <c r="J28" s="284"/>
      <c r="K28" s="285"/>
      <c r="L28" s="14"/>
      <c r="M28" s="15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8.5" customHeight="1" x14ac:dyDescent="0.2">
      <c r="A29" s="72">
        <f t="shared" si="0"/>
        <v>5</v>
      </c>
      <c r="B29" s="138" t="s">
        <v>135</v>
      </c>
      <c r="C29" s="138"/>
      <c r="D29" s="138"/>
      <c r="E29" s="61"/>
      <c r="F29" s="80"/>
      <c r="G29" s="80"/>
      <c r="H29" s="283"/>
      <c r="I29" s="284"/>
      <c r="J29" s="284"/>
      <c r="K29" s="285"/>
      <c r="L29" s="14"/>
      <c r="M29" s="15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41.25" customHeight="1" x14ac:dyDescent="0.2">
      <c r="A30" s="72">
        <f t="shared" si="0"/>
        <v>6</v>
      </c>
      <c r="B30" s="138" t="s">
        <v>22</v>
      </c>
      <c r="C30" s="138"/>
      <c r="D30" s="138"/>
      <c r="E30" s="61"/>
      <c r="F30" s="80"/>
      <c r="G30" s="62"/>
      <c r="H30" s="283"/>
      <c r="I30" s="284"/>
      <c r="J30" s="284"/>
      <c r="K30" s="285"/>
      <c r="L30" s="14"/>
      <c r="M30" s="15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8.5" customHeight="1" x14ac:dyDescent="0.2">
      <c r="A31" s="72">
        <f t="shared" si="0"/>
        <v>7</v>
      </c>
      <c r="B31" s="138" t="s">
        <v>21</v>
      </c>
      <c r="C31" s="138"/>
      <c r="D31" s="138"/>
      <c r="E31" s="61"/>
      <c r="F31" s="80"/>
      <c r="G31" s="62"/>
      <c r="H31" s="283"/>
      <c r="I31" s="284"/>
      <c r="J31" s="284"/>
      <c r="K31" s="285"/>
      <c r="L31" s="14"/>
      <c r="M31" s="15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36.75" customHeight="1" x14ac:dyDescent="0.2">
      <c r="A32" s="72">
        <f t="shared" si="0"/>
        <v>8</v>
      </c>
      <c r="B32" s="138" t="s">
        <v>24</v>
      </c>
      <c r="C32" s="138"/>
      <c r="D32" s="138"/>
      <c r="E32" s="61"/>
      <c r="F32" s="80"/>
      <c r="G32" s="62"/>
      <c r="H32" s="283"/>
      <c r="I32" s="284"/>
      <c r="J32" s="284"/>
      <c r="K32" s="285"/>
      <c r="L32" s="14"/>
      <c r="M32" s="15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42.75" customHeight="1" x14ac:dyDescent="0.2">
      <c r="A33" s="72">
        <f t="shared" si="0"/>
        <v>9</v>
      </c>
      <c r="B33" s="124" t="s">
        <v>25</v>
      </c>
      <c r="C33" s="124"/>
      <c r="D33" s="124"/>
      <c r="E33" s="72"/>
      <c r="F33" s="80"/>
      <c r="G33" s="62"/>
      <c r="H33" s="283"/>
      <c r="I33" s="284"/>
      <c r="J33" s="284"/>
      <c r="K33" s="285"/>
      <c r="L33" s="14"/>
      <c r="M33" s="15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8.5" customHeight="1" x14ac:dyDescent="0.2">
      <c r="A34" s="72">
        <f t="shared" si="0"/>
        <v>10</v>
      </c>
      <c r="B34" s="124" t="s">
        <v>26</v>
      </c>
      <c r="C34" s="124"/>
      <c r="D34" s="124"/>
      <c r="E34" s="72"/>
      <c r="F34" s="80"/>
      <c r="G34" s="62"/>
      <c r="H34" s="283"/>
      <c r="I34" s="284"/>
      <c r="J34" s="284"/>
      <c r="K34" s="285"/>
      <c r="L34" s="14"/>
      <c r="M34" s="15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8.5" customHeight="1" x14ac:dyDescent="0.2">
      <c r="A35" s="72">
        <f t="shared" si="0"/>
        <v>11</v>
      </c>
      <c r="B35" s="124" t="s">
        <v>27</v>
      </c>
      <c r="C35" s="124"/>
      <c r="D35" s="124"/>
      <c r="E35" s="72"/>
      <c r="F35" s="80"/>
      <c r="G35" s="62"/>
      <c r="H35" s="283"/>
      <c r="I35" s="284"/>
      <c r="J35" s="284"/>
      <c r="K35" s="285"/>
      <c r="L35" s="14"/>
      <c r="M35" s="15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44.25" customHeight="1" x14ac:dyDescent="0.2">
      <c r="A36" s="72">
        <f t="shared" si="0"/>
        <v>12</v>
      </c>
      <c r="B36" s="138" t="s">
        <v>136</v>
      </c>
      <c r="C36" s="138"/>
      <c r="D36" s="138"/>
      <c r="E36" s="72"/>
      <c r="F36" s="80"/>
      <c r="G36" s="62"/>
      <c r="H36" s="283"/>
      <c r="I36" s="284"/>
      <c r="J36" s="284"/>
      <c r="K36" s="285"/>
      <c r="L36" s="14"/>
      <c r="M36" s="15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8.25" customHeight="1" x14ac:dyDescent="0.2">
      <c r="A37" s="72">
        <f t="shared" si="0"/>
        <v>13</v>
      </c>
      <c r="B37" s="138" t="s">
        <v>137</v>
      </c>
      <c r="C37" s="138"/>
      <c r="D37" s="138"/>
      <c r="E37" s="72"/>
      <c r="F37" s="80"/>
      <c r="G37" s="80"/>
      <c r="H37" s="283"/>
      <c r="I37" s="284"/>
      <c r="J37" s="284"/>
      <c r="K37" s="285"/>
      <c r="L37" s="14"/>
      <c r="M37" s="15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8.5" customHeight="1" x14ac:dyDescent="0.2">
      <c r="A38" s="72">
        <f t="shared" si="0"/>
        <v>14</v>
      </c>
      <c r="B38" s="138" t="s">
        <v>138</v>
      </c>
      <c r="C38" s="138"/>
      <c r="D38" s="138"/>
      <c r="E38" s="72"/>
      <c r="F38" s="80"/>
      <c r="G38" s="80"/>
      <c r="H38" s="283"/>
      <c r="I38" s="284"/>
      <c r="J38" s="284"/>
      <c r="K38" s="285"/>
      <c r="L38" s="14"/>
      <c r="M38" s="15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8.5" customHeight="1" x14ac:dyDescent="0.2">
      <c r="A39" s="72">
        <f t="shared" si="0"/>
        <v>15</v>
      </c>
      <c r="B39" s="138" t="s">
        <v>139</v>
      </c>
      <c r="C39" s="138"/>
      <c r="D39" s="138"/>
      <c r="E39" s="72"/>
      <c r="F39" s="80"/>
      <c r="G39" s="80"/>
      <c r="H39" s="283"/>
      <c r="I39" s="284"/>
      <c r="J39" s="284"/>
      <c r="K39" s="285"/>
      <c r="L39" s="14"/>
      <c r="M39" s="15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8.5" customHeight="1" x14ac:dyDescent="0.2">
      <c r="A40" s="72">
        <f t="shared" si="0"/>
        <v>16</v>
      </c>
      <c r="B40" s="138" t="s">
        <v>140</v>
      </c>
      <c r="C40" s="138"/>
      <c r="D40" s="138"/>
      <c r="E40" s="72"/>
      <c r="F40" s="80"/>
      <c r="G40" s="80"/>
      <c r="H40" s="283"/>
      <c r="I40" s="284"/>
      <c r="J40" s="284"/>
      <c r="K40" s="285"/>
      <c r="L40" s="14"/>
      <c r="M40" s="15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8.5" customHeight="1" x14ac:dyDescent="0.2">
      <c r="A41" s="72">
        <f t="shared" si="0"/>
        <v>17</v>
      </c>
      <c r="B41" s="138" t="s">
        <v>28</v>
      </c>
      <c r="C41" s="138"/>
      <c r="D41" s="138"/>
      <c r="E41" s="72"/>
      <c r="F41" s="80"/>
      <c r="G41" s="80"/>
      <c r="H41" s="283"/>
      <c r="I41" s="284"/>
      <c r="J41" s="284"/>
      <c r="K41" s="285"/>
      <c r="L41" s="14"/>
      <c r="M41" s="15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28.5" customHeight="1" x14ac:dyDescent="0.2">
      <c r="A42" s="72">
        <f t="shared" si="0"/>
        <v>18</v>
      </c>
      <c r="B42" s="138" t="s">
        <v>141</v>
      </c>
      <c r="C42" s="138"/>
      <c r="D42" s="138"/>
      <c r="E42" s="72"/>
      <c r="F42" s="80"/>
      <c r="G42" s="80"/>
      <c r="H42" s="283"/>
      <c r="I42" s="284"/>
      <c r="J42" s="284"/>
      <c r="K42" s="285"/>
      <c r="L42" s="14"/>
      <c r="M42" s="15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8.5" customHeight="1" x14ac:dyDescent="0.2">
      <c r="A43" s="72">
        <f t="shared" si="0"/>
        <v>19</v>
      </c>
      <c r="B43" s="138" t="s">
        <v>142</v>
      </c>
      <c r="C43" s="138"/>
      <c r="D43" s="138"/>
      <c r="E43" s="72"/>
      <c r="F43" s="80"/>
      <c r="G43" s="80"/>
      <c r="H43" s="283"/>
      <c r="I43" s="284"/>
      <c r="J43" s="284"/>
      <c r="K43" s="285"/>
      <c r="L43" s="14"/>
      <c r="M43" s="15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24.75" customHeight="1" x14ac:dyDescent="0.2">
      <c r="A44" s="312" t="s">
        <v>29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4"/>
      <c r="L44" s="14"/>
      <c r="M44" s="15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2">
      <c r="A45" s="196" t="s">
        <v>30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26.25" customHeight="1" thickBot="1" x14ac:dyDescent="0.25">
      <c r="A46" s="319" t="s">
        <v>31</v>
      </c>
      <c r="B46" s="257"/>
      <c r="C46" s="257"/>
      <c r="D46" s="320"/>
      <c r="E46" s="95" t="s">
        <v>14</v>
      </c>
      <c r="F46" s="96" t="s">
        <v>15</v>
      </c>
      <c r="G46" s="96" t="s">
        <v>32</v>
      </c>
      <c r="H46" s="263" t="s">
        <v>17</v>
      </c>
      <c r="I46" s="263"/>
      <c r="J46" s="263"/>
      <c r="K46" s="263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31.5" customHeight="1" x14ac:dyDescent="0.2">
      <c r="A47" s="321" t="s">
        <v>143</v>
      </c>
      <c r="B47" s="321"/>
      <c r="C47" s="321"/>
      <c r="D47" s="321"/>
      <c r="E47" s="326"/>
      <c r="F47" s="258"/>
      <c r="G47" s="329"/>
      <c r="H47" s="315" t="s">
        <v>33</v>
      </c>
      <c r="I47" s="315"/>
      <c r="J47" s="315"/>
      <c r="K47" s="315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" customHeight="1" x14ac:dyDescent="0.2">
      <c r="A48" s="321"/>
      <c r="B48" s="321"/>
      <c r="C48" s="321"/>
      <c r="D48" s="321"/>
      <c r="E48" s="327"/>
      <c r="F48" s="259"/>
      <c r="G48" s="330"/>
      <c r="H48" s="316" t="s">
        <v>34</v>
      </c>
      <c r="I48" s="316"/>
      <c r="J48" s="317" t="s">
        <v>35</v>
      </c>
      <c r="K48" s="31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86.25" customHeight="1" x14ac:dyDescent="0.2">
      <c r="A49" s="321"/>
      <c r="B49" s="321"/>
      <c r="C49" s="321"/>
      <c r="D49" s="321"/>
      <c r="E49" s="327"/>
      <c r="F49" s="259"/>
      <c r="G49" s="330"/>
      <c r="H49" s="318" t="s">
        <v>36</v>
      </c>
      <c r="I49" s="316"/>
      <c r="J49" s="317" t="s">
        <v>35</v>
      </c>
      <c r="K49" s="31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" customHeight="1" x14ac:dyDescent="0.2">
      <c r="A50" s="321"/>
      <c r="B50" s="321"/>
      <c r="C50" s="321"/>
      <c r="D50" s="321"/>
      <c r="E50" s="327"/>
      <c r="F50" s="259"/>
      <c r="G50" s="330"/>
      <c r="H50" s="322" t="s">
        <v>37</v>
      </c>
      <c r="I50" s="322"/>
      <c r="J50" s="322"/>
      <c r="K50" s="323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30" customHeight="1" x14ac:dyDescent="0.2">
      <c r="A51" s="321"/>
      <c r="B51" s="321"/>
      <c r="C51" s="321"/>
      <c r="D51" s="321"/>
      <c r="E51" s="327"/>
      <c r="F51" s="259"/>
      <c r="G51" s="330"/>
      <c r="H51" s="316" t="s">
        <v>38</v>
      </c>
      <c r="I51" s="316"/>
      <c r="J51" s="283"/>
      <c r="K51" s="285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" customHeight="1" x14ac:dyDescent="0.2">
      <c r="A52" s="321"/>
      <c r="B52" s="321"/>
      <c r="C52" s="321"/>
      <c r="D52" s="321"/>
      <c r="E52" s="327"/>
      <c r="F52" s="259"/>
      <c r="G52" s="330"/>
      <c r="H52" s="316" t="s">
        <v>3</v>
      </c>
      <c r="I52" s="316"/>
      <c r="J52" s="283"/>
      <c r="K52" s="285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" customHeight="1" x14ac:dyDescent="0.2">
      <c r="A53" s="321"/>
      <c r="B53" s="321"/>
      <c r="C53" s="321"/>
      <c r="D53" s="321"/>
      <c r="E53" s="327"/>
      <c r="F53" s="259"/>
      <c r="G53" s="330"/>
      <c r="H53" s="316" t="s">
        <v>39</v>
      </c>
      <c r="I53" s="316"/>
      <c r="J53" s="283"/>
      <c r="K53" s="285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" customHeight="1" x14ac:dyDescent="0.2">
      <c r="A54" s="321"/>
      <c r="B54" s="321"/>
      <c r="C54" s="321"/>
      <c r="D54" s="321"/>
      <c r="E54" s="327"/>
      <c r="F54" s="259"/>
      <c r="G54" s="330"/>
      <c r="H54" s="316" t="s">
        <v>40</v>
      </c>
      <c r="I54" s="316"/>
      <c r="J54" s="316"/>
      <c r="K54" s="316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" customHeight="1" x14ac:dyDescent="0.2">
      <c r="A55" s="321"/>
      <c r="B55" s="321"/>
      <c r="C55" s="321"/>
      <c r="D55" s="321"/>
      <c r="E55" s="327"/>
      <c r="F55" s="259"/>
      <c r="G55" s="330"/>
      <c r="H55" s="264"/>
      <c r="I55" s="265"/>
      <c r="J55" s="265"/>
      <c r="K55" s="266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" customHeight="1" x14ac:dyDescent="0.2">
      <c r="A56" s="321"/>
      <c r="B56" s="321"/>
      <c r="C56" s="321"/>
      <c r="D56" s="321"/>
      <c r="E56" s="327"/>
      <c r="F56" s="259"/>
      <c r="G56" s="330"/>
      <c r="H56" s="316" t="s">
        <v>41</v>
      </c>
      <c r="I56" s="316"/>
      <c r="J56" s="305"/>
      <c r="K56" s="305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" customHeight="1" x14ac:dyDescent="0.2">
      <c r="A57" s="321"/>
      <c r="B57" s="321"/>
      <c r="C57" s="321"/>
      <c r="D57" s="321"/>
      <c r="E57" s="327"/>
      <c r="F57" s="259"/>
      <c r="G57" s="330"/>
      <c r="H57" s="316" t="s">
        <v>161</v>
      </c>
      <c r="I57" s="316"/>
      <c r="J57" s="305"/>
      <c r="K57" s="305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" customHeight="1" x14ac:dyDescent="0.2">
      <c r="A58" s="321"/>
      <c r="B58" s="321"/>
      <c r="C58" s="321"/>
      <c r="D58" s="321"/>
      <c r="E58" s="327"/>
      <c r="F58" s="259"/>
      <c r="G58" s="330"/>
      <c r="H58" s="316" t="s">
        <v>42</v>
      </c>
      <c r="I58" s="316"/>
      <c r="J58" s="316"/>
      <c r="K58" s="316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" customHeight="1" x14ac:dyDescent="0.2">
      <c r="A59" s="321"/>
      <c r="B59" s="321"/>
      <c r="C59" s="321"/>
      <c r="D59" s="321"/>
      <c r="E59" s="327"/>
      <c r="F59" s="259"/>
      <c r="G59" s="330"/>
      <c r="H59" s="239"/>
      <c r="I59" s="267"/>
      <c r="J59" s="267"/>
      <c r="K59" s="240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" customHeight="1" x14ac:dyDescent="0.2">
      <c r="A60" s="321"/>
      <c r="B60" s="321"/>
      <c r="C60" s="321"/>
      <c r="D60" s="321"/>
      <c r="E60" s="327"/>
      <c r="F60" s="259"/>
      <c r="G60" s="330"/>
      <c r="H60" s="324" t="s">
        <v>43</v>
      </c>
      <c r="I60" s="325"/>
      <c r="J60" s="305"/>
      <c r="K60" s="305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 x14ac:dyDescent="0.2">
      <c r="A61" s="321"/>
      <c r="B61" s="321"/>
      <c r="C61" s="321"/>
      <c r="D61" s="321"/>
      <c r="E61" s="327"/>
      <c r="F61" s="259"/>
      <c r="G61" s="330"/>
      <c r="H61" s="324" t="s">
        <v>44</v>
      </c>
      <c r="I61" s="332"/>
      <c r="J61" s="332"/>
      <c r="K61" s="325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" customHeight="1" x14ac:dyDescent="0.2">
      <c r="A62" s="321"/>
      <c r="B62" s="321"/>
      <c r="C62" s="321"/>
      <c r="D62" s="321"/>
      <c r="E62" s="327"/>
      <c r="F62" s="259"/>
      <c r="G62" s="330"/>
      <c r="H62" s="239" t="s">
        <v>45</v>
      </c>
      <c r="I62" s="267"/>
      <c r="J62" s="267"/>
      <c r="K62" s="240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" customHeight="1" thickBot="1" x14ac:dyDescent="0.25">
      <c r="A63" s="321"/>
      <c r="B63" s="321"/>
      <c r="C63" s="321"/>
      <c r="D63" s="321"/>
      <c r="E63" s="328"/>
      <c r="F63" s="260"/>
      <c r="G63" s="331"/>
      <c r="H63" s="333" t="s">
        <v>46</v>
      </c>
      <c r="I63" s="333"/>
      <c r="J63" s="333"/>
      <c r="K63" s="250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" customHeight="1" x14ac:dyDescent="0.2">
      <c r="A64" s="321"/>
      <c r="B64" s="321"/>
      <c r="C64" s="321"/>
      <c r="D64" s="321"/>
      <c r="E64" s="258"/>
      <c r="F64" s="261"/>
      <c r="G64" s="261"/>
      <c r="H64" s="97"/>
      <c r="I64" s="98"/>
      <c r="J64" s="99"/>
      <c r="K64" s="98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">
      <c r="A65" s="321"/>
      <c r="B65" s="321"/>
      <c r="C65" s="321"/>
      <c r="D65" s="321"/>
      <c r="E65" s="259"/>
      <c r="F65" s="262"/>
      <c r="G65" s="262"/>
      <c r="H65" s="322" t="s">
        <v>47</v>
      </c>
      <c r="I65" s="322"/>
      <c r="J65" s="322"/>
      <c r="K65" s="323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 x14ac:dyDescent="0.2">
      <c r="A66" s="321"/>
      <c r="B66" s="321"/>
      <c r="C66" s="321"/>
      <c r="D66" s="321"/>
      <c r="E66" s="259"/>
      <c r="F66" s="262"/>
      <c r="G66" s="262"/>
      <c r="H66" s="318" t="s">
        <v>38</v>
      </c>
      <c r="I66" s="316"/>
      <c r="J66" s="283"/>
      <c r="K66" s="285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" customHeight="1" x14ac:dyDescent="0.2">
      <c r="A67" s="321"/>
      <c r="B67" s="321"/>
      <c r="C67" s="321"/>
      <c r="D67" s="321"/>
      <c r="E67" s="259"/>
      <c r="F67" s="262"/>
      <c r="G67" s="262"/>
      <c r="H67" s="318" t="s">
        <v>3</v>
      </c>
      <c r="I67" s="316"/>
      <c r="J67" s="283"/>
      <c r="K67" s="285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 x14ac:dyDescent="0.2">
      <c r="A68" s="321"/>
      <c r="B68" s="321"/>
      <c r="C68" s="321"/>
      <c r="D68" s="321"/>
      <c r="E68" s="259"/>
      <c r="F68" s="262"/>
      <c r="G68" s="262"/>
      <c r="H68" s="318" t="s">
        <v>39</v>
      </c>
      <c r="I68" s="316"/>
      <c r="J68" s="283"/>
      <c r="K68" s="285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 x14ac:dyDescent="0.2">
      <c r="A69" s="321"/>
      <c r="B69" s="321"/>
      <c r="C69" s="321"/>
      <c r="D69" s="321"/>
      <c r="E69" s="259"/>
      <c r="F69" s="262"/>
      <c r="G69" s="262"/>
      <c r="H69" s="318" t="s">
        <v>40</v>
      </c>
      <c r="I69" s="316"/>
      <c r="J69" s="316"/>
      <c r="K69" s="316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" customHeight="1" x14ac:dyDescent="0.2">
      <c r="A70" s="321"/>
      <c r="B70" s="321"/>
      <c r="C70" s="321"/>
      <c r="D70" s="321"/>
      <c r="E70" s="259"/>
      <c r="F70" s="262"/>
      <c r="G70" s="262"/>
      <c r="H70" s="264"/>
      <c r="I70" s="265"/>
      <c r="J70" s="265"/>
      <c r="K70" s="266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" customHeight="1" x14ac:dyDescent="0.2">
      <c r="A71" s="321"/>
      <c r="B71" s="321"/>
      <c r="C71" s="321"/>
      <c r="D71" s="321"/>
      <c r="E71" s="259"/>
      <c r="F71" s="262"/>
      <c r="G71" s="262"/>
      <c r="H71" s="318" t="s">
        <v>41</v>
      </c>
      <c r="I71" s="316"/>
      <c r="J71" s="305"/>
      <c r="K71" s="305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2">
      <c r="A72" s="321"/>
      <c r="B72" s="321"/>
      <c r="C72" s="321"/>
      <c r="D72" s="321"/>
      <c r="E72" s="259"/>
      <c r="F72" s="262"/>
      <c r="G72" s="262"/>
      <c r="H72" s="318" t="s">
        <v>161</v>
      </c>
      <c r="I72" s="316"/>
      <c r="J72" s="305"/>
      <c r="K72" s="305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2">
      <c r="A73" s="321"/>
      <c r="B73" s="321"/>
      <c r="C73" s="321"/>
      <c r="D73" s="321"/>
      <c r="E73" s="259"/>
      <c r="F73" s="262"/>
      <c r="G73" s="262"/>
      <c r="H73" s="318" t="s">
        <v>42</v>
      </c>
      <c r="I73" s="316"/>
      <c r="J73" s="316"/>
      <c r="K73" s="316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 x14ac:dyDescent="0.2">
      <c r="A74" s="321"/>
      <c r="B74" s="321"/>
      <c r="C74" s="321"/>
      <c r="D74" s="321"/>
      <c r="E74" s="259"/>
      <c r="F74" s="262"/>
      <c r="G74" s="262"/>
      <c r="H74" s="239"/>
      <c r="I74" s="267"/>
      <c r="J74" s="267"/>
      <c r="K74" s="240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" customHeight="1" x14ac:dyDescent="0.2">
      <c r="A75" s="321"/>
      <c r="B75" s="321"/>
      <c r="C75" s="321"/>
      <c r="D75" s="321"/>
      <c r="E75" s="259"/>
      <c r="F75" s="262"/>
      <c r="G75" s="262"/>
      <c r="H75" s="324" t="s">
        <v>43</v>
      </c>
      <c r="I75" s="332"/>
      <c r="J75" s="332"/>
      <c r="K75" s="325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2">
      <c r="A76" s="321"/>
      <c r="B76" s="321"/>
      <c r="C76" s="321"/>
      <c r="D76" s="321"/>
      <c r="E76" s="259"/>
      <c r="F76" s="262"/>
      <c r="G76" s="262"/>
      <c r="H76" s="81" t="s">
        <v>44</v>
      </c>
      <c r="I76" s="79"/>
      <c r="J76" s="77"/>
      <c r="K76" s="77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2">
      <c r="A77" s="321"/>
      <c r="B77" s="321"/>
      <c r="C77" s="321"/>
      <c r="D77" s="321"/>
      <c r="E77" s="259"/>
      <c r="F77" s="262"/>
      <c r="G77" s="262"/>
      <c r="H77" s="267" t="s">
        <v>45</v>
      </c>
      <c r="I77" s="267"/>
      <c r="J77" s="267"/>
      <c r="K77" s="240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 x14ac:dyDescent="0.2">
      <c r="A78" s="321"/>
      <c r="B78" s="321"/>
      <c r="C78" s="321"/>
      <c r="D78" s="321"/>
      <c r="E78" s="259"/>
      <c r="F78" s="262"/>
      <c r="G78" s="262"/>
      <c r="H78" s="333" t="s">
        <v>46</v>
      </c>
      <c r="I78" s="333"/>
      <c r="J78" s="333"/>
      <c r="K78" s="250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" customHeight="1" x14ac:dyDescent="0.2">
      <c r="A79" s="321"/>
      <c r="B79" s="321"/>
      <c r="C79" s="321"/>
      <c r="D79" s="321"/>
      <c r="E79" s="260"/>
      <c r="F79" s="263"/>
      <c r="G79" s="263"/>
      <c r="H79" s="334"/>
      <c r="I79" s="334"/>
      <c r="J79" s="334"/>
      <c r="K79" s="33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">
      <c r="A80" s="321"/>
      <c r="B80" s="321"/>
      <c r="C80" s="321"/>
      <c r="D80" s="321"/>
      <c r="E80" s="268"/>
      <c r="F80" s="261"/>
      <c r="G80" s="261"/>
      <c r="H80" s="322" t="s">
        <v>48</v>
      </c>
      <c r="I80" s="322"/>
      <c r="J80" s="322"/>
      <c r="K80" s="323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" customHeight="1" x14ac:dyDescent="0.2">
      <c r="A81" s="321"/>
      <c r="B81" s="321"/>
      <c r="C81" s="321"/>
      <c r="D81" s="321"/>
      <c r="E81" s="269"/>
      <c r="F81" s="262"/>
      <c r="G81" s="262"/>
      <c r="H81" s="318" t="s">
        <v>38</v>
      </c>
      <c r="I81" s="316"/>
      <c r="J81" s="283"/>
      <c r="K81" s="285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">
      <c r="A82" s="321"/>
      <c r="B82" s="321"/>
      <c r="C82" s="321"/>
      <c r="D82" s="321"/>
      <c r="E82" s="269"/>
      <c r="F82" s="262"/>
      <c r="G82" s="262"/>
      <c r="H82" s="318" t="s">
        <v>3</v>
      </c>
      <c r="I82" s="316"/>
      <c r="J82" s="283"/>
      <c r="K82" s="285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 x14ac:dyDescent="0.2">
      <c r="A83" s="321"/>
      <c r="B83" s="321"/>
      <c r="C83" s="321"/>
      <c r="D83" s="321"/>
      <c r="E83" s="269"/>
      <c r="F83" s="262"/>
      <c r="G83" s="262"/>
      <c r="H83" s="318" t="s">
        <v>39</v>
      </c>
      <c r="I83" s="316"/>
      <c r="J83" s="283"/>
      <c r="K83" s="285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" customHeight="1" x14ac:dyDescent="0.2">
      <c r="A84" s="321"/>
      <c r="B84" s="321"/>
      <c r="C84" s="321"/>
      <c r="D84" s="321"/>
      <c r="E84" s="269"/>
      <c r="F84" s="262"/>
      <c r="G84" s="262"/>
      <c r="H84" s="318" t="s">
        <v>40</v>
      </c>
      <c r="I84" s="316"/>
      <c r="J84" s="316"/>
      <c r="K84" s="316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 x14ac:dyDescent="0.2">
      <c r="A85" s="321"/>
      <c r="B85" s="321"/>
      <c r="C85" s="321"/>
      <c r="D85" s="321"/>
      <c r="E85" s="269"/>
      <c r="F85" s="262"/>
      <c r="G85" s="262"/>
      <c r="H85" s="266"/>
      <c r="I85" s="341"/>
      <c r="J85" s="305"/>
      <c r="K85" s="305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 x14ac:dyDescent="0.2">
      <c r="A86" s="321"/>
      <c r="B86" s="321"/>
      <c r="C86" s="321"/>
      <c r="D86" s="321"/>
      <c r="E86" s="269"/>
      <c r="F86" s="262"/>
      <c r="G86" s="262"/>
      <c r="H86" s="318" t="s">
        <v>41</v>
      </c>
      <c r="I86" s="316"/>
      <c r="J86" s="305"/>
      <c r="K86" s="305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" customHeight="1" x14ac:dyDescent="0.2">
      <c r="A87" s="321"/>
      <c r="B87" s="321"/>
      <c r="C87" s="321"/>
      <c r="D87" s="321"/>
      <c r="E87" s="269"/>
      <c r="F87" s="262"/>
      <c r="G87" s="262"/>
      <c r="H87" s="318" t="s">
        <v>161</v>
      </c>
      <c r="I87" s="316"/>
      <c r="J87" s="305"/>
      <c r="K87" s="305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" customHeight="1" x14ac:dyDescent="0.2">
      <c r="A88" s="321"/>
      <c r="B88" s="321"/>
      <c r="C88" s="321"/>
      <c r="D88" s="321"/>
      <c r="E88" s="269"/>
      <c r="F88" s="262"/>
      <c r="G88" s="262"/>
      <c r="H88" s="318" t="s">
        <v>42</v>
      </c>
      <c r="I88" s="316"/>
      <c r="J88" s="316"/>
      <c r="K88" s="316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 x14ac:dyDescent="0.2">
      <c r="A89" s="321"/>
      <c r="B89" s="321"/>
      <c r="C89" s="321"/>
      <c r="D89" s="321"/>
      <c r="E89" s="269"/>
      <c r="F89" s="262"/>
      <c r="G89" s="262"/>
      <c r="H89" s="240"/>
      <c r="I89" s="124"/>
      <c r="J89" s="305"/>
      <c r="K89" s="305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" customHeight="1" x14ac:dyDescent="0.2">
      <c r="A90" s="321"/>
      <c r="B90" s="321"/>
      <c r="C90" s="321"/>
      <c r="D90" s="321"/>
      <c r="E90" s="269"/>
      <c r="F90" s="262"/>
      <c r="G90" s="262"/>
      <c r="H90" s="324" t="s">
        <v>43</v>
      </c>
      <c r="I90" s="332"/>
      <c r="J90" s="332"/>
      <c r="K90" s="325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 x14ac:dyDescent="0.2">
      <c r="A91" s="321"/>
      <c r="B91" s="321"/>
      <c r="C91" s="321"/>
      <c r="D91" s="321"/>
      <c r="E91" s="269"/>
      <c r="F91" s="262"/>
      <c r="G91" s="262"/>
      <c r="H91" s="81" t="s">
        <v>44</v>
      </c>
      <c r="I91" s="79"/>
      <c r="J91" s="77"/>
      <c r="K91" s="77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" customHeight="1" x14ac:dyDescent="0.2">
      <c r="A92" s="321"/>
      <c r="B92" s="321"/>
      <c r="C92" s="321"/>
      <c r="D92" s="321"/>
      <c r="E92" s="269"/>
      <c r="F92" s="262"/>
      <c r="G92" s="262"/>
      <c r="H92" s="267" t="s">
        <v>45</v>
      </c>
      <c r="I92" s="267"/>
      <c r="J92" s="267"/>
      <c r="K92" s="240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 x14ac:dyDescent="0.2">
      <c r="A93" s="321"/>
      <c r="B93" s="321"/>
      <c r="C93" s="321"/>
      <c r="D93" s="321"/>
      <c r="E93" s="269"/>
      <c r="F93" s="262"/>
      <c r="G93" s="262"/>
      <c r="H93" s="333" t="s">
        <v>46</v>
      </c>
      <c r="I93" s="333"/>
      <c r="J93" s="333"/>
      <c r="K93" s="250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" customHeight="1" x14ac:dyDescent="0.2">
      <c r="A94" s="321"/>
      <c r="B94" s="321"/>
      <c r="C94" s="321"/>
      <c r="D94" s="321"/>
      <c r="E94" s="269"/>
      <c r="F94" s="262"/>
      <c r="G94" s="262"/>
      <c r="H94" s="335"/>
      <c r="I94" s="335"/>
      <c r="J94" s="335"/>
      <c r="K94" s="335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">
      <c r="A95" s="321"/>
      <c r="B95" s="321"/>
      <c r="C95" s="321"/>
      <c r="D95" s="321"/>
      <c r="E95" s="269"/>
      <c r="F95" s="262"/>
      <c r="G95" s="262"/>
      <c r="H95" s="82" t="s">
        <v>49</v>
      </c>
      <c r="I95" s="82"/>
      <c r="J95" s="82"/>
      <c r="K95" s="82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">
      <c r="A96" s="321"/>
      <c r="B96" s="321"/>
      <c r="C96" s="321"/>
      <c r="D96" s="321"/>
      <c r="E96" s="269"/>
      <c r="F96" s="262"/>
      <c r="G96" s="262"/>
      <c r="H96" s="83" t="s">
        <v>50</v>
      </c>
      <c r="I96" s="83"/>
      <c r="J96" s="338">
        <f>G57</f>
        <v>0</v>
      </c>
      <c r="K96" s="338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" customHeight="1" x14ac:dyDescent="0.2">
      <c r="A97" s="321"/>
      <c r="B97" s="321"/>
      <c r="C97" s="321"/>
      <c r="D97" s="321"/>
      <c r="E97" s="269"/>
      <c r="F97" s="262"/>
      <c r="G97" s="262"/>
      <c r="H97" s="336" t="s">
        <v>51</v>
      </c>
      <c r="I97" s="336"/>
      <c r="J97" s="338">
        <f>G72</f>
        <v>0</v>
      </c>
      <c r="K97" s="338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" customHeight="1" x14ac:dyDescent="0.2">
      <c r="A98" s="321"/>
      <c r="B98" s="321"/>
      <c r="C98" s="321"/>
      <c r="D98" s="321"/>
      <c r="E98" s="269"/>
      <c r="F98" s="262"/>
      <c r="G98" s="262"/>
      <c r="H98" s="336" t="s">
        <v>52</v>
      </c>
      <c r="I98" s="336"/>
      <c r="J98" s="339">
        <f>G87</f>
        <v>0</v>
      </c>
      <c r="K98" s="340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">
      <c r="A99" s="321"/>
      <c r="B99" s="321"/>
      <c r="C99" s="321"/>
      <c r="D99" s="321"/>
      <c r="E99" s="269"/>
      <c r="F99" s="262"/>
      <c r="G99" s="262"/>
      <c r="H99" s="337" t="s">
        <v>53</v>
      </c>
      <c r="I99" s="337"/>
      <c r="J99" s="84">
        <f>SUM(J96:J97)</f>
        <v>0</v>
      </c>
      <c r="K99" s="85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" customHeight="1" x14ac:dyDescent="0.2">
      <c r="A100" s="321"/>
      <c r="B100" s="321"/>
      <c r="C100" s="321"/>
      <c r="D100" s="321"/>
      <c r="E100" s="270"/>
      <c r="F100" s="263"/>
      <c r="G100" s="263"/>
      <c r="H100" s="352"/>
      <c r="I100" s="352"/>
      <c r="J100" s="352"/>
      <c r="K100" s="352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24" customHeight="1" x14ac:dyDescent="0.2">
      <c r="A101" s="291" t="s">
        <v>54</v>
      </c>
      <c r="B101" s="291"/>
      <c r="C101" s="291"/>
      <c r="D101" s="291"/>
      <c r="E101" s="291"/>
      <c r="F101" s="291"/>
      <c r="G101" s="291"/>
      <c r="H101" s="291"/>
      <c r="I101" s="291"/>
      <c r="J101" s="291"/>
      <c r="K101" s="291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8.75" customHeight="1" x14ac:dyDescent="0.2">
      <c r="A102" s="353" t="s">
        <v>55</v>
      </c>
      <c r="B102" s="353"/>
      <c r="C102" s="353"/>
      <c r="D102" s="353"/>
      <c r="E102" s="353"/>
      <c r="F102" s="353"/>
      <c r="G102" s="353"/>
      <c r="H102" s="353"/>
      <c r="I102" s="353"/>
      <c r="J102" s="353"/>
      <c r="K102" s="353"/>
      <c r="L102" s="16"/>
      <c r="M102" s="16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51.75" customHeight="1" x14ac:dyDescent="0.2">
      <c r="A103" s="100" t="s">
        <v>12</v>
      </c>
      <c r="B103" s="288" t="s">
        <v>13</v>
      </c>
      <c r="C103" s="288"/>
      <c r="D103" s="288"/>
      <c r="E103" s="100" t="s">
        <v>14</v>
      </c>
      <c r="F103" s="100" t="s">
        <v>15</v>
      </c>
      <c r="G103" s="100" t="s">
        <v>16</v>
      </c>
      <c r="H103" s="287" t="s">
        <v>17</v>
      </c>
      <c r="I103" s="287"/>
      <c r="J103" s="287"/>
      <c r="K103" s="287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" customHeight="1" x14ac:dyDescent="0.2">
      <c r="A104" s="347">
        <v>0</v>
      </c>
      <c r="B104" s="296" t="s">
        <v>56</v>
      </c>
      <c r="C104" s="242"/>
      <c r="D104" s="354"/>
      <c r="E104" s="350"/>
      <c r="F104" s="350"/>
      <c r="G104" s="350"/>
      <c r="H104" s="138"/>
      <c r="I104" s="138"/>
      <c r="J104" s="138"/>
      <c r="K104" s="138"/>
      <c r="L104" s="16"/>
      <c r="M104" s="16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" customHeight="1" x14ac:dyDescent="0.2">
      <c r="A105" s="348"/>
      <c r="B105" s="298"/>
      <c r="C105" s="257"/>
      <c r="D105" s="355"/>
      <c r="E105" s="351"/>
      <c r="F105" s="351"/>
      <c r="G105" s="351"/>
      <c r="H105" s="138"/>
      <c r="I105" s="138"/>
      <c r="J105" s="138"/>
      <c r="K105" s="138"/>
      <c r="L105" s="16"/>
      <c r="M105" s="16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x14ac:dyDescent="0.2">
      <c r="A106" s="349"/>
      <c r="B106" s="300"/>
      <c r="C106" s="301"/>
      <c r="D106" s="356"/>
      <c r="E106" s="351"/>
      <c r="F106" s="351"/>
      <c r="G106" s="351"/>
      <c r="H106" s="138"/>
      <c r="I106" s="138"/>
      <c r="J106" s="138"/>
      <c r="K106" s="138"/>
      <c r="L106" s="16"/>
      <c r="M106" s="16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" customHeight="1" x14ac:dyDescent="0.2">
      <c r="A107" s="137" t="s">
        <v>57</v>
      </c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6"/>
      <c r="M107" s="16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" customHeight="1" x14ac:dyDescent="0.2">
      <c r="A108" s="342" t="s">
        <v>58</v>
      </c>
      <c r="B108" s="343"/>
      <c r="C108" s="343"/>
      <c r="D108" s="343"/>
      <c r="E108" s="343"/>
      <c r="F108" s="343"/>
      <c r="G108" s="343"/>
      <c r="H108" s="343"/>
      <c r="I108" s="343"/>
      <c r="J108" s="343"/>
      <c r="K108" s="343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51.75" customHeight="1" thickBot="1" x14ac:dyDescent="0.25">
      <c r="A109" s="100" t="s">
        <v>12</v>
      </c>
      <c r="B109" s="344" t="s">
        <v>13</v>
      </c>
      <c r="C109" s="345"/>
      <c r="D109" s="346"/>
      <c r="E109" s="100" t="s">
        <v>14</v>
      </c>
      <c r="F109" s="100" t="s">
        <v>15</v>
      </c>
      <c r="G109" s="100" t="s">
        <v>16</v>
      </c>
      <c r="H109" s="287" t="s">
        <v>17</v>
      </c>
      <c r="I109" s="287"/>
      <c r="J109" s="287"/>
      <c r="K109" s="287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" customHeight="1" thickBot="1" x14ac:dyDescent="0.25">
      <c r="A110" s="138">
        <v>1</v>
      </c>
      <c r="B110" s="137" t="s">
        <v>59</v>
      </c>
      <c r="C110" s="137"/>
      <c r="D110" s="137"/>
      <c r="E110" s="138"/>
      <c r="F110" s="138"/>
      <c r="G110" s="138"/>
      <c r="H110" s="274"/>
      <c r="I110" s="275"/>
      <c r="J110" s="275"/>
      <c r="K110" s="276"/>
      <c r="M110" s="18"/>
      <c r="N110" s="19"/>
      <c r="O110" s="19"/>
      <c r="P110" s="19"/>
      <c r="Q110" s="19"/>
      <c r="R110" s="20"/>
      <c r="S110" s="14"/>
      <c r="T110" s="14"/>
      <c r="U110" s="14"/>
      <c r="V110" s="14"/>
      <c r="W110" s="14"/>
      <c r="X110" s="14"/>
      <c r="Y110" s="14"/>
      <c r="Z110" s="14"/>
    </row>
    <row r="111" spans="1:26" ht="21.75" thickBot="1" x14ac:dyDescent="0.25">
      <c r="A111" s="138"/>
      <c r="B111" s="137"/>
      <c r="C111" s="137"/>
      <c r="D111" s="137"/>
      <c r="E111" s="164"/>
      <c r="F111" s="138"/>
      <c r="G111" s="164"/>
      <c r="H111" s="277"/>
      <c r="I111" s="278"/>
      <c r="J111" s="278"/>
      <c r="K111" s="279"/>
      <c r="M111" s="272" t="s">
        <v>60</v>
      </c>
      <c r="N111" s="273"/>
      <c r="O111" s="21"/>
      <c r="P111" s="22"/>
      <c r="Q111" s="17" t="s">
        <v>61</v>
      </c>
      <c r="R111" s="23" t="str">
        <f>IF(P112=0,"Indeterminado",P111/P112)</f>
        <v>Indeterminado</v>
      </c>
      <c r="S111" s="14"/>
      <c r="T111" s="14"/>
      <c r="U111" s="14"/>
      <c r="V111" s="14"/>
      <c r="W111" s="14"/>
      <c r="X111" s="14"/>
      <c r="Y111" s="14"/>
      <c r="Z111" s="14"/>
    </row>
    <row r="112" spans="1:26" ht="15" customHeight="1" thickBot="1" x14ac:dyDescent="0.25">
      <c r="A112" s="138"/>
      <c r="B112" s="137"/>
      <c r="C112" s="137"/>
      <c r="D112" s="137"/>
      <c r="E112" s="164"/>
      <c r="F112" s="138"/>
      <c r="G112" s="164"/>
      <c r="H112" s="277"/>
      <c r="I112" s="278"/>
      <c r="J112" s="278"/>
      <c r="K112" s="279"/>
      <c r="M112" s="272" t="s">
        <v>62</v>
      </c>
      <c r="N112" s="273"/>
      <c r="O112" s="17"/>
      <c r="P112" s="24"/>
      <c r="Q112" s="25"/>
      <c r="R112" s="26"/>
      <c r="S112" s="14"/>
      <c r="T112" s="14"/>
      <c r="U112" s="14"/>
      <c r="V112" s="14"/>
      <c r="W112" s="14"/>
      <c r="X112" s="14"/>
      <c r="Y112" s="14"/>
      <c r="Z112" s="14"/>
    </row>
    <row r="113" spans="1:26" ht="15" customHeight="1" thickBot="1" x14ac:dyDescent="0.25">
      <c r="A113" s="138"/>
      <c r="B113" s="137"/>
      <c r="C113" s="137"/>
      <c r="D113" s="137"/>
      <c r="E113" s="164"/>
      <c r="F113" s="138"/>
      <c r="G113" s="164"/>
      <c r="H113" s="280"/>
      <c r="I113" s="281"/>
      <c r="J113" s="281"/>
      <c r="K113" s="282"/>
      <c r="M113" s="18"/>
      <c r="N113" s="27"/>
      <c r="O113" s="27"/>
      <c r="P113" s="28"/>
      <c r="Q113" s="27"/>
      <c r="R113" s="29"/>
      <c r="S113" s="14"/>
      <c r="T113" s="14"/>
      <c r="U113" s="14"/>
      <c r="V113" s="14"/>
      <c r="W113" s="14"/>
      <c r="X113" s="14"/>
      <c r="Y113" s="14"/>
      <c r="Z113" s="14"/>
    </row>
    <row r="114" spans="1:26" ht="15" customHeight="1" thickBot="1" x14ac:dyDescent="0.25">
      <c r="A114" s="138">
        <v>2</v>
      </c>
      <c r="B114" s="137" t="s">
        <v>63</v>
      </c>
      <c r="C114" s="137"/>
      <c r="D114" s="137"/>
      <c r="E114" s="138"/>
      <c r="F114" s="138"/>
      <c r="G114" s="138"/>
      <c r="H114" s="274"/>
      <c r="I114" s="275"/>
      <c r="J114" s="275"/>
      <c r="K114" s="276"/>
      <c r="M114" s="17"/>
      <c r="N114" s="30"/>
      <c r="O114" s="30"/>
      <c r="P114" s="31"/>
      <c r="Q114" s="30"/>
      <c r="R114" s="32"/>
      <c r="S114" s="14"/>
      <c r="T114" s="14"/>
      <c r="U114" s="14"/>
      <c r="V114" s="14"/>
      <c r="W114" s="14"/>
      <c r="X114" s="14"/>
      <c r="Y114" s="14"/>
      <c r="Z114" s="14"/>
    </row>
    <row r="115" spans="1:26" ht="21.75" thickBot="1" x14ac:dyDescent="0.25">
      <c r="A115" s="138"/>
      <c r="B115" s="137"/>
      <c r="C115" s="137"/>
      <c r="D115" s="137"/>
      <c r="E115" s="164"/>
      <c r="F115" s="138"/>
      <c r="G115" s="164"/>
      <c r="H115" s="277"/>
      <c r="I115" s="278"/>
      <c r="J115" s="278"/>
      <c r="K115" s="279"/>
      <c r="M115" s="272" t="s">
        <v>64</v>
      </c>
      <c r="N115" s="273"/>
      <c r="O115" s="33"/>
      <c r="P115" s="22"/>
      <c r="Q115" s="17" t="s">
        <v>61</v>
      </c>
      <c r="R115" s="34" t="str">
        <f>IF(P116=0,"Indeterminado",P115/P116)</f>
        <v>Indeterminado</v>
      </c>
      <c r="S115" s="14"/>
      <c r="T115" s="14"/>
      <c r="U115" s="14"/>
      <c r="V115" s="14"/>
      <c r="W115" s="14"/>
      <c r="X115" s="14"/>
      <c r="Y115" s="14"/>
      <c r="Z115" s="14"/>
    </row>
    <row r="116" spans="1:26" ht="15" customHeight="1" thickBot="1" x14ac:dyDescent="0.25">
      <c r="A116" s="138"/>
      <c r="B116" s="137"/>
      <c r="C116" s="137"/>
      <c r="D116" s="137"/>
      <c r="E116" s="164"/>
      <c r="F116" s="138"/>
      <c r="G116" s="164"/>
      <c r="H116" s="277"/>
      <c r="I116" s="278"/>
      <c r="J116" s="278"/>
      <c r="K116" s="279"/>
      <c r="M116" s="272" t="s">
        <v>65</v>
      </c>
      <c r="N116" s="273"/>
      <c r="O116" s="17"/>
      <c r="P116" s="24"/>
      <c r="Q116" s="17" t="s">
        <v>66</v>
      </c>
      <c r="R116" s="26"/>
      <c r="S116" s="14"/>
      <c r="T116" s="14"/>
      <c r="U116" s="14"/>
      <c r="V116" s="14"/>
      <c r="W116" s="14"/>
      <c r="X116" s="14"/>
      <c r="Y116" s="14"/>
      <c r="Z116" s="14"/>
    </row>
    <row r="117" spans="1:26" ht="15" customHeight="1" thickBot="1" x14ac:dyDescent="0.25">
      <c r="A117" s="138"/>
      <c r="B117" s="137"/>
      <c r="C117" s="137"/>
      <c r="D117" s="137"/>
      <c r="E117" s="164"/>
      <c r="F117" s="138"/>
      <c r="G117" s="164"/>
      <c r="H117" s="280"/>
      <c r="I117" s="281"/>
      <c r="J117" s="281"/>
      <c r="K117" s="282"/>
      <c r="M117" s="17"/>
      <c r="N117" s="35"/>
      <c r="O117" s="35"/>
      <c r="P117" s="36"/>
      <c r="Q117" s="37"/>
      <c r="R117" s="38"/>
      <c r="S117" s="14"/>
      <c r="T117" s="14"/>
      <c r="U117" s="14"/>
      <c r="V117" s="14"/>
      <c r="W117" s="14"/>
      <c r="X117" s="14"/>
      <c r="Y117" s="14"/>
      <c r="Z117" s="14"/>
    </row>
    <row r="118" spans="1:26" ht="15" customHeight="1" thickBot="1" x14ac:dyDescent="0.25">
      <c r="A118" s="138">
        <v>3</v>
      </c>
      <c r="B118" s="137" t="s">
        <v>67</v>
      </c>
      <c r="C118" s="137"/>
      <c r="D118" s="137"/>
      <c r="E118" s="138"/>
      <c r="F118" s="138"/>
      <c r="G118" s="138"/>
      <c r="H118" s="120"/>
      <c r="I118" s="120"/>
      <c r="J118" s="120"/>
      <c r="K118" s="120"/>
      <c r="M118" s="18"/>
      <c r="N118" s="19"/>
      <c r="O118" s="19"/>
      <c r="P118" s="39"/>
      <c r="Q118" s="19"/>
      <c r="R118" s="20"/>
      <c r="S118" s="14"/>
      <c r="T118" s="14"/>
      <c r="U118" s="14"/>
      <c r="V118" s="14"/>
      <c r="W118" s="14"/>
      <c r="X118" s="14"/>
      <c r="Y118" s="14"/>
      <c r="Z118" s="14"/>
    </row>
    <row r="119" spans="1:26" ht="21.75" thickBot="1" x14ac:dyDescent="0.25">
      <c r="A119" s="138"/>
      <c r="B119" s="137"/>
      <c r="C119" s="137"/>
      <c r="D119" s="137"/>
      <c r="E119" s="164"/>
      <c r="F119" s="138"/>
      <c r="G119" s="164"/>
      <c r="H119" s="120"/>
      <c r="I119" s="120"/>
      <c r="J119" s="120"/>
      <c r="K119" s="120"/>
      <c r="M119" s="272" t="s">
        <v>68</v>
      </c>
      <c r="N119" s="273"/>
      <c r="O119" s="18"/>
      <c r="P119" s="22"/>
      <c r="Q119" s="17" t="s">
        <v>61</v>
      </c>
      <c r="R119" s="23" t="str">
        <f>IF(P120=0,"Indeterminado",P119/P120)</f>
        <v>Indeterminado</v>
      </c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thickBot="1" x14ac:dyDescent="0.25">
      <c r="A120" s="138"/>
      <c r="B120" s="137"/>
      <c r="C120" s="137"/>
      <c r="D120" s="137"/>
      <c r="E120" s="164"/>
      <c r="F120" s="138"/>
      <c r="G120" s="164"/>
      <c r="H120" s="120"/>
      <c r="I120" s="120"/>
      <c r="J120" s="120"/>
      <c r="K120" s="120"/>
      <c r="M120" s="272" t="s">
        <v>69</v>
      </c>
      <c r="N120" s="273"/>
      <c r="O120" s="17"/>
      <c r="P120" s="24"/>
      <c r="Q120" s="25"/>
      <c r="R120" s="26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thickBot="1" x14ac:dyDescent="0.25">
      <c r="A121" s="138"/>
      <c r="B121" s="137"/>
      <c r="C121" s="137"/>
      <c r="D121" s="137"/>
      <c r="E121" s="164"/>
      <c r="F121" s="138"/>
      <c r="G121" s="164"/>
      <c r="H121" s="120"/>
      <c r="I121" s="120"/>
      <c r="J121" s="120"/>
      <c r="K121" s="120"/>
      <c r="M121" s="17"/>
      <c r="N121" s="35"/>
      <c r="O121" s="35"/>
      <c r="P121" s="40"/>
      <c r="Q121" s="35"/>
      <c r="R121" s="41"/>
      <c r="S121" s="14"/>
      <c r="T121" s="14"/>
      <c r="U121" s="14"/>
      <c r="V121" s="14"/>
      <c r="W121" s="14"/>
      <c r="X121" s="14"/>
      <c r="Y121" s="14"/>
      <c r="Z121" s="14"/>
    </row>
    <row r="122" spans="1:26" ht="15" customHeight="1" thickBot="1" x14ac:dyDescent="0.25">
      <c r="A122" s="286" t="s">
        <v>70</v>
      </c>
      <c r="B122" s="286"/>
      <c r="C122" s="286"/>
      <c r="D122" s="286"/>
      <c r="E122" s="286"/>
      <c r="F122" s="286"/>
      <c r="G122" s="286"/>
      <c r="H122" s="286"/>
      <c r="I122" s="286"/>
      <c r="J122" s="286"/>
      <c r="K122" s="286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51.75" customHeight="1" x14ac:dyDescent="0.2">
      <c r="A123" s="100" t="s">
        <v>12</v>
      </c>
      <c r="B123" s="288" t="s">
        <v>13</v>
      </c>
      <c r="C123" s="288"/>
      <c r="D123" s="288"/>
      <c r="E123" s="100" t="s">
        <v>14</v>
      </c>
      <c r="F123" s="100" t="s">
        <v>15</v>
      </c>
      <c r="G123" s="100" t="s">
        <v>16</v>
      </c>
      <c r="H123" s="287" t="s">
        <v>17</v>
      </c>
      <c r="I123" s="287"/>
      <c r="J123" s="287"/>
      <c r="K123" s="287"/>
      <c r="M123" s="18"/>
      <c r="N123" s="19"/>
      <c r="O123" s="19"/>
      <c r="P123" s="19"/>
      <c r="Q123" s="19"/>
      <c r="R123" s="20"/>
      <c r="S123" s="14"/>
      <c r="T123" s="14"/>
      <c r="U123" s="14"/>
      <c r="V123" s="14"/>
      <c r="W123" s="14"/>
      <c r="X123" s="14"/>
      <c r="Y123" s="14"/>
      <c r="Z123" s="14"/>
    </row>
    <row r="124" spans="1:26" ht="15" customHeight="1" thickBot="1" x14ac:dyDescent="0.25">
      <c r="A124" s="138">
        <v>4</v>
      </c>
      <c r="B124" s="296" t="s">
        <v>71</v>
      </c>
      <c r="C124" s="242"/>
      <c r="D124" s="297"/>
      <c r="E124" s="138"/>
      <c r="F124" s="295"/>
      <c r="G124" s="292"/>
      <c r="H124" s="120"/>
      <c r="I124" s="120"/>
      <c r="J124" s="120"/>
      <c r="K124" s="120"/>
      <c r="M124" s="18"/>
      <c r="N124" s="18"/>
      <c r="O124" s="18"/>
      <c r="P124" s="18"/>
      <c r="Q124" s="18"/>
      <c r="R124" s="42"/>
      <c r="S124" s="14"/>
      <c r="T124" s="14"/>
      <c r="U124" s="14"/>
      <c r="V124" s="14"/>
      <c r="W124" s="14"/>
      <c r="X124" s="14"/>
      <c r="Y124" s="14"/>
      <c r="Z124" s="14"/>
    </row>
    <row r="125" spans="1:26" ht="25.5" customHeight="1" thickBot="1" x14ac:dyDescent="0.25">
      <c r="A125" s="138"/>
      <c r="B125" s="298"/>
      <c r="C125" s="257"/>
      <c r="D125" s="299"/>
      <c r="E125" s="164"/>
      <c r="F125" s="259"/>
      <c r="G125" s="293"/>
      <c r="H125" s="120"/>
      <c r="I125" s="120"/>
      <c r="J125" s="120"/>
      <c r="K125" s="120"/>
      <c r="M125" s="272" t="s">
        <v>72</v>
      </c>
      <c r="N125" s="273"/>
      <c r="O125" s="33"/>
      <c r="P125" s="43"/>
      <c r="Q125" s="17" t="s">
        <v>61</v>
      </c>
      <c r="R125" s="34" t="str">
        <f>IF(P126=0,"Indeterminado",P125/P126)</f>
        <v>Indeterminado</v>
      </c>
      <c r="S125" s="14"/>
      <c r="T125" s="14"/>
      <c r="U125" s="14"/>
      <c r="V125" s="14"/>
      <c r="W125" s="14"/>
      <c r="X125" s="14"/>
      <c r="Y125" s="14"/>
      <c r="Z125" s="14"/>
    </row>
    <row r="126" spans="1:26" ht="15" thickBot="1" x14ac:dyDescent="0.25">
      <c r="A126" s="138"/>
      <c r="B126" s="298"/>
      <c r="C126" s="257"/>
      <c r="D126" s="299"/>
      <c r="E126" s="164"/>
      <c r="F126" s="259"/>
      <c r="G126" s="293"/>
      <c r="H126" s="120"/>
      <c r="I126" s="120"/>
      <c r="J126" s="120"/>
      <c r="K126" s="120"/>
      <c r="M126" s="272" t="s">
        <v>73</v>
      </c>
      <c r="N126" s="273"/>
      <c r="O126" s="17"/>
      <c r="P126" s="44"/>
      <c r="Q126" s="25"/>
      <c r="R126" s="26"/>
      <c r="S126" s="14"/>
      <c r="T126" s="14"/>
      <c r="U126" s="14"/>
      <c r="V126" s="14"/>
      <c r="W126" s="14"/>
      <c r="X126" s="14"/>
      <c r="Y126" s="14"/>
      <c r="Z126" s="14"/>
    </row>
    <row r="127" spans="1:26" ht="15" thickBot="1" x14ac:dyDescent="0.25">
      <c r="A127" s="138"/>
      <c r="B127" s="300"/>
      <c r="C127" s="301"/>
      <c r="D127" s="302"/>
      <c r="E127" s="164"/>
      <c r="F127" s="260"/>
      <c r="G127" s="294"/>
      <c r="H127" s="120"/>
      <c r="I127" s="120"/>
      <c r="J127" s="120"/>
      <c r="K127" s="120"/>
      <c r="M127" s="18"/>
      <c r="N127" s="18"/>
      <c r="O127" s="18"/>
      <c r="P127" s="45"/>
      <c r="Q127" s="18"/>
      <c r="R127" s="42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">
      <c r="A128" s="138">
        <v>5</v>
      </c>
      <c r="B128" s="296" t="s">
        <v>74</v>
      </c>
      <c r="C128" s="242"/>
      <c r="D128" s="297"/>
      <c r="E128" s="138"/>
      <c r="F128" s="292"/>
      <c r="G128" s="292"/>
      <c r="H128" s="120"/>
      <c r="I128" s="120"/>
      <c r="J128" s="120"/>
      <c r="K128" s="120"/>
      <c r="M128" s="17"/>
      <c r="N128" s="30"/>
      <c r="O128" s="30"/>
      <c r="P128" s="46"/>
      <c r="Q128" s="30"/>
      <c r="R128" s="32"/>
      <c r="S128" s="14"/>
      <c r="T128" s="14"/>
      <c r="U128" s="14"/>
      <c r="V128" s="14"/>
      <c r="W128" s="14"/>
      <c r="X128" s="14"/>
      <c r="Y128" s="14"/>
      <c r="Z128" s="14"/>
    </row>
    <row r="129" spans="1:26" ht="15" thickBot="1" x14ac:dyDescent="0.25">
      <c r="A129" s="138"/>
      <c r="B129" s="298"/>
      <c r="C129" s="257"/>
      <c r="D129" s="299"/>
      <c r="E129" s="164"/>
      <c r="F129" s="293"/>
      <c r="G129" s="293"/>
      <c r="H129" s="120"/>
      <c r="I129" s="120"/>
      <c r="J129" s="120"/>
      <c r="K129" s="120"/>
      <c r="M129" s="17"/>
      <c r="N129" s="17"/>
      <c r="O129" s="17"/>
      <c r="P129" s="47"/>
      <c r="Q129" s="25"/>
      <c r="R129" s="26"/>
      <c r="S129" s="14"/>
      <c r="T129" s="14"/>
      <c r="U129" s="14"/>
      <c r="V129" s="14"/>
      <c r="W129" s="14"/>
      <c r="X129" s="14"/>
      <c r="Y129" s="14"/>
      <c r="Z129" s="14"/>
    </row>
    <row r="130" spans="1:26" ht="15" customHeight="1" thickBot="1" x14ac:dyDescent="0.25">
      <c r="A130" s="138"/>
      <c r="B130" s="298"/>
      <c r="C130" s="257"/>
      <c r="D130" s="299"/>
      <c r="E130" s="164"/>
      <c r="F130" s="293"/>
      <c r="G130" s="293"/>
      <c r="H130" s="120"/>
      <c r="I130" s="120"/>
      <c r="J130" s="120"/>
      <c r="K130" s="120"/>
      <c r="M130" s="272" t="s">
        <v>72</v>
      </c>
      <c r="N130" s="273"/>
      <c r="O130" s="33"/>
      <c r="P130" s="43"/>
      <c r="Q130" s="17" t="s">
        <v>61</v>
      </c>
      <c r="R130" s="34" t="str">
        <f>IF(P131=0,"Indeterminado",P130/P131)</f>
        <v>Indeterminado</v>
      </c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thickBot="1" x14ac:dyDescent="0.25">
      <c r="A131" s="138"/>
      <c r="B131" s="300"/>
      <c r="C131" s="301"/>
      <c r="D131" s="302"/>
      <c r="E131" s="164"/>
      <c r="F131" s="294"/>
      <c r="G131" s="294"/>
      <c r="H131" s="120"/>
      <c r="I131" s="120"/>
      <c r="J131" s="120"/>
      <c r="K131" s="120"/>
      <c r="M131" s="272" t="s">
        <v>75</v>
      </c>
      <c r="N131" s="273"/>
      <c r="O131" s="35"/>
      <c r="P131" s="44"/>
      <c r="Q131" s="35" t="s">
        <v>66</v>
      </c>
      <c r="R131" s="41"/>
      <c r="S131" s="14"/>
      <c r="T131" s="14"/>
      <c r="U131" s="14"/>
      <c r="V131" s="14"/>
      <c r="W131" s="14"/>
      <c r="X131" s="14"/>
      <c r="Y131" s="14"/>
      <c r="Z131" s="14"/>
    </row>
    <row r="132" spans="1:26" ht="31.5" customHeight="1" x14ac:dyDescent="0.2">
      <c r="A132" s="291" t="s">
        <v>76</v>
      </c>
      <c r="B132" s="291"/>
      <c r="C132" s="291"/>
      <c r="D132" s="291"/>
      <c r="E132" s="291"/>
      <c r="F132" s="291"/>
      <c r="G132" s="291"/>
      <c r="H132" s="291"/>
      <c r="I132" s="291"/>
      <c r="J132" s="291"/>
      <c r="K132" s="291"/>
      <c r="L132" s="17"/>
      <c r="M132" s="17"/>
      <c r="N132" s="17"/>
      <c r="O132" s="25"/>
      <c r="P132" s="17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3.25" customHeight="1" x14ac:dyDescent="0.2">
      <c r="A133" s="290" t="s">
        <v>77</v>
      </c>
      <c r="B133" s="290"/>
      <c r="C133" s="290"/>
      <c r="D133" s="290"/>
      <c r="E133" s="290"/>
      <c r="F133" s="290"/>
      <c r="G133" s="290"/>
      <c r="H133" s="290"/>
      <c r="I133" s="290"/>
      <c r="J133" s="290"/>
      <c r="K133" s="290"/>
    </row>
    <row r="134" spans="1:26" ht="15" customHeight="1" x14ac:dyDescent="0.2">
      <c r="A134" s="289" t="s">
        <v>162</v>
      </c>
      <c r="B134" s="289"/>
      <c r="C134" s="289"/>
      <c r="D134" s="289"/>
      <c r="E134" s="289"/>
      <c r="F134" s="289"/>
      <c r="G134" s="289"/>
      <c r="H134" s="289"/>
      <c r="I134" s="289"/>
      <c r="J134" s="289"/>
      <c r="K134" s="289"/>
    </row>
    <row r="135" spans="1:26" x14ac:dyDescent="0.2">
      <c r="A135" s="289"/>
      <c r="B135" s="289"/>
      <c r="C135" s="289"/>
      <c r="D135" s="289"/>
      <c r="E135" s="289"/>
      <c r="F135" s="289"/>
      <c r="G135" s="289"/>
      <c r="H135" s="289"/>
      <c r="I135" s="289"/>
      <c r="J135" s="289"/>
      <c r="K135" s="289"/>
    </row>
    <row r="136" spans="1:26" x14ac:dyDescent="0.2">
      <c r="A136" s="289"/>
      <c r="B136" s="289"/>
      <c r="C136" s="289"/>
      <c r="D136" s="289"/>
      <c r="E136" s="289"/>
      <c r="F136" s="289"/>
      <c r="G136" s="289"/>
      <c r="H136" s="289"/>
      <c r="I136" s="289"/>
      <c r="J136" s="289"/>
      <c r="K136" s="289"/>
    </row>
    <row r="137" spans="1:26" x14ac:dyDescent="0.2">
      <c r="A137" s="289"/>
      <c r="B137" s="289"/>
      <c r="C137" s="289"/>
      <c r="D137" s="289"/>
      <c r="E137" s="289"/>
      <c r="F137" s="289"/>
      <c r="G137" s="289"/>
      <c r="H137" s="289"/>
      <c r="I137" s="289"/>
      <c r="J137" s="289"/>
      <c r="K137" s="289"/>
    </row>
    <row r="138" spans="1:26" x14ac:dyDescent="0.2">
      <c r="A138" s="289"/>
      <c r="B138" s="289"/>
      <c r="C138" s="289"/>
      <c r="D138" s="289"/>
      <c r="E138" s="289"/>
      <c r="F138" s="289"/>
      <c r="G138" s="289"/>
      <c r="H138" s="289"/>
      <c r="I138" s="289"/>
      <c r="J138" s="289"/>
      <c r="K138" s="289"/>
    </row>
    <row r="139" spans="1:26" x14ac:dyDescent="0.2">
      <c r="A139" s="289"/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</row>
    <row r="140" spans="1:26" x14ac:dyDescent="0.2">
      <c r="A140" s="289"/>
      <c r="B140" s="289"/>
      <c r="C140" s="289"/>
      <c r="D140" s="289"/>
      <c r="E140" s="289"/>
      <c r="F140" s="289"/>
      <c r="G140" s="289"/>
      <c r="H140" s="289"/>
      <c r="I140" s="289"/>
      <c r="J140" s="289"/>
      <c r="K140" s="289"/>
    </row>
  </sheetData>
  <mergeCells count="223">
    <mergeCell ref="D6:F6"/>
    <mergeCell ref="G6:I6"/>
    <mergeCell ref="J6:K6"/>
    <mergeCell ref="A108:K108"/>
    <mergeCell ref="H109:K109"/>
    <mergeCell ref="B109:D109"/>
    <mergeCell ref="A104:A106"/>
    <mergeCell ref="E104:E106"/>
    <mergeCell ref="H100:K100"/>
    <mergeCell ref="A102:K102"/>
    <mergeCell ref="A107:K107"/>
    <mergeCell ref="H103:K103"/>
    <mergeCell ref="B103:D103"/>
    <mergeCell ref="A101:K101"/>
    <mergeCell ref="B104:D106"/>
    <mergeCell ref="H104:K106"/>
    <mergeCell ref="F104:F106"/>
    <mergeCell ref="G104:G106"/>
    <mergeCell ref="H94:K94"/>
    <mergeCell ref="H97:I97"/>
    <mergeCell ref="H98:I98"/>
    <mergeCell ref="H99:I99"/>
    <mergeCell ref="J96:K96"/>
    <mergeCell ref="J97:K97"/>
    <mergeCell ref="J98:K98"/>
    <mergeCell ref="H89:I89"/>
    <mergeCell ref="H80:K80"/>
    <mergeCell ref="H81:I81"/>
    <mergeCell ref="J81:K81"/>
    <mergeCell ref="H82:I82"/>
    <mergeCell ref="J82:K82"/>
    <mergeCell ref="H83:I83"/>
    <mergeCell ref="J83:K83"/>
    <mergeCell ref="H84:K84"/>
    <mergeCell ref="H85:I85"/>
    <mergeCell ref="J85:K85"/>
    <mergeCell ref="H86:I86"/>
    <mergeCell ref="J86:K86"/>
    <mergeCell ref="H87:I87"/>
    <mergeCell ref="J87:K87"/>
    <mergeCell ref="H88:K88"/>
    <mergeCell ref="J89:K89"/>
    <mergeCell ref="H90:K90"/>
    <mergeCell ref="H92:K92"/>
    <mergeCell ref="H93:K93"/>
    <mergeCell ref="H77:K77"/>
    <mergeCell ref="H78:K78"/>
    <mergeCell ref="H79:K79"/>
    <mergeCell ref="H75:K75"/>
    <mergeCell ref="H65:K65"/>
    <mergeCell ref="H66:I66"/>
    <mergeCell ref="J66:K66"/>
    <mergeCell ref="H67:I67"/>
    <mergeCell ref="J67:K67"/>
    <mergeCell ref="H68:I68"/>
    <mergeCell ref="J68:K68"/>
    <mergeCell ref="H69:K69"/>
    <mergeCell ref="H71:I71"/>
    <mergeCell ref="J71:K71"/>
    <mergeCell ref="H72:I72"/>
    <mergeCell ref="J72:K72"/>
    <mergeCell ref="H73:K73"/>
    <mergeCell ref="E47:E63"/>
    <mergeCell ref="F47:F63"/>
    <mergeCell ref="G47:G63"/>
    <mergeCell ref="H55:K55"/>
    <mergeCell ref="H59:K59"/>
    <mergeCell ref="H61:K61"/>
    <mergeCell ref="J60:K60"/>
    <mergeCell ref="H62:K62"/>
    <mergeCell ref="H63:K63"/>
    <mergeCell ref="A44:K44"/>
    <mergeCell ref="A45:K45"/>
    <mergeCell ref="H47:K47"/>
    <mergeCell ref="H46:K46"/>
    <mergeCell ref="H48:I48"/>
    <mergeCell ref="J48:K48"/>
    <mergeCell ref="H49:I49"/>
    <mergeCell ref="J49:K49"/>
    <mergeCell ref="A46:D46"/>
    <mergeCell ref="A47:D100"/>
    <mergeCell ref="H50:K50"/>
    <mergeCell ref="H51:I51"/>
    <mergeCell ref="H60:I60"/>
    <mergeCell ref="J51:K51"/>
    <mergeCell ref="J52:K52"/>
    <mergeCell ref="J53:K53"/>
    <mergeCell ref="H56:I56"/>
    <mergeCell ref="H57:I57"/>
    <mergeCell ref="H58:K58"/>
    <mergeCell ref="J56:K56"/>
    <mergeCell ref="J57:K57"/>
    <mergeCell ref="H54:K54"/>
    <mergeCell ref="H52:I52"/>
    <mergeCell ref="H53:I53"/>
    <mergeCell ref="H36:K36"/>
    <mergeCell ref="H37:K37"/>
    <mergeCell ref="H38:K38"/>
    <mergeCell ref="H39:K39"/>
    <mergeCell ref="H40:K40"/>
    <mergeCell ref="H41:K41"/>
    <mergeCell ref="H42:K42"/>
    <mergeCell ref="H43:K43"/>
    <mergeCell ref="B34:D34"/>
    <mergeCell ref="B35:D35"/>
    <mergeCell ref="B36:D36"/>
    <mergeCell ref="H24:K24"/>
    <mergeCell ref="H25:K25"/>
    <mergeCell ref="H26:K26"/>
    <mergeCell ref="H27:K27"/>
    <mergeCell ref="H28:K28"/>
    <mergeCell ref="H29:K29"/>
    <mergeCell ref="H30:K30"/>
    <mergeCell ref="H31:K31"/>
    <mergeCell ref="H32:K32"/>
    <mergeCell ref="B18:K18"/>
    <mergeCell ref="B19:K19"/>
    <mergeCell ref="G20:K20"/>
    <mergeCell ref="B20:F20"/>
    <mergeCell ref="A21:K21"/>
    <mergeCell ref="A22:K22"/>
    <mergeCell ref="A14:K14"/>
    <mergeCell ref="A15:B15"/>
    <mergeCell ref="A16:B16"/>
    <mergeCell ref="C15:F15"/>
    <mergeCell ref="H15:K15"/>
    <mergeCell ref="C16:F16"/>
    <mergeCell ref="A7:K7"/>
    <mergeCell ref="A8:K8"/>
    <mergeCell ref="A9:K9"/>
    <mergeCell ref="A10:K10"/>
    <mergeCell ref="A11:K11"/>
    <mergeCell ref="A12:K12"/>
    <mergeCell ref="A13:F13"/>
    <mergeCell ref="G13:K13"/>
    <mergeCell ref="B17:K17"/>
    <mergeCell ref="H16:K16"/>
    <mergeCell ref="A128:A131"/>
    <mergeCell ref="E128:E131"/>
    <mergeCell ref="M130:N130"/>
    <mergeCell ref="M131:N131"/>
    <mergeCell ref="A134:K140"/>
    <mergeCell ref="A133:K133"/>
    <mergeCell ref="A132:K132"/>
    <mergeCell ref="G124:G127"/>
    <mergeCell ref="F128:F131"/>
    <mergeCell ref="G128:G131"/>
    <mergeCell ref="F124:F127"/>
    <mergeCell ref="H124:K127"/>
    <mergeCell ref="H128:K131"/>
    <mergeCell ref="B124:D127"/>
    <mergeCell ref="B128:D131"/>
    <mergeCell ref="M119:N119"/>
    <mergeCell ref="M120:N120"/>
    <mergeCell ref="A124:A127"/>
    <mergeCell ref="E124:E127"/>
    <mergeCell ref="A118:A121"/>
    <mergeCell ref="E118:E121"/>
    <mergeCell ref="F118:F121"/>
    <mergeCell ref="G118:G121"/>
    <mergeCell ref="H118:K121"/>
    <mergeCell ref="B118:D121"/>
    <mergeCell ref="A122:K122"/>
    <mergeCell ref="H123:K123"/>
    <mergeCell ref="B123:D123"/>
    <mergeCell ref="M125:N125"/>
    <mergeCell ref="M126:N126"/>
    <mergeCell ref="B30:D30"/>
    <mergeCell ref="B31:D31"/>
    <mergeCell ref="B32:D32"/>
    <mergeCell ref="M111:N111"/>
    <mergeCell ref="M112:N112"/>
    <mergeCell ref="A114:A117"/>
    <mergeCell ref="E114:E117"/>
    <mergeCell ref="M115:N115"/>
    <mergeCell ref="M116:N116"/>
    <mergeCell ref="G110:G113"/>
    <mergeCell ref="F110:F113"/>
    <mergeCell ref="H110:K113"/>
    <mergeCell ref="F114:F117"/>
    <mergeCell ref="G114:G117"/>
    <mergeCell ref="H114:K117"/>
    <mergeCell ref="B110:D113"/>
    <mergeCell ref="B114:D117"/>
    <mergeCell ref="A110:A113"/>
    <mergeCell ref="E110:E113"/>
    <mergeCell ref="B33:D33"/>
    <mergeCell ref="B43:D43"/>
    <mergeCell ref="H33:K33"/>
    <mergeCell ref="H34:K34"/>
    <mergeCell ref="H35:K35"/>
    <mergeCell ref="A6:C6"/>
    <mergeCell ref="E64:E79"/>
    <mergeCell ref="F64:F79"/>
    <mergeCell ref="G64:G79"/>
    <mergeCell ref="H70:K70"/>
    <mergeCell ref="H74:K74"/>
    <mergeCell ref="E80:E100"/>
    <mergeCell ref="F80:F100"/>
    <mergeCell ref="G80:G100"/>
    <mergeCell ref="A23:K23"/>
    <mergeCell ref="B24:D24"/>
    <mergeCell ref="B37:D37"/>
    <mergeCell ref="B38:D38"/>
    <mergeCell ref="B39:D39"/>
    <mergeCell ref="B40:D40"/>
    <mergeCell ref="B41:D41"/>
    <mergeCell ref="B42:D42"/>
    <mergeCell ref="B25:D25"/>
    <mergeCell ref="B26:D26"/>
    <mergeCell ref="B27:D27"/>
    <mergeCell ref="B28:D28"/>
    <mergeCell ref="B29:D29"/>
    <mergeCell ref="A1:K1"/>
    <mergeCell ref="A2:K2"/>
    <mergeCell ref="A3:C3"/>
    <mergeCell ref="D3:K3"/>
    <mergeCell ref="A4:C4"/>
    <mergeCell ref="D4:K4"/>
    <mergeCell ref="A5:C5"/>
    <mergeCell ref="D5:F5"/>
    <mergeCell ref="G5:I5"/>
    <mergeCell ref="J5:K5"/>
  </mergeCells>
  <conditionalFormatting sqref="E25:E43">
    <cfRule type="containsText" dxfId="9" priority="28" operator="containsText" text="X">
      <formula>NOT(ISERROR(SEARCH("X",E25)))</formula>
    </cfRule>
  </conditionalFormatting>
  <conditionalFormatting sqref="E46">
    <cfRule type="containsText" dxfId="8" priority="30" operator="containsText" text="X">
      <formula>NOT(ISERROR(SEARCH("X",E46)))</formula>
    </cfRule>
  </conditionalFormatting>
  <conditionalFormatting sqref="E103">
    <cfRule type="containsText" dxfId="7" priority="9" operator="containsText" text="X">
      <formula>NOT(ISERROR(SEARCH("X",E103)))</formula>
    </cfRule>
  </conditionalFormatting>
  <conditionalFormatting sqref="E103:E106 E109:E121 E47:F47 E64 E124:E131">
    <cfRule type="containsText" dxfId="6" priority="46" operator="containsText" text="X">
      <formula>NOT(ISERROR(SEARCH("X",E47)))</formula>
    </cfRule>
  </conditionalFormatting>
  <conditionalFormatting sqref="E109">
    <cfRule type="containsText" dxfId="5" priority="4" operator="containsText" text="X">
      <formula>NOT(ISERROR(SEARCH("X",E109)))</formula>
    </cfRule>
  </conditionalFormatting>
  <conditionalFormatting sqref="F103:F106">
    <cfRule type="containsText" dxfId="4" priority="7" operator="containsText" text="X">
      <formula>NOT(ISERROR(SEARCH("X",F103)))</formula>
    </cfRule>
  </conditionalFormatting>
  <conditionalFormatting sqref="F103:G103">
    <cfRule type="containsText" dxfId="3" priority="10" operator="containsText" text="X">
      <formula>NOT(ISERROR(SEARCH("X",F103)))</formula>
    </cfRule>
  </conditionalFormatting>
  <conditionalFormatting sqref="F109:G109">
    <cfRule type="containsText" dxfId="2" priority="3" operator="containsText" text="X">
      <formula>NOT(ISERROR(SEARCH("X",F109)))</formula>
    </cfRule>
  </conditionalFormatting>
  <conditionalFormatting sqref="G104:G106">
    <cfRule type="containsText" dxfId="1" priority="6" operator="containsText" text="X">
      <formula>NOT(ISERROR(SEARCH("X",G104)))</formula>
    </cfRule>
  </conditionalFormatting>
  <conditionalFormatting sqref="G110:G121">
    <cfRule type="containsText" dxfId="0" priority="1" operator="containsText" text="X">
      <formula>NOT(ISERROR(SEARCH("X",G110)))</formula>
    </cfRule>
  </conditionalFormatting>
  <pageMargins left="0.7" right="0.7" top="0.75" bottom="1.0908333333333333" header="0.3" footer="0.3"/>
  <pageSetup scale="64" orientation="portrait" r:id="rId1"/>
  <headerFooter>
    <oddFooter>&amp;C&amp;G</oddFooter>
  </headerFooter>
  <rowBreaks count="1" manualBreakCount="1">
    <brk id="81" max="10" man="1"/>
  </rowBreak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E8A3AA32-730A-4B99-9CC6-BFA8237A635D}">
          <x14:formula1>
            <xm:f>Hoja1!$C$3:$C$6</xm:f>
          </x14:formula1>
          <xm:sqref>A10:K10</xm:sqref>
        </x14:dataValidation>
        <x14:dataValidation type="list" allowBlank="1" showInputMessage="1" showErrorMessage="1" xr:uid="{EE4DB4B6-0616-444B-9D60-5BB06D425154}">
          <x14:formula1>
            <xm:f>Hoja1!$E$3:$E$4</xm:f>
          </x14:formula1>
          <xm:sqref>A9:K9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152C-C0DA-4E91-B613-8E10BEF3874B}">
  <dimension ref="A1:L5"/>
  <sheetViews>
    <sheetView workbookViewId="0">
      <selection activeCell="G11" sqref="G11"/>
    </sheetView>
  </sheetViews>
  <sheetFormatPr baseColWidth="10" defaultRowHeight="15" x14ac:dyDescent="0.25"/>
  <cols>
    <col min="1" max="1" width="6.5703125" customWidth="1"/>
    <col min="2" max="2" width="26.85546875" customWidth="1"/>
    <col min="3" max="5" width="19" customWidth="1"/>
    <col min="6" max="7" width="38" customWidth="1"/>
    <col min="8" max="8" width="31.85546875" customWidth="1"/>
    <col min="9" max="9" width="27.42578125" customWidth="1"/>
    <col min="10" max="10" width="39.42578125" customWidth="1"/>
    <col min="11" max="11" width="39.85546875" customWidth="1"/>
    <col min="12" max="12" width="23.28515625" customWidth="1"/>
  </cols>
  <sheetData>
    <row r="1" spans="1:12" ht="63.75" x14ac:dyDescent="0.25">
      <c r="A1" s="357"/>
      <c r="B1" s="358" t="s">
        <v>108</v>
      </c>
      <c r="C1" s="358"/>
      <c r="D1" s="58" t="s">
        <v>175</v>
      </c>
      <c r="E1" s="58" t="s">
        <v>180</v>
      </c>
      <c r="F1" s="58" t="s">
        <v>166</v>
      </c>
      <c r="G1" s="58" t="s">
        <v>167</v>
      </c>
      <c r="H1" s="58" t="s">
        <v>168</v>
      </c>
      <c r="I1" s="58" t="s">
        <v>169</v>
      </c>
      <c r="J1" s="58" t="s">
        <v>170</v>
      </c>
      <c r="K1" s="58" t="s">
        <v>171</v>
      </c>
      <c r="L1" s="58" t="s">
        <v>172</v>
      </c>
    </row>
    <row r="2" spans="1:12" x14ac:dyDescent="0.25">
      <c r="A2" s="357"/>
      <c r="B2" s="359" t="s">
        <v>173</v>
      </c>
      <c r="C2" s="59" t="s">
        <v>164</v>
      </c>
      <c r="D2" s="360" t="s">
        <v>178</v>
      </c>
      <c r="E2" s="60"/>
      <c r="F2" s="60"/>
      <c r="G2" s="360" t="s">
        <v>174</v>
      </c>
      <c r="H2" s="360" t="s">
        <v>177</v>
      </c>
      <c r="I2" s="360" t="s">
        <v>176</v>
      </c>
      <c r="J2" s="363" t="s">
        <v>179</v>
      </c>
      <c r="K2" s="364"/>
      <c r="L2" s="193"/>
    </row>
    <row r="3" spans="1:12" x14ac:dyDescent="0.25">
      <c r="A3" s="357"/>
      <c r="B3" s="359"/>
      <c r="C3" s="59" t="s">
        <v>165</v>
      </c>
      <c r="D3" s="361"/>
      <c r="E3" s="60"/>
      <c r="F3" s="59"/>
      <c r="G3" s="361"/>
      <c r="H3" s="361"/>
      <c r="I3" s="361"/>
      <c r="J3" s="365"/>
      <c r="K3" s="366"/>
      <c r="L3" s="193"/>
    </row>
    <row r="4" spans="1:12" x14ac:dyDescent="0.25">
      <c r="A4" s="357"/>
      <c r="B4" s="359" t="s">
        <v>173</v>
      </c>
      <c r="C4" s="59" t="s">
        <v>164</v>
      </c>
      <c r="D4" s="361"/>
      <c r="E4" s="60"/>
      <c r="F4" s="59"/>
      <c r="G4" s="361"/>
      <c r="H4" s="361"/>
      <c r="I4" s="361"/>
      <c r="J4" s="365"/>
      <c r="K4" s="366"/>
      <c r="L4" s="193"/>
    </row>
    <row r="5" spans="1:12" x14ac:dyDescent="0.25">
      <c r="B5" s="359"/>
      <c r="C5" s="59" t="s">
        <v>165</v>
      </c>
      <c r="D5" s="362"/>
      <c r="E5" s="60"/>
      <c r="F5" s="59"/>
      <c r="G5" s="362"/>
      <c r="H5" s="362"/>
      <c r="I5" s="362"/>
      <c r="J5" s="367"/>
      <c r="K5" s="368"/>
      <c r="L5" s="193"/>
    </row>
  </sheetData>
  <mergeCells count="12">
    <mergeCell ref="A1:A2"/>
    <mergeCell ref="A3:A4"/>
    <mergeCell ref="B1:C1"/>
    <mergeCell ref="B2:B3"/>
    <mergeCell ref="L2:L3"/>
    <mergeCell ref="B4:B5"/>
    <mergeCell ref="L4:L5"/>
    <mergeCell ref="G2:G5"/>
    <mergeCell ref="D2:D5"/>
    <mergeCell ref="I2:I5"/>
    <mergeCell ref="H2:H5"/>
    <mergeCell ref="J2:K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4"/>
  <sheetViews>
    <sheetView view="pageLayout" zoomScaleNormal="100" workbookViewId="0">
      <selection activeCell="A11" sqref="A11:K11"/>
    </sheetView>
  </sheetViews>
  <sheetFormatPr baseColWidth="10" defaultColWidth="14.42578125" defaultRowHeight="14.25" x14ac:dyDescent="0.2"/>
  <cols>
    <col min="1" max="1" width="7.140625" style="1" customWidth="1"/>
    <col min="2" max="2" width="14.28515625" style="1" customWidth="1"/>
    <col min="3" max="3" width="18.42578125" style="1" customWidth="1"/>
    <col min="4" max="4" width="9.5703125" style="1" customWidth="1"/>
    <col min="5" max="5" width="9.140625" style="1" customWidth="1"/>
    <col min="6" max="6" width="8" style="1" customWidth="1"/>
    <col min="7" max="7" width="18.5703125" style="1" customWidth="1"/>
    <col min="8" max="9" width="18.140625" style="1" customWidth="1"/>
    <col min="10" max="10" width="11.28515625" style="1" customWidth="1"/>
    <col min="11" max="11" width="10.85546875" style="1" customWidth="1"/>
    <col min="12" max="16384" width="14.42578125" style="1"/>
  </cols>
  <sheetData>
    <row r="1" spans="1:27" ht="7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27" ht="15" customHeight="1" x14ac:dyDescent="0.2">
      <c r="A2" s="376" t="s">
        <v>187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27" ht="15" customHeight="1" x14ac:dyDescent="0.2">
      <c r="A3" s="196" t="s">
        <v>185</v>
      </c>
      <c r="B3" s="196"/>
      <c r="C3" s="196"/>
      <c r="D3" s="305" t="s">
        <v>186</v>
      </c>
      <c r="E3" s="305"/>
      <c r="F3" s="305"/>
      <c r="G3" s="305"/>
      <c r="H3" s="305"/>
      <c r="I3" s="305"/>
      <c r="J3" s="305"/>
      <c r="K3" s="305"/>
    </row>
    <row r="4" spans="1:27" ht="15" customHeight="1" x14ac:dyDescent="0.2">
      <c r="A4" s="196" t="s">
        <v>181</v>
      </c>
      <c r="B4" s="196"/>
      <c r="C4" s="196"/>
      <c r="D4" s="305" t="s">
        <v>229</v>
      </c>
      <c r="E4" s="305"/>
      <c r="F4" s="305"/>
      <c r="G4" s="305"/>
      <c r="H4" s="305"/>
      <c r="I4" s="305"/>
      <c r="J4" s="305"/>
      <c r="K4" s="305"/>
    </row>
    <row r="5" spans="1:27" ht="15" customHeight="1" x14ac:dyDescent="0.2">
      <c r="A5" s="196" t="s">
        <v>182</v>
      </c>
      <c r="B5" s="196"/>
      <c r="C5" s="196"/>
      <c r="D5" s="196" t="s">
        <v>183</v>
      </c>
      <c r="E5" s="196"/>
      <c r="F5" s="196"/>
      <c r="G5" s="196" t="s">
        <v>184</v>
      </c>
      <c r="H5" s="196"/>
      <c r="I5" s="196"/>
      <c r="J5" s="196" t="s">
        <v>231</v>
      </c>
      <c r="K5" s="196"/>
    </row>
    <row r="6" spans="1:27" ht="15.75" customHeight="1" x14ac:dyDescent="0.2">
      <c r="A6" s="377">
        <v>46206</v>
      </c>
      <c r="B6" s="377"/>
      <c r="C6" s="377"/>
      <c r="D6" s="317" t="s">
        <v>227</v>
      </c>
      <c r="E6" s="317"/>
      <c r="F6" s="317"/>
      <c r="G6" s="378">
        <v>5</v>
      </c>
      <c r="H6" s="378"/>
      <c r="I6" s="378"/>
      <c r="J6" s="378" t="s">
        <v>230</v>
      </c>
      <c r="K6" s="378"/>
    </row>
    <row r="7" spans="1:27" ht="15" customHeight="1" x14ac:dyDescent="0.2">
      <c r="A7" s="137" t="s">
        <v>127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27" ht="15" customHeight="1" x14ac:dyDescent="0.2">
      <c r="A8" s="138" t="s">
        <v>128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</row>
    <row r="9" spans="1:27" ht="15" customHeight="1" x14ac:dyDescent="0.2">
      <c r="A9" s="139" t="str">
        <f>'Portada Ev. Final'!A10</f>
        <v>INFORME DE EVALUACIÓN FINAL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27" ht="15" customHeight="1" x14ac:dyDescent="0.2">
      <c r="A10" s="140" t="str">
        <f>'Portada Ev. Final'!A11</f>
        <v>Modo de selección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</row>
    <row r="11" spans="1:27" ht="15" customHeight="1" x14ac:dyDescent="0.2">
      <c r="A11" s="141" t="str">
        <f>'Portada Ev. Final'!A12</f>
        <v>No. proceso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27" ht="35.25" customHeight="1" x14ac:dyDescent="0.2">
      <c r="A12" s="144" t="s">
        <v>77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90" customHeight="1" x14ac:dyDescent="0.2">
      <c r="A13" s="107" t="s">
        <v>107</v>
      </c>
      <c r="B13" s="125" t="s">
        <v>108</v>
      </c>
      <c r="C13" s="125"/>
      <c r="D13" s="149" t="s">
        <v>120</v>
      </c>
      <c r="E13" s="150"/>
      <c r="F13" s="151"/>
      <c r="G13" s="107" t="s">
        <v>78</v>
      </c>
      <c r="H13" s="107" t="s">
        <v>79</v>
      </c>
      <c r="I13" s="108" t="s">
        <v>80</v>
      </c>
      <c r="J13" s="144" t="s">
        <v>121</v>
      </c>
      <c r="K13" s="14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A14" s="78">
        <v>1</v>
      </c>
      <c r="B14" s="124"/>
      <c r="C14" s="124"/>
      <c r="D14" s="152"/>
      <c r="E14" s="153"/>
      <c r="F14" s="154"/>
      <c r="G14" s="72"/>
      <c r="H14" s="72"/>
      <c r="I14" s="72"/>
      <c r="J14" s="63"/>
      <c r="K14" s="6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78">
        <f t="shared" ref="A15:A18" si="0">A14+1</f>
        <v>2</v>
      </c>
      <c r="B15" s="124"/>
      <c r="C15" s="124"/>
      <c r="D15" s="152"/>
      <c r="E15" s="153"/>
      <c r="F15" s="154"/>
      <c r="G15" s="72"/>
      <c r="H15" s="72"/>
      <c r="I15" s="72"/>
      <c r="J15" s="63"/>
      <c r="K15" s="6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78">
        <f t="shared" si="0"/>
        <v>3</v>
      </c>
      <c r="B16" s="124"/>
      <c r="C16" s="124"/>
      <c r="D16" s="152"/>
      <c r="E16" s="153"/>
      <c r="F16" s="154"/>
      <c r="G16" s="72"/>
      <c r="H16" s="72"/>
      <c r="I16" s="72"/>
      <c r="J16" s="63"/>
      <c r="K16" s="6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78">
        <f t="shared" si="0"/>
        <v>4</v>
      </c>
      <c r="B17" s="124"/>
      <c r="C17" s="124"/>
      <c r="D17" s="152"/>
      <c r="E17" s="153"/>
      <c r="F17" s="154"/>
      <c r="G17" s="72"/>
      <c r="H17" s="72"/>
      <c r="I17" s="72"/>
      <c r="J17" s="63"/>
      <c r="K17" s="6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78">
        <f t="shared" si="0"/>
        <v>5</v>
      </c>
      <c r="B18" s="124"/>
      <c r="C18" s="124"/>
      <c r="D18" s="152"/>
      <c r="E18" s="153"/>
      <c r="F18" s="154"/>
      <c r="G18" s="72"/>
      <c r="H18" s="72"/>
      <c r="I18" s="72"/>
      <c r="J18" s="63"/>
      <c r="K18" s="6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145" t="s">
        <v>163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48"/>
      <c r="B25" s="48"/>
      <c r="C25" s="48"/>
      <c r="D25" s="48"/>
      <c r="E25" s="48"/>
      <c r="F25" s="48"/>
      <c r="G25" s="48"/>
      <c r="H25" s="48"/>
      <c r="I25" s="4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48"/>
      <c r="B26" s="48"/>
      <c r="C26" s="48"/>
      <c r="D26" s="48"/>
      <c r="E26" s="48"/>
      <c r="F26" s="48"/>
      <c r="G26" s="48"/>
      <c r="H26" s="48"/>
      <c r="I26" s="4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48"/>
      <c r="B27" s="48"/>
      <c r="C27" s="48"/>
      <c r="D27" s="48"/>
      <c r="E27" s="48"/>
      <c r="F27" s="48"/>
      <c r="G27" s="48"/>
      <c r="H27" s="48"/>
      <c r="I27" s="4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6" customHeight="1" x14ac:dyDescent="0.2">
      <c r="A28" s="49"/>
      <c r="B28" s="123" t="s">
        <v>122</v>
      </c>
      <c r="C28" s="123"/>
      <c r="D28" s="123"/>
      <c r="E28" s="123"/>
      <c r="F28" s="123"/>
      <c r="G28" s="123"/>
      <c r="H28" s="123"/>
      <c r="I28" s="12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8" x14ac:dyDescent="0.2">
      <c r="A29" s="52"/>
      <c r="B29" s="109"/>
      <c r="C29" s="48"/>
      <c r="D29" s="110"/>
      <c r="E29" s="110"/>
      <c r="F29" s="110"/>
      <c r="G29" s="109"/>
      <c r="H29" s="10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9.25" x14ac:dyDescent="0.2">
      <c r="A30" s="53"/>
      <c r="B30" s="130"/>
      <c r="C30" s="131"/>
      <c r="D30" s="131"/>
      <c r="E30" s="112"/>
      <c r="F30" s="130"/>
      <c r="G30" s="131"/>
      <c r="H30" s="131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31.5" customHeight="1" x14ac:dyDescent="0.2">
      <c r="A31" s="54"/>
      <c r="B31" s="132" t="str">
        <f>'Portada Ev. Final'!A22</f>
        <v>Nombre jurídico</v>
      </c>
      <c r="C31" s="133"/>
      <c r="D31" s="133"/>
      <c r="E31" s="112"/>
      <c r="F31" s="134" t="str">
        <f>'Portada Ev. Final'!A23</f>
        <v>Nombre técnico</v>
      </c>
      <c r="G31" s="134"/>
      <c r="H31" s="134"/>
      <c r="I31" s="13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29.25" x14ac:dyDescent="0.2">
      <c r="A32" s="54"/>
      <c r="B32" s="135" t="str">
        <f>'Portada Ev. Final'!E22</f>
        <v>Rol jurídico</v>
      </c>
      <c r="C32" s="131"/>
      <c r="D32" s="131"/>
      <c r="E32" s="112"/>
      <c r="F32" s="135" t="str">
        <f>'Portada Ev. Final'!E23</f>
        <v>Rol técnico</v>
      </c>
      <c r="G32" s="131"/>
      <c r="H32" s="131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29.25" x14ac:dyDescent="0.2">
      <c r="A33" s="55"/>
      <c r="B33" s="112"/>
      <c r="C33" s="112"/>
      <c r="D33" s="111"/>
      <c r="E33" s="113"/>
      <c r="F33" s="111"/>
      <c r="G33" s="113"/>
      <c r="H33" s="111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29.25" x14ac:dyDescent="0.2">
      <c r="A34" s="53"/>
      <c r="B34" s="136"/>
      <c r="C34" s="129"/>
      <c r="D34" s="129"/>
      <c r="E34" s="6"/>
      <c r="F34" s="8"/>
      <c r="G34" s="6"/>
      <c r="H34" s="8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29.25" x14ac:dyDescent="0.2">
      <c r="A35" s="54"/>
      <c r="B35" s="126" t="str">
        <f>'Portada Ev. Final'!A24</f>
        <v>Nombre financiero</v>
      </c>
      <c r="C35" s="127"/>
      <c r="D35" s="127"/>
      <c r="E35" s="6"/>
      <c r="F35" s="8"/>
      <c r="G35" s="6"/>
      <c r="H35" s="8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29.25" x14ac:dyDescent="0.2">
      <c r="A36" s="54"/>
      <c r="B36" s="128" t="str">
        <f>'Portada Ev. Final'!E24</f>
        <v>Rol financiero</v>
      </c>
      <c r="C36" s="129"/>
      <c r="D36" s="129"/>
      <c r="E36" s="6"/>
      <c r="F36" s="8"/>
      <c r="G36" s="6"/>
      <c r="H36" s="8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8" x14ac:dyDescent="0.2">
      <c r="A37" s="2"/>
      <c r="B37" s="2"/>
      <c r="C37" s="2"/>
      <c r="D37" s="56"/>
      <c r="E37" s="56"/>
      <c r="F37" s="52"/>
      <c r="G37" s="56"/>
      <c r="H37" s="5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8" x14ac:dyDescent="0.2">
      <c r="A38" s="2"/>
      <c r="B38" s="2"/>
      <c r="C38" s="2"/>
      <c r="D38" s="52"/>
      <c r="E38" s="56"/>
      <c r="F38" s="52"/>
      <c r="G38" s="56"/>
      <c r="H38" s="5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8" x14ac:dyDescent="0.2">
      <c r="A39" s="2"/>
      <c r="B39" s="2"/>
      <c r="C39" s="2"/>
      <c r="D39" s="56"/>
      <c r="E39" s="50"/>
      <c r="F39" s="50"/>
      <c r="G39" s="52"/>
      <c r="H39" s="5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8" x14ac:dyDescent="0.2">
      <c r="A40" s="49"/>
      <c r="B40" s="49"/>
      <c r="C40" s="49"/>
      <c r="D40" s="52"/>
      <c r="E40" s="50"/>
      <c r="F40" s="50"/>
      <c r="G40" s="52"/>
      <c r="H40" s="5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8" x14ac:dyDescent="0.2">
      <c r="A41" s="49"/>
      <c r="B41" s="49"/>
      <c r="C41" s="49"/>
      <c r="D41" s="49"/>
      <c r="E41" s="57"/>
      <c r="F41" s="57"/>
      <c r="G41" s="52"/>
      <c r="H41" s="5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8" x14ac:dyDescent="0.2">
      <c r="A42" s="52"/>
      <c r="B42" s="52"/>
      <c r="C42" s="52"/>
      <c r="D42" s="52"/>
      <c r="E42" s="50"/>
      <c r="F42" s="50"/>
      <c r="G42" s="52"/>
      <c r="H42" s="5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8" x14ac:dyDescent="0.2">
      <c r="A43" s="52"/>
      <c r="B43" s="52"/>
      <c r="C43" s="52"/>
      <c r="D43" s="52"/>
      <c r="E43" s="50"/>
      <c r="F43" s="50"/>
      <c r="G43" s="52"/>
      <c r="H43" s="5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8" x14ac:dyDescent="0.2">
      <c r="A44" s="52"/>
      <c r="B44" s="52"/>
      <c r="C44" s="52"/>
      <c r="D44" s="52"/>
      <c r="E44" s="50"/>
      <c r="F44" s="50"/>
      <c r="G44" s="52"/>
      <c r="H44" s="5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8" x14ac:dyDescent="0.2">
      <c r="A45" s="52"/>
      <c r="B45" s="52"/>
      <c r="C45" s="52"/>
      <c r="D45" s="52"/>
      <c r="E45" s="50"/>
      <c r="F45" s="50"/>
      <c r="G45" s="52"/>
      <c r="H45" s="5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8" x14ac:dyDescent="0.2">
      <c r="A46" s="52"/>
      <c r="B46" s="52"/>
      <c r="C46" s="52"/>
      <c r="D46" s="52"/>
      <c r="E46" s="50"/>
      <c r="F46" s="50"/>
      <c r="G46" s="52"/>
      <c r="H46" s="5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8" x14ac:dyDescent="0.2">
      <c r="A47" s="52"/>
      <c r="B47" s="52"/>
      <c r="C47" s="52"/>
      <c r="D47" s="52"/>
      <c r="E47" s="50"/>
      <c r="F47" s="50"/>
      <c r="G47" s="52"/>
      <c r="H47" s="5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8" x14ac:dyDescent="0.2">
      <c r="A48" s="52"/>
      <c r="B48" s="52"/>
      <c r="C48" s="52"/>
      <c r="D48" s="52"/>
      <c r="E48" s="50"/>
      <c r="F48" s="50"/>
      <c r="G48" s="52"/>
      <c r="H48" s="5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8" x14ac:dyDescent="0.2">
      <c r="A49" s="52"/>
      <c r="B49" s="52"/>
      <c r="C49" s="52"/>
      <c r="D49" s="52"/>
      <c r="E49" s="51"/>
      <c r="F49" s="51"/>
      <c r="G49" s="52"/>
      <c r="H49" s="5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8" x14ac:dyDescent="0.2">
      <c r="A50" s="52"/>
      <c r="B50" s="52"/>
      <c r="C50" s="52"/>
      <c r="D50" s="52"/>
      <c r="E50" s="51"/>
      <c r="F50" s="51"/>
      <c r="G50" s="52"/>
      <c r="H50" s="5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8" x14ac:dyDescent="0.2">
      <c r="A51" s="52"/>
      <c r="B51" s="52"/>
      <c r="C51" s="52"/>
      <c r="D51" s="52"/>
      <c r="E51" s="50"/>
      <c r="F51" s="50"/>
      <c r="G51" s="52"/>
      <c r="H51" s="5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8" x14ac:dyDescent="0.2">
      <c r="A52" s="52"/>
      <c r="B52" s="52"/>
      <c r="C52" s="52"/>
      <c r="D52" s="52"/>
      <c r="E52" s="50"/>
      <c r="F52" s="50"/>
      <c r="G52" s="52"/>
      <c r="H52" s="5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8" x14ac:dyDescent="0.2">
      <c r="A53" s="52"/>
      <c r="B53" s="52"/>
      <c r="C53" s="52"/>
      <c r="D53" s="52"/>
      <c r="E53" s="50"/>
      <c r="F53" s="50"/>
      <c r="G53" s="52"/>
      <c r="H53" s="5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8" x14ac:dyDescent="0.2">
      <c r="A54" s="52"/>
      <c r="B54" s="52"/>
      <c r="C54" s="52"/>
      <c r="D54" s="52"/>
      <c r="E54" s="50"/>
      <c r="F54" s="50"/>
      <c r="G54" s="52"/>
      <c r="H54" s="5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8" x14ac:dyDescent="0.2">
      <c r="A55" s="52"/>
      <c r="B55" s="52"/>
      <c r="C55" s="52"/>
      <c r="D55" s="52"/>
      <c r="E55" s="50"/>
      <c r="F55" s="50"/>
      <c r="G55" s="52"/>
      <c r="H55" s="5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8" x14ac:dyDescent="0.2">
      <c r="A56" s="52"/>
      <c r="B56" s="52"/>
      <c r="C56" s="52"/>
      <c r="D56" s="52"/>
      <c r="E56" s="50"/>
      <c r="F56" s="50"/>
      <c r="G56" s="52"/>
      <c r="H56" s="5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8" x14ac:dyDescent="0.2">
      <c r="A57" s="52"/>
      <c r="B57" s="52"/>
      <c r="C57" s="52"/>
      <c r="D57" s="52"/>
      <c r="E57" s="50"/>
      <c r="F57" s="50"/>
      <c r="G57" s="52"/>
      <c r="H57" s="5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8" x14ac:dyDescent="0.2">
      <c r="A58" s="52"/>
      <c r="B58" s="52"/>
      <c r="C58" s="52"/>
      <c r="D58" s="52"/>
      <c r="E58" s="50"/>
      <c r="F58" s="50"/>
      <c r="G58" s="52"/>
      <c r="H58" s="5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8" x14ac:dyDescent="0.2">
      <c r="A59" s="52"/>
      <c r="B59" s="52"/>
      <c r="C59" s="52"/>
      <c r="D59" s="52"/>
      <c r="E59" s="50"/>
      <c r="F59" s="50"/>
      <c r="G59" s="52"/>
      <c r="H59" s="5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8" x14ac:dyDescent="0.2">
      <c r="A60" s="52"/>
      <c r="B60" s="52"/>
      <c r="C60" s="52"/>
      <c r="D60" s="52"/>
      <c r="E60" s="50"/>
      <c r="F60" s="50"/>
      <c r="G60" s="52"/>
      <c r="H60" s="5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8" x14ac:dyDescent="0.2">
      <c r="A61" s="52"/>
      <c r="B61" s="52"/>
      <c r="C61" s="52"/>
      <c r="D61" s="52"/>
      <c r="E61" s="50"/>
      <c r="F61" s="50"/>
      <c r="G61" s="52"/>
      <c r="H61" s="5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8" x14ac:dyDescent="0.2">
      <c r="A62" s="52"/>
      <c r="B62" s="52"/>
      <c r="C62" s="52"/>
      <c r="D62" s="52"/>
      <c r="E62" s="50"/>
      <c r="F62" s="50"/>
      <c r="G62" s="52"/>
      <c r="H62" s="5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8" x14ac:dyDescent="0.2">
      <c r="A63" s="52"/>
      <c r="B63" s="52"/>
      <c r="C63" s="52"/>
      <c r="D63" s="52"/>
      <c r="E63" s="50"/>
      <c r="F63" s="50"/>
      <c r="G63" s="52"/>
      <c r="H63" s="5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8" x14ac:dyDescent="0.2">
      <c r="A64" s="52"/>
      <c r="B64" s="52"/>
      <c r="C64" s="52"/>
      <c r="D64" s="52"/>
      <c r="E64" s="50"/>
      <c r="F64" s="50"/>
      <c r="G64" s="52"/>
      <c r="H64" s="5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8" x14ac:dyDescent="0.2">
      <c r="A65" s="52"/>
      <c r="B65" s="52"/>
      <c r="C65" s="52"/>
      <c r="D65" s="52"/>
      <c r="E65" s="50"/>
      <c r="F65" s="50"/>
      <c r="G65" s="52"/>
      <c r="H65" s="5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8" x14ac:dyDescent="0.2">
      <c r="A66" s="52"/>
      <c r="B66" s="52"/>
      <c r="C66" s="52"/>
      <c r="D66" s="52"/>
      <c r="E66" s="50"/>
      <c r="F66" s="50"/>
      <c r="G66" s="52"/>
      <c r="H66" s="5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8" x14ac:dyDescent="0.2">
      <c r="A67" s="52"/>
      <c r="B67" s="52"/>
      <c r="C67" s="52"/>
      <c r="D67" s="52"/>
      <c r="E67" s="50"/>
      <c r="F67" s="50"/>
      <c r="G67" s="52"/>
      <c r="H67" s="5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8" x14ac:dyDescent="0.2">
      <c r="A68" s="52"/>
      <c r="B68" s="52"/>
      <c r="C68" s="52"/>
      <c r="D68" s="52"/>
      <c r="E68" s="50"/>
      <c r="F68" s="50"/>
      <c r="G68" s="52"/>
      <c r="H68" s="5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8" x14ac:dyDescent="0.2">
      <c r="A69" s="52"/>
      <c r="B69" s="52"/>
      <c r="C69" s="52"/>
      <c r="D69" s="52"/>
      <c r="E69" s="50"/>
      <c r="F69" s="50"/>
      <c r="G69" s="52"/>
      <c r="H69" s="5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8" x14ac:dyDescent="0.2">
      <c r="A70" s="52"/>
      <c r="B70" s="52"/>
      <c r="C70" s="52"/>
      <c r="D70" s="52"/>
      <c r="E70" s="50"/>
      <c r="F70" s="50"/>
      <c r="G70" s="52"/>
      <c r="H70" s="5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8" x14ac:dyDescent="0.2">
      <c r="A71" s="52"/>
      <c r="B71" s="52"/>
      <c r="C71" s="52"/>
      <c r="D71" s="52"/>
      <c r="E71" s="50"/>
      <c r="F71" s="50"/>
      <c r="G71" s="52"/>
      <c r="H71" s="5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8" x14ac:dyDescent="0.2">
      <c r="A72" s="52"/>
      <c r="B72" s="52"/>
      <c r="C72" s="52"/>
      <c r="D72" s="52"/>
      <c r="E72" s="50"/>
      <c r="F72" s="50"/>
      <c r="G72" s="52"/>
      <c r="H72" s="5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8" x14ac:dyDescent="0.2">
      <c r="A73" s="52"/>
      <c r="B73" s="52"/>
      <c r="C73" s="52"/>
      <c r="D73" s="52"/>
      <c r="E73" s="50"/>
      <c r="F73" s="50"/>
      <c r="G73" s="52"/>
      <c r="H73" s="5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8" x14ac:dyDescent="0.2">
      <c r="A74" s="52"/>
      <c r="B74" s="52"/>
      <c r="C74" s="52"/>
      <c r="D74" s="52"/>
      <c r="E74" s="50"/>
      <c r="F74" s="50"/>
      <c r="G74" s="52"/>
      <c r="H74" s="5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8" x14ac:dyDescent="0.2">
      <c r="A75" s="52"/>
      <c r="B75" s="52"/>
      <c r="C75" s="52"/>
      <c r="D75" s="52"/>
      <c r="E75" s="50"/>
      <c r="F75" s="50"/>
      <c r="G75" s="52"/>
      <c r="H75" s="5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8" x14ac:dyDescent="0.2">
      <c r="A76" s="52"/>
      <c r="B76" s="52"/>
      <c r="C76" s="52"/>
      <c r="D76" s="52"/>
      <c r="E76" s="50"/>
      <c r="F76" s="50"/>
      <c r="G76" s="52"/>
      <c r="H76" s="5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8" x14ac:dyDescent="0.2">
      <c r="A77" s="52"/>
      <c r="B77" s="52"/>
      <c r="C77" s="52"/>
      <c r="D77" s="52"/>
      <c r="E77" s="50"/>
      <c r="F77" s="50"/>
      <c r="G77" s="52"/>
      <c r="H77" s="5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8" x14ac:dyDescent="0.2">
      <c r="A78" s="52"/>
      <c r="B78" s="52"/>
      <c r="C78" s="52"/>
      <c r="D78" s="52"/>
      <c r="E78" s="50"/>
      <c r="F78" s="50"/>
      <c r="G78" s="52"/>
      <c r="H78" s="5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8" x14ac:dyDescent="0.2">
      <c r="A79" s="52"/>
      <c r="B79" s="52"/>
      <c r="C79" s="52"/>
      <c r="D79" s="52"/>
      <c r="E79" s="50"/>
      <c r="F79" s="50"/>
      <c r="G79" s="52"/>
      <c r="H79" s="5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8" x14ac:dyDescent="0.2">
      <c r="A80" s="52"/>
      <c r="B80" s="52"/>
      <c r="C80" s="52"/>
      <c r="D80" s="52"/>
      <c r="E80" s="50"/>
      <c r="F80" s="50"/>
      <c r="G80" s="52"/>
      <c r="H80" s="5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8" x14ac:dyDescent="0.2">
      <c r="A81" s="52"/>
      <c r="B81" s="52"/>
      <c r="C81" s="52"/>
      <c r="D81" s="52"/>
      <c r="E81" s="50"/>
      <c r="F81" s="50"/>
      <c r="G81" s="52"/>
      <c r="H81" s="5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8" x14ac:dyDescent="0.2">
      <c r="A82" s="52"/>
      <c r="B82" s="52"/>
      <c r="C82" s="52"/>
      <c r="D82" s="52"/>
      <c r="E82" s="50"/>
      <c r="F82" s="50"/>
      <c r="G82" s="52"/>
      <c r="H82" s="5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8" x14ac:dyDescent="0.2">
      <c r="A83" s="52"/>
      <c r="B83" s="52"/>
      <c r="C83" s="52"/>
      <c r="D83" s="52"/>
      <c r="E83" s="50"/>
      <c r="F83" s="50"/>
      <c r="G83" s="52"/>
      <c r="H83" s="5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8" x14ac:dyDescent="0.2">
      <c r="A84" s="52"/>
      <c r="B84" s="52"/>
      <c r="C84" s="52"/>
      <c r="D84" s="52"/>
      <c r="E84" s="50"/>
      <c r="F84" s="50"/>
      <c r="G84" s="52"/>
      <c r="H84" s="5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8" x14ac:dyDescent="0.2">
      <c r="A85" s="52"/>
      <c r="B85" s="52"/>
      <c r="C85" s="52"/>
      <c r="D85" s="52"/>
      <c r="E85" s="50"/>
      <c r="F85" s="50"/>
      <c r="G85" s="52"/>
      <c r="H85" s="5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8" x14ac:dyDescent="0.2">
      <c r="A86" s="52"/>
      <c r="B86" s="52"/>
      <c r="C86" s="52"/>
      <c r="D86" s="52"/>
      <c r="E86" s="50"/>
      <c r="F86" s="50"/>
      <c r="G86" s="52"/>
      <c r="H86" s="5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8" x14ac:dyDescent="0.2">
      <c r="A87" s="52"/>
      <c r="B87" s="52"/>
      <c r="C87" s="52"/>
      <c r="D87" s="52"/>
      <c r="E87" s="50"/>
      <c r="F87" s="50"/>
      <c r="G87" s="52"/>
      <c r="H87" s="5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8" x14ac:dyDescent="0.2">
      <c r="A88" s="52"/>
      <c r="B88" s="52"/>
      <c r="C88" s="52"/>
      <c r="D88" s="52"/>
      <c r="E88" s="50"/>
      <c r="F88" s="50"/>
      <c r="G88" s="52"/>
      <c r="H88" s="5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8" x14ac:dyDescent="0.2">
      <c r="A89" s="52"/>
      <c r="B89" s="52"/>
      <c r="C89" s="52"/>
      <c r="D89" s="52"/>
      <c r="E89" s="50"/>
      <c r="F89" s="50"/>
      <c r="G89" s="52"/>
      <c r="H89" s="5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8" x14ac:dyDescent="0.2">
      <c r="A90" s="52"/>
      <c r="B90" s="52"/>
      <c r="C90" s="52"/>
      <c r="D90" s="52"/>
      <c r="E90" s="50"/>
      <c r="F90" s="50"/>
      <c r="G90" s="52"/>
      <c r="H90" s="5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8" x14ac:dyDescent="0.2">
      <c r="A91" s="52"/>
      <c r="B91" s="52"/>
      <c r="C91" s="52"/>
      <c r="D91" s="52"/>
      <c r="E91" s="50"/>
      <c r="F91" s="50"/>
      <c r="G91" s="52"/>
      <c r="H91" s="5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8" x14ac:dyDescent="0.2">
      <c r="A92" s="52"/>
      <c r="B92" s="52"/>
      <c r="C92" s="52"/>
      <c r="D92" s="52"/>
      <c r="E92" s="50"/>
      <c r="F92" s="50"/>
      <c r="G92" s="52"/>
      <c r="H92" s="5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8" x14ac:dyDescent="0.2">
      <c r="A93" s="52"/>
      <c r="B93" s="52"/>
      <c r="C93" s="52"/>
      <c r="D93" s="52"/>
      <c r="E93" s="50"/>
      <c r="F93" s="50"/>
      <c r="G93" s="52"/>
      <c r="H93" s="5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8" x14ac:dyDescent="0.2">
      <c r="A94" s="52"/>
      <c r="B94" s="52"/>
      <c r="C94" s="52"/>
      <c r="D94" s="52"/>
      <c r="E94" s="50"/>
      <c r="F94" s="50"/>
      <c r="G94" s="52"/>
      <c r="H94" s="5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8" x14ac:dyDescent="0.2">
      <c r="A95" s="52"/>
      <c r="B95" s="52"/>
      <c r="C95" s="52"/>
      <c r="D95" s="52"/>
      <c r="E95" s="50"/>
      <c r="F95" s="50"/>
      <c r="G95" s="52"/>
      <c r="H95" s="5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8" x14ac:dyDescent="0.2">
      <c r="A96" s="52"/>
      <c r="B96" s="52"/>
      <c r="C96" s="52"/>
      <c r="D96" s="52"/>
      <c r="E96" s="50"/>
      <c r="F96" s="50"/>
      <c r="G96" s="52"/>
      <c r="H96" s="5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8" x14ac:dyDescent="0.2">
      <c r="A97" s="52"/>
      <c r="B97" s="52"/>
      <c r="C97" s="52"/>
      <c r="D97" s="52"/>
      <c r="E97" s="50"/>
      <c r="F97" s="50"/>
      <c r="G97" s="52"/>
      <c r="H97" s="5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8" x14ac:dyDescent="0.2">
      <c r="A98" s="52"/>
      <c r="B98" s="52"/>
      <c r="C98" s="52"/>
      <c r="D98" s="52"/>
      <c r="E98" s="50"/>
      <c r="F98" s="50"/>
      <c r="G98" s="52"/>
      <c r="H98" s="5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8" x14ac:dyDescent="0.2">
      <c r="A99" s="52"/>
      <c r="B99" s="52"/>
      <c r="C99" s="52"/>
      <c r="D99" s="52"/>
      <c r="E99" s="50"/>
      <c r="F99" s="50"/>
      <c r="G99" s="52"/>
      <c r="H99" s="5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8" x14ac:dyDescent="0.2">
      <c r="A100" s="52"/>
      <c r="B100" s="52"/>
      <c r="C100" s="52"/>
      <c r="D100" s="52"/>
      <c r="E100" s="50"/>
      <c r="F100" s="50"/>
      <c r="G100" s="52"/>
      <c r="H100" s="5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8" x14ac:dyDescent="0.2">
      <c r="A101" s="52"/>
      <c r="B101" s="52"/>
      <c r="C101" s="52"/>
      <c r="D101" s="52"/>
      <c r="E101" s="50"/>
      <c r="F101" s="50"/>
      <c r="G101" s="52"/>
      <c r="H101" s="5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8" x14ac:dyDescent="0.2">
      <c r="A102" s="52"/>
      <c r="B102" s="52"/>
      <c r="C102" s="52"/>
      <c r="D102" s="52"/>
      <c r="E102" s="50"/>
      <c r="F102" s="50"/>
      <c r="G102" s="52"/>
      <c r="H102" s="5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8" x14ac:dyDescent="0.2">
      <c r="A103" s="52"/>
      <c r="B103" s="52"/>
      <c r="C103" s="52"/>
      <c r="D103" s="52"/>
      <c r="E103" s="50"/>
      <c r="F103" s="50"/>
      <c r="G103" s="52"/>
      <c r="H103" s="5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8" x14ac:dyDescent="0.2">
      <c r="A104" s="52"/>
      <c r="B104" s="52"/>
      <c r="C104" s="52"/>
      <c r="D104" s="52"/>
      <c r="E104" s="50"/>
      <c r="F104" s="50"/>
      <c r="G104" s="52"/>
      <c r="H104" s="5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8" x14ac:dyDescent="0.2">
      <c r="A105" s="52"/>
      <c r="B105" s="52"/>
      <c r="C105" s="52"/>
      <c r="D105" s="52"/>
      <c r="E105" s="50"/>
      <c r="F105" s="50"/>
      <c r="G105" s="52"/>
      <c r="H105" s="5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8" x14ac:dyDescent="0.2">
      <c r="A106" s="52"/>
      <c r="B106" s="52"/>
      <c r="C106" s="52"/>
      <c r="D106" s="52"/>
      <c r="E106" s="50"/>
      <c r="F106" s="50"/>
      <c r="G106" s="52"/>
      <c r="H106" s="5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8" x14ac:dyDescent="0.2">
      <c r="A107" s="52"/>
      <c r="B107" s="52"/>
      <c r="C107" s="52"/>
      <c r="D107" s="52"/>
      <c r="E107" s="50"/>
      <c r="F107" s="50"/>
      <c r="G107" s="52"/>
      <c r="H107" s="5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8" x14ac:dyDescent="0.2">
      <c r="A108" s="52"/>
      <c r="B108" s="52"/>
      <c r="C108" s="52"/>
      <c r="D108" s="52"/>
      <c r="E108" s="50"/>
      <c r="F108" s="50"/>
      <c r="G108" s="52"/>
      <c r="H108" s="5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8" x14ac:dyDescent="0.2">
      <c r="A109" s="52"/>
      <c r="B109" s="52"/>
      <c r="C109" s="52"/>
      <c r="D109" s="52"/>
      <c r="E109" s="50"/>
      <c r="F109" s="50"/>
      <c r="G109" s="52"/>
      <c r="H109" s="5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8" x14ac:dyDescent="0.2">
      <c r="A110" s="52"/>
      <c r="B110" s="52"/>
      <c r="C110" s="52"/>
      <c r="D110" s="52"/>
      <c r="E110" s="50"/>
      <c r="F110" s="50"/>
      <c r="G110" s="52"/>
      <c r="H110" s="5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8" x14ac:dyDescent="0.2">
      <c r="A111" s="52"/>
      <c r="B111" s="52"/>
      <c r="C111" s="52"/>
      <c r="D111" s="52"/>
      <c r="E111" s="50"/>
      <c r="F111" s="50"/>
      <c r="G111" s="52"/>
      <c r="H111" s="5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8" x14ac:dyDescent="0.2">
      <c r="A112" s="52"/>
      <c r="B112" s="52"/>
      <c r="C112" s="52"/>
      <c r="D112" s="52"/>
      <c r="E112" s="50"/>
      <c r="F112" s="50"/>
      <c r="G112" s="52"/>
      <c r="H112" s="5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8" x14ac:dyDescent="0.2">
      <c r="A113" s="52"/>
      <c r="B113" s="52"/>
      <c r="C113" s="52"/>
      <c r="D113" s="52"/>
      <c r="E113" s="50"/>
      <c r="F113" s="50"/>
      <c r="G113" s="52"/>
      <c r="H113" s="5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8" x14ac:dyDescent="0.2">
      <c r="A114" s="52"/>
      <c r="B114" s="52"/>
      <c r="C114" s="52"/>
      <c r="D114" s="52"/>
      <c r="E114" s="50"/>
      <c r="F114" s="50"/>
      <c r="G114" s="52"/>
      <c r="H114" s="5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8" x14ac:dyDescent="0.2">
      <c r="A115" s="52"/>
      <c r="B115" s="52"/>
      <c r="C115" s="52"/>
      <c r="D115" s="52"/>
      <c r="E115" s="50"/>
      <c r="F115" s="50"/>
      <c r="G115" s="52"/>
      <c r="H115" s="5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8" x14ac:dyDescent="0.2">
      <c r="A116" s="52"/>
      <c r="B116" s="52"/>
      <c r="C116" s="52"/>
      <c r="D116" s="52"/>
      <c r="E116" s="50"/>
      <c r="F116" s="50"/>
      <c r="G116" s="52"/>
      <c r="H116" s="5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8" x14ac:dyDescent="0.2">
      <c r="A117" s="52"/>
      <c r="B117" s="52"/>
      <c r="C117" s="52"/>
      <c r="D117" s="52"/>
      <c r="E117" s="50"/>
      <c r="F117" s="50"/>
      <c r="G117" s="52"/>
      <c r="H117" s="5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8" x14ac:dyDescent="0.2">
      <c r="A118" s="52"/>
      <c r="B118" s="52"/>
      <c r="C118" s="52"/>
      <c r="D118" s="52"/>
      <c r="E118" s="50"/>
      <c r="F118" s="50"/>
      <c r="G118" s="52"/>
      <c r="H118" s="5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8" x14ac:dyDescent="0.2">
      <c r="A119" s="52"/>
      <c r="B119" s="52"/>
      <c r="C119" s="52"/>
      <c r="D119" s="52"/>
      <c r="E119" s="50"/>
      <c r="F119" s="50"/>
      <c r="G119" s="52"/>
      <c r="H119" s="5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8" x14ac:dyDescent="0.2">
      <c r="A120" s="52"/>
      <c r="B120" s="52"/>
      <c r="C120" s="52"/>
      <c r="D120" s="52"/>
      <c r="E120" s="50"/>
      <c r="F120" s="50"/>
      <c r="G120" s="52"/>
      <c r="H120" s="5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8" x14ac:dyDescent="0.2">
      <c r="A121" s="52"/>
      <c r="B121" s="52"/>
      <c r="C121" s="52"/>
      <c r="D121" s="52"/>
      <c r="E121" s="50"/>
      <c r="F121" s="50"/>
      <c r="G121" s="52"/>
      <c r="H121" s="5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8" x14ac:dyDescent="0.2">
      <c r="A122" s="52"/>
      <c r="B122" s="52"/>
      <c r="C122" s="52"/>
      <c r="D122" s="52"/>
      <c r="E122" s="50"/>
      <c r="F122" s="50"/>
      <c r="G122" s="52"/>
      <c r="H122" s="5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8" x14ac:dyDescent="0.2">
      <c r="A123" s="52"/>
      <c r="B123" s="52"/>
      <c r="C123" s="52"/>
      <c r="D123" s="52"/>
      <c r="E123" s="50"/>
      <c r="F123" s="50"/>
      <c r="G123" s="52"/>
      <c r="H123" s="5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8" x14ac:dyDescent="0.2">
      <c r="A124" s="52"/>
      <c r="B124" s="52"/>
      <c r="C124" s="52"/>
      <c r="D124" s="52"/>
      <c r="E124" s="50"/>
      <c r="F124" s="50"/>
      <c r="G124" s="52"/>
      <c r="H124" s="5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8" x14ac:dyDescent="0.2">
      <c r="A125" s="52"/>
      <c r="B125" s="52"/>
      <c r="C125" s="52"/>
      <c r="D125" s="52"/>
      <c r="E125" s="50"/>
      <c r="F125" s="50"/>
      <c r="G125" s="52"/>
      <c r="H125" s="5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8" x14ac:dyDescent="0.2">
      <c r="A126" s="52"/>
      <c r="B126" s="52"/>
      <c r="C126" s="52"/>
      <c r="D126" s="52"/>
      <c r="E126" s="50"/>
      <c r="F126" s="50"/>
      <c r="G126" s="52"/>
      <c r="H126" s="5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8" x14ac:dyDescent="0.2">
      <c r="A127" s="52"/>
      <c r="B127" s="52"/>
      <c r="C127" s="52"/>
      <c r="D127" s="52"/>
      <c r="E127" s="50"/>
      <c r="F127" s="50"/>
      <c r="G127" s="52"/>
      <c r="H127" s="5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8" x14ac:dyDescent="0.2">
      <c r="A128" s="52"/>
      <c r="B128" s="52"/>
      <c r="C128" s="52"/>
      <c r="D128" s="52"/>
      <c r="E128" s="50"/>
      <c r="F128" s="50"/>
      <c r="G128" s="52"/>
      <c r="H128" s="5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8" x14ac:dyDescent="0.2">
      <c r="A129" s="52"/>
      <c r="B129" s="52"/>
      <c r="C129" s="52"/>
      <c r="D129" s="52"/>
      <c r="E129" s="50"/>
      <c r="F129" s="50"/>
      <c r="G129" s="52"/>
      <c r="H129" s="5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8" x14ac:dyDescent="0.2">
      <c r="A130" s="52"/>
      <c r="B130" s="52"/>
      <c r="C130" s="52"/>
      <c r="D130" s="52"/>
      <c r="E130" s="50"/>
      <c r="F130" s="50"/>
      <c r="G130" s="52"/>
      <c r="H130" s="5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8" x14ac:dyDescent="0.2">
      <c r="A131" s="52"/>
      <c r="B131" s="52"/>
      <c r="C131" s="52"/>
      <c r="D131" s="52"/>
      <c r="E131" s="50"/>
      <c r="F131" s="50"/>
      <c r="G131" s="52"/>
      <c r="H131" s="5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8" x14ac:dyDescent="0.2">
      <c r="A132" s="52"/>
      <c r="B132" s="52"/>
      <c r="C132" s="52"/>
      <c r="D132" s="52"/>
      <c r="E132" s="50"/>
      <c r="F132" s="50"/>
      <c r="G132" s="52"/>
      <c r="H132" s="5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8" x14ac:dyDescent="0.2">
      <c r="A133" s="52"/>
      <c r="B133" s="52"/>
      <c r="C133" s="52"/>
      <c r="D133" s="52"/>
      <c r="E133" s="50"/>
      <c r="F133" s="50"/>
      <c r="G133" s="52"/>
      <c r="H133" s="5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8" x14ac:dyDescent="0.2">
      <c r="A134" s="52"/>
      <c r="B134" s="52"/>
      <c r="C134" s="52"/>
      <c r="D134" s="52"/>
      <c r="E134" s="50"/>
      <c r="F134" s="50"/>
      <c r="G134" s="52"/>
      <c r="H134" s="5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8" x14ac:dyDescent="0.2">
      <c r="A135" s="52"/>
      <c r="B135" s="52"/>
      <c r="C135" s="52"/>
      <c r="D135" s="52"/>
      <c r="E135" s="50"/>
      <c r="F135" s="50"/>
      <c r="G135" s="52"/>
      <c r="H135" s="5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8" x14ac:dyDescent="0.2">
      <c r="A136" s="52"/>
      <c r="B136" s="52"/>
      <c r="C136" s="52"/>
      <c r="D136" s="52"/>
      <c r="E136" s="50"/>
      <c r="F136" s="50"/>
      <c r="G136" s="52"/>
      <c r="H136" s="5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8" x14ac:dyDescent="0.2">
      <c r="A137" s="52"/>
      <c r="B137" s="52"/>
      <c r="C137" s="52"/>
      <c r="D137" s="52"/>
      <c r="E137" s="50"/>
      <c r="F137" s="50"/>
      <c r="G137" s="52"/>
      <c r="H137" s="5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8" x14ac:dyDescent="0.2">
      <c r="A138" s="52"/>
      <c r="B138" s="52"/>
      <c r="C138" s="52"/>
      <c r="D138" s="52"/>
      <c r="E138" s="50"/>
      <c r="F138" s="50"/>
      <c r="G138" s="52"/>
      <c r="H138" s="5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8" x14ac:dyDescent="0.2">
      <c r="A139" s="52"/>
      <c r="B139" s="52"/>
      <c r="C139" s="52"/>
      <c r="D139" s="52"/>
      <c r="E139" s="50"/>
      <c r="F139" s="50"/>
      <c r="G139" s="52"/>
      <c r="H139" s="5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8" x14ac:dyDescent="0.2">
      <c r="A140" s="52"/>
      <c r="B140" s="52"/>
      <c r="C140" s="52"/>
      <c r="D140" s="52"/>
      <c r="E140" s="50"/>
      <c r="F140" s="50"/>
      <c r="G140" s="52"/>
      <c r="H140" s="5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8" x14ac:dyDescent="0.2">
      <c r="A141" s="52"/>
      <c r="B141" s="52"/>
      <c r="C141" s="52"/>
      <c r="D141" s="52"/>
      <c r="E141" s="50"/>
      <c r="F141" s="50"/>
      <c r="G141" s="52"/>
      <c r="H141" s="5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8" x14ac:dyDescent="0.2">
      <c r="A142" s="52"/>
      <c r="B142" s="52"/>
      <c r="C142" s="52"/>
      <c r="D142" s="52"/>
      <c r="E142" s="50"/>
      <c r="F142" s="50"/>
      <c r="G142" s="52"/>
      <c r="H142" s="5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8" x14ac:dyDescent="0.2">
      <c r="A143" s="52"/>
      <c r="B143" s="52"/>
      <c r="C143" s="52"/>
      <c r="D143" s="52"/>
      <c r="E143" s="50"/>
      <c r="F143" s="50"/>
      <c r="G143" s="52"/>
      <c r="H143" s="5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8" x14ac:dyDescent="0.2">
      <c r="A144" s="52"/>
      <c r="B144" s="52"/>
      <c r="C144" s="52"/>
      <c r="D144" s="52"/>
      <c r="E144" s="50"/>
      <c r="F144" s="50"/>
      <c r="G144" s="52"/>
      <c r="H144" s="5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8" x14ac:dyDescent="0.2">
      <c r="A145" s="52"/>
      <c r="B145" s="52"/>
      <c r="C145" s="52"/>
      <c r="D145" s="52"/>
      <c r="E145" s="50"/>
      <c r="F145" s="50"/>
      <c r="G145" s="52"/>
      <c r="H145" s="5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8" x14ac:dyDescent="0.2">
      <c r="A146" s="52"/>
      <c r="B146" s="52"/>
      <c r="C146" s="52"/>
      <c r="D146" s="52"/>
      <c r="E146" s="50"/>
      <c r="F146" s="50"/>
      <c r="G146" s="52"/>
      <c r="H146" s="5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8" x14ac:dyDescent="0.2">
      <c r="A147" s="52"/>
      <c r="B147" s="52"/>
      <c r="C147" s="52"/>
      <c r="D147" s="52"/>
      <c r="E147" s="50"/>
      <c r="F147" s="50"/>
      <c r="G147" s="52"/>
      <c r="H147" s="5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8" x14ac:dyDescent="0.2">
      <c r="A148" s="52"/>
      <c r="B148" s="52"/>
      <c r="C148" s="52"/>
      <c r="D148" s="52"/>
      <c r="E148" s="50"/>
      <c r="F148" s="50"/>
      <c r="G148" s="52"/>
      <c r="H148" s="5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8" x14ac:dyDescent="0.2">
      <c r="A149" s="52"/>
      <c r="B149" s="52"/>
      <c r="C149" s="52"/>
      <c r="D149" s="52"/>
      <c r="E149" s="50"/>
      <c r="F149" s="50"/>
      <c r="G149" s="52"/>
      <c r="H149" s="5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8" x14ac:dyDescent="0.2">
      <c r="A150" s="52"/>
      <c r="B150" s="52"/>
      <c r="C150" s="52"/>
      <c r="D150" s="52"/>
      <c r="E150" s="50"/>
      <c r="F150" s="50"/>
      <c r="G150" s="52"/>
      <c r="H150" s="5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8" x14ac:dyDescent="0.2">
      <c r="A151" s="52"/>
      <c r="B151" s="52"/>
      <c r="C151" s="52"/>
      <c r="D151" s="52"/>
      <c r="E151" s="50"/>
      <c r="F151" s="50"/>
      <c r="G151" s="52"/>
      <c r="H151" s="5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8" x14ac:dyDescent="0.2">
      <c r="A152" s="52"/>
      <c r="B152" s="52"/>
      <c r="C152" s="52"/>
      <c r="D152" s="52"/>
      <c r="E152" s="50"/>
      <c r="F152" s="50"/>
      <c r="G152" s="52"/>
      <c r="H152" s="5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8" x14ac:dyDescent="0.2">
      <c r="A153" s="52"/>
      <c r="B153" s="52"/>
      <c r="C153" s="52"/>
      <c r="D153" s="52"/>
      <c r="E153" s="50"/>
      <c r="F153" s="50"/>
      <c r="G153" s="52"/>
      <c r="H153" s="5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8" x14ac:dyDescent="0.2">
      <c r="A154" s="52"/>
      <c r="B154" s="52"/>
      <c r="C154" s="52"/>
      <c r="D154" s="52"/>
      <c r="E154" s="50"/>
      <c r="F154" s="50"/>
      <c r="G154" s="52"/>
      <c r="H154" s="5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8" x14ac:dyDescent="0.2">
      <c r="A155" s="52"/>
      <c r="B155" s="52"/>
      <c r="C155" s="52"/>
      <c r="D155" s="52"/>
      <c r="E155" s="50"/>
      <c r="F155" s="50"/>
      <c r="G155" s="52"/>
      <c r="H155" s="5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8" x14ac:dyDescent="0.2">
      <c r="A156" s="52"/>
      <c r="B156" s="52"/>
      <c r="C156" s="52"/>
      <c r="D156" s="52"/>
      <c r="E156" s="50"/>
      <c r="F156" s="50"/>
      <c r="G156" s="52"/>
      <c r="H156" s="5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8" x14ac:dyDescent="0.2">
      <c r="A157" s="52"/>
      <c r="B157" s="52"/>
      <c r="C157" s="52"/>
      <c r="D157" s="52"/>
      <c r="E157" s="50"/>
      <c r="F157" s="50"/>
      <c r="G157" s="52"/>
      <c r="H157" s="5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8" x14ac:dyDescent="0.2">
      <c r="A158" s="52"/>
      <c r="B158" s="52"/>
      <c r="C158" s="52"/>
      <c r="D158" s="52"/>
      <c r="E158" s="50"/>
      <c r="F158" s="50"/>
      <c r="G158" s="52"/>
      <c r="H158" s="5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8" x14ac:dyDescent="0.2">
      <c r="A159" s="52"/>
      <c r="B159" s="52"/>
      <c r="C159" s="52"/>
      <c r="D159" s="52"/>
      <c r="E159" s="50"/>
      <c r="F159" s="50"/>
      <c r="G159" s="52"/>
      <c r="H159" s="5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8" x14ac:dyDescent="0.2">
      <c r="A160" s="52"/>
      <c r="B160" s="52"/>
      <c r="C160" s="52"/>
      <c r="D160" s="52"/>
      <c r="E160" s="50"/>
      <c r="F160" s="50"/>
      <c r="G160" s="52"/>
      <c r="H160" s="5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8" x14ac:dyDescent="0.2">
      <c r="A161" s="52"/>
      <c r="B161" s="52"/>
      <c r="C161" s="52"/>
      <c r="D161" s="52"/>
      <c r="E161" s="50"/>
      <c r="F161" s="50"/>
      <c r="G161" s="52"/>
      <c r="H161" s="5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8" x14ac:dyDescent="0.2">
      <c r="A162" s="52"/>
      <c r="B162" s="52"/>
      <c r="C162" s="52"/>
      <c r="D162" s="52"/>
      <c r="E162" s="50"/>
      <c r="F162" s="50"/>
      <c r="G162" s="52"/>
      <c r="H162" s="5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8" x14ac:dyDescent="0.2">
      <c r="A163" s="52"/>
      <c r="B163" s="52"/>
      <c r="C163" s="52"/>
      <c r="D163" s="52"/>
      <c r="E163" s="50"/>
      <c r="F163" s="50"/>
      <c r="G163" s="52"/>
      <c r="H163" s="5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8" x14ac:dyDescent="0.2">
      <c r="A164" s="52"/>
      <c r="B164" s="52"/>
      <c r="C164" s="52"/>
      <c r="D164" s="52"/>
      <c r="E164" s="50"/>
      <c r="F164" s="50"/>
      <c r="G164" s="52"/>
      <c r="H164" s="5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8" x14ac:dyDescent="0.2">
      <c r="A165" s="52"/>
      <c r="B165" s="52"/>
      <c r="C165" s="52"/>
      <c r="D165" s="52"/>
      <c r="E165" s="50"/>
      <c r="F165" s="50"/>
      <c r="G165" s="52"/>
      <c r="H165" s="5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8" x14ac:dyDescent="0.2">
      <c r="A166" s="52"/>
      <c r="B166" s="52"/>
      <c r="C166" s="52"/>
      <c r="D166" s="52"/>
      <c r="E166" s="50"/>
      <c r="F166" s="50"/>
      <c r="G166" s="52"/>
      <c r="H166" s="5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8" x14ac:dyDescent="0.2">
      <c r="A167" s="52"/>
      <c r="B167" s="52"/>
      <c r="C167" s="52"/>
      <c r="D167" s="52"/>
      <c r="E167" s="50"/>
      <c r="F167" s="50"/>
      <c r="G167" s="52"/>
      <c r="H167" s="5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8" x14ac:dyDescent="0.2">
      <c r="A168" s="52"/>
      <c r="B168" s="52"/>
      <c r="C168" s="52"/>
      <c r="D168" s="52"/>
      <c r="E168" s="50"/>
      <c r="F168" s="50"/>
      <c r="G168" s="52"/>
      <c r="H168" s="5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8" x14ac:dyDescent="0.2">
      <c r="A169" s="52"/>
      <c r="B169" s="52"/>
      <c r="C169" s="52"/>
      <c r="D169" s="52"/>
      <c r="E169" s="50"/>
      <c r="F169" s="50"/>
      <c r="G169" s="52"/>
      <c r="H169" s="5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8" x14ac:dyDescent="0.2">
      <c r="A170" s="52"/>
      <c r="B170" s="52"/>
      <c r="C170" s="52"/>
      <c r="D170" s="52"/>
      <c r="E170" s="50"/>
      <c r="F170" s="50"/>
      <c r="G170" s="52"/>
      <c r="H170" s="5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8" x14ac:dyDescent="0.2">
      <c r="A171" s="52"/>
      <c r="B171" s="52"/>
      <c r="C171" s="52"/>
      <c r="D171" s="52"/>
      <c r="E171" s="50"/>
      <c r="F171" s="50"/>
      <c r="G171" s="52"/>
      <c r="H171" s="5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8" x14ac:dyDescent="0.2">
      <c r="A172" s="52"/>
      <c r="B172" s="52"/>
      <c r="C172" s="52"/>
      <c r="D172" s="52"/>
      <c r="E172" s="50"/>
      <c r="F172" s="50"/>
      <c r="G172" s="52"/>
      <c r="H172" s="5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8" x14ac:dyDescent="0.2">
      <c r="A173" s="52"/>
      <c r="B173" s="52"/>
      <c r="C173" s="52"/>
      <c r="D173" s="52"/>
      <c r="E173" s="50"/>
      <c r="F173" s="50"/>
      <c r="G173" s="52"/>
      <c r="H173" s="5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8" x14ac:dyDescent="0.2">
      <c r="A174" s="52"/>
      <c r="B174" s="52"/>
      <c r="C174" s="52"/>
      <c r="D174" s="52"/>
      <c r="E174" s="50"/>
      <c r="F174" s="50"/>
      <c r="G174" s="52"/>
      <c r="H174" s="5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8" x14ac:dyDescent="0.2">
      <c r="A175" s="52"/>
      <c r="B175" s="52"/>
      <c r="C175" s="52"/>
      <c r="D175" s="52"/>
      <c r="E175" s="50"/>
      <c r="F175" s="50"/>
      <c r="G175" s="52"/>
      <c r="H175" s="5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8" x14ac:dyDescent="0.2">
      <c r="A176" s="52"/>
      <c r="B176" s="52"/>
      <c r="C176" s="52"/>
      <c r="D176" s="52"/>
      <c r="E176" s="50"/>
      <c r="F176" s="50"/>
      <c r="G176" s="52"/>
      <c r="H176" s="5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8" x14ac:dyDescent="0.2">
      <c r="A177" s="52"/>
      <c r="B177" s="52"/>
      <c r="C177" s="52"/>
      <c r="D177" s="52"/>
      <c r="E177" s="50"/>
      <c r="F177" s="50"/>
      <c r="G177" s="52"/>
      <c r="H177" s="5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8" x14ac:dyDescent="0.2">
      <c r="A178" s="52"/>
      <c r="B178" s="52"/>
      <c r="C178" s="52"/>
      <c r="D178" s="52"/>
      <c r="E178" s="50"/>
      <c r="F178" s="50"/>
      <c r="G178" s="52"/>
      <c r="H178" s="5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8" x14ac:dyDescent="0.2">
      <c r="A179" s="52"/>
      <c r="B179" s="52"/>
      <c r="C179" s="52"/>
      <c r="D179" s="52"/>
      <c r="E179" s="50"/>
      <c r="F179" s="50"/>
      <c r="G179" s="52"/>
      <c r="H179" s="5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8" x14ac:dyDescent="0.2">
      <c r="A180" s="52"/>
      <c r="B180" s="52"/>
      <c r="C180" s="52"/>
      <c r="D180" s="52"/>
      <c r="E180" s="50"/>
      <c r="F180" s="50"/>
      <c r="G180" s="52"/>
      <c r="H180" s="5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8" x14ac:dyDescent="0.2">
      <c r="A181" s="52"/>
      <c r="B181" s="52"/>
      <c r="C181" s="52"/>
      <c r="D181" s="52"/>
      <c r="E181" s="50"/>
      <c r="F181" s="50"/>
      <c r="G181" s="52"/>
      <c r="H181" s="5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8" x14ac:dyDescent="0.2">
      <c r="A182" s="52"/>
      <c r="B182" s="52"/>
      <c r="C182" s="52"/>
      <c r="D182" s="52"/>
      <c r="E182" s="50"/>
      <c r="F182" s="50"/>
      <c r="G182" s="52"/>
      <c r="H182" s="5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8" x14ac:dyDescent="0.2">
      <c r="A183" s="52"/>
      <c r="B183" s="52"/>
      <c r="C183" s="52"/>
      <c r="D183" s="52"/>
      <c r="E183" s="50"/>
      <c r="F183" s="50"/>
      <c r="G183" s="52"/>
      <c r="H183" s="5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8" x14ac:dyDescent="0.2">
      <c r="A184" s="52"/>
      <c r="B184" s="52"/>
      <c r="C184" s="52"/>
      <c r="D184" s="52"/>
      <c r="E184" s="50"/>
      <c r="F184" s="50"/>
      <c r="G184" s="52"/>
      <c r="H184" s="5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8" x14ac:dyDescent="0.2">
      <c r="A185" s="52"/>
      <c r="B185" s="52"/>
      <c r="C185" s="52"/>
      <c r="D185" s="52"/>
      <c r="E185" s="50"/>
      <c r="F185" s="50"/>
      <c r="G185" s="52"/>
      <c r="H185" s="5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8" x14ac:dyDescent="0.2">
      <c r="A186" s="52"/>
      <c r="B186" s="52"/>
      <c r="C186" s="52"/>
      <c r="D186" s="52"/>
      <c r="E186" s="50"/>
      <c r="F186" s="50"/>
      <c r="G186" s="52"/>
      <c r="H186" s="5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8" x14ac:dyDescent="0.2">
      <c r="A187" s="52"/>
      <c r="B187" s="52"/>
      <c r="C187" s="52"/>
      <c r="D187" s="52"/>
      <c r="E187" s="50"/>
      <c r="F187" s="50"/>
      <c r="G187" s="52"/>
      <c r="H187" s="5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8" x14ac:dyDescent="0.2">
      <c r="A188" s="52"/>
      <c r="B188" s="52"/>
      <c r="C188" s="52"/>
      <c r="D188" s="52"/>
      <c r="E188" s="50"/>
      <c r="F188" s="50"/>
      <c r="G188" s="52"/>
      <c r="H188" s="5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8" x14ac:dyDescent="0.2">
      <c r="A189" s="52"/>
      <c r="B189" s="52"/>
      <c r="C189" s="52"/>
      <c r="D189" s="52"/>
      <c r="E189" s="50"/>
      <c r="F189" s="50"/>
      <c r="G189" s="52"/>
      <c r="H189" s="5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8" x14ac:dyDescent="0.2">
      <c r="A190" s="52"/>
      <c r="B190" s="52"/>
      <c r="C190" s="52"/>
      <c r="D190" s="52"/>
      <c r="E190" s="50"/>
      <c r="F190" s="50"/>
      <c r="G190" s="52"/>
      <c r="H190" s="5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8" x14ac:dyDescent="0.2">
      <c r="A191" s="52"/>
      <c r="B191" s="52"/>
      <c r="C191" s="52"/>
      <c r="D191" s="52"/>
      <c r="E191" s="50"/>
      <c r="F191" s="50"/>
      <c r="G191" s="52"/>
      <c r="H191" s="5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8" x14ac:dyDescent="0.2">
      <c r="A192" s="52"/>
      <c r="B192" s="52"/>
      <c r="C192" s="52"/>
      <c r="D192" s="52"/>
      <c r="E192" s="50"/>
      <c r="F192" s="50"/>
      <c r="G192" s="52"/>
      <c r="H192" s="5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8" x14ac:dyDescent="0.2">
      <c r="A193" s="52"/>
      <c r="B193" s="52"/>
      <c r="C193" s="52"/>
      <c r="D193" s="52"/>
      <c r="E193" s="50"/>
      <c r="F193" s="50"/>
      <c r="G193" s="52"/>
      <c r="H193" s="5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8" x14ac:dyDescent="0.2">
      <c r="A194" s="52"/>
      <c r="B194" s="52"/>
      <c r="C194" s="52"/>
      <c r="D194" s="52"/>
      <c r="E194" s="50"/>
      <c r="F194" s="50"/>
      <c r="G194" s="52"/>
      <c r="H194" s="5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8" x14ac:dyDescent="0.2">
      <c r="A195" s="52"/>
      <c r="B195" s="52"/>
      <c r="C195" s="52"/>
      <c r="D195" s="52"/>
      <c r="E195" s="50"/>
      <c r="F195" s="50"/>
      <c r="G195" s="52"/>
      <c r="H195" s="5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8" x14ac:dyDescent="0.2">
      <c r="A196" s="52"/>
      <c r="B196" s="52"/>
      <c r="C196" s="52"/>
      <c r="D196" s="52"/>
      <c r="E196" s="50"/>
      <c r="F196" s="50"/>
      <c r="G196" s="52"/>
      <c r="H196" s="5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8" x14ac:dyDescent="0.2">
      <c r="A197" s="52"/>
      <c r="B197" s="52"/>
      <c r="C197" s="52"/>
      <c r="D197" s="52"/>
      <c r="E197" s="50"/>
      <c r="F197" s="50"/>
      <c r="G197" s="52"/>
      <c r="H197" s="5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8" x14ac:dyDescent="0.2">
      <c r="A198" s="52"/>
      <c r="B198" s="52"/>
      <c r="C198" s="52"/>
      <c r="D198" s="52"/>
      <c r="E198" s="50"/>
      <c r="F198" s="50"/>
      <c r="G198" s="52"/>
      <c r="H198" s="5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8" x14ac:dyDescent="0.2">
      <c r="A199" s="52"/>
      <c r="B199" s="52"/>
      <c r="C199" s="52"/>
      <c r="D199" s="52"/>
      <c r="E199" s="50"/>
      <c r="F199" s="50"/>
      <c r="G199" s="52"/>
      <c r="H199" s="5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8" x14ac:dyDescent="0.2">
      <c r="A200" s="52"/>
      <c r="B200" s="52"/>
      <c r="C200" s="52"/>
      <c r="D200" s="52"/>
      <c r="E200" s="50"/>
      <c r="F200" s="50"/>
      <c r="G200" s="52"/>
      <c r="H200" s="5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8" x14ac:dyDescent="0.2">
      <c r="A201" s="52"/>
      <c r="B201" s="52"/>
      <c r="C201" s="52"/>
      <c r="D201" s="52"/>
      <c r="E201" s="50"/>
      <c r="F201" s="50"/>
      <c r="G201" s="52"/>
      <c r="H201" s="5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8" x14ac:dyDescent="0.2">
      <c r="A202" s="52"/>
      <c r="B202" s="52"/>
      <c r="C202" s="52"/>
      <c r="D202" s="52"/>
      <c r="E202" s="50"/>
      <c r="F202" s="50"/>
      <c r="G202" s="52"/>
      <c r="H202" s="5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8" x14ac:dyDescent="0.2">
      <c r="A203" s="52"/>
      <c r="B203" s="52"/>
      <c r="C203" s="52"/>
      <c r="D203" s="52"/>
      <c r="E203" s="50"/>
      <c r="F203" s="50"/>
      <c r="G203" s="52"/>
      <c r="H203" s="5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8" x14ac:dyDescent="0.2">
      <c r="A204" s="52"/>
      <c r="B204" s="52"/>
      <c r="C204" s="52"/>
      <c r="D204" s="52"/>
      <c r="E204" s="50"/>
      <c r="F204" s="50"/>
      <c r="G204" s="52"/>
      <c r="H204" s="5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8" x14ac:dyDescent="0.2">
      <c r="A205" s="52"/>
      <c r="B205" s="52"/>
      <c r="C205" s="52"/>
      <c r="D205" s="52"/>
      <c r="E205" s="50"/>
      <c r="F205" s="50"/>
      <c r="G205" s="52"/>
      <c r="H205" s="5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8" x14ac:dyDescent="0.2">
      <c r="A206" s="52"/>
      <c r="B206" s="52"/>
      <c r="C206" s="52"/>
      <c r="D206" s="52"/>
      <c r="E206" s="50"/>
      <c r="F206" s="50"/>
      <c r="G206" s="52"/>
      <c r="H206" s="5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8" x14ac:dyDescent="0.2">
      <c r="A207" s="52"/>
      <c r="B207" s="52"/>
      <c r="C207" s="52"/>
      <c r="D207" s="52"/>
      <c r="E207" s="50"/>
      <c r="F207" s="50"/>
      <c r="G207" s="52"/>
      <c r="H207" s="5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8" x14ac:dyDescent="0.2">
      <c r="A208" s="52"/>
      <c r="B208" s="52"/>
      <c r="C208" s="52"/>
      <c r="D208" s="52"/>
      <c r="E208" s="50"/>
      <c r="F208" s="50"/>
      <c r="G208" s="52"/>
      <c r="H208" s="5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8" x14ac:dyDescent="0.2">
      <c r="A209" s="52"/>
      <c r="B209" s="52"/>
      <c r="C209" s="52"/>
      <c r="D209" s="52"/>
      <c r="E209" s="50"/>
      <c r="F209" s="50"/>
      <c r="G209" s="52"/>
      <c r="H209" s="5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8" x14ac:dyDescent="0.2">
      <c r="A210" s="52"/>
      <c r="B210" s="52"/>
      <c r="C210" s="52"/>
      <c r="D210" s="52"/>
      <c r="E210" s="50"/>
      <c r="F210" s="50"/>
      <c r="G210" s="52"/>
      <c r="H210" s="5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8" x14ac:dyDescent="0.2">
      <c r="A211" s="52"/>
      <c r="B211" s="52"/>
      <c r="C211" s="52"/>
      <c r="D211" s="52"/>
      <c r="E211" s="50"/>
      <c r="F211" s="50"/>
      <c r="G211" s="52"/>
      <c r="H211" s="5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8" x14ac:dyDescent="0.2">
      <c r="A212" s="52"/>
      <c r="B212" s="52"/>
      <c r="C212" s="52"/>
      <c r="D212" s="52"/>
      <c r="E212" s="50"/>
      <c r="F212" s="50"/>
      <c r="G212" s="52"/>
      <c r="H212" s="5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8" x14ac:dyDescent="0.2">
      <c r="A213" s="52"/>
      <c r="B213" s="52"/>
      <c r="C213" s="52"/>
      <c r="D213" s="52"/>
      <c r="E213" s="50"/>
      <c r="F213" s="50"/>
      <c r="G213" s="52"/>
      <c r="H213" s="5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8" x14ac:dyDescent="0.2">
      <c r="A214" s="52"/>
      <c r="B214" s="52"/>
      <c r="C214" s="52"/>
      <c r="D214" s="52"/>
      <c r="E214" s="50"/>
      <c r="F214" s="50"/>
      <c r="G214" s="52"/>
      <c r="H214" s="5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8" x14ac:dyDescent="0.2">
      <c r="A215" s="52"/>
      <c r="B215" s="52"/>
      <c r="C215" s="52"/>
      <c r="D215" s="52"/>
      <c r="E215" s="50"/>
      <c r="F215" s="50"/>
      <c r="G215" s="52"/>
      <c r="H215" s="5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8" x14ac:dyDescent="0.2">
      <c r="A216" s="52"/>
      <c r="B216" s="52"/>
      <c r="C216" s="52"/>
      <c r="D216" s="52"/>
      <c r="E216" s="50"/>
      <c r="F216" s="50"/>
      <c r="G216" s="52"/>
      <c r="H216" s="5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8" x14ac:dyDescent="0.2">
      <c r="A217" s="52"/>
      <c r="B217" s="52"/>
      <c r="C217" s="52"/>
      <c r="D217" s="52"/>
      <c r="E217" s="50"/>
      <c r="F217" s="50"/>
      <c r="G217" s="52"/>
      <c r="H217" s="5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8" x14ac:dyDescent="0.2">
      <c r="A218" s="52"/>
      <c r="B218" s="52"/>
      <c r="C218" s="52"/>
      <c r="D218" s="52"/>
      <c r="E218" s="50"/>
      <c r="F218" s="50"/>
      <c r="G218" s="52"/>
      <c r="H218" s="5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8" x14ac:dyDescent="0.2">
      <c r="A219" s="52"/>
      <c r="B219" s="52"/>
      <c r="C219" s="52"/>
      <c r="D219" s="52"/>
      <c r="E219" s="50"/>
      <c r="F219" s="50"/>
      <c r="G219" s="52"/>
      <c r="H219" s="5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8" x14ac:dyDescent="0.2">
      <c r="A220" s="52"/>
      <c r="B220" s="52"/>
      <c r="C220" s="52"/>
      <c r="D220" s="52"/>
      <c r="E220" s="50"/>
      <c r="F220" s="50"/>
      <c r="G220" s="52"/>
      <c r="H220" s="5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8" x14ac:dyDescent="0.2">
      <c r="A221" s="52"/>
      <c r="B221" s="52"/>
      <c r="C221" s="52"/>
      <c r="D221" s="52"/>
      <c r="E221" s="50"/>
      <c r="F221" s="50"/>
      <c r="G221" s="52"/>
      <c r="H221" s="5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8" x14ac:dyDescent="0.2">
      <c r="A222" s="52"/>
      <c r="B222" s="52"/>
      <c r="C222" s="52"/>
      <c r="D222" s="52"/>
      <c r="E222" s="50"/>
      <c r="F222" s="50"/>
      <c r="G222" s="52"/>
      <c r="H222" s="5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8" x14ac:dyDescent="0.2">
      <c r="A223" s="52"/>
      <c r="B223" s="52"/>
      <c r="C223" s="52"/>
      <c r="D223" s="52"/>
      <c r="E223" s="50"/>
      <c r="F223" s="50"/>
      <c r="G223" s="52"/>
      <c r="H223" s="5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8" x14ac:dyDescent="0.2">
      <c r="A224" s="52"/>
      <c r="B224" s="52"/>
      <c r="C224" s="52"/>
      <c r="D224" s="52"/>
      <c r="E224" s="50"/>
      <c r="F224" s="50"/>
      <c r="G224" s="52"/>
      <c r="H224" s="5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8" x14ac:dyDescent="0.2">
      <c r="A225" s="52"/>
      <c r="B225" s="52"/>
      <c r="C225" s="52"/>
      <c r="D225" s="52"/>
      <c r="E225" s="50"/>
      <c r="F225" s="50"/>
      <c r="G225" s="52"/>
      <c r="H225" s="5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8" x14ac:dyDescent="0.2">
      <c r="A226" s="52"/>
      <c r="B226" s="52"/>
      <c r="C226" s="52"/>
      <c r="D226" s="52"/>
      <c r="E226" s="50"/>
      <c r="F226" s="50"/>
      <c r="G226" s="52"/>
      <c r="H226" s="5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8" x14ac:dyDescent="0.2">
      <c r="A227" s="52"/>
      <c r="B227" s="52"/>
      <c r="C227" s="52"/>
      <c r="D227" s="52"/>
      <c r="E227" s="50"/>
      <c r="F227" s="50"/>
      <c r="G227" s="52"/>
      <c r="H227" s="5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8" x14ac:dyDescent="0.2">
      <c r="A228" s="52"/>
      <c r="B228" s="52"/>
      <c r="C228" s="52"/>
      <c r="D228" s="52"/>
      <c r="E228" s="50"/>
      <c r="F228" s="50"/>
      <c r="G228" s="52"/>
      <c r="H228" s="5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8" x14ac:dyDescent="0.2">
      <c r="A229" s="52"/>
      <c r="B229" s="52"/>
      <c r="C229" s="52"/>
      <c r="D229" s="52"/>
      <c r="E229" s="50"/>
      <c r="F229" s="50"/>
      <c r="G229" s="52"/>
      <c r="H229" s="5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8" x14ac:dyDescent="0.2">
      <c r="A230" s="52"/>
      <c r="B230" s="52"/>
      <c r="C230" s="52"/>
      <c r="D230" s="52"/>
      <c r="E230" s="50"/>
      <c r="F230" s="50"/>
      <c r="G230" s="52"/>
      <c r="H230" s="5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8" x14ac:dyDescent="0.2">
      <c r="A231" s="52"/>
      <c r="B231" s="52"/>
      <c r="C231" s="52"/>
      <c r="D231" s="52"/>
      <c r="E231" s="50"/>
      <c r="F231" s="50"/>
      <c r="G231" s="52"/>
      <c r="H231" s="5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8" x14ac:dyDescent="0.2">
      <c r="A232" s="52"/>
      <c r="B232" s="52"/>
      <c r="C232" s="52"/>
      <c r="D232" s="52"/>
      <c r="E232" s="50"/>
      <c r="F232" s="50"/>
      <c r="G232" s="52"/>
      <c r="H232" s="5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8" x14ac:dyDescent="0.2">
      <c r="A233" s="52"/>
      <c r="B233" s="52"/>
      <c r="C233" s="52"/>
      <c r="D233" s="52"/>
      <c r="E233" s="50"/>
      <c r="F233" s="50"/>
      <c r="G233" s="52"/>
      <c r="H233" s="5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8" x14ac:dyDescent="0.2">
      <c r="A234" s="52"/>
      <c r="B234" s="52"/>
      <c r="C234" s="52"/>
      <c r="D234" s="52"/>
      <c r="E234" s="50"/>
      <c r="F234" s="50"/>
      <c r="G234" s="52"/>
      <c r="H234" s="5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8" x14ac:dyDescent="0.2">
      <c r="A235" s="52"/>
      <c r="B235" s="52"/>
      <c r="C235" s="52"/>
      <c r="D235" s="52"/>
      <c r="E235" s="50"/>
      <c r="F235" s="50"/>
      <c r="G235" s="52"/>
      <c r="H235" s="5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8" x14ac:dyDescent="0.2">
      <c r="A236" s="52"/>
      <c r="B236" s="52"/>
      <c r="C236" s="52"/>
      <c r="D236" s="52"/>
      <c r="E236" s="50"/>
      <c r="F236" s="50"/>
      <c r="G236" s="52"/>
      <c r="H236" s="5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8" x14ac:dyDescent="0.2">
      <c r="A237" s="52"/>
      <c r="B237" s="52"/>
      <c r="C237" s="52"/>
      <c r="D237" s="52"/>
      <c r="E237" s="50"/>
      <c r="F237" s="50"/>
      <c r="G237" s="52"/>
      <c r="H237" s="5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8" x14ac:dyDescent="0.2">
      <c r="A238" s="52"/>
      <c r="B238" s="52"/>
      <c r="C238" s="52"/>
      <c r="D238" s="52"/>
      <c r="E238" s="50"/>
      <c r="F238" s="50"/>
      <c r="G238" s="52"/>
      <c r="H238" s="5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8" x14ac:dyDescent="0.2">
      <c r="A239" s="52"/>
      <c r="B239" s="52"/>
      <c r="C239" s="52"/>
      <c r="D239" s="52"/>
      <c r="E239" s="50"/>
      <c r="F239" s="50"/>
      <c r="G239" s="52"/>
      <c r="H239" s="5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8" x14ac:dyDescent="0.2">
      <c r="A240" s="52"/>
      <c r="B240" s="52"/>
      <c r="C240" s="52"/>
      <c r="D240" s="52"/>
      <c r="E240" s="50"/>
      <c r="F240" s="50"/>
      <c r="G240" s="52"/>
      <c r="H240" s="5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8" x14ac:dyDescent="0.2">
      <c r="A241" s="52"/>
      <c r="B241" s="52"/>
      <c r="C241" s="52"/>
      <c r="D241" s="52"/>
      <c r="E241" s="50"/>
      <c r="F241" s="50"/>
      <c r="G241" s="52"/>
      <c r="H241" s="5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8" x14ac:dyDescent="0.2">
      <c r="A242" s="52"/>
      <c r="B242" s="52"/>
      <c r="C242" s="52"/>
      <c r="D242" s="52"/>
      <c r="E242" s="50"/>
      <c r="F242" s="50"/>
      <c r="G242" s="52"/>
      <c r="H242" s="5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8" x14ac:dyDescent="0.2">
      <c r="A243" s="52"/>
      <c r="B243" s="52"/>
      <c r="C243" s="52"/>
      <c r="D243" s="52"/>
      <c r="E243" s="50"/>
      <c r="F243" s="50"/>
      <c r="G243" s="52"/>
      <c r="H243" s="5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8" x14ac:dyDescent="0.2">
      <c r="A244" s="52"/>
      <c r="B244" s="52"/>
      <c r="C244" s="52"/>
      <c r="D244" s="52"/>
      <c r="E244" s="50"/>
      <c r="F244" s="50"/>
      <c r="G244" s="52"/>
      <c r="H244" s="5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8" x14ac:dyDescent="0.2">
      <c r="A245" s="52"/>
      <c r="B245" s="52"/>
      <c r="C245" s="52"/>
      <c r="D245" s="52"/>
      <c r="E245" s="50"/>
      <c r="F245" s="50"/>
      <c r="G245" s="52"/>
      <c r="H245" s="5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8" x14ac:dyDescent="0.2">
      <c r="A246" s="52"/>
      <c r="B246" s="52"/>
      <c r="C246" s="52"/>
      <c r="D246" s="52"/>
      <c r="E246" s="50"/>
      <c r="F246" s="50"/>
      <c r="G246" s="52"/>
      <c r="H246" s="5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8" x14ac:dyDescent="0.2">
      <c r="A247" s="52"/>
      <c r="B247" s="52"/>
      <c r="C247" s="52"/>
      <c r="D247" s="52"/>
      <c r="E247" s="50"/>
      <c r="F247" s="50"/>
      <c r="G247" s="52"/>
      <c r="H247" s="5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8" x14ac:dyDescent="0.2">
      <c r="A248" s="52"/>
      <c r="B248" s="52"/>
      <c r="C248" s="52"/>
      <c r="D248" s="52"/>
      <c r="E248" s="50"/>
      <c r="F248" s="50"/>
      <c r="G248" s="52"/>
      <c r="H248" s="5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8" x14ac:dyDescent="0.2">
      <c r="A249" s="52"/>
      <c r="B249" s="52"/>
      <c r="C249" s="52"/>
      <c r="D249" s="52"/>
      <c r="E249" s="50"/>
      <c r="F249" s="50"/>
      <c r="G249" s="52"/>
      <c r="H249" s="5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8" x14ac:dyDescent="0.2">
      <c r="A250" s="52"/>
      <c r="B250" s="52"/>
      <c r="C250" s="52"/>
      <c r="D250" s="52"/>
      <c r="E250" s="50"/>
      <c r="F250" s="50"/>
      <c r="G250" s="52"/>
      <c r="H250" s="5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8" x14ac:dyDescent="0.2">
      <c r="A251" s="52"/>
      <c r="B251" s="52"/>
      <c r="C251" s="52"/>
      <c r="D251" s="52"/>
      <c r="E251" s="50"/>
      <c r="F251" s="50"/>
      <c r="G251" s="52"/>
      <c r="H251" s="5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8" x14ac:dyDescent="0.2">
      <c r="A252" s="52"/>
      <c r="B252" s="52"/>
      <c r="C252" s="52"/>
      <c r="D252" s="52"/>
      <c r="E252" s="50"/>
      <c r="F252" s="50"/>
      <c r="G252" s="52"/>
      <c r="H252" s="5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8" x14ac:dyDescent="0.2">
      <c r="A253" s="52"/>
      <c r="B253" s="52"/>
      <c r="C253" s="52"/>
      <c r="D253" s="52"/>
      <c r="E253" s="50"/>
      <c r="F253" s="50"/>
      <c r="G253" s="52"/>
      <c r="H253" s="5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8" x14ac:dyDescent="0.2">
      <c r="A254" s="52"/>
      <c r="B254" s="52"/>
      <c r="C254" s="52"/>
      <c r="D254" s="52"/>
      <c r="E254" s="50"/>
      <c r="F254" s="50"/>
      <c r="G254" s="52"/>
      <c r="H254" s="5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8" x14ac:dyDescent="0.2">
      <c r="A255" s="52"/>
      <c r="B255" s="52"/>
      <c r="C255" s="52"/>
      <c r="D255" s="52"/>
      <c r="E255" s="50"/>
      <c r="F255" s="50"/>
      <c r="G255" s="52"/>
      <c r="H255" s="5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8" x14ac:dyDescent="0.2">
      <c r="A256" s="52"/>
      <c r="B256" s="52"/>
      <c r="C256" s="52"/>
      <c r="D256" s="52"/>
      <c r="E256" s="50"/>
      <c r="F256" s="50"/>
      <c r="G256" s="52"/>
      <c r="H256" s="5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8" x14ac:dyDescent="0.2">
      <c r="A257" s="52"/>
      <c r="B257" s="52"/>
      <c r="C257" s="52"/>
      <c r="D257" s="52"/>
      <c r="E257" s="50"/>
      <c r="F257" s="50"/>
      <c r="G257" s="52"/>
      <c r="H257" s="5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8" x14ac:dyDescent="0.2">
      <c r="A258" s="52"/>
      <c r="B258" s="52"/>
      <c r="C258" s="52"/>
      <c r="D258" s="52"/>
      <c r="E258" s="50"/>
      <c r="F258" s="50"/>
      <c r="G258" s="52"/>
      <c r="H258" s="5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8" x14ac:dyDescent="0.2">
      <c r="A259" s="52"/>
      <c r="B259" s="52"/>
      <c r="C259" s="52"/>
      <c r="D259" s="52"/>
      <c r="E259" s="50"/>
      <c r="F259" s="50"/>
      <c r="G259" s="52"/>
      <c r="H259" s="5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8" x14ac:dyDescent="0.2">
      <c r="A260" s="52"/>
      <c r="B260" s="52"/>
      <c r="C260" s="52"/>
      <c r="D260" s="52"/>
      <c r="E260" s="50"/>
      <c r="F260" s="50"/>
      <c r="G260" s="52"/>
      <c r="H260" s="5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8" x14ac:dyDescent="0.2">
      <c r="A261" s="52"/>
      <c r="B261" s="52"/>
      <c r="C261" s="52"/>
      <c r="D261" s="52"/>
      <c r="E261" s="50"/>
      <c r="F261" s="50"/>
      <c r="G261" s="52"/>
      <c r="H261" s="5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8" x14ac:dyDescent="0.2">
      <c r="A262" s="52"/>
      <c r="B262" s="52"/>
      <c r="C262" s="52"/>
      <c r="D262" s="52"/>
      <c r="E262" s="50"/>
      <c r="F262" s="50"/>
      <c r="G262" s="52"/>
      <c r="H262" s="5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8" x14ac:dyDescent="0.2">
      <c r="A263" s="52"/>
      <c r="B263" s="52"/>
      <c r="C263" s="52"/>
      <c r="D263" s="52"/>
      <c r="E263" s="50"/>
      <c r="F263" s="50"/>
      <c r="G263" s="52"/>
      <c r="H263" s="5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8" x14ac:dyDescent="0.2">
      <c r="A264" s="52"/>
      <c r="B264" s="52"/>
      <c r="C264" s="52"/>
      <c r="D264" s="52"/>
      <c r="E264" s="50"/>
      <c r="F264" s="50"/>
      <c r="G264" s="52"/>
      <c r="H264" s="5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8" x14ac:dyDescent="0.2">
      <c r="A265" s="52"/>
      <c r="B265" s="52"/>
      <c r="C265" s="52"/>
      <c r="D265" s="52"/>
      <c r="E265" s="50"/>
      <c r="F265" s="50"/>
      <c r="G265" s="52"/>
      <c r="H265" s="5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8" x14ac:dyDescent="0.2">
      <c r="A266" s="52"/>
      <c r="B266" s="52"/>
      <c r="C266" s="52"/>
      <c r="D266" s="52"/>
      <c r="E266" s="50"/>
      <c r="F266" s="50"/>
      <c r="G266" s="52"/>
      <c r="H266" s="5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8" x14ac:dyDescent="0.2">
      <c r="A267" s="52"/>
      <c r="B267" s="52"/>
      <c r="C267" s="52"/>
      <c r="D267" s="52"/>
      <c r="E267" s="50"/>
      <c r="F267" s="50"/>
      <c r="G267" s="52"/>
      <c r="H267" s="5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8" x14ac:dyDescent="0.2">
      <c r="A268" s="52"/>
      <c r="B268" s="52"/>
      <c r="C268" s="52"/>
      <c r="D268" s="52"/>
      <c r="E268" s="50"/>
      <c r="F268" s="50"/>
      <c r="G268" s="52"/>
      <c r="H268" s="5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8" x14ac:dyDescent="0.2">
      <c r="A269" s="52"/>
      <c r="B269" s="52"/>
      <c r="C269" s="52"/>
      <c r="D269" s="52"/>
      <c r="E269" s="50"/>
      <c r="F269" s="50"/>
      <c r="G269" s="52"/>
      <c r="H269" s="5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8" x14ac:dyDescent="0.2">
      <c r="A270" s="52"/>
      <c r="B270" s="52"/>
      <c r="C270" s="52"/>
      <c r="D270" s="52"/>
      <c r="E270" s="50"/>
      <c r="F270" s="50"/>
      <c r="G270" s="52"/>
      <c r="H270" s="5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8" x14ac:dyDescent="0.2">
      <c r="A271" s="52"/>
      <c r="B271" s="52"/>
      <c r="C271" s="52"/>
      <c r="D271" s="52"/>
      <c r="E271" s="50"/>
      <c r="F271" s="50"/>
      <c r="G271" s="52"/>
      <c r="H271" s="5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8" x14ac:dyDescent="0.2">
      <c r="A272" s="52"/>
      <c r="B272" s="52"/>
      <c r="C272" s="52"/>
      <c r="D272" s="52"/>
      <c r="E272" s="50"/>
      <c r="F272" s="50"/>
      <c r="G272" s="52"/>
      <c r="H272" s="5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8" x14ac:dyDescent="0.2">
      <c r="A273" s="52"/>
      <c r="B273" s="52"/>
      <c r="C273" s="52"/>
      <c r="D273" s="52"/>
      <c r="E273" s="50"/>
      <c r="F273" s="50"/>
      <c r="G273" s="52"/>
      <c r="H273" s="5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8" x14ac:dyDescent="0.2">
      <c r="A274" s="52"/>
      <c r="B274" s="52"/>
      <c r="C274" s="52"/>
      <c r="D274" s="52"/>
      <c r="E274" s="50"/>
      <c r="F274" s="50"/>
      <c r="G274" s="52"/>
      <c r="H274" s="5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8" x14ac:dyDescent="0.2">
      <c r="A275" s="52"/>
      <c r="B275" s="52"/>
      <c r="C275" s="52"/>
      <c r="D275" s="52"/>
      <c r="E275" s="50"/>
      <c r="F275" s="50"/>
      <c r="G275" s="52"/>
      <c r="H275" s="5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8" x14ac:dyDescent="0.2">
      <c r="A276" s="52"/>
      <c r="B276" s="52"/>
      <c r="C276" s="52"/>
      <c r="D276" s="52"/>
      <c r="E276" s="50"/>
      <c r="F276" s="50"/>
      <c r="G276" s="52"/>
      <c r="H276" s="5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8" x14ac:dyDescent="0.2">
      <c r="A277" s="52"/>
      <c r="B277" s="52"/>
      <c r="C277" s="52"/>
      <c r="D277" s="52"/>
      <c r="E277" s="50"/>
      <c r="F277" s="50"/>
      <c r="G277" s="52"/>
      <c r="H277" s="5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8" x14ac:dyDescent="0.2">
      <c r="A278" s="52"/>
      <c r="B278" s="52"/>
      <c r="C278" s="52"/>
      <c r="D278" s="52"/>
      <c r="E278" s="50"/>
      <c r="F278" s="50"/>
      <c r="G278" s="52"/>
      <c r="H278" s="5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8" x14ac:dyDescent="0.2">
      <c r="A279" s="52"/>
      <c r="B279" s="52"/>
      <c r="C279" s="52"/>
      <c r="D279" s="52"/>
      <c r="E279" s="50"/>
      <c r="F279" s="50"/>
      <c r="G279" s="52"/>
      <c r="H279" s="5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8" x14ac:dyDescent="0.2">
      <c r="A280" s="52"/>
      <c r="B280" s="52"/>
      <c r="C280" s="52"/>
      <c r="D280" s="52"/>
      <c r="E280" s="50"/>
      <c r="F280" s="50"/>
      <c r="G280" s="52"/>
      <c r="H280" s="5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8" x14ac:dyDescent="0.2">
      <c r="A281" s="52"/>
      <c r="B281" s="52"/>
      <c r="C281" s="52"/>
      <c r="D281" s="52"/>
      <c r="E281" s="50"/>
      <c r="F281" s="50"/>
      <c r="G281" s="52"/>
      <c r="H281" s="5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8" x14ac:dyDescent="0.2">
      <c r="A282" s="52"/>
      <c r="B282" s="52"/>
      <c r="C282" s="52"/>
      <c r="D282" s="52"/>
      <c r="E282" s="50"/>
      <c r="F282" s="50"/>
      <c r="G282" s="52"/>
      <c r="H282" s="5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8" x14ac:dyDescent="0.2">
      <c r="A283" s="52"/>
      <c r="B283" s="52"/>
      <c r="C283" s="52"/>
      <c r="D283" s="52"/>
      <c r="E283" s="50"/>
      <c r="F283" s="50"/>
      <c r="G283" s="52"/>
      <c r="H283" s="5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8" x14ac:dyDescent="0.2">
      <c r="A284" s="52"/>
      <c r="B284" s="52"/>
      <c r="C284" s="52"/>
      <c r="D284" s="52"/>
      <c r="E284" s="50"/>
      <c r="F284" s="50"/>
      <c r="G284" s="52"/>
      <c r="H284" s="5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8" x14ac:dyDescent="0.2">
      <c r="A285" s="52"/>
      <c r="B285" s="52"/>
      <c r="C285" s="52"/>
      <c r="D285" s="52"/>
      <c r="E285" s="50"/>
      <c r="F285" s="50"/>
      <c r="G285" s="52"/>
      <c r="H285" s="5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8" x14ac:dyDescent="0.2">
      <c r="A286" s="52"/>
      <c r="B286" s="52"/>
      <c r="C286" s="52"/>
      <c r="D286" s="52"/>
      <c r="E286" s="50"/>
      <c r="F286" s="50"/>
      <c r="G286" s="52"/>
      <c r="H286" s="5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8" x14ac:dyDescent="0.2">
      <c r="A287" s="52"/>
      <c r="B287" s="52"/>
      <c r="C287" s="52"/>
      <c r="D287" s="52"/>
      <c r="E287" s="50"/>
      <c r="F287" s="50"/>
      <c r="G287" s="52"/>
      <c r="H287" s="5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8" x14ac:dyDescent="0.2">
      <c r="A288" s="52"/>
      <c r="B288" s="52"/>
      <c r="C288" s="52"/>
      <c r="D288" s="52"/>
      <c r="E288" s="50"/>
      <c r="F288" s="50"/>
      <c r="G288" s="52"/>
      <c r="H288" s="5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8" x14ac:dyDescent="0.2">
      <c r="A289" s="52"/>
      <c r="B289" s="52"/>
      <c r="C289" s="52"/>
      <c r="D289" s="52"/>
      <c r="E289" s="50"/>
      <c r="F289" s="50"/>
      <c r="G289" s="52"/>
      <c r="H289" s="5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8" x14ac:dyDescent="0.2">
      <c r="A290" s="52"/>
      <c r="B290" s="52"/>
      <c r="C290" s="52"/>
      <c r="D290" s="52"/>
      <c r="E290" s="50"/>
      <c r="F290" s="50"/>
      <c r="G290" s="52"/>
      <c r="H290" s="5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8" x14ac:dyDescent="0.2">
      <c r="A291" s="52"/>
      <c r="B291" s="52"/>
      <c r="C291" s="52"/>
      <c r="D291" s="52"/>
      <c r="E291" s="50"/>
      <c r="F291" s="50"/>
      <c r="G291" s="52"/>
      <c r="H291" s="5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8" x14ac:dyDescent="0.2">
      <c r="A292" s="52"/>
      <c r="B292" s="52"/>
      <c r="C292" s="52"/>
      <c r="D292" s="52"/>
      <c r="E292" s="50"/>
      <c r="F292" s="50"/>
      <c r="G292" s="52"/>
      <c r="H292" s="5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8" x14ac:dyDescent="0.2">
      <c r="A293" s="52"/>
      <c r="B293" s="52"/>
      <c r="C293" s="52"/>
      <c r="D293" s="52"/>
      <c r="E293" s="50"/>
      <c r="F293" s="50"/>
      <c r="G293" s="52"/>
      <c r="H293" s="5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8" x14ac:dyDescent="0.2">
      <c r="A294" s="52"/>
      <c r="B294" s="52"/>
      <c r="C294" s="52"/>
      <c r="D294" s="52"/>
      <c r="E294" s="50"/>
      <c r="F294" s="50"/>
      <c r="G294" s="52"/>
      <c r="H294" s="5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8" x14ac:dyDescent="0.2">
      <c r="A295" s="52"/>
      <c r="B295" s="52"/>
      <c r="C295" s="52"/>
      <c r="D295" s="52"/>
      <c r="E295" s="50"/>
      <c r="F295" s="50"/>
      <c r="G295" s="52"/>
      <c r="H295" s="5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8" x14ac:dyDescent="0.2">
      <c r="A296" s="52"/>
      <c r="B296" s="52"/>
      <c r="C296" s="52"/>
      <c r="D296" s="52"/>
      <c r="E296" s="50"/>
      <c r="F296" s="50"/>
      <c r="G296" s="52"/>
      <c r="H296" s="5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8" x14ac:dyDescent="0.2">
      <c r="A297" s="52"/>
      <c r="B297" s="52"/>
      <c r="C297" s="52"/>
      <c r="D297" s="52"/>
      <c r="E297" s="50"/>
      <c r="F297" s="50"/>
      <c r="G297" s="52"/>
      <c r="H297" s="5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8" x14ac:dyDescent="0.2">
      <c r="A298" s="52"/>
      <c r="B298" s="52"/>
      <c r="C298" s="52"/>
      <c r="D298" s="52"/>
      <c r="E298" s="50"/>
      <c r="F298" s="50"/>
      <c r="G298" s="52"/>
      <c r="H298" s="5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8" x14ac:dyDescent="0.2">
      <c r="A299" s="52"/>
      <c r="B299" s="52"/>
      <c r="C299" s="52"/>
      <c r="D299" s="52"/>
      <c r="E299" s="50"/>
      <c r="F299" s="50"/>
      <c r="G299" s="52"/>
      <c r="H299" s="5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8" x14ac:dyDescent="0.2">
      <c r="A300" s="52"/>
      <c r="B300" s="52"/>
      <c r="C300" s="52"/>
      <c r="D300" s="52"/>
      <c r="E300" s="50"/>
      <c r="F300" s="50"/>
      <c r="G300" s="52"/>
      <c r="H300" s="5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8" x14ac:dyDescent="0.2">
      <c r="A301" s="52"/>
      <c r="B301" s="52"/>
      <c r="C301" s="52"/>
      <c r="D301" s="52"/>
      <c r="E301" s="50"/>
      <c r="F301" s="50"/>
      <c r="G301" s="52"/>
      <c r="H301" s="5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8" x14ac:dyDescent="0.2">
      <c r="A302" s="52"/>
      <c r="B302" s="52"/>
      <c r="C302" s="52"/>
      <c r="D302" s="52"/>
      <c r="E302" s="50"/>
      <c r="F302" s="50"/>
      <c r="G302" s="52"/>
      <c r="H302" s="5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8" x14ac:dyDescent="0.2">
      <c r="A303" s="52"/>
      <c r="B303" s="52"/>
      <c r="C303" s="52"/>
      <c r="D303" s="52"/>
      <c r="E303" s="50"/>
      <c r="F303" s="50"/>
      <c r="G303" s="52"/>
      <c r="H303" s="5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8" x14ac:dyDescent="0.2">
      <c r="A304" s="52"/>
      <c r="B304" s="52"/>
      <c r="C304" s="52"/>
      <c r="D304" s="52"/>
      <c r="E304" s="50"/>
      <c r="F304" s="50"/>
      <c r="G304" s="52"/>
      <c r="H304" s="5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8" x14ac:dyDescent="0.2">
      <c r="A305" s="52"/>
      <c r="B305" s="52"/>
      <c r="C305" s="52"/>
      <c r="D305" s="52"/>
      <c r="E305" s="50"/>
      <c r="F305" s="50"/>
      <c r="G305" s="52"/>
      <c r="H305" s="5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8" x14ac:dyDescent="0.2">
      <c r="A306" s="52"/>
      <c r="B306" s="52"/>
      <c r="C306" s="52"/>
      <c r="D306" s="52"/>
      <c r="E306" s="50"/>
      <c r="F306" s="50"/>
      <c r="G306" s="52"/>
      <c r="H306" s="5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8" x14ac:dyDescent="0.2">
      <c r="A307" s="52"/>
      <c r="B307" s="52"/>
      <c r="C307" s="52"/>
      <c r="D307" s="52"/>
      <c r="E307" s="50"/>
      <c r="F307" s="50"/>
      <c r="G307" s="52"/>
      <c r="H307" s="5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8" x14ac:dyDescent="0.2">
      <c r="A308" s="52"/>
      <c r="B308" s="52"/>
      <c r="C308" s="52"/>
      <c r="D308" s="52"/>
      <c r="E308" s="50"/>
      <c r="F308" s="50"/>
      <c r="G308" s="52"/>
      <c r="H308" s="5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8" x14ac:dyDescent="0.2">
      <c r="A309" s="52"/>
      <c r="B309" s="52"/>
      <c r="C309" s="52"/>
      <c r="D309" s="52"/>
      <c r="E309" s="50"/>
      <c r="F309" s="50"/>
      <c r="G309" s="52"/>
      <c r="H309" s="5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8" x14ac:dyDescent="0.2">
      <c r="A310" s="52"/>
      <c r="B310" s="52"/>
      <c r="C310" s="52"/>
      <c r="D310" s="52"/>
      <c r="E310" s="50"/>
      <c r="F310" s="50"/>
      <c r="G310" s="52"/>
      <c r="H310" s="5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8" x14ac:dyDescent="0.2">
      <c r="A311" s="52"/>
      <c r="B311" s="52"/>
      <c r="C311" s="52"/>
      <c r="D311" s="52"/>
      <c r="E311" s="50"/>
      <c r="F311" s="50"/>
      <c r="G311" s="52"/>
      <c r="H311" s="5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8" x14ac:dyDescent="0.2">
      <c r="A312" s="52"/>
      <c r="B312" s="52"/>
      <c r="C312" s="52"/>
      <c r="D312" s="52"/>
      <c r="E312" s="50"/>
      <c r="F312" s="50"/>
      <c r="G312" s="52"/>
      <c r="H312" s="5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8" x14ac:dyDescent="0.2">
      <c r="A313" s="52"/>
      <c r="B313" s="52"/>
      <c r="C313" s="52"/>
      <c r="D313" s="52"/>
      <c r="E313" s="50"/>
      <c r="F313" s="50"/>
      <c r="G313" s="52"/>
      <c r="H313" s="5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8" x14ac:dyDescent="0.2">
      <c r="A314" s="52"/>
      <c r="B314" s="52"/>
      <c r="C314" s="52"/>
      <c r="D314" s="52"/>
      <c r="E314" s="50"/>
      <c r="F314" s="50"/>
      <c r="G314" s="52"/>
      <c r="H314" s="5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8" x14ac:dyDescent="0.2">
      <c r="A315" s="52"/>
      <c r="B315" s="52"/>
      <c r="C315" s="52"/>
      <c r="D315" s="52"/>
      <c r="E315" s="50"/>
      <c r="F315" s="50"/>
      <c r="G315" s="52"/>
      <c r="H315" s="5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8" x14ac:dyDescent="0.2">
      <c r="A316" s="52"/>
      <c r="B316" s="52"/>
      <c r="C316" s="52"/>
      <c r="D316" s="52"/>
      <c r="E316" s="50"/>
      <c r="F316" s="50"/>
      <c r="G316" s="52"/>
      <c r="H316" s="5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8" x14ac:dyDescent="0.2">
      <c r="A317" s="52"/>
      <c r="B317" s="52"/>
      <c r="C317" s="52"/>
      <c r="D317" s="52"/>
      <c r="E317" s="50"/>
      <c r="F317" s="50"/>
      <c r="G317" s="52"/>
      <c r="H317" s="5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8" x14ac:dyDescent="0.2">
      <c r="A318" s="52"/>
      <c r="B318" s="52"/>
      <c r="C318" s="52"/>
      <c r="D318" s="52"/>
      <c r="E318" s="50"/>
      <c r="F318" s="50"/>
      <c r="G318" s="52"/>
      <c r="H318" s="5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8" x14ac:dyDescent="0.2">
      <c r="A319" s="52"/>
      <c r="B319" s="52"/>
      <c r="C319" s="52"/>
      <c r="D319" s="52"/>
      <c r="E319" s="50"/>
      <c r="F319" s="50"/>
      <c r="G319" s="52"/>
      <c r="H319" s="5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8" x14ac:dyDescent="0.2">
      <c r="A320" s="52"/>
      <c r="B320" s="52"/>
      <c r="C320" s="52"/>
      <c r="D320" s="52"/>
      <c r="E320" s="50"/>
      <c r="F320" s="50"/>
      <c r="G320" s="52"/>
      <c r="H320" s="5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8" x14ac:dyDescent="0.2">
      <c r="A321" s="52"/>
      <c r="B321" s="52"/>
      <c r="C321" s="52"/>
      <c r="D321" s="52"/>
      <c r="E321" s="50"/>
      <c r="F321" s="50"/>
      <c r="G321" s="52"/>
      <c r="H321" s="5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8" x14ac:dyDescent="0.2">
      <c r="A322" s="52"/>
      <c r="B322" s="52"/>
      <c r="C322" s="52"/>
      <c r="D322" s="52"/>
      <c r="E322" s="50"/>
      <c r="F322" s="50"/>
      <c r="G322" s="52"/>
      <c r="H322" s="5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8" x14ac:dyDescent="0.2">
      <c r="A323" s="52"/>
      <c r="B323" s="52"/>
      <c r="C323" s="52"/>
      <c r="D323" s="52"/>
      <c r="E323" s="50"/>
      <c r="F323" s="50"/>
      <c r="G323" s="52"/>
      <c r="H323" s="5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8" x14ac:dyDescent="0.2">
      <c r="A324" s="52"/>
      <c r="B324" s="52"/>
      <c r="C324" s="52"/>
      <c r="D324" s="52"/>
      <c r="E324" s="50"/>
      <c r="F324" s="50"/>
      <c r="G324" s="52"/>
      <c r="H324" s="5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8" x14ac:dyDescent="0.2">
      <c r="A325" s="52"/>
      <c r="B325" s="52"/>
      <c r="C325" s="52"/>
      <c r="D325" s="52"/>
      <c r="E325" s="50"/>
      <c r="F325" s="50"/>
      <c r="G325" s="52"/>
      <c r="H325" s="5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8" x14ac:dyDescent="0.2">
      <c r="A326" s="52"/>
      <c r="B326" s="52"/>
      <c r="C326" s="52"/>
      <c r="D326" s="52"/>
      <c r="E326" s="50"/>
      <c r="F326" s="50"/>
      <c r="G326" s="52"/>
      <c r="H326" s="5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8" x14ac:dyDescent="0.2">
      <c r="A327" s="52"/>
      <c r="B327" s="52"/>
      <c r="C327" s="52"/>
      <c r="D327" s="52"/>
      <c r="E327" s="50"/>
      <c r="F327" s="50"/>
      <c r="G327" s="52"/>
      <c r="H327" s="5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8" x14ac:dyDescent="0.2">
      <c r="A328" s="52"/>
      <c r="B328" s="52"/>
      <c r="C328" s="52"/>
      <c r="D328" s="52"/>
      <c r="E328" s="50"/>
      <c r="F328" s="50"/>
      <c r="G328" s="52"/>
      <c r="H328" s="5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8" x14ac:dyDescent="0.2">
      <c r="A329" s="52"/>
      <c r="B329" s="52"/>
      <c r="C329" s="52"/>
      <c r="D329" s="52"/>
      <c r="E329" s="50"/>
      <c r="F329" s="50"/>
      <c r="G329" s="52"/>
      <c r="H329" s="5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8" x14ac:dyDescent="0.2">
      <c r="A330" s="52"/>
      <c r="B330" s="52"/>
      <c r="C330" s="52"/>
      <c r="D330" s="52"/>
      <c r="E330" s="50"/>
      <c r="F330" s="50"/>
      <c r="G330" s="52"/>
      <c r="H330" s="5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8" x14ac:dyDescent="0.2">
      <c r="A331" s="52"/>
      <c r="B331" s="52"/>
      <c r="C331" s="52"/>
      <c r="D331" s="52"/>
      <c r="E331" s="50"/>
      <c r="F331" s="50"/>
      <c r="G331" s="52"/>
      <c r="H331" s="5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8" x14ac:dyDescent="0.2">
      <c r="A332" s="52"/>
      <c r="B332" s="52"/>
      <c r="C332" s="52"/>
      <c r="D332" s="52"/>
      <c r="E332" s="50"/>
      <c r="F332" s="50"/>
      <c r="G332" s="52"/>
      <c r="H332" s="5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8" x14ac:dyDescent="0.2">
      <c r="A333" s="52"/>
      <c r="B333" s="52"/>
      <c r="C333" s="52"/>
      <c r="D333" s="52"/>
      <c r="E333" s="50"/>
      <c r="F333" s="50"/>
      <c r="G333" s="52"/>
      <c r="H333" s="5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8" x14ac:dyDescent="0.2">
      <c r="A334" s="52"/>
      <c r="B334" s="52"/>
      <c r="C334" s="52"/>
      <c r="D334" s="52"/>
      <c r="E334" s="50"/>
      <c r="F334" s="50"/>
      <c r="G334" s="52"/>
      <c r="H334" s="5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8" x14ac:dyDescent="0.2">
      <c r="A335" s="52"/>
      <c r="B335" s="52"/>
      <c r="C335" s="52"/>
      <c r="D335" s="52"/>
      <c r="E335" s="50"/>
      <c r="F335" s="50"/>
      <c r="G335" s="52"/>
      <c r="H335" s="5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8" x14ac:dyDescent="0.2">
      <c r="A336" s="52"/>
      <c r="B336" s="52"/>
      <c r="C336" s="52"/>
      <c r="D336" s="52"/>
      <c r="E336" s="50"/>
      <c r="F336" s="50"/>
      <c r="G336" s="52"/>
      <c r="H336" s="5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8" x14ac:dyDescent="0.2">
      <c r="A337" s="52"/>
      <c r="B337" s="52"/>
      <c r="C337" s="52"/>
      <c r="D337" s="52"/>
      <c r="E337" s="50"/>
      <c r="F337" s="50"/>
      <c r="G337" s="52"/>
      <c r="H337" s="5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8" x14ac:dyDescent="0.2">
      <c r="A338" s="52"/>
      <c r="B338" s="52"/>
      <c r="C338" s="52"/>
      <c r="D338" s="52"/>
      <c r="E338" s="50"/>
      <c r="F338" s="50"/>
      <c r="G338" s="52"/>
      <c r="H338" s="5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8" x14ac:dyDescent="0.2">
      <c r="A339" s="52"/>
      <c r="B339" s="52"/>
      <c r="C339" s="52"/>
      <c r="D339" s="52"/>
      <c r="E339" s="50"/>
      <c r="F339" s="50"/>
      <c r="G339" s="52"/>
      <c r="H339" s="5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8" x14ac:dyDescent="0.2">
      <c r="A340" s="52"/>
      <c r="B340" s="52"/>
      <c r="C340" s="52"/>
      <c r="D340" s="52"/>
      <c r="E340" s="50"/>
      <c r="F340" s="50"/>
      <c r="G340" s="52"/>
      <c r="H340" s="5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8" x14ac:dyDescent="0.2">
      <c r="A341" s="52"/>
      <c r="B341" s="52"/>
      <c r="C341" s="52"/>
      <c r="D341" s="52"/>
      <c r="E341" s="50"/>
      <c r="F341" s="50"/>
      <c r="G341" s="52"/>
      <c r="H341" s="5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8" x14ac:dyDescent="0.2">
      <c r="A342" s="52"/>
      <c r="B342" s="52"/>
      <c r="C342" s="52"/>
      <c r="D342" s="52"/>
      <c r="E342" s="50"/>
      <c r="F342" s="50"/>
      <c r="G342" s="52"/>
      <c r="H342" s="5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8" x14ac:dyDescent="0.2">
      <c r="A343" s="52"/>
      <c r="B343" s="52"/>
      <c r="C343" s="52"/>
      <c r="D343" s="52"/>
      <c r="E343" s="50"/>
      <c r="F343" s="50"/>
      <c r="G343" s="52"/>
      <c r="H343" s="5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8" x14ac:dyDescent="0.2">
      <c r="A344" s="52"/>
      <c r="B344" s="52"/>
      <c r="C344" s="52"/>
      <c r="D344" s="52"/>
      <c r="E344" s="50"/>
      <c r="F344" s="50"/>
      <c r="G344" s="52"/>
      <c r="H344" s="5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8" x14ac:dyDescent="0.2">
      <c r="A345" s="52"/>
      <c r="B345" s="52"/>
      <c r="C345" s="52"/>
      <c r="D345" s="52"/>
      <c r="E345" s="50"/>
      <c r="F345" s="50"/>
      <c r="G345" s="52"/>
      <c r="H345" s="5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8" x14ac:dyDescent="0.2">
      <c r="A346" s="52"/>
      <c r="B346" s="52"/>
      <c r="C346" s="52"/>
      <c r="D346" s="52"/>
      <c r="E346" s="50"/>
      <c r="F346" s="50"/>
      <c r="G346" s="52"/>
      <c r="H346" s="5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8" x14ac:dyDescent="0.2">
      <c r="A347" s="52"/>
      <c r="B347" s="52"/>
      <c r="C347" s="52"/>
      <c r="D347" s="52"/>
      <c r="E347" s="50"/>
      <c r="F347" s="50"/>
      <c r="G347" s="52"/>
      <c r="H347" s="5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8" x14ac:dyDescent="0.2">
      <c r="A348" s="52"/>
      <c r="B348" s="52"/>
      <c r="C348" s="52"/>
      <c r="D348" s="52"/>
      <c r="E348" s="50"/>
      <c r="F348" s="50"/>
      <c r="G348" s="52"/>
      <c r="H348" s="5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8" x14ac:dyDescent="0.2">
      <c r="A349" s="52"/>
      <c r="B349" s="52"/>
      <c r="C349" s="52"/>
      <c r="D349" s="52"/>
      <c r="E349" s="50"/>
      <c r="F349" s="50"/>
      <c r="G349" s="52"/>
      <c r="H349" s="5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8" x14ac:dyDescent="0.2">
      <c r="A350" s="52"/>
      <c r="B350" s="52"/>
      <c r="C350" s="52"/>
      <c r="D350" s="52"/>
      <c r="E350" s="50"/>
      <c r="F350" s="50"/>
      <c r="G350" s="52"/>
      <c r="H350" s="5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8" x14ac:dyDescent="0.2">
      <c r="A351" s="52"/>
      <c r="B351" s="52"/>
      <c r="C351" s="52"/>
      <c r="D351" s="52"/>
      <c r="E351" s="50"/>
      <c r="F351" s="50"/>
      <c r="G351" s="52"/>
      <c r="H351" s="5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8" x14ac:dyDescent="0.2">
      <c r="A352" s="52"/>
      <c r="B352" s="52"/>
      <c r="C352" s="52"/>
      <c r="D352" s="52"/>
      <c r="E352" s="50"/>
      <c r="F352" s="50"/>
      <c r="G352" s="52"/>
      <c r="H352" s="5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8" x14ac:dyDescent="0.2">
      <c r="A353" s="52"/>
      <c r="B353" s="52"/>
      <c r="C353" s="52"/>
      <c r="D353" s="52"/>
      <c r="E353" s="50"/>
      <c r="F353" s="50"/>
      <c r="G353" s="52"/>
      <c r="H353" s="5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8" x14ac:dyDescent="0.2">
      <c r="A354" s="52"/>
      <c r="B354" s="52"/>
      <c r="C354" s="52"/>
      <c r="D354" s="52"/>
      <c r="E354" s="50"/>
      <c r="F354" s="50"/>
      <c r="G354" s="52"/>
      <c r="H354" s="5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8" x14ac:dyDescent="0.2">
      <c r="A355" s="52"/>
      <c r="B355" s="52"/>
      <c r="C355" s="52"/>
      <c r="D355" s="52"/>
      <c r="E355" s="50"/>
      <c r="F355" s="50"/>
      <c r="G355" s="52"/>
      <c r="H355" s="5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8" x14ac:dyDescent="0.2">
      <c r="A356" s="52"/>
      <c r="B356" s="52"/>
      <c r="C356" s="52"/>
      <c r="D356" s="52"/>
      <c r="E356" s="50"/>
      <c r="F356" s="50"/>
      <c r="G356" s="52"/>
      <c r="H356" s="5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8" x14ac:dyDescent="0.2">
      <c r="A357" s="52"/>
      <c r="B357" s="52"/>
      <c r="C357" s="52"/>
      <c r="D357" s="52"/>
      <c r="E357" s="50"/>
      <c r="F357" s="50"/>
      <c r="G357" s="52"/>
      <c r="H357" s="5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8" x14ac:dyDescent="0.2">
      <c r="A358" s="52"/>
      <c r="B358" s="52"/>
      <c r="C358" s="52"/>
      <c r="D358" s="52"/>
      <c r="E358" s="50"/>
      <c r="F358" s="50"/>
      <c r="G358" s="52"/>
      <c r="H358" s="5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8" x14ac:dyDescent="0.2">
      <c r="A359" s="52"/>
      <c r="B359" s="52"/>
      <c r="C359" s="52"/>
      <c r="D359" s="52"/>
      <c r="E359" s="50"/>
      <c r="F359" s="50"/>
      <c r="G359" s="52"/>
      <c r="H359" s="5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8" x14ac:dyDescent="0.2">
      <c r="A360" s="52"/>
      <c r="B360" s="52"/>
      <c r="C360" s="52"/>
      <c r="D360" s="52"/>
      <c r="E360" s="50"/>
      <c r="F360" s="50"/>
      <c r="G360" s="52"/>
      <c r="H360" s="5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8" x14ac:dyDescent="0.2">
      <c r="A361" s="52"/>
      <c r="B361" s="52"/>
      <c r="C361" s="52"/>
      <c r="D361" s="52"/>
      <c r="E361" s="50"/>
      <c r="F361" s="50"/>
      <c r="G361" s="52"/>
      <c r="H361" s="5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8" x14ac:dyDescent="0.2">
      <c r="A362" s="52"/>
      <c r="B362" s="52"/>
      <c r="C362" s="52"/>
      <c r="D362" s="52"/>
      <c r="E362" s="50"/>
      <c r="F362" s="50"/>
      <c r="G362" s="52"/>
      <c r="H362" s="5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8" x14ac:dyDescent="0.2">
      <c r="A363" s="52"/>
      <c r="B363" s="52"/>
      <c r="C363" s="52"/>
      <c r="D363" s="52"/>
      <c r="E363" s="50"/>
      <c r="F363" s="50"/>
      <c r="G363" s="52"/>
      <c r="H363" s="5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8" x14ac:dyDescent="0.2">
      <c r="A364" s="52"/>
      <c r="B364" s="52"/>
      <c r="C364" s="52"/>
      <c r="D364" s="52"/>
      <c r="E364" s="50"/>
      <c r="F364" s="50"/>
      <c r="G364" s="52"/>
      <c r="H364" s="5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8" x14ac:dyDescent="0.2">
      <c r="A365" s="52"/>
      <c r="B365" s="52"/>
      <c r="C365" s="52"/>
      <c r="D365" s="52"/>
      <c r="E365" s="50"/>
      <c r="F365" s="50"/>
      <c r="G365" s="52"/>
      <c r="H365" s="5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8" x14ac:dyDescent="0.2">
      <c r="A366" s="52"/>
      <c r="B366" s="52"/>
      <c r="C366" s="52"/>
      <c r="D366" s="52"/>
      <c r="E366" s="50"/>
      <c r="F366" s="50"/>
      <c r="G366" s="52"/>
      <c r="H366" s="5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8" x14ac:dyDescent="0.2">
      <c r="A367" s="52"/>
      <c r="B367" s="52"/>
      <c r="C367" s="52"/>
      <c r="D367" s="52"/>
      <c r="E367" s="50"/>
      <c r="F367" s="50"/>
      <c r="G367" s="52"/>
      <c r="H367" s="5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8" x14ac:dyDescent="0.2">
      <c r="A368" s="52"/>
      <c r="B368" s="52"/>
      <c r="C368" s="52"/>
      <c r="D368" s="52"/>
      <c r="E368" s="50"/>
      <c r="F368" s="50"/>
      <c r="G368" s="52"/>
      <c r="H368" s="5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8" x14ac:dyDescent="0.2">
      <c r="A369" s="52"/>
      <c r="B369" s="52"/>
      <c r="C369" s="52"/>
      <c r="D369" s="52"/>
      <c r="E369" s="50"/>
      <c r="F369" s="50"/>
      <c r="G369" s="52"/>
      <c r="H369" s="5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8" x14ac:dyDescent="0.2">
      <c r="A370" s="52"/>
      <c r="B370" s="52"/>
      <c r="C370" s="52"/>
      <c r="D370" s="52"/>
      <c r="E370" s="50"/>
      <c r="F370" s="50"/>
      <c r="G370" s="52"/>
      <c r="H370" s="5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8" x14ac:dyDescent="0.2">
      <c r="A371" s="52"/>
      <c r="B371" s="52"/>
      <c r="C371" s="52"/>
      <c r="D371" s="52"/>
      <c r="E371" s="50"/>
      <c r="F371" s="50"/>
      <c r="G371" s="52"/>
      <c r="H371" s="5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8" x14ac:dyDescent="0.2">
      <c r="A372" s="52"/>
      <c r="B372" s="52"/>
      <c r="C372" s="52"/>
      <c r="D372" s="52"/>
      <c r="E372" s="50"/>
      <c r="F372" s="50"/>
      <c r="G372" s="52"/>
      <c r="H372" s="5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8" x14ac:dyDescent="0.2">
      <c r="A373" s="52"/>
      <c r="B373" s="52"/>
      <c r="C373" s="52"/>
      <c r="D373" s="52"/>
      <c r="E373" s="50"/>
      <c r="F373" s="50"/>
      <c r="G373" s="52"/>
      <c r="H373" s="5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8" x14ac:dyDescent="0.2">
      <c r="A374" s="52"/>
      <c r="B374" s="52"/>
      <c r="C374" s="52"/>
      <c r="D374" s="52"/>
      <c r="E374" s="50"/>
      <c r="F374" s="50"/>
      <c r="G374" s="52"/>
      <c r="H374" s="5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8" x14ac:dyDescent="0.2">
      <c r="A375" s="52"/>
      <c r="B375" s="52"/>
      <c r="C375" s="52"/>
      <c r="D375" s="52"/>
      <c r="E375" s="50"/>
      <c r="F375" s="50"/>
      <c r="G375" s="52"/>
      <c r="H375" s="5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8" x14ac:dyDescent="0.2">
      <c r="A376" s="52"/>
      <c r="B376" s="52"/>
      <c r="C376" s="52"/>
      <c r="D376" s="52"/>
      <c r="E376" s="50"/>
      <c r="F376" s="50"/>
      <c r="G376" s="52"/>
      <c r="H376" s="5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8" x14ac:dyDescent="0.2">
      <c r="A377" s="52"/>
      <c r="B377" s="52"/>
      <c r="C377" s="52"/>
      <c r="D377" s="52"/>
      <c r="E377" s="50"/>
      <c r="F377" s="50"/>
      <c r="G377" s="52"/>
      <c r="H377" s="5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8" x14ac:dyDescent="0.2">
      <c r="A378" s="52"/>
      <c r="B378" s="52"/>
      <c r="C378" s="52"/>
      <c r="D378" s="52"/>
      <c r="E378" s="50"/>
      <c r="F378" s="50"/>
      <c r="G378" s="52"/>
      <c r="H378" s="5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8" x14ac:dyDescent="0.2">
      <c r="A379" s="52"/>
      <c r="B379" s="52"/>
      <c r="C379" s="52"/>
      <c r="D379" s="52"/>
      <c r="E379" s="50"/>
      <c r="F379" s="50"/>
      <c r="G379" s="52"/>
      <c r="H379" s="5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8" x14ac:dyDescent="0.2">
      <c r="A380" s="52"/>
      <c r="B380" s="52"/>
      <c r="C380" s="52"/>
      <c r="D380" s="52"/>
      <c r="E380" s="50"/>
      <c r="F380" s="50"/>
      <c r="G380" s="52"/>
      <c r="H380" s="5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8" x14ac:dyDescent="0.2">
      <c r="A381" s="52"/>
      <c r="B381" s="52"/>
      <c r="C381" s="52"/>
      <c r="D381" s="52"/>
      <c r="E381" s="50"/>
      <c r="F381" s="50"/>
      <c r="G381" s="52"/>
      <c r="H381" s="5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8" x14ac:dyDescent="0.2">
      <c r="A382" s="52"/>
      <c r="B382" s="52"/>
      <c r="C382" s="52"/>
      <c r="D382" s="52"/>
      <c r="E382" s="50"/>
      <c r="F382" s="50"/>
      <c r="G382" s="52"/>
      <c r="H382" s="5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8" x14ac:dyDescent="0.2">
      <c r="A383" s="52"/>
      <c r="B383" s="52"/>
      <c r="C383" s="52"/>
      <c r="D383" s="52"/>
      <c r="E383" s="50"/>
      <c r="F383" s="50"/>
      <c r="G383" s="52"/>
      <c r="H383" s="5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8" x14ac:dyDescent="0.2">
      <c r="A384" s="52"/>
      <c r="B384" s="52"/>
      <c r="C384" s="52"/>
      <c r="D384" s="52"/>
      <c r="E384" s="50"/>
      <c r="F384" s="50"/>
      <c r="G384" s="52"/>
      <c r="H384" s="5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8" x14ac:dyDescent="0.2">
      <c r="A385" s="52"/>
      <c r="B385" s="52"/>
      <c r="C385" s="52"/>
      <c r="D385" s="52"/>
      <c r="E385" s="50"/>
      <c r="F385" s="50"/>
      <c r="G385" s="52"/>
      <c r="H385" s="5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8" x14ac:dyDescent="0.2">
      <c r="A386" s="52"/>
      <c r="B386" s="52"/>
      <c r="C386" s="52"/>
      <c r="D386" s="52"/>
      <c r="E386" s="50"/>
      <c r="F386" s="50"/>
      <c r="G386" s="52"/>
      <c r="H386" s="5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8" x14ac:dyDescent="0.2">
      <c r="A387" s="52"/>
      <c r="B387" s="52"/>
      <c r="C387" s="52"/>
      <c r="D387" s="52"/>
      <c r="E387" s="50"/>
      <c r="F387" s="50"/>
      <c r="G387" s="52"/>
      <c r="H387" s="5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8" x14ac:dyDescent="0.2">
      <c r="A388" s="52"/>
      <c r="B388" s="52"/>
      <c r="C388" s="52"/>
      <c r="D388" s="52"/>
      <c r="E388" s="50"/>
      <c r="F388" s="50"/>
      <c r="G388" s="52"/>
      <c r="H388" s="5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8" x14ac:dyDescent="0.2">
      <c r="A389" s="52"/>
      <c r="B389" s="52"/>
      <c r="C389" s="52"/>
      <c r="D389" s="52"/>
      <c r="E389" s="50"/>
      <c r="F389" s="50"/>
      <c r="G389" s="52"/>
      <c r="H389" s="5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8" x14ac:dyDescent="0.2">
      <c r="A390" s="52"/>
      <c r="B390" s="52"/>
      <c r="C390" s="52"/>
      <c r="D390" s="52"/>
      <c r="E390" s="50"/>
      <c r="F390" s="50"/>
      <c r="G390" s="52"/>
      <c r="H390" s="5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8" x14ac:dyDescent="0.2">
      <c r="A391" s="52"/>
      <c r="B391" s="52"/>
      <c r="C391" s="52"/>
      <c r="D391" s="52"/>
      <c r="E391" s="50"/>
      <c r="F391" s="50"/>
      <c r="G391" s="52"/>
      <c r="H391" s="5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8" x14ac:dyDescent="0.2">
      <c r="A392" s="52"/>
      <c r="B392" s="52"/>
      <c r="C392" s="52"/>
      <c r="D392" s="52"/>
      <c r="E392" s="50"/>
      <c r="F392" s="50"/>
      <c r="G392" s="52"/>
      <c r="H392" s="5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8" x14ac:dyDescent="0.2">
      <c r="A393" s="52"/>
      <c r="B393" s="52"/>
      <c r="C393" s="52"/>
      <c r="D393" s="52"/>
      <c r="E393" s="50"/>
      <c r="F393" s="50"/>
      <c r="G393" s="52"/>
      <c r="H393" s="5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8" x14ac:dyDescent="0.2">
      <c r="A394" s="52"/>
      <c r="B394" s="52"/>
      <c r="C394" s="52"/>
      <c r="D394" s="52"/>
      <c r="E394" s="50"/>
      <c r="F394" s="50"/>
      <c r="G394" s="52"/>
      <c r="H394" s="5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8" x14ac:dyDescent="0.2">
      <c r="A395" s="52"/>
      <c r="B395" s="52"/>
      <c r="C395" s="52"/>
      <c r="D395" s="52"/>
      <c r="E395" s="50"/>
      <c r="F395" s="50"/>
      <c r="G395" s="52"/>
      <c r="H395" s="5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8" x14ac:dyDescent="0.2">
      <c r="A396" s="52"/>
      <c r="B396" s="52"/>
      <c r="C396" s="52"/>
      <c r="D396" s="52"/>
      <c r="E396" s="50"/>
      <c r="F396" s="50"/>
      <c r="G396" s="52"/>
      <c r="H396" s="5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8" x14ac:dyDescent="0.2">
      <c r="A397" s="52"/>
      <c r="B397" s="52"/>
      <c r="C397" s="52"/>
      <c r="D397" s="52"/>
      <c r="E397" s="50"/>
      <c r="F397" s="50"/>
      <c r="G397" s="52"/>
      <c r="H397" s="5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8" x14ac:dyDescent="0.2">
      <c r="A398" s="52"/>
      <c r="B398" s="52"/>
      <c r="C398" s="52"/>
      <c r="D398" s="52"/>
      <c r="E398" s="50"/>
      <c r="F398" s="50"/>
      <c r="G398" s="52"/>
      <c r="H398" s="5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8" x14ac:dyDescent="0.2">
      <c r="A399" s="52"/>
      <c r="B399" s="52"/>
      <c r="C399" s="52"/>
      <c r="D399" s="52"/>
      <c r="E399" s="50"/>
      <c r="F399" s="50"/>
      <c r="G399" s="52"/>
      <c r="H399" s="5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8" x14ac:dyDescent="0.2">
      <c r="A400" s="52"/>
      <c r="B400" s="52"/>
      <c r="C400" s="52"/>
      <c r="D400" s="52"/>
      <c r="E400" s="50"/>
      <c r="F400" s="50"/>
      <c r="G400" s="52"/>
      <c r="H400" s="5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8" x14ac:dyDescent="0.2">
      <c r="A401" s="52"/>
      <c r="B401" s="52"/>
      <c r="C401" s="52"/>
      <c r="D401" s="52"/>
      <c r="E401" s="50"/>
      <c r="F401" s="50"/>
      <c r="G401" s="52"/>
      <c r="H401" s="5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8" x14ac:dyDescent="0.2">
      <c r="A402" s="52"/>
      <c r="B402" s="52"/>
      <c r="C402" s="52"/>
      <c r="D402" s="52"/>
      <c r="E402" s="50"/>
      <c r="F402" s="50"/>
      <c r="G402" s="52"/>
      <c r="H402" s="5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8" x14ac:dyDescent="0.2">
      <c r="A403" s="52"/>
      <c r="B403" s="52"/>
      <c r="C403" s="52"/>
      <c r="D403" s="52"/>
      <c r="E403" s="50"/>
      <c r="F403" s="50"/>
      <c r="G403" s="52"/>
      <c r="H403" s="5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8" x14ac:dyDescent="0.2">
      <c r="A404" s="52"/>
      <c r="B404" s="52"/>
      <c r="C404" s="52"/>
      <c r="D404" s="52"/>
      <c r="E404" s="50"/>
      <c r="F404" s="50"/>
      <c r="G404" s="52"/>
      <c r="H404" s="5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8" x14ac:dyDescent="0.2">
      <c r="A405" s="52"/>
      <c r="B405" s="52"/>
      <c r="C405" s="52"/>
      <c r="D405" s="52"/>
      <c r="E405" s="50"/>
      <c r="F405" s="50"/>
      <c r="G405" s="52"/>
      <c r="H405" s="5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8" x14ac:dyDescent="0.2">
      <c r="A406" s="52"/>
      <c r="B406" s="52"/>
      <c r="C406" s="52"/>
      <c r="D406" s="52"/>
      <c r="E406" s="50"/>
      <c r="F406" s="50"/>
      <c r="G406" s="52"/>
      <c r="H406" s="5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8" x14ac:dyDescent="0.2">
      <c r="A407" s="52"/>
      <c r="B407" s="52"/>
      <c r="C407" s="52"/>
      <c r="D407" s="52"/>
      <c r="E407" s="50"/>
      <c r="F407" s="50"/>
      <c r="G407" s="52"/>
      <c r="H407" s="5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8" x14ac:dyDescent="0.2">
      <c r="A408" s="52"/>
      <c r="B408" s="52"/>
      <c r="C408" s="52"/>
      <c r="D408" s="52"/>
      <c r="E408" s="50"/>
      <c r="F408" s="50"/>
      <c r="G408" s="52"/>
      <c r="H408" s="5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8" x14ac:dyDescent="0.2">
      <c r="A409" s="52"/>
      <c r="B409" s="52"/>
      <c r="C409" s="52"/>
      <c r="D409" s="52"/>
      <c r="E409" s="50"/>
      <c r="F409" s="50"/>
      <c r="G409" s="52"/>
      <c r="H409" s="5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8" x14ac:dyDescent="0.2">
      <c r="A410" s="52"/>
      <c r="B410" s="52"/>
      <c r="C410" s="52"/>
      <c r="D410" s="52"/>
      <c r="E410" s="50"/>
      <c r="F410" s="50"/>
      <c r="G410" s="52"/>
      <c r="H410" s="5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8" x14ac:dyDescent="0.2">
      <c r="A411" s="52"/>
      <c r="B411" s="52"/>
      <c r="C411" s="52"/>
      <c r="D411" s="52"/>
      <c r="E411" s="50"/>
      <c r="F411" s="50"/>
      <c r="G411" s="52"/>
      <c r="H411" s="5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8" x14ac:dyDescent="0.2">
      <c r="A412" s="52"/>
      <c r="B412" s="52"/>
      <c r="C412" s="52"/>
      <c r="D412" s="52"/>
      <c r="E412" s="50"/>
      <c r="F412" s="50"/>
      <c r="G412" s="52"/>
      <c r="H412" s="5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8" x14ac:dyDescent="0.2">
      <c r="A413" s="52"/>
      <c r="B413" s="52"/>
      <c r="C413" s="52"/>
      <c r="D413" s="52"/>
      <c r="E413" s="50"/>
      <c r="F413" s="50"/>
      <c r="G413" s="52"/>
      <c r="H413" s="5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8" x14ac:dyDescent="0.2">
      <c r="A414" s="52"/>
      <c r="B414" s="52"/>
      <c r="C414" s="52"/>
      <c r="D414" s="52"/>
      <c r="E414" s="50"/>
      <c r="F414" s="50"/>
      <c r="G414" s="52"/>
      <c r="H414" s="5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8" x14ac:dyDescent="0.2">
      <c r="A415" s="52"/>
      <c r="B415" s="52"/>
      <c r="C415" s="52"/>
      <c r="D415" s="52"/>
      <c r="E415" s="50"/>
      <c r="F415" s="50"/>
      <c r="G415" s="52"/>
      <c r="H415" s="5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8" x14ac:dyDescent="0.2">
      <c r="A416" s="52"/>
      <c r="B416" s="52"/>
      <c r="C416" s="52"/>
      <c r="D416" s="52"/>
      <c r="E416" s="50"/>
      <c r="F416" s="50"/>
      <c r="G416" s="52"/>
      <c r="H416" s="5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8" x14ac:dyDescent="0.2">
      <c r="A417" s="52"/>
      <c r="B417" s="52"/>
      <c r="C417" s="52"/>
      <c r="D417" s="52"/>
      <c r="E417" s="50"/>
      <c r="F417" s="50"/>
      <c r="G417" s="52"/>
      <c r="H417" s="5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8" x14ac:dyDescent="0.2">
      <c r="A418" s="52"/>
      <c r="B418" s="52"/>
      <c r="C418" s="52"/>
      <c r="D418" s="52"/>
      <c r="E418" s="50"/>
      <c r="F418" s="50"/>
      <c r="G418" s="52"/>
      <c r="H418" s="5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8" x14ac:dyDescent="0.2">
      <c r="A419" s="52"/>
      <c r="B419" s="52"/>
      <c r="C419" s="52"/>
      <c r="D419" s="52"/>
      <c r="E419" s="50"/>
      <c r="F419" s="50"/>
      <c r="G419" s="52"/>
      <c r="H419" s="5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8" x14ac:dyDescent="0.2">
      <c r="A420" s="52"/>
      <c r="B420" s="52"/>
      <c r="C420" s="52"/>
      <c r="D420" s="52"/>
      <c r="E420" s="50"/>
      <c r="F420" s="50"/>
      <c r="G420" s="52"/>
      <c r="H420" s="5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8" x14ac:dyDescent="0.2">
      <c r="A421" s="52"/>
      <c r="B421" s="52"/>
      <c r="C421" s="52"/>
      <c r="D421" s="52"/>
      <c r="E421" s="50"/>
      <c r="F421" s="50"/>
      <c r="G421" s="52"/>
      <c r="H421" s="5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8" x14ac:dyDescent="0.2">
      <c r="A422" s="52"/>
      <c r="B422" s="52"/>
      <c r="C422" s="52"/>
      <c r="D422" s="52"/>
      <c r="E422" s="50"/>
      <c r="F422" s="50"/>
      <c r="G422" s="52"/>
      <c r="H422" s="5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8" x14ac:dyDescent="0.2">
      <c r="A423" s="52"/>
      <c r="B423" s="52"/>
      <c r="C423" s="52"/>
      <c r="D423" s="52"/>
      <c r="E423" s="50"/>
      <c r="F423" s="50"/>
      <c r="G423" s="52"/>
      <c r="H423" s="5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8" x14ac:dyDescent="0.2">
      <c r="A424" s="52"/>
      <c r="B424" s="52"/>
      <c r="C424" s="52"/>
      <c r="D424" s="52"/>
      <c r="E424" s="50"/>
      <c r="F424" s="50"/>
      <c r="G424" s="52"/>
      <c r="H424" s="5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8" x14ac:dyDescent="0.2">
      <c r="A425" s="52"/>
      <c r="B425" s="52"/>
      <c r="C425" s="52"/>
      <c r="D425" s="52"/>
      <c r="E425" s="50"/>
      <c r="F425" s="50"/>
      <c r="G425" s="52"/>
      <c r="H425" s="5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8" x14ac:dyDescent="0.2">
      <c r="A426" s="52"/>
      <c r="B426" s="52"/>
      <c r="C426" s="52"/>
      <c r="D426" s="52"/>
      <c r="E426" s="50"/>
      <c r="F426" s="50"/>
      <c r="G426" s="52"/>
      <c r="H426" s="5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8" x14ac:dyDescent="0.2">
      <c r="A427" s="52"/>
      <c r="B427" s="52"/>
      <c r="C427" s="52"/>
      <c r="D427" s="52"/>
      <c r="E427" s="50"/>
      <c r="F427" s="50"/>
      <c r="G427" s="52"/>
      <c r="H427" s="5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8" x14ac:dyDescent="0.2">
      <c r="A428" s="52"/>
      <c r="B428" s="52"/>
      <c r="C428" s="52"/>
      <c r="D428" s="52"/>
      <c r="E428" s="50"/>
      <c r="F428" s="50"/>
      <c r="G428" s="52"/>
      <c r="H428" s="5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8" x14ac:dyDescent="0.2">
      <c r="A429" s="52"/>
      <c r="B429" s="52"/>
      <c r="C429" s="52"/>
      <c r="D429" s="52"/>
      <c r="E429" s="50"/>
      <c r="F429" s="50"/>
      <c r="G429" s="52"/>
      <c r="H429" s="5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8" x14ac:dyDescent="0.2">
      <c r="A430" s="52"/>
      <c r="B430" s="52"/>
      <c r="C430" s="52"/>
      <c r="D430" s="52"/>
      <c r="E430" s="50"/>
      <c r="F430" s="50"/>
      <c r="G430" s="52"/>
      <c r="H430" s="5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8" x14ac:dyDescent="0.2">
      <c r="A431" s="52"/>
      <c r="B431" s="52"/>
      <c r="C431" s="52"/>
      <c r="D431" s="52"/>
      <c r="E431" s="50"/>
      <c r="F431" s="50"/>
      <c r="G431" s="52"/>
      <c r="H431" s="5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8" x14ac:dyDescent="0.2">
      <c r="A432" s="52"/>
      <c r="B432" s="52"/>
      <c r="C432" s="52"/>
      <c r="D432" s="52"/>
      <c r="E432" s="50"/>
      <c r="F432" s="50"/>
      <c r="G432" s="52"/>
      <c r="H432" s="5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8" x14ac:dyDescent="0.2">
      <c r="A433" s="52"/>
      <c r="B433" s="52"/>
      <c r="C433" s="52"/>
      <c r="D433" s="52"/>
      <c r="E433" s="50"/>
      <c r="F433" s="50"/>
      <c r="G433" s="52"/>
      <c r="H433" s="5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8" x14ac:dyDescent="0.2">
      <c r="A434" s="52"/>
      <c r="B434" s="52"/>
      <c r="C434" s="52"/>
      <c r="D434" s="52"/>
      <c r="E434" s="50"/>
      <c r="F434" s="50"/>
      <c r="G434" s="52"/>
      <c r="H434" s="5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8" x14ac:dyDescent="0.2">
      <c r="A435" s="52"/>
      <c r="B435" s="52"/>
      <c r="C435" s="52"/>
      <c r="D435" s="52"/>
      <c r="E435" s="50"/>
      <c r="F435" s="50"/>
      <c r="G435" s="52"/>
      <c r="H435" s="5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8" x14ac:dyDescent="0.2">
      <c r="A436" s="52"/>
      <c r="B436" s="52"/>
      <c r="C436" s="52"/>
      <c r="D436" s="52"/>
      <c r="E436" s="50"/>
      <c r="F436" s="50"/>
      <c r="G436" s="52"/>
      <c r="H436" s="5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8" x14ac:dyDescent="0.2">
      <c r="A437" s="52"/>
      <c r="B437" s="52"/>
      <c r="C437" s="52"/>
      <c r="D437" s="52"/>
      <c r="E437" s="50"/>
      <c r="F437" s="50"/>
      <c r="G437" s="52"/>
      <c r="H437" s="5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8" x14ac:dyDescent="0.2">
      <c r="A438" s="52"/>
      <c r="B438" s="52"/>
      <c r="C438" s="52"/>
      <c r="D438" s="52"/>
      <c r="E438" s="50"/>
      <c r="F438" s="50"/>
      <c r="G438" s="52"/>
      <c r="H438" s="5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8" x14ac:dyDescent="0.2">
      <c r="A439" s="52"/>
      <c r="B439" s="52"/>
      <c r="C439" s="52"/>
      <c r="D439" s="52"/>
      <c r="E439" s="50"/>
      <c r="F439" s="50"/>
      <c r="G439" s="52"/>
      <c r="H439" s="5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8" x14ac:dyDescent="0.2">
      <c r="A440" s="52"/>
      <c r="B440" s="52"/>
      <c r="C440" s="52"/>
      <c r="D440" s="52"/>
      <c r="E440" s="50"/>
      <c r="F440" s="50"/>
      <c r="G440" s="52"/>
      <c r="H440" s="5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8" x14ac:dyDescent="0.2">
      <c r="A441" s="52"/>
      <c r="B441" s="52"/>
      <c r="C441" s="52"/>
      <c r="D441" s="52"/>
      <c r="E441" s="50"/>
      <c r="F441" s="50"/>
      <c r="G441" s="52"/>
      <c r="H441" s="5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8" x14ac:dyDescent="0.2">
      <c r="A442" s="52"/>
      <c r="B442" s="52"/>
      <c r="C442" s="52"/>
      <c r="D442" s="52"/>
      <c r="E442" s="50"/>
      <c r="F442" s="50"/>
      <c r="G442" s="52"/>
      <c r="H442" s="5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8" x14ac:dyDescent="0.2">
      <c r="A443" s="52"/>
      <c r="B443" s="52"/>
      <c r="C443" s="52"/>
      <c r="D443" s="52"/>
      <c r="E443" s="50"/>
      <c r="F443" s="50"/>
      <c r="G443" s="52"/>
      <c r="H443" s="5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8" x14ac:dyDescent="0.2">
      <c r="A444" s="52"/>
      <c r="B444" s="52"/>
      <c r="C444" s="52"/>
      <c r="D444" s="52"/>
      <c r="E444" s="50"/>
      <c r="F444" s="50"/>
      <c r="G444" s="52"/>
      <c r="H444" s="5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8" x14ac:dyDescent="0.2">
      <c r="A445" s="52"/>
      <c r="B445" s="52"/>
      <c r="C445" s="52"/>
      <c r="D445" s="52"/>
      <c r="E445" s="50"/>
      <c r="F445" s="50"/>
      <c r="G445" s="52"/>
      <c r="H445" s="5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8" x14ac:dyDescent="0.2">
      <c r="A446" s="52"/>
      <c r="B446" s="52"/>
      <c r="C446" s="52"/>
      <c r="D446" s="52"/>
      <c r="E446" s="50"/>
      <c r="F446" s="50"/>
      <c r="G446" s="52"/>
      <c r="H446" s="5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8" x14ac:dyDescent="0.2">
      <c r="A447" s="52"/>
      <c r="B447" s="52"/>
      <c r="C447" s="52"/>
      <c r="D447" s="52"/>
      <c r="E447" s="50"/>
      <c r="F447" s="50"/>
      <c r="G447" s="52"/>
      <c r="H447" s="5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8" x14ac:dyDescent="0.2">
      <c r="A448" s="52"/>
      <c r="B448" s="52"/>
      <c r="C448" s="52"/>
      <c r="D448" s="52"/>
      <c r="E448" s="50"/>
      <c r="F448" s="50"/>
      <c r="G448" s="52"/>
      <c r="H448" s="5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8" x14ac:dyDescent="0.2">
      <c r="A449" s="52"/>
      <c r="B449" s="52"/>
      <c r="C449" s="52"/>
      <c r="D449" s="52"/>
      <c r="E449" s="50"/>
      <c r="F449" s="50"/>
      <c r="G449" s="52"/>
      <c r="H449" s="5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8" x14ac:dyDescent="0.2">
      <c r="A450" s="52"/>
      <c r="B450" s="52"/>
      <c r="C450" s="52"/>
      <c r="D450" s="52"/>
      <c r="E450" s="50"/>
      <c r="F450" s="50"/>
      <c r="G450" s="52"/>
      <c r="H450" s="5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8" x14ac:dyDescent="0.2">
      <c r="A451" s="52"/>
      <c r="B451" s="52"/>
      <c r="C451" s="52"/>
      <c r="D451" s="52"/>
      <c r="E451" s="50"/>
      <c r="F451" s="50"/>
      <c r="G451" s="52"/>
      <c r="H451" s="5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8" x14ac:dyDescent="0.2">
      <c r="A452" s="52"/>
      <c r="B452" s="52"/>
      <c r="C452" s="52"/>
      <c r="D452" s="52"/>
      <c r="E452" s="50"/>
      <c r="F452" s="50"/>
      <c r="G452" s="52"/>
      <c r="H452" s="5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8" x14ac:dyDescent="0.2">
      <c r="A453" s="52"/>
      <c r="B453" s="52"/>
      <c r="C453" s="52"/>
      <c r="D453" s="52"/>
      <c r="E453" s="50"/>
      <c r="F453" s="50"/>
      <c r="G453" s="52"/>
      <c r="H453" s="5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8" x14ac:dyDescent="0.2">
      <c r="A454" s="52"/>
      <c r="B454" s="52"/>
      <c r="C454" s="52"/>
      <c r="D454" s="52"/>
      <c r="E454" s="50"/>
      <c r="F454" s="50"/>
      <c r="G454" s="52"/>
      <c r="H454" s="5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8" x14ac:dyDescent="0.2">
      <c r="A455" s="52"/>
      <c r="B455" s="52"/>
      <c r="C455" s="52"/>
      <c r="D455" s="52"/>
      <c r="E455" s="50"/>
      <c r="F455" s="50"/>
      <c r="G455" s="52"/>
      <c r="H455" s="5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8" x14ac:dyDescent="0.2">
      <c r="A456" s="52"/>
      <c r="B456" s="52"/>
      <c r="C456" s="52"/>
      <c r="D456" s="52"/>
      <c r="E456" s="50"/>
      <c r="F456" s="50"/>
      <c r="G456" s="52"/>
      <c r="H456" s="5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8" x14ac:dyDescent="0.2">
      <c r="A457" s="52"/>
      <c r="B457" s="52"/>
      <c r="C457" s="52"/>
      <c r="D457" s="52"/>
      <c r="E457" s="50"/>
      <c r="F457" s="50"/>
      <c r="G457" s="52"/>
      <c r="H457" s="5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8" x14ac:dyDescent="0.2">
      <c r="A458" s="52"/>
      <c r="B458" s="52"/>
      <c r="C458" s="52"/>
      <c r="D458" s="52"/>
      <c r="E458" s="50"/>
      <c r="F458" s="50"/>
      <c r="G458" s="52"/>
      <c r="H458" s="5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8" x14ac:dyDescent="0.2">
      <c r="A459" s="52"/>
      <c r="B459" s="52"/>
      <c r="C459" s="52"/>
      <c r="D459" s="52"/>
      <c r="E459" s="50"/>
      <c r="F459" s="50"/>
      <c r="G459" s="52"/>
      <c r="H459" s="5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8" x14ac:dyDescent="0.2">
      <c r="A460" s="52"/>
      <c r="B460" s="52"/>
      <c r="C460" s="52"/>
      <c r="D460" s="52"/>
      <c r="E460" s="50"/>
      <c r="F460" s="50"/>
      <c r="G460" s="52"/>
      <c r="H460" s="5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8" x14ac:dyDescent="0.2">
      <c r="A461" s="52"/>
      <c r="B461" s="52"/>
      <c r="C461" s="52"/>
      <c r="D461" s="52"/>
      <c r="E461" s="50"/>
      <c r="F461" s="50"/>
      <c r="G461" s="52"/>
      <c r="H461" s="5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8" x14ac:dyDescent="0.2">
      <c r="A462" s="52"/>
      <c r="B462" s="52"/>
      <c r="C462" s="52"/>
      <c r="D462" s="52"/>
      <c r="E462" s="50"/>
      <c r="F462" s="50"/>
      <c r="G462" s="52"/>
      <c r="H462" s="5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8" x14ac:dyDescent="0.2">
      <c r="A463" s="52"/>
      <c r="B463" s="52"/>
      <c r="C463" s="52"/>
      <c r="D463" s="52"/>
      <c r="E463" s="50"/>
      <c r="F463" s="50"/>
      <c r="G463" s="52"/>
      <c r="H463" s="5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8" x14ac:dyDescent="0.2">
      <c r="A464" s="52"/>
      <c r="B464" s="52"/>
      <c r="C464" s="52"/>
      <c r="D464" s="52"/>
      <c r="E464" s="50"/>
      <c r="F464" s="50"/>
      <c r="G464" s="52"/>
      <c r="H464" s="5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8" x14ac:dyDescent="0.2">
      <c r="A465" s="52"/>
      <c r="B465" s="52"/>
      <c r="C465" s="52"/>
      <c r="D465" s="52"/>
      <c r="E465" s="50"/>
      <c r="F465" s="50"/>
      <c r="G465" s="52"/>
      <c r="H465" s="5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8" x14ac:dyDescent="0.2">
      <c r="A466" s="52"/>
      <c r="B466" s="52"/>
      <c r="C466" s="52"/>
      <c r="D466" s="52"/>
      <c r="E466" s="50"/>
      <c r="F466" s="50"/>
      <c r="G466" s="52"/>
      <c r="H466" s="5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8" x14ac:dyDescent="0.2">
      <c r="A467" s="52"/>
      <c r="B467" s="52"/>
      <c r="C467" s="52"/>
      <c r="D467" s="52"/>
      <c r="E467" s="50"/>
      <c r="F467" s="50"/>
      <c r="G467" s="52"/>
      <c r="H467" s="5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8" x14ac:dyDescent="0.2">
      <c r="A468" s="52"/>
      <c r="B468" s="52"/>
      <c r="C468" s="52"/>
      <c r="D468" s="52"/>
      <c r="E468" s="50"/>
      <c r="F468" s="50"/>
      <c r="G468" s="52"/>
      <c r="H468" s="5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8" x14ac:dyDescent="0.2">
      <c r="A469" s="52"/>
      <c r="B469" s="52"/>
      <c r="C469" s="52"/>
      <c r="D469" s="52"/>
      <c r="E469" s="50"/>
      <c r="F469" s="50"/>
      <c r="G469" s="52"/>
      <c r="H469" s="5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8" x14ac:dyDescent="0.2">
      <c r="A470" s="52"/>
      <c r="B470" s="52"/>
      <c r="C470" s="52"/>
      <c r="D470" s="52"/>
      <c r="E470" s="50"/>
      <c r="F470" s="50"/>
      <c r="G470" s="52"/>
      <c r="H470" s="5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8" x14ac:dyDescent="0.2">
      <c r="A471" s="52"/>
      <c r="B471" s="52"/>
      <c r="C471" s="52"/>
      <c r="D471" s="52"/>
      <c r="E471" s="50"/>
      <c r="F471" s="50"/>
      <c r="G471" s="52"/>
      <c r="H471" s="5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8" x14ac:dyDescent="0.2">
      <c r="A472" s="52"/>
      <c r="B472" s="52"/>
      <c r="C472" s="52"/>
      <c r="D472" s="52"/>
      <c r="E472" s="50"/>
      <c r="F472" s="50"/>
      <c r="G472" s="52"/>
      <c r="H472" s="5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8" x14ac:dyDescent="0.2">
      <c r="A473" s="52"/>
      <c r="B473" s="52"/>
      <c r="C473" s="52"/>
      <c r="D473" s="52"/>
      <c r="E473" s="50"/>
      <c r="F473" s="50"/>
      <c r="G473" s="52"/>
      <c r="H473" s="5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8" x14ac:dyDescent="0.2">
      <c r="A474" s="52"/>
      <c r="B474" s="52"/>
      <c r="C474" s="52"/>
      <c r="D474" s="52"/>
      <c r="E474" s="50"/>
      <c r="F474" s="50"/>
      <c r="G474" s="52"/>
      <c r="H474" s="5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8" x14ac:dyDescent="0.2">
      <c r="A475" s="52"/>
      <c r="B475" s="52"/>
      <c r="C475" s="52"/>
      <c r="D475" s="52"/>
      <c r="E475" s="50"/>
      <c r="F475" s="50"/>
      <c r="G475" s="52"/>
      <c r="H475" s="5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8" x14ac:dyDescent="0.2">
      <c r="A476" s="52"/>
      <c r="B476" s="52"/>
      <c r="C476" s="52"/>
      <c r="D476" s="52"/>
      <c r="E476" s="50"/>
      <c r="F476" s="50"/>
      <c r="G476" s="52"/>
      <c r="H476" s="5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8" x14ac:dyDescent="0.2">
      <c r="A477" s="52"/>
      <c r="B477" s="52"/>
      <c r="C477" s="52"/>
      <c r="D477" s="52"/>
      <c r="E477" s="50"/>
      <c r="F477" s="50"/>
      <c r="G477" s="52"/>
      <c r="H477" s="5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8" x14ac:dyDescent="0.2">
      <c r="A478" s="52"/>
      <c r="B478" s="52"/>
      <c r="C478" s="52"/>
      <c r="D478" s="52"/>
      <c r="E478" s="50"/>
      <c r="F478" s="50"/>
      <c r="G478" s="52"/>
      <c r="H478" s="5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8" x14ac:dyDescent="0.2">
      <c r="A479" s="52"/>
      <c r="B479" s="52"/>
      <c r="C479" s="52"/>
      <c r="D479" s="52"/>
      <c r="E479" s="50"/>
      <c r="F479" s="50"/>
      <c r="G479" s="52"/>
      <c r="H479" s="5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8" x14ac:dyDescent="0.2">
      <c r="A480" s="52"/>
      <c r="B480" s="52"/>
      <c r="C480" s="52"/>
      <c r="D480" s="52"/>
      <c r="E480" s="50"/>
      <c r="F480" s="50"/>
      <c r="G480" s="52"/>
      <c r="H480" s="5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8" x14ac:dyDescent="0.2">
      <c r="A481" s="52"/>
      <c r="B481" s="52"/>
      <c r="C481" s="52"/>
      <c r="D481" s="52"/>
      <c r="E481" s="50"/>
      <c r="F481" s="50"/>
      <c r="G481" s="52"/>
      <c r="H481" s="5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8" x14ac:dyDescent="0.2">
      <c r="A482" s="52"/>
      <c r="B482" s="52"/>
      <c r="C482" s="52"/>
      <c r="D482" s="52"/>
      <c r="E482" s="50"/>
      <c r="F482" s="50"/>
      <c r="G482" s="52"/>
      <c r="H482" s="5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8" x14ac:dyDescent="0.2">
      <c r="A483" s="52"/>
      <c r="B483" s="52"/>
      <c r="C483" s="52"/>
      <c r="D483" s="52"/>
      <c r="E483" s="50"/>
      <c r="F483" s="50"/>
      <c r="G483" s="52"/>
      <c r="H483" s="5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8" x14ac:dyDescent="0.2">
      <c r="A484" s="52"/>
      <c r="B484" s="52"/>
      <c r="C484" s="52"/>
      <c r="D484" s="52"/>
      <c r="E484" s="50"/>
      <c r="F484" s="50"/>
      <c r="G484" s="52"/>
      <c r="H484" s="5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8" x14ac:dyDescent="0.2">
      <c r="A485" s="52"/>
      <c r="B485" s="52"/>
      <c r="C485" s="52"/>
      <c r="D485" s="52"/>
      <c r="E485" s="50"/>
      <c r="F485" s="50"/>
      <c r="G485" s="52"/>
      <c r="H485" s="5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8" x14ac:dyDescent="0.2">
      <c r="A486" s="52"/>
      <c r="B486" s="52"/>
      <c r="C486" s="52"/>
      <c r="D486" s="52"/>
      <c r="E486" s="50"/>
      <c r="F486" s="50"/>
      <c r="G486" s="52"/>
      <c r="H486" s="5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8" x14ac:dyDescent="0.2">
      <c r="A487" s="52"/>
      <c r="B487" s="52"/>
      <c r="C487" s="52"/>
      <c r="D487" s="52"/>
      <c r="E487" s="50"/>
      <c r="F487" s="50"/>
      <c r="G487" s="52"/>
      <c r="H487" s="5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8" x14ac:dyDescent="0.2">
      <c r="A488" s="52"/>
      <c r="B488" s="52"/>
      <c r="C488" s="52"/>
      <c r="D488" s="52"/>
      <c r="E488" s="50"/>
      <c r="F488" s="50"/>
      <c r="G488" s="52"/>
      <c r="H488" s="5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8" x14ac:dyDescent="0.2">
      <c r="A489" s="52"/>
      <c r="B489" s="52"/>
      <c r="C489" s="52"/>
      <c r="D489" s="52"/>
      <c r="E489" s="50"/>
      <c r="F489" s="50"/>
      <c r="G489" s="52"/>
      <c r="H489" s="5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8" x14ac:dyDescent="0.2">
      <c r="A490" s="52"/>
      <c r="B490" s="52"/>
      <c r="C490" s="52"/>
      <c r="D490" s="52"/>
      <c r="E490" s="50"/>
      <c r="F490" s="50"/>
      <c r="G490" s="52"/>
      <c r="H490" s="5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8" x14ac:dyDescent="0.2">
      <c r="A491" s="52"/>
      <c r="B491" s="52"/>
      <c r="C491" s="52"/>
      <c r="D491" s="52"/>
      <c r="E491" s="50"/>
      <c r="F491" s="50"/>
      <c r="G491" s="52"/>
      <c r="H491" s="5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8" x14ac:dyDescent="0.2">
      <c r="A492" s="52"/>
      <c r="B492" s="52"/>
      <c r="C492" s="52"/>
      <c r="D492" s="52"/>
      <c r="E492" s="50"/>
      <c r="F492" s="50"/>
      <c r="G492" s="52"/>
      <c r="H492" s="5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8" x14ac:dyDescent="0.2">
      <c r="A493" s="52"/>
      <c r="B493" s="52"/>
      <c r="C493" s="52"/>
      <c r="D493" s="52"/>
      <c r="E493" s="50"/>
      <c r="F493" s="50"/>
      <c r="G493" s="52"/>
      <c r="H493" s="5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8" x14ac:dyDescent="0.2">
      <c r="A494" s="52"/>
      <c r="B494" s="52"/>
      <c r="C494" s="52"/>
      <c r="D494" s="52"/>
      <c r="E494" s="50"/>
      <c r="F494" s="50"/>
      <c r="G494" s="52"/>
      <c r="H494" s="5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8" x14ac:dyDescent="0.2">
      <c r="A495" s="52"/>
      <c r="B495" s="52"/>
      <c r="C495" s="52"/>
      <c r="D495" s="52"/>
      <c r="E495" s="50"/>
      <c r="F495" s="50"/>
      <c r="G495" s="52"/>
      <c r="H495" s="5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8" x14ac:dyDescent="0.2">
      <c r="A496" s="52"/>
      <c r="B496" s="52"/>
      <c r="C496" s="52"/>
      <c r="D496" s="52"/>
      <c r="E496" s="50"/>
      <c r="F496" s="50"/>
      <c r="G496" s="52"/>
      <c r="H496" s="5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8" x14ac:dyDescent="0.2">
      <c r="A497" s="52"/>
      <c r="B497" s="52"/>
      <c r="C497" s="52"/>
      <c r="D497" s="52"/>
      <c r="E497" s="50"/>
      <c r="F497" s="50"/>
      <c r="G497" s="52"/>
      <c r="H497" s="5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8" x14ac:dyDescent="0.2">
      <c r="A498" s="52"/>
      <c r="B498" s="52"/>
      <c r="C498" s="52"/>
      <c r="D498" s="52"/>
      <c r="E498" s="50"/>
      <c r="F498" s="50"/>
      <c r="G498" s="52"/>
      <c r="H498" s="5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8" x14ac:dyDescent="0.2">
      <c r="A499" s="52"/>
      <c r="B499" s="52"/>
      <c r="C499" s="52"/>
      <c r="D499" s="52"/>
      <c r="E499" s="50"/>
      <c r="F499" s="50"/>
      <c r="G499" s="52"/>
      <c r="H499" s="5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8" x14ac:dyDescent="0.2">
      <c r="A500" s="52"/>
      <c r="B500" s="52"/>
      <c r="C500" s="52"/>
      <c r="D500" s="52"/>
      <c r="E500" s="50"/>
      <c r="F500" s="50"/>
      <c r="G500" s="52"/>
      <c r="H500" s="5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8" x14ac:dyDescent="0.2">
      <c r="A501" s="52"/>
      <c r="B501" s="52"/>
      <c r="C501" s="52"/>
      <c r="D501" s="52"/>
      <c r="E501" s="50"/>
      <c r="F501" s="50"/>
      <c r="G501" s="52"/>
      <c r="H501" s="5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8" x14ac:dyDescent="0.2">
      <c r="A502" s="52"/>
      <c r="B502" s="52"/>
      <c r="C502" s="52"/>
      <c r="D502" s="52"/>
      <c r="E502" s="50"/>
      <c r="F502" s="50"/>
      <c r="G502" s="52"/>
      <c r="H502" s="5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8" x14ac:dyDescent="0.2">
      <c r="A503" s="52"/>
      <c r="B503" s="52"/>
      <c r="C503" s="52"/>
      <c r="D503" s="52"/>
      <c r="E503" s="50"/>
      <c r="F503" s="50"/>
      <c r="G503" s="52"/>
      <c r="H503" s="5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8" x14ac:dyDescent="0.2">
      <c r="A504" s="52"/>
      <c r="B504" s="52"/>
      <c r="C504" s="52"/>
      <c r="D504" s="52"/>
      <c r="E504" s="50"/>
      <c r="F504" s="50"/>
      <c r="G504" s="52"/>
      <c r="H504" s="5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8" x14ac:dyDescent="0.2">
      <c r="A505" s="52"/>
      <c r="B505" s="52"/>
      <c r="C505" s="52"/>
      <c r="D505" s="52"/>
      <c r="E505" s="50"/>
      <c r="F505" s="50"/>
      <c r="G505" s="52"/>
      <c r="H505" s="5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8" x14ac:dyDescent="0.2">
      <c r="A506" s="52"/>
      <c r="B506" s="52"/>
      <c r="C506" s="52"/>
      <c r="D506" s="52"/>
      <c r="E506" s="50"/>
      <c r="F506" s="50"/>
      <c r="G506" s="52"/>
      <c r="H506" s="5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8" x14ac:dyDescent="0.2">
      <c r="A507" s="52"/>
      <c r="B507" s="52"/>
      <c r="C507" s="52"/>
      <c r="D507" s="52"/>
      <c r="E507" s="50"/>
      <c r="F507" s="50"/>
      <c r="G507" s="52"/>
      <c r="H507" s="5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8" x14ac:dyDescent="0.2">
      <c r="A508" s="52"/>
      <c r="B508" s="52"/>
      <c r="C508" s="52"/>
      <c r="D508" s="52"/>
      <c r="E508" s="50"/>
      <c r="F508" s="50"/>
      <c r="G508" s="52"/>
      <c r="H508" s="5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8" x14ac:dyDescent="0.2">
      <c r="A509" s="52"/>
      <c r="B509" s="52"/>
      <c r="C509" s="52"/>
      <c r="D509" s="52"/>
      <c r="E509" s="50"/>
      <c r="F509" s="50"/>
      <c r="G509" s="52"/>
      <c r="H509" s="5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8" x14ac:dyDescent="0.2">
      <c r="A510" s="52"/>
      <c r="B510" s="52"/>
      <c r="C510" s="52"/>
      <c r="D510" s="52"/>
      <c r="E510" s="50"/>
      <c r="F510" s="50"/>
      <c r="G510" s="52"/>
      <c r="H510" s="5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8" x14ac:dyDescent="0.2">
      <c r="A511" s="52"/>
      <c r="B511" s="52"/>
      <c r="C511" s="52"/>
      <c r="D511" s="52"/>
      <c r="E511" s="50"/>
      <c r="F511" s="50"/>
      <c r="G511" s="52"/>
      <c r="H511" s="5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8" x14ac:dyDescent="0.2">
      <c r="A512" s="52"/>
      <c r="B512" s="52"/>
      <c r="C512" s="52"/>
      <c r="D512" s="52"/>
      <c r="E512" s="50"/>
      <c r="F512" s="50"/>
      <c r="G512" s="52"/>
      <c r="H512" s="5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8" x14ac:dyDescent="0.2">
      <c r="A513" s="52"/>
      <c r="B513" s="52"/>
      <c r="C513" s="52"/>
      <c r="D513" s="52"/>
      <c r="E513" s="50"/>
      <c r="F513" s="50"/>
      <c r="G513" s="52"/>
      <c r="H513" s="5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8" x14ac:dyDescent="0.2">
      <c r="A514" s="52"/>
      <c r="B514" s="52"/>
      <c r="C514" s="52"/>
      <c r="D514" s="52"/>
      <c r="E514" s="50"/>
      <c r="F514" s="50"/>
      <c r="G514" s="52"/>
      <c r="H514" s="5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8" x14ac:dyDescent="0.2">
      <c r="A515" s="52"/>
      <c r="B515" s="52"/>
      <c r="C515" s="52"/>
      <c r="D515" s="52"/>
      <c r="E515" s="50"/>
      <c r="F515" s="50"/>
      <c r="G515" s="52"/>
      <c r="H515" s="5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8" x14ac:dyDescent="0.2">
      <c r="A516" s="52"/>
      <c r="B516" s="52"/>
      <c r="C516" s="52"/>
      <c r="D516" s="52"/>
      <c r="E516" s="50"/>
      <c r="F516" s="50"/>
      <c r="G516" s="52"/>
      <c r="H516" s="5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8" x14ac:dyDescent="0.2">
      <c r="A517" s="52"/>
      <c r="B517" s="52"/>
      <c r="C517" s="52"/>
      <c r="D517" s="52"/>
      <c r="E517" s="50"/>
      <c r="F517" s="50"/>
      <c r="G517" s="52"/>
      <c r="H517" s="5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8" x14ac:dyDescent="0.2">
      <c r="A518" s="52"/>
      <c r="B518" s="52"/>
      <c r="C518" s="52"/>
      <c r="D518" s="52"/>
      <c r="E518" s="50"/>
      <c r="F518" s="50"/>
      <c r="G518" s="52"/>
      <c r="H518" s="5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8" x14ac:dyDescent="0.2">
      <c r="A519" s="52"/>
      <c r="B519" s="52"/>
      <c r="C519" s="52"/>
      <c r="D519" s="52"/>
      <c r="E519" s="50"/>
      <c r="F519" s="50"/>
      <c r="G519" s="52"/>
      <c r="H519" s="5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8" x14ac:dyDescent="0.2">
      <c r="A520" s="52"/>
      <c r="B520" s="52"/>
      <c r="C520" s="52"/>
      <c r="D520" s="52"/>
      <c r="E520" s="50"/>
      <c r="F520" s="50"/>
      <c r="G520" s="52"/>
      <c r="H520" s="5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8" x14ac:dyDescent="0.2">
      <c r="A521" s="52"/>
      <c r="B521" s="52"/>
      <c r="C521" s="52"/>
      <c r="D521" s="52"/>
      <c r="E521" s="50"/>
      <c r="F521" s="50"/>
      <c r="G521" s="52"/>
      <c r="H521" s="5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8" x14ac:dyDescent="0.2">
      <c r="A522" s="52"/>
      <c r="B522" s="52"/>
      <c r="C522" s="52"/>
      <c r="D522" s="52"/>
      <c r="E522" s="50"/>
      <c r="F522" s="50"/>
      <c r="G522" s="52"/>
      <c r="H522" s="5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8" x14ac:dyDescent="0.2">
      <c r="A523" s="52"/>
      <c r="B523" s="52"/>
      <c r="C523" s="52"/>
      <c r="D523" s="52"/>
      <c r="E523" s="50"/>
      <c r="F523" s="50"/>
      <c r="G523" s="52"/>
      <c r="H523" s="5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8" x14ac:dyDescent="0.2">
      <c r="A524" s="52"/>
      <c r="B524" s="52"/>
      <c r="C524" s="52"/>
      <c r="D524" s="52"/>
      <c r="E524" s="50"/>
      <c r="F524" s="50"/>
      <c r="G524" s="52"/>
      <c r="H524" s="5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8" x14ac:dyDescent="0.2">
      <c r="A525" s="52"/>
      <c r="B525" s="52"/>
      <c r="C525" s="52"/>
      <c r="D525" s="52"/>
      <c r="E525" s="50"/>
      <c r="F525" s="50"/>
      <c r="G525" s="52"/>
      <c r="H525" s="5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8" x14ac:dyDescent="0.2">
      <c r="A526" s="52"/>
      <c r="B526" s="52"/>
      <c r="C526" s="52"/>
      <c r="D526" s="52"/>
      <c r="E526" s="50"/>
      <c r="F526" s="50"/>
      <c r="G526" s="52"/>
      <c r="H526" s="5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8" x14ac:dyDescent="0.2">
      <c r="A527" s="52"/>
      <c r="B527" s="52"/>
      <c r="C527" s="52"/>
      <c r="D527" s="52"/>
      <c r="E527" s="50"/>
      <c r="F527" s="50"/>
      <c r="G527" s="52"/>
      <c r="H527" s="5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8" x14ac:dyDescent="0.2">
      <c r="A528" s="52"/>
      <c r="B528" s="52"/>
      <c r="C528" s="52"/>
      <c r="D528" s="52"/>
      <c r="E528" s="50"/>
      <c r="F528" s="50"/>
      <c r="G528" s="52"/>
      <c r="H528" s="5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8" x14ac:dyDescent="0.2">
      <c r="A529" s="52"/>
      <c r="B529" s="52"/>
      <c r="C529" s="52"/>
      <c r="D529" s="52"/>
      <c r="E529" s="50"/>
      <c r="F529" s="50"/>
      <c r="G529" s="52"/>
      <c r="H529" s="5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8" x14ac:dyDescent="0.2">
      <c r="A530" s="52"/>
      <c r="B530" s="52"/>
      <c r="C530" s="52"/>
      <c r="D530" s="52"/>
      <c r="E530" s="50"/>
      <c r="F530" s="50"/>
      <c r="G530" s="52"/>
      <c r="H530" s="5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8" x14ac:dyDescent="0.2">
      <c r="A531" s="52"/>
      <c r="B531" s="52"/>
      <c r="C531" s="52"/>
      <c r="D531" s="52"/>
      <c r="E531" s="50"/>
      <c r="F531" s="50"/>
      <c r="G531" s="52"/>
      <c r="H531" s="5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8" x14ac:dyDescent="0.2">
      <c r="A532" s="52"/>
      <c r="B532" s="52"/>
      <c r="C532" s="52"/>
      <c r="D532" s="52"/>
      <c r="E532" s="50"/>
      <c r="F532" s="50"/>
      <c r="G532" s="52"/>
      <c r="H532" s="5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8" x14ac:dyDescent="0.2">
      <c r="A533" s="52"/>
      <c r="B533" s="52"/>
      <c r="C533" s="52"/>
      <c r="D533" s="52"/>
      <c r="E533" s="50"/>
      <c r="F533" s="50"/>
      <c r="G533" s="52"/>
      <c r="H533" s="5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8" x14ac:dyDescent="0.2">
      <c r="A534" s="52"/>
      <c r="B534" s="52"/>
      <c r="C534" s="52"/>
      <c r="D534" s="52"/>
      <c r="E534" s="50"/>
      <c r="F534" s="50"/>
      <c r="G534" s="52"/>
      <c r="H534" s="5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8" x14ac:dyDescent="0.2">
      <c r="A535" s="52"/>
      <c r="B535" s="52"/>
      <c r="C535" s="52"/>
      <c r="D535" s="52"/>
      <c r="E535" s="50"/>
      <c r="F535" s="50"/>
      <c r="G535" s="52"/>
      <c r="H535" s="5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8" x14ac:dyDescent="0.2">
      <c r="A536" s="52"/>
      <c r="B536" s="52"/>
      <c r="C536" s="52"/>
      <c r="D536" s="52"/>
      <c r="E536" s="50"/>
      <c r="F536" s="50"/>
      <c r="G536" s="52"/>
      <c r="H536" s="5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8" x14ac:dyDescent="0.2">
      <c r="A537" s="52"/>
      <c r="B537" s="52"/>
      <c r="C537" s="52"/>
      <c r="D537" s="52"/>
      <c r="E537" s="50"/>
      <c r="F537" s="50"/>
      <c r="G537" s="52"/>
      <c r="H537" s="5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8" x14ac:dyDescent="0.2">
      <c r="A538" s="52"/>
      <c r="B538" s="52"/>
      <c r="C538" s="52"/>
      <c r="D538" s="52"/>
      <c r="E538" s="50"/>
      <c r="F538" s="50"/>
      <c r="G538" s="52"/>
      <c r="H538" s="5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8" x14ac:dyDescent="0.2">
      <c r="A539" s="52"/>
      <c r="B539" s="52"/>
      <c r="C539" s="52"/>
      <c r="D539" s="52"/>
      <c r="E539" s="50"/>
      <c r="F539" s="50"/>
      <c r="G539" s="52"/>
      <c r="H539" s="5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8" x14ac:dyDescent="0.2">
      <c r="A540" s="52"/>
      <c r="B540" s="52"/>
      <c r="C540" s="52"/>
      <c r="D540" s="52"/>
      <c r="E540" s="50"/>
      <c r="F540" s="50"/>
      <c r="G540" s="52"/>
      <c r="H540" s="5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8" x14ac:dyDescent="0.2">
      <c r="A541" s="52"/>
      <c r="B541" s="52"/>
      <c r="C541" s="52"/>
      <c r="D541" s="52"/>
      <c r="E541" s="50"/>
      <c r="F541" s="50"/>
      <c r="G541" s="52"/>
      <c r="H541" s="5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8" x14ac:dyDescent="0.2">
      <c r="A542" s="52"/>
      <c r="B542" s="52"/>
      <c r="C542" s="52"/>
      <c r="D542" s="52"/>
      <c r="E542" s="50"/>
      <c r="F542" s="50"/>
      <c r="G542" s="52"/>
      <c r="H542" s="5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8" x14ac:dyDescent="0.2">
      <c r="A543" s="52"/>
      <c r="B543" s="52"/>
      <c r="C543" s="52"/>
      <c r="D543" s="52"/>
      <c r="E543" s="50"/>
      <c r="F543" s="50"/>
      <c r="G543" s="52"/>
      <c r="H543" s="5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8" x14ac:dyDescent="0.2">
      <c r="A544" s="52"/>
      <c r="B544" s="52"/>
      <c r="C544" s="52"/>
      <c r="D544" s="52"/>
      <c r="E544" s="50"/>
      <c r="F544" s="50"/>
      <c r="G544" s="52"/>
      <c r="H544" s="5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8" x14ac:dyDescent="0.2">
      <c r="A545" s="52"/>
      <c r="B545" s="52"/>
      <c r="C545" s="52"/>
      <c r="D545" s="52"/>
      <c r="E545" s="50"/>
      <c r="F545" s="50"/>
      <c r="G545" s="52"/>
      <c r="H545" s="5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8" x14ac:dyDescent="0.2">
      <c r="A546" s="52"/>
      <c r="B546" s="52"/>
      <c r="C546" s="52"/>
      <c r="D546" s="52"/>
      <c r="E546" s="50"/>
      <c r="F546" s="50"/>
      <c r="G546" s="52"/>
      <c r="H546" s="5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8" x14ac:dyDescent="0.2">
      <c r="A547" s="52"/>
      <c r="B547" s="52"/>
      <c r="C547" s="52"/>
      <c r="D547" s="52"/>
      <c r="E547" s="50"/>
      <c r="F547" s="50"/>
      <c r="G547" s="52"/>
      <c r="H547" s="5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8" x14ac:dyDescent="0.2">
      <c r="A548" s="52"/>
      <c r="B548" s="52"/>
      <c r="C548" s="52"/>
      <c r="D548" s="52"/>
      <c r="E548" s="50"/>
      <c r="F548" s="50"/>
      <c r="G548" s="52"/>
      <c r="H548" s="5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8" x14ac:dyDescent="0.2">
      <c r="A549" s="52"/>
      <c r="B549" s="52"/>
      <c r="C549" s="52"/>
      <c r="D549" s="52"/>
      <c r="E549" s="50"/>
      <c r="F549" s="50"/>
      <c r="G549" s="52"/>
      <c r="H549" s="5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8" x14ac:dyDescent="0.2">
      <c r="A550" s="52"/>
      <c r="B550" s="52"/>
      <c r="C550" s="52"/>
      <c r="D550" s="52"/>
      <c r="E550" s="50"/>
      <c r="F550" s="50"/>
      <c r="G550" s="52"/>
      <c r="H550" s="5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8" x14ac:dyDescent="0.2">
      <c r="A551" s="52"/>
      <c r="B551" s="52"/>
      <c r="C551" s="52"/>
      <c r="D551" s="52"/>
      <c r="E551" s="50"/>
      <c r="F551" s="50"/>
      <c r="G551" s="52"/>
      <c r="H551" s="5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8" x14ac:dyDescent="0.2">
      <c r="A552" s="52"/>
      <c r="B552" s="52"/>
      <c r="C552" s="52"/>
      <c r="D552" s="52"/>
      <c r="E552" s="50"/>
      <c r="F552" s="50"/>
      <c r="G552" s="52"/>
      <c r="H552" s="5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8" x14ac:dyDescent="0.2">
      <c r="A553" s="52"/>
      <c r="B553" s="52"/>
      <c r="C553" s="52"/>
      <c r="D553" s="52"/>
      <c r="E553" s="50"/>
      <c r="F553" s="50"/>
      <c r="G553" s="52"/>
      <c r="H553" s="5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8" x14ac:dyDescent="0.2">
      <c r="A554" s="52"/>
      <c r="B554" s="52"/>
      <c r="C554" s="52"/>
      <c r="D554" s="52"/>
      <c r="E554" s="50"/>
      <c r="F554" s="50"/>
      <c r="G554" s="52"/>
      <c r="H554" s="5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8" x14ac:dyDescent="0.2">
      <c r="A555" s="52"/>
      <c r="B555" s="52"/>
      <c r="C555" s="52"/>
      <c r="D555" s="52"/>
      <c r="E555" s="50"/>
      <c r="F555" s="50"/>
      <c r="G555" s="52"/>
      <c r="H555" s="5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8" x14ac:dyDescent="0.2">
      <c r="A556" s="52"/>
      <c r="B556" s="52"/>
      <c r="C556" s="52"/>
      <c r="D556" s="52"/>
      <c r="E556" s="50"/>
      <c r="F556" s="50"/>
      <c r="G556" s="52"/>
      <c r="H556" s="5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8" x14ac:dyDescent="0.2">
      <c r="A557" s="52"/>
      <c r="B557" s="52"/>
      <c r="C557" s="52"/>
      <c r="D557" s="52"/>
      <c r="E557" s="50"/>
      <c r="F557" s="50"/>
      <c r="G557" s="52"/>
      <c r="H557" s="5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8" x14ac:dyDescent="0.2">
      <c r="A558" s="52"/>
      <c r="B558" s="52"/>
      <c r="C558" s="52"/>
      <c r="D558" s="52"/>
      <c r="E558" s="50"/>
      <c r="F558" s="50"/>
      <c r="G558" s="52"/>
      <c r="H558" s="5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8" x14ac:dyDescent="0.2">
      <c r="A559" s="52"/>
      <c r="B559" s="52"/>
      <c r="C559" s="52"/>
      <c r="D559" s="52"/>
      <c r="E559" s="50"/>
      <c r="F559" s="50"/>
      <c r="G559" s="52"/>
      <c r="H559" s="5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8" x14ac:dyDescent="0.2">
      <c r="A560" s="52"/>
      <c r="B560" s="52"/>
      <c r="C560" s="52"/>
      <c r="D560" s="52"/>
      <c r="E560" s="50"/>
      <c r="F560" s="50"/>
      <c r="G560" s="52"/>
      <c r="H560" s="5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8" x14ac:dyDescent="0.2">
      <c r="A561" s="52"/>
      <c r="B561" s="52"/>
      <c r="C561" s="52"/>
      <c r="D561" s="52"/>
      <c r="E561" s="50"/>
      <c r="F561" s="50"/>
      <c r="G561" s="52"/>
      <c r="H561" s="5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8" x14ac:dyDescent="0.2">
      <c r="A562" s="52"/>
      <c r="B562" s="52"/>
      <c r="C562" s="52"/>
      <c r="D562" s="52"/>
      <c r="E562" s="50"/>
      <c r="F562" s="50"/>
      <c r="G562" s="52"/>
      <c r="H562" s="5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8" x14ac:dyDescent="0.2">
      <c r="A563" s="52"/>
      <c r="B563" s="52"/>
      <c r="C563" s="52"/>
      <c r="D563" s="52"/>
      <c r="E563" s="50"/>
      <c r="F563" s="50"/>
      <c r="G563" s="52"/>
      <c r="H563" s="5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8" x14ac:dyDescent="0.2">
      <c r="A564" s="52"/>
      <c r="B564" s="52"/>
      <c r="C564" s="52"/>
      <c r="D564" s="52"/>
      <c r="E564" s="50"/>
      <c r="F564" s="50"/>
      <c r="G564" s="52"/>
      <c r="H564" s="5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8" x14ac:dyDescent="0.2">
      <c r="A565" s="52"/>
      <c r="B565" s="52"/>
      <c r="C565" s="52"/>
      <c r="D565" s="52"/>
      <c r="E565" s="50"/>
      <c r="F565" s="50"/>
      <c r="G565" s="52"/>
      <c r="H565" s="5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8" x14ac:dyDescent="0.2">
      <c r="A566" s="52"/>
      <c r="B566" s="52"/>
      <c r="C566" s="52"/>
      <c r="D566" s="52"/>
      <c r="E566" s="50"/>
      <c r="F566" s="50"/>
      <c r="G566" s="52"/>
      <c r="H566" s="5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8" x14ac:dyDescent="0.2">
      <c r="A567" s="52"/>
      <c r="B567" s="52"/>
      <c r="C567" s="52"/>
      <c r="D567" s="52"/>
      <c r="E567" s="50"/>
      <c r="F567" s="50"/>
      <c r="G567" s="52"/>
      <c r="H567" s="5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8" x14ac:dyDescent="0.2">
      <c r="A568" s="52"/>
      <c r="B568" s="52"/>
      <c r="C568" s="52"/>
      <c r="D568" s="52"/>
      <c r="E568" s="50"/>
      <c r="F568" s="50"/>
      <c r="G568" s="52"/>
      <c r="H568" s="5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8" x14ac:dyDescent="0.2">
      <c r="A569" s="52"/>
      <c r="B569" s="52"/>
      <c r="C569" s="52"/>
      <c r="D569" s="52"/>
      <c r="E569" s="50"/>
      <c r="F569" s="50"/>
      <c r="G569" s="52"/>
      <c r="H569" s="5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8" x14ac:dyDescent="0.2">
      <c r="A570" s="52"/>
      <c r="B570" s="52"/>
      <c r="C570" s="52"/>
      <c r="D570" s="52"/>
      <c r="E570" s="50"/>
      <c r="F570" s="50"/>
      <c r="G570" s="52"/>
      <c r="H570" s="5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8" x14ac:dyDescent="0.2">
      <c r="A571" s="52"/>
      <c r="B571" s="52"/>
      <c r="C571" s="52"/>
      <c r="D571" s="52"/>
      <c r="E571" s="50"/>
      <c r="F571" s="50"/>
      <c r="G571" s="52"/>
      <c r="H571" s="5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8" x14ac:dyDescent="0.2">
      <c r="A572" s="52"/>
      <c r="B572" s="52"/>
      <c r="C572" s="52"/>
      <c r="D572" s="52"/>
      <c r="E572" s="50"/>
      <c r="F572" s="50"/>
      <c r="G572" s="52"/>
      <c r="H572" s="5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8" x14ac:dyDescent="0.2">
      <c r="A573" s="52"/>
      <c r="B573" s="52"/>
      <c r="C573" s="52"/>
      <c r="D573" s="52"/>
      <c r="E573" s="50"/>
      <c r="F573" s="50"/>
      <c r="G573" s="52"/>
      <c r="H573" s="5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8" x14ac:dyDescent="0.2">
      <c r="A574" s="52"/>
      <c r="B574" s="52"/>
      <c r="C574" s="52"/>
      <c r="D574" s="52"/>
      <c r="E574" s="50"/>
      <c r="F574" s="50"/>
      <c r="G574" s="52"/>
      <c r="H574" s="5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8" x14ac:dyDescent="0.2">
      <c r="A575" s="52"/>
      <c r="B575" s="52"/>
      <c r="C575" s="52"/>
      <c r="D575" s="52"/>
      <c r="E575" s="50"/>
      <c r="F575" s="50"/>
      <c r="G575" s="52"/>
      <c r="H575" s="5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8" x14ac:dyDescent="0.2">
      <c r="A576" s="52"/>
      <c r="B576" s="52"/>
      <c r="C576" s="52"/>
      <c r="D576" s="52"/>
      <c r="E576" s="50"/>
      <c r="F576" s="50"/>
      <c r="G576" s="52"/>
      <c r="H576" s="5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8" x14ac:dyDescent="0.2">
      <c r="A577" s="52"/>
      <c r="B577" s="52"/>
      <c r="C577" s="52"/>
      <c r="D577" s="52"/>
      <c r="E577" s="50"/>
      <c r="F577" s="50"/>
      <c r="G577" s="52"/>
      <c r="H577" s="5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8" x14ac:dyDescent="0.2">
      <c r="A578" s="52"/>
      <c r="B578" s="52"/>
      <c r="C578" s="52"/>
      <c r="D578" s="52"/>
      <c r="E578" s="50"/>
      <c r="F578" s="50"/>
      <c r="G578" s="52"/>
      <c r="H578" s="5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8" x14ac:dyDescent="0.2">
      <c r="A579" s="52"/>
      <c r="B579" s="52"/>
      <c r="C579" s="52"/>
      <c r="D579" s="52"/>
      <c r="E579" s="50"/>
      <c r="F579" s="50"/>
      <c r="G579" s="52"/>
      <c r="H579" s="5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8" x14ac:dyDescent="0.2">
      <c r="A580" s="52"/>
      <c r="B580" s="52"/>
      <c r="C580" s="52"/>
      <c r="D580" s="52"/>
      <c r="E580" s="50"/>
      <c r="F580" s="50"/>
      <c r="G580" s="52"/>
      <c r="H580" s="5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8" x14ac:dyDescent="0.2">
      <c r="A581" s="52"/>
      <c r="B581" s="52"/>
      <c r="C581" s="52"/>
      <c r="D581" s="52"/>
      <c r="E581" s="50"/>
      <c r="F581" s="50"/>
      <c r="G581" s="52"/>
      <c r="H581" s="5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8" x14ac:dyDescent="0.2">
      <c r="A582" s="52"/>
      <c r="B582" s="52"/>
      <c r="C582" s="52"/>
      <c r="D582" s="52"/>
      <c r="E582" s="50"/>
      <c r="F582" s="50"/>
      <c r="G582" s="52"/>
      <c r="H582" s="5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8" x14ac:dyDescent="0.2">
      <c r="A583" s="52"/>
      <c r="B583" s="52"/>
      <c r="C583" s="52"/>
      <c r="D583" s="52"/>
      <c r="E583" s="50"/>
      <c r="F583" s="50"/>
      <c r="G583" s="52"/>
      <c r="H583" s="5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8" x14ac:dyDescent="0.2">
      <c r="A584" s="52"/>
      <c r="B584" s="52"/>
      <c r="C584" s="52"/>
      <c r="D584" s="52"/>
      <c r="E584" s="50"/>
      <c r="F584" s="50"/>
      <c r="G584" s="52"/>
      <c r="H584" s="5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8" x14ac:dyDescent="0.2">
      <c r="A585" s="52"/>
      <c r="B585" s="52"/>
      <c r="C585" s="52"/>
      <c r="D585" s="52"/>
      <c r="E585" s="50"/>
      <c r="F585" s="50"/>
      <c r="G585" s="52"/>
      <c r="H585" s="5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8" x14ac:dyDescent="0.2">
      <c r="A586" s="52"/>
      <c r="B586" s="52"/>
      <c r="C586" s="52"/>
      <c r="D586" s="52"/>
      <c r="E586" s="50"/>
      <c r="F586" s="50"/>
      <c r="G586" s="52"/>
      <c r="H586" s="5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8" x14ac:dyDescent="0.2">
      <c r="A587" s="52"/>
      <c r="B587" s="52"/>
      <c r="C587" s="52"/>
      <c r="D587" s="52"/>
      <c r="E587" s="50"/>
      <c r="F587" s="50"/>
      <c r="G587" s="52"/>
      <c r="H587" s="5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8" x14ac:dyDescent="0.2">
      <c r="A588" s="52"/>
      <c r="B588" s="52"/>
      <c r="C588" s="52"/>
      <c r="D588" s="52"/>
      <c r="E588" s="50"/>
      <c r="F588" s="50"/>
      <c r="G588" s="52"/>
      <c r="H588" s="5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8" x14ac:dyDescent="0.2">
      <c r="A589" s="52"/>
      <c r="B589" s="52"/>
      <c r="C589" s="52"/>
      <c r="D589" s="52"/>
      <c r="E589" s="50"/>
      <c r="F589" s="50"/>
      <c r="G589" s="52"/>
      <c r="H589" s="5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8" x14ac:dyDescent="0.2">
      <c r="A590" s="52"/>
      <c r="B590" s="52"/>
      <c r="C590" s="52"/>
      <c r="D590" s="52"/>
      <c r="E590" s="50"/>
      <c r="F590" s="50"/>
      <c r="G590" s="52"/>
      <c r="H590" s="5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8" x14ac:dyDescent="0.2">
      <c r="A591" s="52"/>
      <c r="B591" s="52"/>
      <c r="C591" s="52"/>
      <c r="D591" s="52"/>
      <c r="E591" s="50"/>
      <c r="F591" s="50"/>
      <c r="G591" s="52"/>
      <c r="H591" s="5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8" x14ac:dyDescent="0.2">
      <c r="A592" s="52"/>
      <c r="B592" s="52"/>
      <c r="C592" s="52"/>
      <c r="D592" s="52"/>
      <c r="E592" s="50"/>
      <c r="F592" s="50"/>
      <c r="G592" s="52"/>
      <c r="H592" s="5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8" x14ac:dyDescent="0.2">
      <c r="A593" s="52"/>
      <c r="B593" s="52"/>
      <c r="C593" s="52"/>
      <c r="D593" s="52"/>
      <c r="E593" s="50"/>
      <c r="F593" s="50"/>
      <c r="G593" s="52"/>
      <c r="H593" s="5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8" x14ac:dyDescent="0.2">
      <c r="A594" s="52"/>
      <c r="B594" s="52"/>
      <c r="C594" s="52"/>
      <c r="D594" s="52"/>
      <c r="E594" s="50"/>
      <c r="F594" s="50"/>
      <c r="G594" s="52"/>
      <c r="H594" s="5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8" x14ac:dyDescent="0.2">
      <c r="A595" s="52"/>
      <c r="B595" s="52"/>
      <c r="C595" s="52"/>
      <c r="D595" s="52"/>
      <c r="E595" s="50"/>
      <c r="F595" s="50"/>
      <c r="G595" s="52"/>
      <c r="H595" s="5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8" x14ac:dyDescent="0.2">
      <c r="A596" s="52"/>
      <c r="B596" s="52"/>
      <c r="C596" s="52"/>
      <c r="D596" s="52"/>
      <c r="E596" s="50"/>
      <c r="F596" s="50"/>
      <c r="G596" s="52"/>
      <c r="H596" s="5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8" x14ac:dyDescent="0.2">
      <c r="A597" s="52"/>
      <c r="B597" s="52"/>
      <c r="C597" s="52"/>
      <c r="D597" s="52"/>
      <c r="E597" s="50"/>
      <c r="F597" s="50"/>
      <c r="G597" s="52"/>
      <c r="H597" s="5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8" x14ac:dyDescent="0.2">
      <c r="A598" s="52"/>
      <c r="B598" s="52"/>
      <c r="C598" s="52"/>
      <c r="D598" s="52"/>
      <c r="E598" s="50"/>
      <c r="F598" s="50"/>
      <c r="G598" s="52"/>
      <c r="H598" s="5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8" x14ac:dyDescent="0.2">
      <c r="A599" s="52"/>
      <c r="B599" s="52"/>
      <c r="C599" s="52"/>
      <c r="D599" s="52"/>
      <c r="E599" s="50"/>
      <c r="F599" s="50"/>
      <c r="G599" s="52"/>
      <c r="H599" s="5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8" x14ac:dyDescent="0.2">
      <c r="A600" s="52"/>
      <c r="B600" s="52"/>
      <c r="C600" s="52"/>
      <c r="D600" s="52"/>
      <c r="E600" s="50"/>
      <c r="F600" s="50"/>
      <c r="G600" s="52"/>
      <c r="H600" s="5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8" x14ac:dyDescent="0.2">
      <c r="A601" s="52"/>
      <c r="B601" s="52"/>
      <c r="C601" s="52"/>
      <c r="D601" s="52"/>
      <c r="E601" s="50"/>
      <c r="F601" s="50"/>
      <c r="G601" s="52"/>
      <c r="H601" s="5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8" x14ac:dyDescent="0.2">
      <c r="A602" s="52"/>
      <c r="B602" s="52"/>
      <c r="C602" s="52"/>
      <c r="D602" s="52"/>
      <c r="E602" s="50"/>
      <c r="F602" s="50"/>
      <c r="G602" s="52"/>
      <c r="H602" s="5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8" x14ac:dyDescent="0.2">
      <c r="A603" s="52"/>
      <c r="B603" s="52"/>
      <c r="C603" s="52"/>
      <c r="D603" s="52"/>
      <c r="E603" s="50"/>
      <c r="F603" s="50"/>
      <c r="G603" s="52"/>
      <c r="H603" s="5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8" x14ac:dyDescent="0.2">
      <c r="A604" s="52"/>
      <c r="B604" s="52"/>
      <c r="C604" s="52"/>
      <c r="D604" s="52"/>
      <c r="E604" s="50"/>
      <c r="F604" s="50"/>
      <c r="G604" s="52"/>
      <c r="H604" s="5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8" x14ac:dyDescent="0.2">
      <c r="A605" s="52"/>
      <c r="B605" s="52"/>
      <c r="C605" s="52"/>
      <c r="D605" s="52"/>
      <c r="E605" s="50"/>
      <c r="F605" s="50"/>
      <c r="G605" s="52"/>
      <c r="H605" s="5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8" x14ac:dyDescent="0.2">
      <c r="A606" s="52"/>
      <c r="B606" s="52"/>
      <c r="C606" s="52"/>
      <c r="D606" s="52"/>
      <c r="E606" s="50"/>
      <c r="F606" s="50"/>
      <c r="G606" s="52"/>
      <c r="H606" s="5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8" x14ac:dyDescent="0.2">
      <c r="A607" s="52"/>
      <c r="B607" s="52"/>
      <c r="C607" s="52"/>
      <c r="D607" s="52"/>
      <c r="E607" s="50"/>
      <c r="F607" s="50"/>
      <c r="G607" s="52"/>
      <c r="H607" s="5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8" x14ac:dyDescent="0.2">
      <c r="A608" s="52"/>
      <c r="B608" s="52"/>
      <c r="C608" s="52"/>
      <c r="D608" s="52"/>
      <c r="E608" s="50"/>
      <c r="F608" s="50"/>
      <c r="G608" s="52"/>
      <c r="H608" s="5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8" x14ac:dyDescent="0.2">
      <c r="A609" s="52"/>
      <c r="B609" s="52"/>
      <c r="C609" s="52"/>
      <c r="D609" s="52"/>
      <c r="E609" s="50"/>
      <c r="F609" s="50"/>
      <c r="G609" s="52"/>
      <c r="H609" s="5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8" x14ac:dyDescent="0.2">
      <c r="A610" s="52"/>
      <c r="B610" s="52"/>
      <c r="C610" s="52"/>
      <c r="D610" s="52"/>
      <c r="E610" s="50"/>
      <c r="F610" s="50"/>
      <c r="G610" s="52"/>
      <c r="H610" s="5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8" x14ac:dyDescent="0.2">
      <c r="A611" s="52"/>
      <c r="B611" s="52"/>
      <c r="C611" s="52"/>
      <c r="D611" s="52"/>
      <c r="E611" s="50"/>
      <c r="F611" s="50"/>
      <c r="G611" s="52"/>
      <c r="H611" s="5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8" x14ac:dyDescent="0.2">
      <c r="A612" s="52"/>
      <c r="B612" s="52"/>
      <c r="C612" s="52"/>
      <c r="D612" s="52"/>
      <c r="E612" s="50"/>
      <c r="F612" s="50"/>
      <c r="G612" s="52"/>
      <c r="H612" s="5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8" x14ac:dyDescent="0.2">
      <c r="A613" s="52"/>
      <c r="B613" s="52"/>
      <c r="C613" s="52"/>
      <c r="D613" s="52"/>
      <c r="E613" s="50"/>
      <c r="F613" s="50"/>
      <c r="G613" s="52"/>
      <c r="H613" s="5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8" x14ac:dyDescent="0.2">
      <c r="A614" s="52"/>
      <c r="B614" s="52"/>
      <c r="C614" s="52"/>
      <c r="D614" s="52"/>
      <c r="E614" s="50"/>
      <c r="F614" s="50"/>
      <c r="G614" s="52"/>
      <c r="H614" s="5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8" x14ac:dyDescent="0.2">
      <c r="A615" s="52"/>
      <c r="B615" s="52"/>
      <c r="C615" s="52"/>
      <c r="D615" s="52"/>
      <c r="E615" s="50"/>
      <c r="F615" s="50"/>
      <c r="G615" s="52"/>
      <c r="H615" s="5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8" x14ac:dyDescent="0.2">
      <c r="A616" s="52"/>
      <c r="B616" s="52"/>
      <c r="C616" s="52"/>
      <c r="D616" s="52"/>
      <c r="E616" s="50"/>
      <c r="F616" s="50"/>
      <c r="G616" s="52"/>
      <c r="H616" s="5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8" x14ac:dyDescent="0.2">
      <c r="A617" s="52"/>
      <c r="B617" s="52"/>
      <c r="C617" s="52"/>
      <c r="D617" s="52"/>
      <c r="E617" s="50"/>
      <c r="F617" s="50"/>
      <c r="G617" s="52"/>
      <c r="H617" s="5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8" x14ac:dyDescent="0.2">
      <c r="A618" s="52"/>
      <c r="B618" s="52"/>
      <c r="C618" s="52"/>
      <c r="D618" s="52"/>
      <c r="E618" s="50"/>
      <c r="F618" s="50"/>
      <c r="G618" s="52"/>
      <c r="H618" s="5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8" x14ac:dyDescent="0.2">
      <c r="A619" s="52"/>
      <c r="B619" s="52"/>
      <c r="C619" s="52"/>
      <c r="D619" s="52"/>
      <c r="E619" s="50"/>
      <c r="F619" s="50"/>
      <c r="G619" s="52"/>
      <c r="H619" s="5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8" x14ac:dyDescent="0.2">
      <c r="A620" s="52"/>
      <c r="B620" s="52"/>
      <c r="C620" s="52"/>
      <c r="D620" s="52"/>
      <c r="E620" s="50"/>
      <c r="F620" s="50"/>
      <c r="G620" s="52"/>
      <c r="H620" s="5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8" x14ac:dyDescent="0.2">
      <c r="A621" s="52"/>
      <c r="B621" s="52"/>
      <c r="C621" s="52"/>
      <c r="D621" s="52"/>
      <c r="E621" s="50"/>
      <c r="F621" s="50"/>
      <c r="G621" s="52"/>
      <c r="H621" s="5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8" x14ac:dyDescent="0.2">
      <c r="A622" s="52"/>
      <c r="B622" s="52"/>
      <c r="C622" s="52"/>
      <c r="D622" s="52"/>
      <c r="E622" s="50"/>
      <c r="F622" s="50"/>
      <c r="G622" s="52"/>
      <c r="H622" s="5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8" x14ac:dyDescent="0.2">
      <c r="A623" s="52"/>
      <c r="B623" s="52"/>
      <c r="C623" s="52"/>
      <c r="D623" s="52"/>
      <c r="E623" s="50"/>
      <c r="F623" s="50"/>
      <c r="G623" s="52"/>
      <c r="H623" s="5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8" x14ac:dyDescent="0.2">
      <c r="A624" s="52"/>
      <c r="B624" s="52"/>
      <c r="C624" s="52"/>
      <c r="D624" s="52"/>
      <c r="E624" s="50"/>
      <c r="F624" s="50"/>
      <c r="G624" s="52"/>
      <c r="H624" s="5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8" x14ac:dyDescent="0.2">
      <c r="A625" s="52"/>
      <c r="B625" s="52"/>
      <c r="C625" s="52"/>
      <c r="D625" s="52"/>
      <c r="E625" s="50"/>
      <c r="F625" s="50"/>
      <c r="G625" s="52"/>
      <c r="H625" s="5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8" x14ac:dyDescent="0.2">
      <c r="A626" s="52"/>
      <c r="B626" s="52"/>
      <c r="C626" s="52"/>
      <c r="D626" s="52"/>
      <c r="E626" s="50"/>
      <c r="F626" s="50"/>
      <c r="G626" s="52"/>
      <c r="H626" s="5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8" x14ac:dyDescent="0.2">
      <c r="A627" s="52"/>
      <c r="B627" s="52"/>
      <c r="C627" s="52"/>
      <c r="D627" s="52"/>
      <c r="E627" s="50"/>
      <c r="F627" s="50"/>
      <c r="G627" s="52"/>
      <c r="H627" s="5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8" x14ac:dyDescent="0.2">
      <c r="A628" s="52"/>
      <c r="B628" s="52"/>
      <c r="C628" s="52"/>
      <c r="D628" s="52"/>
      <c r="E628" s="50"/>
      <c r="F628" s="50"/>
      <c r="G628" s="52"/>
      <c r="H628" s="5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8" x14ac:dyDescent="0.2">
      <c r="A629" s="52"/>
      <c r="B629" s="52"/>
      <c r="C629" s="52"/>
      <c r="D629" s="52"/>
      <c r="E629" s="50"/>
      <c r="F629" s="50"/>
      <c r="G629" s="52"/>
      <c r="H629" s="5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8" x14ac:dyDescent="0.2">
      <c r="A630" s="52"/>
      <c r="B630" s="52"/>
      <c r="C630" s="52"/>
      <c r="D630" s="52"/>
      <c r="E630" s="50"/>
      <c r="F630" s="50"/>
      <c r="G630" s="52"/>
      <c r="H630" s="5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8" x14ac:dyDescent="0.2">
      <c r="A631" s="52"/>
      <c r="B631" s="52"/>
      <c r="C631" s="52"/>
      <c r="D631" s="52"/>
      <c r="E631" s="50"/>
      <c r="F631" s="50"/>
      <c r="G631" s="52"/>
      <c r="H631" s="5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8" x14ac:dyDescent="0.2">
      <c r="A632" s="52"/>
      <c r="B632" s="52"/>
      <c r="C632" s="52"/>
      <c r="D632" s="52"/>
      <c r="E632" s="50"/>
      <c r="F632" s="50"/>
      <c r="G632" s="52"/>
      <c r="H632" s="5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8" x14ac:dyDescent="0.2">
      <c r="A633" s="52"/>
      <c r="B633" s="52"/>
      <c r="C633" s="52"/>
      <c r="D633" s="52"/>
      <c r="E633" s="50"/>
      <c r="F633" s="50"/>
      <c r="G633" s="52"/>
      <c r="H633" s="5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8" x14ac:dyDescent="0.2">
      <c r="A634" s="52"/>
      <c r="B634" s="52"/>
      <c r="C634" s="52"/>
      <c r="D634" s="52"/>
      <c r="E634" s="50"/>
      <c r="F634" s="50"/>
      <c r="G634" s="52"/>
      <c r="H634" s="5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8" x14ac:dyDescent="0.2">
      <c r="A635" s="52"/>
      <c r="B635" s="52"/>
      <c r="C635" s="52"/>
      <c r="D635" s="52"/>
      <c r="E635" s="50"/>
      <c r="F635" s="50"/>
      <c r="G635" s="52"/>
      <c r="H635" s="5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8" x14ac:dyDescent="0.2">
      <c r="A636" s="52"/>
      <c r="B636" s="52"/>
      <c r="C636" s="52"/>
      <c r="D636" s="52"/>
      <c r="E636" s="50"/>
      <c r="F636" s="50"/>
      <c r="G636" s="52"/>
      <c r="H636" s="5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8" x14ac:dyDescent="0.2">
      <c r="A637" s="52"/>
      <c r="B637" s="52"/>
      <c r="C637" s="52"/>
      <c r="D637" s="52"/>
      <c r="E637" s="50"/>
      <c r="F637" s="50"/>
      <c r="G637" s="52"/>
      <c r="H637" s="5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8" x14ac:dyDescent="0.2">
      <c r="A638" s="52"/>
      <c r="B638" s="52"/>
      <c r="C638" s="52"/>
      <c r="D638" s="52"/>
      <c r="E638" s="50"/>
      <c r="F638" s="50"/>
      <c r="G638" s="52"/>
      <c r="H638" s="5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8" x14ac:dyDescent="0.2">
      <c r="A639" s="52"/>
      <c r="B639" s="52"/>
      <c r="C639" s="52"/>
      <c r="D639" s="52"/>
      <c r="E639" s="50"/>
      <c r="F639" s="50"/>
      <c r="G639" s="52"/>
      <c r="H639" s="5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8" x14ac:dyDescent="0.2">
      <c r="A640" s="52"/>
      <c r="B640" s="52"/>
      <c r="C640" s="52"/>
      <c r="D640" s="52"/>
      <c r="E640" s="50"/>
      <c r="F640" s="50"/>
      <c r="G640" s="52"/>
      <c r="H640" s="5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8" x14ac:dyDescent="0.2">
      <c r="A641" s="52"/>
      <c r="B641" s="52"/>
      <c r="C641" s="52"/>
      <c r="D641" s="52"/>
      <c r="E641" s="50"/>
      <c r="F641" s="50"/>
      <c r="G641" s="52"/>
      <c r="H641" s="5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8" x14ac:dyDescent="0.2">
      <c r="A642" s="52"/>
      <c r="B642" s="52"/>
      <c r="C642" s="52"/>
      <c r="D642" s="52"/>
      <c r="E642" s="50"/>
      <c r="F642" s="50"/>
      <c r="G642" s="52"/>
      <c r="H642" s="5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8" x14ac:dyDescent="0.2">
      <c r="A643" s="52"/>
      <c r="B643" s="52"/>
      <c r="C643" s="52"/>
      <c r="D643" s="52"/>
      <c r="E643" s="50"/>
      <c r="F643" s="50"/>
      <c r="G643" s="52"/>
      <c r="H643" s="5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8" x14ac:dyDescent="0.2">
      <c r="A644" s="52"/>
      <c r="B644" s="52"/>
      <c r="C644" s="52"/>
      <c r="D644" s="52"/>
      <c r="E644" s="50"/>
      <c r="F644" s="50"/>
      <c r="G644" s="52"/>
      <c r="H644" s="5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8" x14ac:dyDescent="0.2">
      <c r="A645" s="52"/>
      <c r="B645" s="52"/>
      <c r="C645" s="52"/>
      <c r="D645" s="52"/>
      <c r="E645" s="50"/>
      <c r="F645" s="50"/>
      <c r="G645" s="52"/>
      <c r="H645" s="5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8" x14ac:dyDescent="0.2">
      <c r="A646" s="52"/>
      <c r="B646" s="52"/>
      <c r="C646" s="52"/>
      <c r="D646" s="52"/>
      <c r="E646" s="50"/>
      <c r="F646" s="50"/>
      <c r="G646" s="52"/>
      <c r="H646" s="5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8" x14ac:dyDescent="0.2">
      <c r="A647" s="52"/>
      <c r="B647" s="52"/>
      <c r="C647" s="52"/>
      <c r="D647" s="52"/>
      <c r="E647" s="50"/>
      <c r="F647" s="50"/>
      <c r="G647" s="52"/>
      <c r="H647" s="5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8" x14ac:dyDescent="0.2">
      <c r="A648" s="52"/>
      <c r="B648" s="52"/>
      <c r="C648" s="52"/>
      <c r="D648" s="52"/>
      <c r="E648" s="50"/>
      <c r="F648" s="50"/>
      <c r="G648" s="52"/>
      <c r="H648" s="5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8" x14ac:dyDescent="0.2">
      <c r="A649" s="52"/>
      <c r="B649" s="52"/>
      <c r="C649" s="52"/>
      <c r="D649" s="52"/>
      <c r="E649" s="50"/>
      <c r="F649" s="50"/>
      <c r="G649" s="52"/>
      <c r="H649" s="5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8" x14ac:dyDescent="0.2">
      <c r="A650" s="52"/>
      <c r="B650" s="52"/>
      <c r="C650" s="52"/>
      <c r="D650" s="52"/>
      <c r="E650" s="50"/>
      <c r="F650" s="50"/>
      <c r="G650" s="52"/>
      <c r="H650" s="5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8" x14ac:dyDescent="0.2">
      <c r="A651" s="52"/>
      <c r="B651" s="52"/>
      <c r="C651" s="52"/>
      <c r="D651" s="52"/>
      <c r="E651" s="50"/>
      <c r="F651" s="50"/>
      <c r="G651" s="52"/>
      <c r="H651" s="5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8" x14ac:dyDescent="0.2">
      <c r="A652" s="52"/>
      <c r="B652" s="52"/>
      <c r="C652" s="52"/>
      <c r="D652" s="52"/>
      <c r="E652" s="50"/>
      <c r="F652" s="50"/>
      <c r="G652" s="52"/>
      <c r="H652" s="5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8" x14ac:dyDescent="0.2">
      <c r="A653" s="52"/>
      <c r="B653" s="52"/>
      <c r="C653" s="52"/>
      <c r="D653" s="52"/>
      <c r="E653" s="50"/>
      <c r="F653" s="50"/>
      <c r="G653" s="52"/>
      <c r="H653" s="5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8" x14ac:dyDescent="0.2">
      <c r="A654" s="52"/>
      <c r="B654" s="52"/>
      <c r="C654" s="52"/>
      <c r="D654" s="52"/>
      <c r="E654" s="50"/>
      <c r="F654" s="50"/>
      <c r="G654" s="52"/>
      <c r="H654" s="5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8" x14ac:dyDescent="0.2">
      <c r="A655" s="52"/>
      <c r="B655" s="52"/>
      <c r="C655" s="52"/>
      <c r="D655" s="52"/>
      <c r="E655" s="50"/>
      <c r="F655" s="50"/>
      <c r="G655" s="52"/>
      <c r="H655" s="5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8" x14ac:dyDescent="0.2">
      <c r="A656" s="52"/>
      <c r="B656" s="52"/>
      <c r="C656" s="52"/>
      <c r="D656" s="52"/>
      <c r="E656" s="50"/>
      <c r="F656" s="50"/>
      <c r="G656" s="52"/>
      <c r="H656" s="5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8" x14ac:dyDescent="0.2">
      <c r="A657" s="52"/>
      <c r="B657" s="52"/>
      <c r="C657" s="52"/>
      <c r="D657" s="52"/>
      <c r="E657" s="50"/>
      <c r="F657" s="50"/>
      <c r="G657" s="52"/>
      <c r="H657" s="5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8" x14ac:dyDescent="0.2">
      <c r="A658" s="52"/>
      <c r="B658" s="52"/>
      <c r="C658" s="52"/>
      <c r="D658" s="52"/>
      <c r="E658" s="50"/>
      <c r="F658" s="50"/>
      <c r="G658" s="52"/>
      <c r="H658" s="5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8" x14ac:dyDescent="0.2">
      <c r="A659" s="52"/>
      <c r="B659" s="52"/>
      <c r="C659" s="52"/>
      <c r="D659" s="52"/>
      <c r="E659" s="50"/>
      <c r="F659" s="50"/>
      <c r="G659" s="52"/>
      <c r="H659" s="5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8" x14ac:dyDescent="0.2">
      <c r="A660" s="52"/>
      <c r="B660" s="52"/>
      <c r="C660" s="52"/>
      <c r="D660" s="52"/>
      <c r="E660" s="50"/>
      <c r="F660" s="50"/>
      <c r="G660" s="52"/>
      <c r="H660" s="5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8" x14ac:dyDescent="0.2">
      <c r="A661" s="52"/>
      <c r="B661" s="52"/>
      <c r="C661" s="52"/>
      <c r="D661" s="52"/>
      <c r="E661" s="50"/>
      <c r="F661" s="50"/>
      <c r="G661" s="52"/>
      <c r="H661" s="5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8" x14ac:dyDescent="0.2">
      <c r="A662" s="52"/>
      <c r="B662" s="52"/>
      <c r="C662" s="52"/>
      <c r="D662" s="52"/>
      <c r="E662" s="50"/>
      <c r="F662" s="50"/>
      <c r="G662" s="52"/>
      <c r="H662" s="5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8" x14ac:dyDescent="0.2">
      <c r="A663" s="52"/>
      <c r="B663" s="52"/>
      <c r="C663" s="52"/>
      <c r="D663" s="52"/>
      <c r="E663" s="50"/>
      <c r="F663" s="50"/>
      <c r="G663" s="52"/>
      <c r="H663" s="5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8" x14ac:dyDescent="0.2">
      <c r="A664" s="52"/>
      <c r="B664" s="52"/>
      <c r="C664" s="52"/>
      <c r="D664" s="52"/>
      <c r="E664" s="50"/>
      <c r="F664" s="50"/>
      <c r="G664" s="52"/>
      <c r="H664" s="5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8" x14ac:dyDescent="0.2">
      <c r="A665" s="52"/>
      <c r="B665" s="52"/>
      <c r="C665" s="52"/>
      <c r="D665" s="52"/>
      <c r="E665" s="50"/>
      <c r="F665" s="50"/>
      <c r="G665" s="52"/>
      <c r="H665" s="5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8" x14ac:dyDescent="0.2">
      <c r="A666" s="52"/>
      <c r="B666" s="52"/>
      <c r="C666" s="52"/>
      <c r="D666" s="52"/>
      <c r="E666" s="50"/>
      <c r="F666" s="50"/>
      <c r="G666" s="52"/>
      <c r="H666" s="5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8" x14ac:dyDescent="0.2">
      <c r="A667" s="52"/>
      <c r="B667" s="52"/>
      <c r="C667" s="52"/>
      <c r="D667" s="52"/>
      <c r="E667" s="50"/>
      <c r="F667" s="50"/>
      <c r="G667" s="52"/>
      <c r="H667" s="5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8" x14ac:dyDescent="0.2">
      <c r="A668" s="52"/>
      <c r="B668" s="52"/>
      <c r="C668" s="52"/>
      <c r="D668" s="52"/>
      <c r="E668" s="50"/>
      <c r="F668" s="50"/>
      <c r="G668" s="52"/>
      <c r="H668" s="5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8" x14ac:dyDescent="0.2">
      <c r="A669" s="52"/>
      <c r="B669" s="52"/>
      <c r="C669" s="52"/>
      <c r="D669" s="52"/>
      <c r="E669" s="50"/>
      <c r="F669" s="50"/>
      <c r="G669" s="52"/>
      <c r="H669" s="5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8" x14ac:dyDescent="0.2">
      <c r="A670" s="52"/>
      <c r="B670" s="52"/>
      <c r="C670" s="52"/>
      <c r="D670" s="52"/>
      <c r="E670" s="50"/>
      <c r="F670" s="50"/>
      <c r="G670" s="52"/>
      <c r="H670" s="5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8" x14ac:dyDescent="0.2">
      <c r="A671" s="52"/>
      <c r="B671" s="52"/>
      <c r="C671" s="52"/>
      <c r="D671" s="52"/>
      <c r="E671" s="50"/>
      <c r="F671" s="50"/>
      <c r="G671" s="52"/>
      <c r="H671" s="5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8" x14ac:dyDescent="0.2">
      <c r="A672" s="52"/>
      <c r="B672" s="52"/>
      <c r="C672" s="52"/>
      <c r="D672" s="52"/>
      <c r="E672" s="50"/>
      <c r="F672" s="50"/>
      <c r="G672" s="52"/>
      <c r="H672" s="5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8" x14ac:dyDescent="0.2">
      <c r="A673" s="52"/>
      <c r="B673" s="52"/>
      <c r="C673" s="52"/>
      <c r="D673" s="52"/>
      <c r="E673" s="50"/>
      <c r="F673" s="50"/>
      <c r="G673" s="52"/>
      <c r="H673" s="5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8" x14ac:dyDescent="0.2">
      <c r="A674" s="52"/>
      <c r="B674" s="52"/>
      <c r="C674" s="52"/>
      <c r="D674" s="52"/>
      <c r="E674" s="50"/>
      <c r="F674" s="50"/>
      <c r="G674" s="52"/>
      <c r="H674" s="5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8" x14ac:dyDescent="0.2">
      <c r="A675" s="52"/>
      <c r="B675" s="52"/>
      <c r="C675" s="52"/>
      <c r="D675" s="52"/>
      <c r="E675" s="50"/>
      <c r="F675" s="50"/>
      <c r="G675" s="52"/>
      <c r="H675" s="5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8" x14ac:dyDescent="0.2">
      <c r="A676" s="52"/>
      <c r="B676" s="52"/>
      <c r="C676" s="52"/>
      <c r="D676" s="52"/>
      <c r="E676" s="50"/>
      <c r="F676" s="50"/>
      <c r="G676" s="52"/>
      <c r="H676" s="5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8" x14ac:dyDescent="0.2">
      <c r="A677" s="52"/>
      <c r="B677" s="52"/>
      <c r="C677" s="52"/>
      <c r="D677" s="52"/>
      <c r="E677" s="50"/>
      <c r="F677" s="50"/>
      <c r="G677" s="52"/>
      <c r="H677" s="5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8" x14ac:dyDescent="0.2">
      <c r="A678" s="52"/>
      <c r="B678" s="52"/>
      <c r="C678" s="52"/>
      <c r="D678" s="52"/>
      <c r="E678" s="50"/>
      <c r="F678" s="50"/>
      <c r="G678" s="52"/>
      <c r="H678" s="5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8" x14ac:dyDescent="0.2">
      <c r="A679" s="52"/>
      <c r="B679" s="52"/>
      <c r="C679" s="52"/>
      <c r="D679" s="52"/>
      <c r="E679" s="50"/>
      <c r="F679" s="50"/>
      <c r="G679" s="52"/>
      <c r="H679" s="5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8" x14ac:dyDescent="0.2">
      <c r="A680" s="52"/>
      <c r="B680" s="52"/>
      <c r="C680" s="52"/>
      <c r="D680" s="52"/>
      <c r="E680" s="50"/>
      <c r="F680" s="50"/>
      <c r="G680" s="52"/>
      <c r="H680" s="5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8" x14ac:dyDescent="0.2">
      <c r="A681" s="52"/>
      <c r="B681" s="52"/>
      <c r="C681" s="52"/>
      <c r="D681" s="52"/>
      <c r="E681" s="50"/>
      <c r="F681" s="50"/>
      <c r="G681" s="52"/>
      <c r="H681" s="5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8" x14ac:dyDescent="0.2">
      <c r="A682" s="52"/>
      <c r="B682" s="52"/>
      <c r="C682" s="52"/>
      <c r="D682" s="52"/>
      <c r="E682" s="50"/>
      <c r="F682" s="50"/>
      <c r="G682" s="52"/>
      <c r="H682" s="5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8" x14ac:dyDescent="0.2">
      <c r="A683" s="52"/>
      <c r="B683" s="52"/>
      <c r="C683" s="52"/>
      <c r="D683" s="52"/>
      <c r="E683" s="50"/>
      <c r="F683" s="50"/>
      <c r="G683" s="52"/>
      <c r="H683" s="5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8" x14ac:dyDescent="0.2">
      <c r="A684" s="52"/>
      <c r="B684" s="52"/>
      <c r="C684" s="52"/>
      <c r="D684" s="52"/>
      <c r="E684" s="50"/>
      <c r="F684" s="50"/>
      <c r="G684" s="52"/>
      <c r="H684" s="5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8" x14ac:dyDescent="0.2">
      <c r="A685" s="52"/>
      <c r="B685" s="52"/>
      <c r="C685" s="52"/>
      <c r="D685" s="52"/>
      <c r="E685" s="50"/>
      <c r="F685" s="50"/>
      <c r="G685" s="52"/>
      <c r="H685" s="5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8" x14ac:dyDescent="0.2">
      <c r="A686" s="52"/>
      <c r="B686" s="52"/>
      <c r="C686" s="52"/>
      <c r="D686" s="52"/>
      <c r="E686" s="50"/>
      <c r="F686" s="50"/>
      <c r="G686" s="52"/>
      <c r="H686" s="5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8" x14ac:dyDescent="0.2">
      <c r="A687" s="52"/>
      <c r="B687" s="52"/>
      <c r="C687" s="52"/>
      <c r="D687" s="52"/>
      <c r="E687" s="50"/>
      <c r="F687" s="50"/>
      <c r="G687" s="52"/>
      <c r="H687" s="5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8" x14ac:dyDescent="0.2">
      <c r="A688" s="52"/>
      <c r="B688" s="52"/>
      <c r="C688" s="52"/>
      <c r="D688" s="52"/>
      <c r="E688" s="50"/>
      <c r="F688" s="50"/>
      <c r="G688" s="52"/>
      <c r="H688" s="5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8" x14ac:dyDescent="0.2">
      <c r="A689" s="52"/>
      <c r="B689" s="52"/>
      <c r="C689" s="52"/>
      <c r="D689" s="52"/>
      <c r="E689" s="50"/>
      <c r="F689" s="50"/>
      <c r="G689" s="52"/>
      <c r="H689" s="5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8" x14ac:dyDescent="0.2">
      <c r="A690" s="52"/>
      <c r="B690" s="52"/>
      <c r="C690" s="52"/>
      <c r="D690" s="52"/>
      <c r="E690" s="50"/>
      <c r="F690" s="50"/>
      <c r="G690" s="52"/>
      <c r="H690" s="5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8" x14ac:dyDescent="0.2">
      <c r="A691" s="52"/>
      <c r="B691" s="52"/>
      <c r="C691" s="52"/>
      <c r="D691" s="52"/>
      <c r="E691" s="50"/>
      <c r="F691" s="50"/>
      <c r="G691" s="52"/>
      <c r="H691" s="5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8" x14ac:dyDescent="0.2">
      <c r="A692" s="52"/>
      <c r="B692" s="52"/>
      <c r="C692" s="52"/>
      <c r="D692" s="52"/>
      <c r="E692" s="50"/>
      <c r="F692" s="50"/>
      <c r="G692" s="52"/>
      <c r="H692" s="5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8" x14ac:dyDescent="0.2">
      <c r="A693" s="52"/>
      <c r="B693" s="52"/>
      <c r="C693" s="52"/>
      <c r="D693" s="52"/>
      <c r="E693" s="50"/>
      <c r="F693" s="50"/>
      <c r="G693" s="52"/>
      <c r="H693" s="5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8" x14ac:dyDescent="0.2">
      <c r="A694" s="52"/>
      <c r="B694" s="52"/>
      <c r="C694" s="52"/>
      <c r="D694" s="52"/>
      <c r="E694" s="50"/>
      <c r="F694" s="50"/>
      <c r="G694" s="52"/>
      <c r="H694" s="5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8" x14ac:dyDescent="0.2">
      <c r="A695" s="52"/>
      <c r="B695" s="52"/>
      <c r="C695" s="52"/>
      <c r="D695" s="52"/>
      <c r="E695" s="50"/>
      <c r="F695" s="50"/>
      <c r="G695" s="52"/>
      <c r="H695" s="5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8" x14ac:dyDescent="0.2">
      <c r="A696" s="52"/>
      <c r="B696" s="52"/>
      <c r="C696" s="52"/>
      <c r="D696" s="52"/>
      <c r="E696" s="50"/>
      <c r="F696" s="50"/>
      <c r="G696" s="52"/>
      <c r="H696" s="5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8" x14ac:dyDescent="0.2">
      <c r="A697" s="52"/>
      <c r="B697" s="52"/>
      <c r="C697" s="52"/>
      <c r="D697" s="52"/>
      <c r="E697" s="50"/>
      <c r="F697" s="50"/>
      <c r="G697" s="52"/>
      <c r="H697" s="5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8" x14ac:dyDescent="0.2">
      <c r="A698" s="52"/>
      <c r="B698" s="52"/>
      <c r="C698" s="52"/>
      <c r="D698" s="52"/>
      <c r="E698" s="50"/>
      <c r="F698" s="50"/>
      <c r="G698" s="52"/>
      <c r="H698" s="5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8" x14ac:dyDescent="0.2">
      <c r="A699" s="52"/>
      <c r="B699" s="52"/>
      <c r="C699" s="52"/>
      <c r="D699" s="52"/>
      <c r="E699" s="50"/>
      <c r="F699" s="50"/>
      <c r="G699" s="52"/>
      <c r="H699" s="5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8" x14ac:dyDescent="0.2">
      <c r="A700" s="52"/>
      <c r="B700" s="52"/>
      <c r="C700" s="52"/>
      <c r="D700" s="52"/>
      <c r="E700" s="50"/>
      <c r="F700" s="50"/>
      <c r="G700" s="52"/>
      <c r="H700" s="5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8" x14ac:dyDescent="0.2">
      <c r="A701" s="52"/>
      <c r="B701" s="52"/>
      <c r="C701" s="52"/>
      <c r="D701" s="52"/>
      <c r="E701" s="50"/>
      <c r="F701" s="50"/>
      <c r="G701" s="52"/>
      <c r="H701" s="5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8" x14ac:dyDescent="0.2">
      <c r="A702" s="52"/>
      <c r="B702" s="52"/>
      <c r="C702" s="52"/>
      <c r="D702" s="52"/>
      <c r="E702" s="50"/>
      <c r="F702" s="50"/>
      <c r="G702" s="52"/>
      <c r="H702" s="5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8" x14ac:dyDescent="0.2">
      <c r="A703" s="52"/>
      <c r="B703" s="52"/>
      <c r="C703" s="52"/>
      <c r="D703" s="52"/>
      <c r="E703" s="50"/>
      <c r="F703" s="50"/>
      <c r="G703" s="52"/>
      <c r="H703" s="5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8" x14ac:dyDescent="0.2">
      <c r="A704" s="52"/>
      <c r="B704" s="52"/>
      <c r="C704" s="52"/>
      <c r="D704" s="52"/>
      <c r="E704" s="50"/>
      <c r="F704" s="50"/>
      <c r="G704" s="52"/>
      <c r="H704" s="5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8" x14ac:dyDescent="0.2">
      <c r="A705" s="52"/>
      <c r="B705" s="52"/>
      <c r="C705" s="52"/>
      <c r="D705" s="52"/>
      <c r="E705" s="50"/>
      <c r="F705" s="50"/>
      <c r="G705" s="52"/>
      <c r="H705" s="5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8" x14ac:dyDescent="0.2">
      <c r="A706" s="52"/>
      <c r="B706" s="52"/>
      <c r="C706" s="52"/>
      <c r="D706" s="52"/>
      <c r="E706" s="50"/>
      <c r="F706" s="50"/>
      <c r="G706" s="52"/>
      <c r="H706" s="5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8" x14ac:dyDescent="0.2">
      <c r="A707" s="52"/>
      <c r="B707" s="52"/>
      <c r="C707" s="52"/>
      <c r="D707" s="52"/>
      <c r="E707" s="50"/>
      <c r="F707" s="50"/>
      <c r="G707" s="52"/>
      <c r="H707" s="5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8" x14ac:dyDescent="0.2">
      <c r="A708" s="52"/>
      <c r="B708" s="52"/>
      <c r="C708" s="52"/>
      <c r="D708" s="52"/>
      <c r="E708" s="50"/>
      <c r="F708" s="50"/>
      <c r="G708" s="52"/>
      <c r="H708" s="5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8" x14ac:dyDescent="0.2">
      <c r="A709" s="52"/>
      <c r="B709" s="52"/>
      <c r="C709" s="52"/>
      <c r="D709" s="52"/>
      <c r="E709" s="50"/>
      <c r="F709" s="50"/>
      <c r="G709" s="52"/>
      <c r="H709" s="5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8" x14ac:dyDescent="0.2">
      <c r="A710" s="52"/>
      <c r="B710" s="52"/>
      <c r="C710" s="52"/>
      <c r="D710" s="52"/>
      <c r="E710" s="50"/>
      <c r="F710" s="50"/>
      <c r="G710" s="52"/>
      <c r="H710" s="5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8" x14ac:dyDescent="0.2">
      <c r="A711" s="52"/>
      <c r="B711" s="52"/>
      <c r="C711" s="52"/>
      <c r="D711" s="52"/>
      <c r="E711" s="50"/>
      <c r="F711" s="50"/>
      <c r="G711" s="52"/>
      <c r="H711" s="5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8" x14ac:dyDescent="0.2">
      <c r="A712" s="52"/>
      <c r="B712" s="52"/>
      <c r="C712" s="52"/>
      <c r="D712" s="52"/>
      <c r="E712" s="50"/>
      <c r="F712" s="50"/>
      <c r="G712" s="52"/>
      <c r="H712" s="5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8" x14ac:dyDescent="0.2">
      <c r="A713" s="52"/>
      <c r="B713" s="52"/>
      <c r="C713" s="52"/>
      <c r="D713" s="52"/>
      <c r="E713" s="50"/>
      <c r="F713" s="50"/>
      <c r="G713" s="52"/>
      <c r="H713" s="5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8" x14ac:dyDescent="0.2">
      <c r="A714" s="52"/>
      <c r="B714" s="52"/>
      <c r="C714" s="52"/>
      <c r="D714" s="52"/>
      <c r="E714" s="50"/>
      <c r="F714" s="50"/>
      <c r="G714" s="52"/>
      <c r="H714" s="5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8" x14ac:dyDescent="0.2">
      <c r="A715" s="52"/>
      <c r="B715" s="52"/>
      <c r="C715" s="52"/>
      <c r="D715" s="52"/>
      <c r="E715" s="50"/>
      <c r="F715" s="50"/>
      <c r="G715" s="52"/>
      <c r="H715" s="5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8" x14ac:dyDescent="0.2">
      <c r="A716" s="52"/>
      <c r="B716" s="52"/>
      <c r="C716" s="52"/>
      <c r="D716" s="52"/>
      <c r="E716" s="50"/>
      <c r="F716" s="50"/>
      <c r="G716" s="52"/>
      <c r="H716" s="5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8" x14ac:dyDescent="0.2">
      <c r="A717" s="52"/>
      <c r="B717" s="52"/>
      <c r="C717" s="52"/>
      <c r="D717" s="52"/>
      <c r="E717" s="50"/>
      <c r="F717" s="50"/>
      <c r="G717" s="52"/>
      <c r="H717" s="5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8" x14ac:dyDescent="0.2">
      <c r="A718" s="52"/>
      <c r="B718" s="52"/>
      <c r="C718" s="52"/>
      <c r="D718" s="52"/>
      <c r="E718" s="50"/>
      <c r="F718" s="50"/>
      <c r="G718" s="52"/>
      <c r="H718" s="5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8" x14ac:dyDescent="0.2">
      <c r="A719" s="52"/>
      <c r="B719" s="52"/>
      <c r="C719" s="52"/>
      <c r="D719" s="52"/>
      <c r="E719" s="50"/>
      <c r="F719" s="50"/>
      <c r="G719" s="52"/>
      <c r="H719" s="5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8" x14ac:dyDescent="0.2">
      <c r="A720" s="52"/>
      <c r="B720" s="52"/>
      <c r="C720" s="52"/>
      <c r="D720" s="52"/>
      <c r="E720" s="50"/>
      <c r="F720" s="50"/>
      <c r="G720" s="52"/>
      <c r="H720" s="5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8" x14ac:dyDescent="0.2">
      <c r="A721" s="52"/>
      <c r="B721" s="52"/>
      <c r="C721" s="52"/>
      <c r="D721" s="52"/>
      <c r="E721" s="50"/>
      <c r="F721" s="50"/>
      <c r="G721" s="52"/>
      <c r="H721" s="5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8" x14ac:dyDescent="0.2">
      <c r="A722" s="52"/>
      <c r="B722" s="52"/>
      <c r="C722" s="52"/>
      <c r="D722" s="52"/>
      <c r="E722" s="50"/>
      <c r="F722" s="50"/>
      <c r="G722" s="52"/>
      <c r="H722" s="5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8" x14ac:dyDescent="0.2">
      <c r="A723" s="52"/>
      <c r="B723" s="52"/>
      <c r="C723" s="52"/>
      <c r="D723" s="52"/>
      <c r="E723" s="50"/>
      <c r="F723" s="50"/>
      <c r="G723" s="52"/>
      <c r="H723" s="5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8" x14ac:dyDescent="0.2">
      <c r="A724" s="52"/>
      <c r="B724" s="52"/>
      <c r="C724" s="52"/>
      <c r="D724" s="52"/>
      <c r="E724" s="50"/>
      <c r="F724" s="50"/>
      <c r="G724" s="52"/>
      <c r="H724" s="5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8" x14ac:dyDescent="0.2">
      <c r="A725" s="52"/>
      <c r="B725" s="52"/>
      <c r="C725" s="52"/>
      <c r="D725" s="52"/>
      <c r="E725" s="50"/>
      <c r="F725" s="50"/>
      <c r="G725" s="52"/>
      <c r="H725" s="5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8" x14ac:dyDescent="0.2">
      <c r="A726" s="52"/>
      <c r="B726" s="52"/>
      <c r="C726" s="52"/>
      <c r="D726" s="52"/>
      <c r="E726" s="50"/>
      <c r="F726" s="50"/>
      <c r="G726" s="52"/>
      <c r="H726" s="5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8" x14ac:dyDescent="0.2">
      <c r="A727" s="52"/>
      <c r="B727" s="52"/>
      <c r="C727" s="52"/>
      <c r="D727" s="52"/>
      <c r="E727" s="50"/>
      <c r="F727" s="50"/>
      <c r="G727" s="52"/>
      <c r="H727" s="5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8" x14ac:dyDescent="0.2">
      <c r="A728" s="52"/>
      <c r="B728" s="52"/>
      <c r="C728" s="52"/>
      <c r="D728" s="52"/>
      <c r="E728" s="50"/>
      <c r="F728" s="50"/>
      <c r="G728" s="52"/>
      <c r="H728" s="5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8" x14ac:dyDescent="0.2">
      <c r="A729" s="52"/>
      <c r="B729" s="52"/>
      <c r="C729" s="52"/>
      <c r="D729" s="52"/>
      <c r="E729" s="50"/>
      <c r="F729" s="50"/>
      <c r="G729" s="52"/>
      <c r="H729" s="5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8" x14ac:dyDescent="0.2">
      <c r="A730" s="52"/>
      <c r="B730" s="52"/>
      <c r="C730" s="52"/>
      <c r="D730" s="52"/>
      <c r="E730" s="50"/>
      <c r="F730" s="50"/>
      <c r="G730" s="52"/>
      <c r="H730" s="5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8" x14ac:dyDescent="0.2">
      <c r="A731" s="52"/>
      <c r="B731" s="52"/>
      <c r="C731" s="52"/>
      <c r="D731" s="52"/>
      <c r="E731" s="50"/>
      <c r="F731" s="50"/>
      <c r="G731" s="52"/>
      <c r="H731" s="5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8" x14ac:dyDescent="0.2">
      <c r="A732" s="52"/>
      <c r="B732" s="52"/>
      <c r="C732" s="52"/>
      <c r="D732" s="52"/>
      <c r="E732" s="50"/>
      <c r="F732" s="50"/>
      <c r="G732" s="52"/>
      <c r="H732" s="5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8" x14ac:dyDescent="0.2">
      <c r="A733" s="52"/>
      <c r="B733" s="52"/>
      <c r="C733" s="52"/>
      <c r="D733" s="52"/>
      <c r="E733" s="50"/>
      <c r="F733" s="50"/>
      <c r="G733" s="52"/>
      <c r="H733" s="5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8" x14ac:dyDescent="0.2">
      <c r="A734" s="52"/>
      <c r="B734" s="52"/>
      <c r="C734" s="52"/>
      <c r="D734" s="52"/>
      <c r="E734" s="50"/>
      <c r="F734" s="50"/>
      <c r="G734" s="52"/>
      <c r="H734" s="5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8" x14ac:dyDescent="0.2">
      <c r="A735" s="52"/>
      <c r="B735" s="52"/>
      <c r="C735" s="52"/>
      <c r="D735" s="52"/>
      <c r="E735" s="50"/>
      <c r="F735" s="50"/>
      <c r="G735" s="52"/>
      <c r="H735" s="5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8" x14ac:dyDescent="0.2">
      <c r="A736" s="52"/>
      <c r="B736" s="52"/>
      <c r="C736" s="52"/>
      <c r="D736" s="52"/>
      <c r="E736" s="50"/>
      <c r="F736" s="50"/>
      <c r="G736" s="52"/>
      <c r="H736" s="5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8" x14ac:dyDescent="0.2">
      <c r="A737" s="52"/>
      <c r="B737" s="52"/>
      <c r="C737" s="52"/>
      <c r="D737" s="52"/>
      <c r="E737" s="50"/>
      <c r="F737" s="50"/>
      <c r="G737" s="52"/>
      <c r="H737" s="5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8" x14ac:dyDescent="0.2">
      <c r="A738" s="52"/>
      <c r="B738" s="52"/>
      <c r="C738" s="52"/>
      <c r="D738" s="52"/>
      <c r="E738" s="50"/>
      <c r="F738" s="50"/>
      <c r="G738" s="52"/>
      <c r="H738" s="5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8" x14ac:dyDescent="0.2">
      <c r="A739" s="52"/>
      <c r="B739" s="52"/>
      <c r="C739" s="52"/>
      <c r="D739" s="52"/>
      <c r="E739" s="50"/>
      <c r="F739" s="50"/>
      <c r="G739" s="52"/>
      <c r="H739" s="5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8" x14ac:dyDescent="0.2">
      <c r="A740" s="52"/>
      <c r="B740" s="52"/>
      <c r="C740" s="52"/>
      <c r="D740" s="52"/>
      <c r="E740" s="50"/>
      <c r="F740" s="50"/>
      <c r="G740" s="52"/>
      <c r="H740" s="5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8" x14ac:dyDescent="0.2">
      <c r="A741" s="52"/>
      <c r="B741" s="52"/>
      <c r="C741" s="52"/>
      <c r="D741" s="52"/>
      <c r="E741" s="50"/>
      <c r="F741" s="50"/>
      <c r="G741" s="52"/>
      <c r="H741" s="5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8" x14ac:dyDescent="0.2">
      <c r="A742" s="52"/>
      <c r="B742" s="52"/>
      <c r="C742" s="52"/>
      <c r="D742" s="52"/>
      <c r="E742" s="50"/>
      <c r="F742" s="50"/>
      <c r="G742" s="52"/>
      <c r="H742" s="5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8" x14ac:dyDescent="0.2">
      <c r="A743" s="52"/>
      <c r="B743" s="52"/>
      <c r="C743" s="52"/>
      <c r="D743" s="52"/>
      <c r="E743" s="50"/>
      <c r="F743" s="50"/>
      <c r="G743" s="52"/>
      <c r="H743" s="5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8" x14ac:dyDescent="0.2">
      <c r="A744" s="52"/>
      <c r="B744" s="52"/>
      <c r="C744" s="52"/>
      <c r="D744" s="52"/>
      <c r="E744" s="50"/>
      <c r="F744" s="50"/>
      <c r="G744" s="52"/>
      <c r="H744" s="5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8" x14ac:dyDescent="0.2">
      <c r="A745" s="52"/>
      <c r="B745" s="52"/>
      <c r="C745" s="52"/>
      <c r="D745" s="52"/>
      <c r="E745" s="50"/>
      <c r="F745" s="50"/>
      <c r="G745" s="52"/>
      <c r="H745" s="5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8" x14ac:dyDescent="0.2">
      <c r="A746" s="52"/>
      <c r="B746" s="52"/>
      <c r="C746" s="52"/>
      <c r="D746" s="52"/>
      <c r="E746" s="50"/>
      <c r="F746" s="50"/>
      <c r="G746" s="52"/>
      <c r="H746" s="5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8" x14ac:dyDescent="0.2">
      <c r="A747" s="52"/>
      <c r="B747" s="52"/>
      <c r="C747" s="52"/>
      <c r="D747" s="52"/>
      <c r="E747" s="50"/>
      <c r="F747" s="50"/>
      <c r="G747" s="52"/>
      <c r="H747" s="5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8" x14ac:dyDescent="0.2">
      <c r="A748" s="52"/>
      <c r="B748" s="52"/>
      <c r="C748" s="52"/>
      <c r="D748" s="52"/>
      <c r="E748" s="50"/>
      <c r="F748" s="50"/>
      <c r="G748" s="52"/>
      <c r="H748" s="5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8" x14ac:dyDescent="0.2">
      <c r="A749" s="52"/>
      <c r="B749" s="52"/>
      <c r="C749" s="52"/>
      <c r="D749" s="52"/>
      <c r="E749" s="50"/>
      <c r="F749" s="50"/>
      <c r="G749" s="52"/>
      <c r="H749" s="5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8" x14ac:dyDescent="0.2">
      <c r="A750" s="52"/>
      <c r="B750" s="52"/>
      <c r="C750" s="52"/>
      <c r="D750" s="52"/>
      <c r="E750" s="50"/>
      <c r="F750" s="50"/>
      <c r="G750" s="52"/>
      <c r="H750" s="5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8" x14ac:dyDescent="0.2">
      <c r="A751" s="52"/>
      <c r="B751" s="52"/>
      <c r="C751" s="52"/>
      <c r="D751" s="52"/>
      <c r="E751" s="50"/>
      <c r="F751" s="50"/>
      <c r="G751" s="52"/>
      <c r="H751" s="5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8" x14ac:dyDescent="0.2">
      <c r="A752" s="52"/>
      <c r="B752" s="52"/>
      <c r="C752" s="52"/>
      <c r="D752" s="52"/>
      <c r="E752" s="50"/>
      <c r="F752" s="50"/>
      <c r="G752" s="52"/>
      <c r="H752" s="5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8" x14ac:dyDescent="0.2">
      <c r="A753" s="52"/>
      <c r="B753" s="52"/>
      <c r="C753" s="52"/>
      <c r="D753" s="52"/>
      <c r="E753" s="50"/>
      <c r="F753" s="50"/>
      <c r="G753" s="52"/>
      <c r="H753" s="5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8" x14ac:dyDescent="0.2">
      <c r="A754" s="52"/>
      <c r="B754" s="52"/>
      <c r="C754" s="52"/>
      <c r="D754" s="52"/>
      <c r="E754" s="50"/>
      <c r="F754" s="50"/>
      <c r="G754" s="52"/>
      <c r="H754" s="5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8" x14ac:dyDescent="0.2">
      <c r="A755" s="52"/>
      <c r="B755" s="52"/>
      <c r="C755" s="52"/>
      <c r="D755" s="52"/>
      <c r="E755" s="50"/>
      <c r="F755" s="50"/>
      <c r="G755" s="52"/>
      <c r="H755" s="5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8" x14ac:dyDescent="0.2">
      <c r="A756" s="52"/>
      <c r="B756" s="52"/>
      <c r="C756" s="52"/>
      <c r="D756" s="52"/>
      <c r="E756" s="50"/>
      <c r="F756" s="50"/>
      <c r="G756" s="52"/>
      <c r="H756" s="5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8" x14ac:dyDescent="0.2">
      <c r="A757" s="52"/>
      <c r="B757" s="52"/>
      <c r="C757" s="52"/>
      <c r="D757" s="52"/>
      <c r="E757" s="50"/>
      <c r="F757" s="50"/>
      <c r="G757" s="52"/>
      <c r="H757" s="5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8" x14ac:dyDescent="0.2">
      <c r="A758" s="52"/>
      <c r="B758" s="52"/>
      <c r="C758" s="52"/>
      <c r="D758" s="52"/>
      <c r="E758" s="50"/>
      <c r="F758" s="50"/>
      <c r="G758" s="52"/>
      <c r="H758" s="5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8" x14ac:dyDescent="0.2">
      <c r="A759" s="52"/>
      <c r="B759" s="52"/>
      <c r="C759" s="52"/>
      <c r="D759" s="52"/>
      <c r="E759" s="50"/>
      <c r="F759" s="50"/>
      <c r="G759" s="52"/>
      <c r="H759" s="5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8" x14ac:dyDescent="0.2">
      <c r="A760" s="52"/>
      <c r="B760" s="52"/>
      <c r="C760" s="52"/>
      <c r="D760" s="52"/>
      <c r="E760" s="50"/>
      <c r="F760" s="50"/>
      <c r="G760" s="52"/>
      <c r="H760" s="5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8" x14ac:dyDescent="0.2">
      <c r="A761" s="52"/>
      <c r="B761" s="52"/>
      <c r="C761" s="52"/>
      <c r="D761" s="52"/>
      <c r="E761" s="50"/>
      <c r="F761" s="50"/>
      <c r="G761" s="52"/>
      <c r="H761" s="5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8" x14ac:dyDescent="0.2">
      <c r="A762" s="52"/>
      <c r="B762" s="52"/>
      <c r="C762" s="52"/>
      <c r="D762" s="52"/>
      <c r="E762" s="50"/>
      <c r="F762" s="50"/>
      <c r="G762" s="52"/>
      <c r="H762" s="5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8" x14ac:dyDescent="0.2">
      <c r="A763" s="52"/>
      <c r="B763" s="52"/>
      <c r="C763" s="52"/>
      <c r="D763" s="52"/>
      <c r="E763" s="50"/>
      <c r="F763" s="50"/>
      <c r="G763" s="52"/>
      <c r="H763" s="5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8" x14ac:dyDescent="0.2">
      <c r="A764" s="52"/>
      <c r="B764" s="52"/>
      <c r="C764" s="52"/>
      <c r="D764" s="52"/>
      <c r="E764" s="50"/>
      <c r="F764" s="50"/>
      <c r="G764" s="52"/>
      <c r="H764" s="5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8" x14ac:dyDescent="0.2">
      <c r="A765" s="52"/>
      <c r="B765" s="52"/>
      <c r="C765" s="52"/>
      <c r="D765" s="52"/>
      <c r="E765" s="50"/>
      <c r="F765" s="50"/>
      <c r="G765" s="52"/>
      <c r="H765" s="5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8" x14ac:dyDescent="0.2">
      <c r="A766" s="52"/>
      <c r="B766" s="52"/>
      <c r="C766" s="52"/>
      <c r="D766" s="52"/>
      <c r="E766" s="50"/>
      <c r="F766" s="50"/>
      <c r="G766" s="52"/>
      <c r="H766" s="5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8" x14ac:dyDescent="0.2">
      <c r="A767" s="52"/>
      <c r="B767" s="52"/>
      <c r="C767" s="52"/>
      <c r="D767" s="52"/>
      <c r="E767" s="50"/>
      <c r="F767" s="50"/>
      <c r="G767" s="52"/>
      <c r="H767" s="5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8" x14ac:dyDescent="0.2">
      <c r="A768" s="52"/>
      <c r="B768" s="52"/>
      <c r="C768" s="52"/>
      <c r="D768" s="52"/>
      <c r="E768" s="50"/>
      <c r="F768" s="50"/>
      <c r="G768" s="52"/>
      <c r="H768" s="5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8" x14ac:dyDescent="0.2">
      <c r="A769" s="52"/>
      <c r="B769" s="52"/>
      <c r="C769" s="52"/>
      <c r="D769" s="52"/>
      <c r="E769" s="50"/>
      <c r="F769" s="50"/>
      <c r="G769" s="52"/>
      <c r="H769" s="5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8" x14ac:dyDescent="0.2">
      <c r="A770" s="52"/>
      <c r="B770" s="52"/>
      <c r="C770" s="52"/>
      <c r="D770" s="52"/>
      <c r="E770" s="50"/>
      <c r="F770" s="50"/>
      <c r="G770" s="52"/>
      <c r="H770" s="5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8" x14ac:dyDescent="0.2">
      <c r="A771" s="52"/>
      <c r="B771" s="52"/>
      <c r="C771" s="52"/>
      <c r="D771" s="52"/>
      <c r="E771" s="50"/>
      <c r="F771" s="50"/>
      <c r="G771" s="52"/>
      <c r="H771" s="5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8" x14ac:dyDescent="0.2">
      <c r="A772" s="52"/>
      <c r="B772" s="52"/>
      <c r="C772" s="52"/>
      <c r="D772" s="52"/>
      <c r="E772" s="50"/>
      <c r="F772" s="50"/>
      <c r="G772" s="52"/>
      <c r="H772" s="5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8" x14ac:dyDescent="0.2">
      <c r="A773" s="52"/>
      <c r="B773" s="52"/>
      <c r="C773" s="52"/>
      <c r="D773" s="52"/>
      <c r="E773" s="50"/>
      <c r="F773" s="50"/>
      <c r="G773" s="52"/>
      <c r="H773" s="5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8" x14ac:dyDescent="0.2">
      <c r="A774" s="52"/>
      <c r="B774" s="52"/>
      <c r="C774" s="52"/>
      <c r="D774" s="52"/>
      <c r="E774" s="50"/>
      <c r="F774" s="50"/>
      <c r="G774" s="52"/>
      <c r="H774" s="5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8" x14ac:dyDescent="0.2">
      <c r="A775" s="52"/>
      <c r="B775" s="52"/>
      <c r="C775" s="52"/>
      <c r="D775" s="52"/>
      <c r="E775" s="50"/>
      <c r="F775" s="50"/>
      <c r="G775" s="52"/>
      <c r="H775" s="5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8" x14ac:dyDescent="0.2">
      <c r="A776" s="52"/>
      <c r="B776" s="52"/>
      <c r="C776" s="52"/>
      <c r="D776" s="52"/>
      <c r="E776" s="50"/>
      <c r="F776" s="50"/>
      <c r="G776" s="52"/>
      <c r="H776" s="5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8" x14ac:dyDescent="0.2">
      <c r="A777" s="52"/>
      <c r="B777" s="52"/>
      <c r="C777" s="52"/>
      <c r="D777" s="52"/>
      <c r="E777" s="50"/>
      <c r="F777" s="50"/>
      <c r="G777" s="52"/>
      <c r="H777" s="5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8" x14ac:dyDescent="0.2">
      <c r="A778" s="52"/>
      <c r="B778" s="52"/>
      <c r="C778" s="52"/>
      <c r="D778" s="52"/>
      <c r="E778" s="50"/>
      <c r="F778" s="50"/>
      <c r="G778" s="52"/>
      <c r="H778" s="5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8" x14ac:dyDescent="0.2">
      <c r="A779" s="52"/>
      <c r="B779" s="52"/>
      <c r="C779" s="52"/>
      <c r="D779" s="52"/>
      <c r="E779" s="50"/>
      <c r="F779" s="50"/>
      <c r="G779" s="52"/>
      <c r="H779" s="5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8" x14ac:dyDescent="0.2">
      <c r="A780" s="52"/>
      <c r="B780" s="52"/>
      <c r="C780" s="52"/>
      <c r="D780" s="52"/>
      <c r="E780" s="50"/>
      <c r="F780" s="50"/>
      <c r="G780" s="52"/>
      <c r="H780" s="5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8" x14ac:dyDescent="0.2">
      <c r="A781" s="52"/>
      <c r="B781" s="52"/>
      <c r="C781" s="52"/>
      <c r="D781" s="52"/>
      <c r="E781" s="50"/>
      <c r="F781" s="50"/>
      <c r="G781" s="52"/>
      <c r="H781" s="5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8" x14ac:dyDescent="0.2">
      <c r="A782" s="52"/>
      <c r="B782" s="52"/>
      <c r="C782" s="52"/>
      <c r="D782" s="52"/>
      <c r="E782" s="50"/>
      <c r="F782" s="50"/>
      <c r="G782" s="52"/>
      <c r="H782" s="5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8" x14ac:dyDescent="0.2">
      <c r="A783" s="52"/>
      <c r="B783" s="52"/>
      <c r="C783" s="52"/>
      <c r="D783" s="52"/>
      <c r="E783" s="50"/>
      <c r="F783" s="50"/>
      <c r="G783" s="52"/>
      <c r="H783" s="5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8" x14ac:dyDescent="0.2">
      <c r="A784" s="52"/>
      <c r="B784" s="52"/>
      <c r="C784" s="52"/>
      <c r="D784" s="52"/>
      <c r="E784" s="50"/>
      <c r="F784" s="50"/>
      <c r="G784" s="52"/>
      <c r="H784" s="5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8" x14ac:dyDescent="0.2">
      <c r="A785" s="52"/>
      <c r="B785" s="52"/>
      <c r="C785" s="52"/>
      <c r="D785" s="52"/>
      <c r="E785" s="50"/>
      <c r="F785" s="50"/>
      <c r="G785" s="52"/>
      <c r="H785" s="5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8" x14ac:dyDescent="0.2">
      <c r="A786" s="52"/>
      <c r="B786" s="52"/>
      <c r="C786" s="52"/>
      <c r="D786" s="52"/>
      <c r="E786" s="50"/>
      <c r="F786" s="50"/>
      <c r="G786" s="52"/>
      <c r="H786" s="5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8" x14ac:dyDescent="0.2">
      <c r="A787" s="52"/>
      <c r="B787" s="52"/>
      <c r="C787" s="52"/>
      <c r="D787" s="52"/>
      <c r="E787" s="50"/>
      <c r="F787" s="50"/>
      <c r="G787" s="52"/>
      <c r="H787" s="5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8" x14ac:dyDescent="0.2">
      <c r="A788" s="52"/>
      <c r="B788" s="52"/>
      <c r="C788" s="52"/>
      <c r="D788" s="52"/>
      <c r="E788" s="50"/>
      <c r="F788" s="50"/>
      <c r="G788" s="52"/>
      <c r="H788" s="5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8" x14ac:dyDescent="0.2">
      <c r="A789" s="52"/>
      <c r="B789" s="52"/>
      <c r="C789" s="52"/>
      <c r="D789" s="52"/>
      <c r="E789" s="50"/>
      <c r="F789" s="50"/>
      <c r="G789" s="52"/>
      <c r="H789" s="5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8" x14ac:dyDescent="0.2">
      <c r="A790" s="52"/>
      <c r="B790" s="52"/>
      <c r="C790" s="52"/>
      <c r="D790" s="52"/>
      <c r="E790" s="50"/>
      <c r="F790" s="50"/>
      <c r="G790" s="52"/>
      <c r="H790" s="5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8" x14ac:dyDescent="0.2">
      <c r="A791" s="52"/>
      <c r="B791" s="52"/>
      <c r="C791" s="52"/>
      <c r="D791" s="52"/>
      <c r="E791" s="50"/>
      <c r="F791" s="50"/>
      <c r="G791" s="52"/>
      <c r="H791" s="5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8" x14ac:dyDescent="0.2">
      <c r="A792" s="52"/>
      <c r="B792" s="52"/>
      <c r="C792" s="52"/>
      <c r="D792" s="52"/>
      <c r="E792" s="50"/>
      <c r="F792" s="50"/>
      <c r="G792" s="52"/>
      <c r="H792" s="5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8" x14ac:dyDescent="0.2">
      <c r="A793" s="52"/>
      <c r="B793" s="52"/>
      <c r="C793" s="52"/>
      <c r="D793" s="52"/>
      <c r="E793" s="50"/>
      <c r="F793" s="50"/>
      <c r="G793" s="52"/>
      <c r="H793" s="5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8" x14ac:dyDescent="0.2">
      <c r="A794" s="52"/>
      <c r="B794" s="52"/>
      <c r="C794" s="52"/>
      <c r="D794" s="52"/>
      <c r="E794" s="50"/>
      <c r="F794" s="50"/>
      <c r="G794" s="52"/>
      <c r="H794" s="5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8" x14ac:dyDescent="0.2">
      <c r="A795" s="52"/>
      <c r="B795" s="52"/>
      <c r="C795" s="52"/>
      <c r="D795" s="52"/>
      <c r="E795" s="50"/>
      <c r="F795" s="50"/>
      <c r="G795" s="52"/>
      <c r="H795" s="5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8" x14ac:dyDescent="0.2">
      <c r="A796" s="52"/>
      <c r="B796" s="52"/>
      <c r="C796" s="52"/>
      <c r="D796" s="52"/>
      <c r="E796" s="50"/>
      <c r="F796" s="50"/>
      <c r="G796" s="52"/>
      <c r="H796" s="5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8" x14ac:dyDescent="0.2">
      <c r="A797" s="52"/>
      <c r="B797" s="52"/>
      <c r="C797" s="52"/>
      <c r="D797" s="52"/>
      <c r="E797" s="50"/>
      <c r="F797" s="50"/>
      <c r="G797" s="52"/>
      <c r="H797" s="5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8" x14ac:dyDescent="0.2">
      <c r="A798" s="52"/>
      <c r="B798" s="52"/>
      <c r="C798" s="52"/>
      <c r="D798" s="52"/>
      <c r="E798" s="50"/>
      <c r="F798" s="50"/>
      <c r="G798" s="52"/>
      <c r="H798" s="5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8" x14ac:dyDescent="0.2">
      <c r="A799" s="52"/>
      <c r="B799" s="52"/>
      <c r="C799" s="52"/>
      <c r="D799" s="52"/>
      <c r="E799" s="50"/>
      <c r="F799" s="50"/>
      <c r="G799" s="52"/>
      <c r="H799" s="5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8" x14ac:dyDescent="0.2">
      <c r="A800" s="52"/>
      <c r="B800" s="52"/>
      <c r="C800" s="52"/>
      <c r="D800" s="52"/>
      <c r="E800" s="50"/>
      <c r="F800" s="50"/>
      <c r="G800" s="52"/>
      <c r="H800" s="5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8" x14ac:dyDescent="0.2">
      <c r="A801" s="52"/>
      <c r="B801" s="52"/>
      <c r="C801" s="52"/>
      <c r="D801" s="52"/>
      <c r="E801" s="50"/>
      <c r="F801" s="50"/>
      <c r="G801" s="52"/>
      <c r="H801" s="5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8" x14ac:dyDescent="0.2">
      <c r="A802" s="52"/>
      <c r="B802" s="52"/>
      <c r="C802" s="52"/>
      <c r="D802" s="52"/>
      <c r="E802" s="50"/>
      <c r="F802" s="50"/>
      <c r="G802" s="52"/>
      <c r="H802" s="5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8" x14ac:dyDescent="0.2">
      <c r="A803" s="52"/>
      <c r="B803" s="52"/>
      <c r="C803" s="52"/>
      <c r="D803" s="52"/>
      <c r="E803" s="50"/>
      <c r="F803" s="50"/>
      <c r="G803" s="52"/>
      <c r="H803" s="5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8" x14ac:dyDescent="0.2">
      <c r="A804" s="52"/>
      <c r="B804" s="52"/>
      <c r="C804" s="52"/>
      <c r="D804" s="52"/>
      <c r="E804" s="50"/>
      <c r="F804" s="50"/>
      <c r="G804" s="52"/>
      <c r="H804" s="5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8" x14ac:dyDescent="0.2">
      <c r="A805" s="52"/>
      <c r="B805" s="52"/>
      <c r="C805" s="52"/>
      <c r="D805" s="52"/>
      <c r="E805" s="50"/>
      <c r="F805" s="50"/>
      <c r="G805" s="52"/>
      <c r="H805" s="5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8" x14ac:dyDescent="0.2">
      <c r="A806" s="52"/>
      <c r="B806" s="52"/>
      <c r="C806" s="52"/>
      <c r="D806" s="52"/>
      <c r="E806" s="50"/>
      <c r="F806" s="50"/>
      <c r="G806" s="52"/>
      <c r="H806" s="5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8" x14ac:dyDescent="0.2">
      <c r="A807" s="52"/>
      <c r="B807" s="52"/>
      <c r="C807" s="52"/>
      <c r="D807" s="52"/>
      <c r="E807" s="50"/>
      <c r="F807" s="50"/>
      <c r="G807" s="52"/>
      <c r="H807" s="5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8" x14ac:dyDescent="0.2">
      <c r="A808" s="52"/>
      <c r="B808" s="52"/>
      <c r="C808" s="52"/>
      <c r="D808" s="52"/>
      <c r="E808" s="50"/>
      <c r="F808" s="50"/>
      <c r="G808" s="52"/>
      <c r="H808" s="5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8" x14ac:dyDescent="0.2">
      <c r="A809" s="52"/>
      <c r="B809" s="52"/>
      <c r="C809" s="52"/>
      <c r="D809" s="52"/>
      <c r="E809" s="50"/>
      <c r="F809" s="50"/>
      <c r="G809" s="52"/>
      <c r="H809" s="5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8" x14ac:dyDescent="0.2">
      <c r="A810" s="52"/>
      <c r="B810" s="52"/>
      <c r="C810" s="52"/>
      <c r="D810" s="52"/>
      <c r="E810" s="50"/>
      <c r="F810" s="50"/>
      <c r="G810" s="52"/>
      <c r="H810" s="5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8" x14ac:dyDescent="0.2">
      <c r="A811" s="52"/>
      <c r="B811" s="52"/>
      <c r="C811" s="52"/>
      <c r="D811" s="52"/>
      <c r="E811" s="50"/>
      <c r="F811" s="50"/>
      <c r="G811" s="52"/>
      <c r="H811" s="5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8" x14ac:dyDescent="0.2">
      <c r="A812" s="52"/>
      <c r="B812" s="52"/>
      <c r="C812" s="52"/>
      <c r="D812" s="52"/>
      <c r="E812" s="50"/>
      <c r="F812" s="50"/>
      <c r="G812" s="52"/>
      <c r="H812" s="5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8" x14ac:dyDescent="0.2">
      <c r="A813" s="52"/>
      <c r="B813" s="52"/>
      <c r="C813" s="52"/>
      <c r="D813" s="52"/>
      <c r="E813" s="50"/>
      <c r="F813" s="50"/>
      <c r="G813" s="52"/>
      <c r="H813" s="5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8" x14ac:dyDescent="0.2">
      <c r="A814" s="52"/>
      <c r="B814" s="52"/>
      <c r="C814" s="52"/>
      <c r="D814" s="52"/>
      <c r="E814" s="50"/>
      <c r="F814" s="50"/>
      <c r="G814" s="52"/>
      <c r="H814" s="5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8" x14ac:dyDescent="0.2">
      <c r="A815" s="52"/>
      <c r="B815" s="52"/>
      <c r="C815" s="52"/>
      <c r="D815" s="52"/>
      <c r="E815" s="50"/>
      <c r="F815" s="50"/>
      <c r="G815" s="52"/>
      <c r="H815" s="5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8" x14ac:dyDescent="0.2">
      <c r="A816" s="52"/>
      <c r="B816" s="52"/>
      <c r="C816" s="52"/>
      <c r="D816" s="52"/>
      <c r="E816" s="50"/>
      <c r="F816" s="50"/>
      <c r="G816" s="52"/>
      <c r="H816" s="5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8" x14ac:dyDescent="0.2">
      <c r="A817" s="52"/>
      <c r="B817" s="52"/>
      <c r="C817" s="52"/>
      <c r="D817" s="52"/>
      <c r="E817" s="50"/>
      <c r="F817" s="50"/>
      <c r="G817" s="52"/>
      <c r="H817" s="5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8" x14ac:dyDescent="0.2">
      <c r="A818" s="52"/>
      <c r="B818" s="52"/>
      <c r="C818" s="52"/>
      <c r="D818" s="52"/>
      <c r="E818" s="50"/>
      <c r="F818" s="50"/>
      <c r="G818" s="52"/>
      <c r="H818" s="5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8" x14ac:dyDescent="0.2">
      <c r="A819" s="52"/>
      <c r="B819" s="52"/>
      <c r="C819" s="52"/>
      <c r="D819" s="52"/>
      <c r="E819" s="50"/>
      <c r="F819" s="50"/>
      <c r="G819" s="52"/>
      <c r="H819" s="5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8" x14ac:dyDescent="0.2">
      <c r="A820" s="52"/>
      <c r="B820" s="52"/>
      <c r="C820" s="52"/>
      <c r="D820" s="52"/>
      <c r="E820" s="50"/>
      <c r="F820" s="50"/>
      <c r="G820" s="52"/>
      <c r="H820" s="5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8" x14ac:dyDescent="0.2">
      <c r="A821" s="52"/>
      <c r="B821" s="52"/>
      <c r="C821" s="52"/>
      <c r="D821" s="52"/>
      <c r="E821" s="50"/>
      <c r="F821" s="50"/>
      <c r="G821" s="52"/>
      <c r="H821" s="5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8" x14ac:dyDescent="0.2">
      <c r="A822" s="52"/>
      <c r="B822" s="52"/>
      <c r="C822" s="52"/>
      <c r="D822" s="52"/>
      <c r="E822" s="50"/>
      <c r="F822" s="50"/>
      <c r="G822" s="52"/>
      <c r="H822" s="5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8" x14ac:dyDescent="0.2">
      <c r="A823" s="52"/>
      <c r="B823" s="52"/>
      <c r="C823" s="52"/>
      <c r="D823" s="52"/>
      <c r="E823" s="50"/>
      <c r="F823" s="50"/>
      <c r="G823" s="52"/>
      <c r="H823" s="5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8" x14ac:dyDescent="0.2">
      <c r="A824" s="52"/>
      <c r="B824" s="52"/>
      <c r="C824" s="52"/>
      <c r="D824" s="52"/>
      <c r="E824" s="50"/>
      <c r="F824" s="50"/>
      <c r="G824" s="52"/>
      <c r="H824" s="5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8" x14ac:dyDescent="0.2">
      <c r="A825" s="52"/>
      <c r="B825" s="52"/>
      <c r="C825" s="52"/>
      <c r="D825" s="52"/>
      <c r="E825" s="50"/>
      <c r="F825" s="50"/>
      <c r="G825" s="52"/>
      <c r="H825" s="5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8" x14ac:dyDescent="0.2">
      <c r="A826" s="52"/>
      <c r="B826" s="52"/>
      <c r="C826" s="52"/>
      <c r="D826" s="52"/>
      <c r="E826" s="50"/>
      <c r="F826" s="50"/>
      <c r="G826" s="52"/>
      <c r="H826" s="5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8" x14ac:dyDescent="0.2">
      <c r="A827" s="52"/>
      <c r="B827" s="52"/>
      <c r="C827" s="52"/>
      <c r="D827" s="52"/>
      <c r="E827" s="50"/>
      <c r="F827" s="50"/>
      <c r="G827" s="52"/>
      <c r="H827" s="5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8" x14ac:dyDescent="0.2">
      <c r="A828" s="52"/>
      <c r="B828" s="52"/>
      <c r="C828" s="52"/>
      <c r="D828" s="52"/>
      <c r="E828" s="50"/>
      <c r="F828" s="50"/>
      <c r="G828" s="52"/>
      <c r="H828" s="5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8" x14ac:dyDescent="0.2">
      <c r="A829" s="52"/>
      <c r="B829" s="52"/>
      <c r="C829" s="52"/>
      <c r="D829" s="52"/>
      <c r="E829" s="50"/>
      <c r="F829" s="50"/>
      <c r="G829" s="52"/>
      <c r="H829" s="5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8" x14ac:dyDescent="0.2">
      <c r="A830" s="52"/>
      <c r="B830" s="52"/>
      <c r="C830" s="52"/>
      <c r="D830" s="52"/>
      <c r="E830" s="50"/>
      <c r="F830" s="50"/>
      <c r="G830" s="52"/>
      <c r="H830" s="5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8" x14ac:dyDescent="0.2">
      <c r="A831" s="52"/>
      <c r="B831" s="52"/>
      <c r="C831" s="52"/>
      <c r="D831" s="52"/>
      <c r="E831" s="50"/>
      <c r="F831" s="50"/>
      <c r="G831" s="52"/>
      <c r="H831" s="5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8" x14ac:dyDescent="0.2">
      <c r="A832" s="52"/>
      <c r="B832" s="52"/>
      <c r="C832" s="52"/>
      <c r="D832" s="52"/>
      <c r="E832" s="50"/>
      <c r="F832" s="50"/>
      <c r="G832" s="52"/>
      <c r="H832" s="5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8" x14ac:dyDescent="0.2">
      <c r="A833" s="52"/>
      <c r="B833" s="52"/>
      <c r="C833" s="52"/>
      <c r="D833" s="52"/>
      <c r="E833" s="50"/>
      <c r="F833" s="50"/>
      <c r="G833" s="52"/>
      <c r="H833" s="5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8" x14ac:dyDescent="0.2">
      <c r="A834" s="52"/>
      <c r="B834" s="52"/>
      <c r="C834" s="52"/>
      <c r="D834" s="52"/>
      <c r="E834" s="50"/>
      <c r="F834" s="50"/>
      <c r="G834" s="52"/>
      <c r="H834" s="5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8" x14ac:dyDescent="0.2">
      <c r="A835" s="52"/>
      <c r="B835" s="52"/>
      <c r="C835" s="52"/>
      <c r="D835" s="52"/>
      <c r="E835" s="50"/>
      <c r="F835" s="50"/>
      <c r="G835" s="52"/>
      <c r="H835" s="5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8" x14ac:dyDescent="0.2">
      <c r="A836" s="52"/>
      <c r="B836" s="52"/>
      <c r="C836" s="52"/>
      <c r="D836" s="52"/>
      <c r="E836" s="50"/>
      <c r="F836" s="50"/>
      <c r="G836" s="52"/>
      <c r="H836" s="5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8" x14ac:dyDescent="0.2">
      <c r="A837" s="52"/>
      <c r="B837" s="52"/>
      <c r="C837" s="52"/>
      <c r="D837" s="52"/>
      <c r="E837" s="50"/>
      <c r="F837" s="50"/>
      <c r="G837" s="52"/>
      <c r="H837" s="5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8" x14ac:dyDescent="0.2">
      <c r="A838" s="52"/>
      <c r="B838" s="52"/>
      <c r="C838" s="52"/>
      <c r="D838" s="52"/>
      <c r="E838" s="50"/>
      <c r="F838" s="50"/>
      <c r="G838" s="52"/>
      <c r="H838" s="5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8" x14ac:dyDescent="0.2">
      <c r="A839" s="52"/>
      <c r="B839" s="52"/>
      <c r="C839" s="52"/>
      <c r="D839" s="52"/>
      <c r="E839" s="50"/>
      <c r="F839" s="50"/>
      <c r="G839" s="52"/>
      <c r="H839" s="5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8" x14ac:dyDescent="0.2">
      <c r="A840" s="52"/>
      <c r="B840" s="52"/>
      <c r="C840" s="52"/>
      <c r="D840" s="52"/>
      <c r="E840" s="50"/>
      <c r="F840" s="50"/>
      <c r="G840" s="52"/>
      <c r="H840" s="5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8" x14ac:dyDescent="0.2">
      <c r="A841" s="52"/>
      <c r="B841" s="52"/>
      <c r="C841" s="52"/>
      <c r="D841" s="52"/>
      <c r="E841" s="50"/>
      <c r="F841" s="50"/>
      <c r="G841" s="52"/>
      <c r="H841" s="5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8" x14ac:dyDescent="0.2">
      <c r="A842" s="52"/>
      <c r="B842" s="52"/>
      <c r="C842" s="52"/>
      <c r="D842" s="52"/>
      <c r="E842" s="50"/>
      <c r="F842" s="50"/>
      <c r="G842" s="52"/>
      <c r="H842" s="5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8" x14ac:dyDescent="0.2">
      <c r="A843" s="52"/>
      <c r="B843" s="52"/>
      <c r="C843" s="52"/>
      <c r="D843" s="52"/>
      <c r="E843" s="50"/>
      <c r="F843" s="50"/>
      <c r="G843" s="52"/>
      <c r="H843" s="5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8" x14ac:dyDescent="0.2">
      <c r="A844" s="52"/>
      <c r="B844" s="52"/>
      <c r="C844" s="52"/>
      <c r="D844" s="52"/>
      <c r="E844" s="50"/>
      <c r="F844" s="50"/>
      <c r="G844" s="52"/>
      <c r="H844" s="5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8" x14ac:dyDescent="0.2">
      <c r="A845" s="52"/>
      <c r="B845" s="52"/>
      <c r="C845" s="52"/>
      <c r="D845" s="52"/>
      <c r="E845" s="50"/>
      <c r="F845" s="50"/>
      <c r="G845" s="52"/>
      <c r="H845" s="5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8" x14ac:dyDescent="0.2">
      <c r="A846" s="52"/>
      <c r="B846" s="52"/>
      <c r="C846" s="52"/>
      <c r="D846" s="52"/>
      <c r="E846" s="50"/>
      <c r="F846" s="50"/>
      <c r="G846" s="52"/>
      <c r="H846" s="5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8" x14ac:dyDescent="0.2">
      <c r="A847" s="52"/>
      <c r="B847" s="52"/>
      <c r="C847" s="52"/>
      <c r="D847" s="52"/>
      <c r="E847" s="50"/>
      <c r="F847" s="50"/>
      <c r="G847" s="52"/>
      <c r="H847" s="5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8" x14ac:dyDescent="0.2">
      <c r="A848" s="52"/>
      <c r="B848" s="52"/>
      <c r="C848" s="52"/>
      <c r="D848" s="52"/>
      <c r="E848" s="50"/>
      <c r="F848" s="50"/>
      <c r="G848" s="52"/>
      <c r="H848" s="5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8" x14ac:dyDescent="0.2">
      <c r="A849" s="52"/>
      <c r="B849" s="52"/>
      <c r="C849" s="52"/>
      <c r="D849" s="52"/>
      <c r="E849" s="50"/>
      <c r="F849" s="50"/>
      <c r="G849" s="52"/>
      <c r="H849" s="5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8" x14ac:dyDescent="0.2">
      <c r="A850" s="52"/>
      <c r="B850" s="52"/>
      <c r="C850" s="52"/>
      <c r="D850" s="52"/>
      <c r="E850" s="50"/>
      <c r="F850" s="50"/>
      <c r="G850" s="52"/>
      <c r="H850" s="5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8" x14ac:dyDescent="0.2">
      <c r="A851" s="52"/>
      <c r="B851" s="52"/>
      <c r="C851" s="52"/>
      <c r="D851" s="52"/>
      <c r="E851" s="50"/>
      <c r="F851" s="50"/>
      <c r="G851" s="52"/>
      <c r="H851" s="5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8" x14ac:dyDescent="0.2">
      <c r="A852" s="52"/>
      <c r="B852" s="52"/>
      <c r="C852" s="52"/>
      <c r="D852" s="52"/>
      <c r="E852" s="50"/>
      <c r="F852" s="50"/>
      <c r="G852" s="52"/>
      <c r="H852" s="5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8" x14ac:dyDescent="0.2">
      <c r="A853" s="52"/>
      <c r="B853" s="52"/>
      <c r="C853" s="52"/>
      <c r="D853" s="52"/>
      <c r="E853" s="50"/>
      <c r="F853" s="50"/>
      <c r="G853" s="52"/>
      <c r="H853" s="5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8" x14ac:dyDescent="0.2">
      <c r="A854" s="52"/>
      <c r="B854" s="52"/>
      <c r="C854" s="52"/>
      <c r="D854" s="52"/>
      <c r="E854" s="50"/>
      <c r="F854" s="50"/>
      <c r="G854" s="52"/>
      <c r="H854" s="5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8" x14ac:dyDescent="0.2">
      <c r="A855" s="52"/>
      <c r="B855" s="52"/>
      <c r="C855" s="52"/>
      <c r="D855" s="52"/>
      <c r="E855" s="50"/>
      <c r="F855" s="50"/>
      <c r="G855" s="52"/>
      <c r="H855" s="5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8" x14ac:dyDescent="0.2">
      <c r="A856" s="52"/>
      <c r="B856" s="52"/>
      <c r="C856" s="52"/>
      <c r="D856" s="52"/>
      <c r="E856" s="50"/>
      <c r="F856" s="50"/>
      <c r="G856" s="52"/>
      <c r="H856" s="5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8" x14ac:dyDescent="0.2">
      <c r="A857" s="52"/>
      <c r="B857" s="52"/>
      <c r="C857" s="52"/>
      <c r="D857" s="52"/>
      <c r="E857" s="50"/>
      <c r="F857" s="50"/>
      <c r="G857" s="52"/>
      <c r="H857" s="5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8" x14ac:dyDescent="0.2">
      <c r="A858" s="52"/>
      <c r="B858" s="52"/>
      <c r="C858" s="52"/>
      <c r="D858" s="52"/>
      <c r="E858" s="50"/>
      <c r="F858" s="50"/>
      <c r="G858" s="52"/>
      <c r="H858" s="5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8" x14ac:dyDescent="0.2">
      <c r="A859" s="52"/>
      <c r="B859" s="52"/>
      <c r="C859" s="52"/>
      <c r="D859" s="52"/>
      <c r="E859" s="50"/>
      <c r="F859" s="50"/>
      <c r="G859" s="52"/>
      <c r="H859" s="5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8" x14ac:dyDescent="0.2">
      <c r="A860" s="52"/>
      <c r="B860" s="52"/>
      <c r="C860" s="52"/>
      <c r="D860" s="52"/>
      <c r="E860" s="50"/>
      <c r="F860" s="50"/>
      <c r="G860" s="52"/>
      <c r="H860" s="5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8" x14ac:dyDescent="0.2">
      <c r="A861" s="52"/>
      <c r="B861" s="52"/>
      <c r="C861" s="52"/>
      <c r="D861" s="52"/>
      <c r="E861" s="50"/>
      <c r="F861" s="50"/>
      <c r="G861" s="52"/>
      <c r="H861" s="5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8" x14ac:dyDescent="0.2">
      <c r="A862" s="52"/>
      <c r="B862" s="52"/>
      <c r="C862" s="52"/>
      <c r="D862" s="52"/>
      <c r="E862" s="50"/>
      <c r="F862" s="50"/>
      <c r="G862" s="52"/>
      <c r="H862" s="5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8" x14ac:dyDescent="0.2">
      <c r="A863" s="52"/>
      <c r="B863" s="52"/>
      <c r="C863" s="52"/>
      <c r="D863" s="52"/>
      <c r="E863" s="50"/>
      <c r="F863" s="50"/>
      <c r="G863" s="52"/>
      <c r="H863" s="5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8" x14ac:dyDescent="0.2">
      <c r="A864" s="52"/>
      <c r="B864" s="52"/>
      <c r="C864" s="52"/>
      <c r="D864" s="52"/>
      <c r="E864" s="50"/>
      <c r="F864" s="50"/>
      <c r="G864" s="52"/>
      <c r="H864" s="5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8" x14ac:dyDescent="0.2">
      <c r="A865" s="52"/>
      <c r="B865" s="52"/>
      <c r="C865" s="52"/>
      <c r="D865" s="52"/>
      <c r="E865" s="50"/>
      <c r="F865" s="50"/>
      <c r="G865" s="52"/>
      <c r="H865" s="5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8" x14ac:dyDescent="0.2">
      <c r="A866" s="52"/>
      <c r="B866" s="52"/>
      <c r="C866" s="52"/>
      <c r="D866" s="52"/>
      <c r="E866" s="50"/>
      <c r="F866" s="50"/>
      <c r="G866" s="52"/>
      <c r="H866" s="5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8" x14ac:dyDescent="0.2">
      <c r="A867" s="52"/>
      <c r="B867" s="52"/>
      <c r="C867" s="52"/>
      <c r="D867" s="52"/>
      <c r="E867" s="50"/>
      <c r="F867" s="50"/>
      <c r="G867" s="52"/>
      <c r="H867" s="5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8" x14ac:dyDescent="0.2">
      <c r="A868" s="52"/>
      <c r="B868" s="52"/>
      <c r="C868" s="52"/>
      <c r="D868" s="52"/>
      <c r="E868" s="50"/>
      <c r="F868" s="50"/>
      <c r="G868" s="52"/>
      <c r="H868" s="5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8" x14ac:dyDescent="0.2">
      <c r="A869" s="52"/>
      <c r="B869" s="52"/>
      <c r="C869" s="52"/>
      <c r="D869" s="52"/>
      <c r="E869" s="50"/>
      <c r="F869" s="50"/>
      <c r="G869" s="52"/>
      <c r="H869" s="5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mergeCells count="44">
    <mergeCell ref="G6:I6"/>
    <mergeCell ref="J6:K6"/>
    <mergeCell ref="A12:K12"/>
    <mergeCell ref="J13:K13"/>
    <mergeCell ref="A19:K24"/>
    <mergeCell ref="D13:F13"/>
    <mergeCell ref="D14:F14"/>
    <mergeCell ref="D15:F15"/>
    <mergeCell ref="D16:F16"/>
    <mergeCell ref="D17:F17"/>
    <mergeCell ref="D18:F18"/>
    <mergeCell ref="B17:C17"/>
    <mergeCell ref="B18:C18"/>
    <mergeCell ref="A7:K7"/>
    <mergeCell ref="A8:K8"/>
    <mergeCell ref="A9:K9"/>
    <mergeCell ref="A10:K10"/>
    <mergeCell ref="A11:K11"/>
    <mergeCell ref="B35:D35"/>
    <mergeCell ref="B36:D36"/>
    <mergeCell ref="B30:D30"/>
    <mergeCell ref="F30:H30"/>
    <mergeCell ref="B31:D31"/>
    <mergeCell ref="F31:I31"/>
    <mergeCell ref="B32:D32"/>
    <mergeCell ref="F32:H32"/>
    <mergeCell ref="B34:D34"/>
    <mergeCell ref="B28:I28"/>
    <mergeCell ref="B15:C15"/>
    <mergeCell ref="B13:C13"/>
    <mergeCell ref="B14:C14"/>
    <mergeCell ref="B16:C16"/>
    <mergeCell ref="A6:C6"/>
    <mergeCell ref="A1:K1"/>
    <mergeCell ref="A4:C4"/>
    <mergeCell ref="D4:K4"/>
    <mergeCell ref="A5:C5"/>
    <mergeCell ref="A2:K2"/>
    <mergeCell ref="A3:C3"/>
    <mergeCell ref="D3:K3"/>
    <mergeCell ref="D5:F5"/>
    <mergeCell ref="G5:I5"/>
    <mergeCell ref="J5:K5"/>
    <mergeCell ref="D6:F6"/>
  </mergeCells>
  <pageMargins left="0.7" right="0.7" top="0.75" bottom="1.0720833333333333" header="0.3" footer="0.3"/>
  <pageSetup scale="62" orientation="portrait" r:id="rId1"/>
  <headerFooter>
    <oddFooter>&amp;C&amp;G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144DF500-4C82-4639-A427-360F04BCDE0E}">
          <x14:formula1>
            <xm:f>Hoja1!$E$3:$E$4</xm:f>
          </x14:formula1>
          <xm:sqref>A9:K9</xm:sqref>
        </x14:dataValidation>
        <x14:dataValidation type="list" allowBlank="1" showInputMessage="1" showErrorMessage="1" xr:uid="{00858E39-7272-4E6B-BE27-0AC6D8E9E4A2}">
          <x14:formula1>
            <xm:f>Hoja1!$C$3:$C$6</xm:f>
          </x14:formula1>
          <xm:sqref>A10:K10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1A81-A19F-4A6A-96CF-6AA0A3AFEB25}">
  <dimension ref="A1:AA1004"/>
  <sheetViews>
    <sheetView tabSelected="1" view="pageLayout" zoomScaleNormal="100" workbookViewId="0">
      <selection activeCell="F56" sqref="F56"/>
    </sheetView>
  </sheetViews>
  <sheetFormatPr baseColWidth="10" defaultColWidth="14.42578125" defaultRowHeight="14.25" x14ac:dyDescent="0.2"/>
  <cols>
    <col min="1" max="1" width="8" style="1" customWidth="1"/>
    <col min="2" max="2" width="14.140625" style="1" customWidth="1"/>
    <col min="3" max="3" width="14" style="1" customWidth="1"/>
    <col min="4" max="4" width="12.5703125" style="1" customWidth="1"/>
    <col min="5" max="5" width="10" style="1" customWidth="1"/>
    <col min="6" max="6" width="7.28515625" style="1" customWidth="1"/>
    <col min="7" max="7" width="18.28515625" style="1" customWidth="1"/>
    <col min="8" max="8" width="18.5703125" style="1" customWidth="1"/>
    <col min="9" max="9" width="11.42578125" style="1" customWidth="1"/>
    <col min="10" max="16384" width="14.42578125" style="1"/>
  </cols>
  <sheetData>
    <row r="1" spans="1:27" ht="76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27" ht="15" customHeight="1" x14ac:dyDescent="0.2">
      <c r="A2" s="382" t="s">
        <v>187</v>
      </c>
      <c r="B2" s="383"/>
      <c r="C2" s="383"/>
      <c r="D2" s="383"/>
      <c r="E2" s="383"/>
      <c r="F2" s="383"/>
      <c r="G2" s="383"/>
      <c r="H2" s="383"/>
      <c r="I2" s="383"/>
      <c r="J2" s="383"/>
      <c r="K2" s="384"/>
    </row>
    <row r="3" spans="1:27" ht="15" customHeight="1" x14ac:dyDescent="0.2">
      <c r="A3" s="379" t="s">
        <v>185</v>
      </c>
      <c r="B3" s="380"/>
      <c r="C3" s="381"/>
      <c r="D3" s="283" t="s">
        <v>186</v>
      </c>
      <c r="E3" s="284"/>
      <c r="F3" s="284"/>
      <c r="G3" s="284"/>
      <c r="H3" s="284"/>
      <c r="I3" s="284"/>
      <c r="J3" s="284"/>
      <c r="K3" s="285"/>
    </row>
    <row r="4" spans="1:27" ht="15" customHeight="1" x14ac:dyDescent="0.2">
      <c r="A4" s="379" t="s">
        <v>181</v>
      </c>
      <c r="B4" s="380"/>
      <c r="C4" s="381"/>
      <c r="D4" s="283" t="s">
        <v>229</v>
      </c>
      <c r="E4" s="284"/>
      <c r="F4" s="284"/>
      <c r="G4" s="284"/>
      <c r="H4" s="284"/>
      <c r="I4" s="284"/>
      <c r="J4" s="284"/>
      <c r="K4" s="285"/>
    </row>
    <row r="5" spans="1:27" ht="15" customHeight="1" x14ac:dyDescent="0.2">
      <c r="A5" s="379" t="s">
        <v>182</v>
      </c>
      <c r="B5" s="380"/>
      <c r="C5" s="381"/>
      <c r="D5" s="379" t="s">
        <v>183</v>
      </c>
      <c r="E5" s="380"/>
      <c r="F5" s="381"/>
      <c r="G5" s="379" t="s">
        <v>184</v>
      </c>
      <c r="H5" s="380"/>
      <c r="I5" s="381"/>
      <c r="J5" s="379" t="s">
        <v>231</v>
      </c>
      <c r="K5" s="381"/>
    </row>
    <row r="6" spans="1:27" ht="15.75" customHeight="1" x14ac:dyDescent="0.2">
      <c r="A6" s="385">
        <v>46206</v>
      </c>
      <c r="B6" s="386"/>
      <c r="C6" s="387"/>
      <c r="D6" s="391" t="s">
        <v>227</v>
      </c>
      <c r="E6" s="392"/>
      <c r="F6" s="393"/>
      <c r="G6" s="388">
        <v>5</v>
      </c>
      <c r="H6" s="390"/>
      <c r="I6" s="389"/>
      <c r="J6" s="388" t="s">
        <v>230</v>
      </c>
      <c r="K6" s="389"/>
    </row>
    <row r="7" spans="1:27" ht="15" customHeight="1" x14ac:dyDescent="0.2">
      <c r="A7" s="257" t="s">
        <v>127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</row>
    <row r="8" spans="1:27" ht="15" customHeight="1" x14ac:dyDescent="0.2">
      <c r="A8" s="138" t="s">
        <v>128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</row>
    <row r="9" spans="1:27" ht="15" customHeight="1" x14ac:dyDescent="0.2">
      <c r="A9" s="246" t="str">
        <f>'Portada Ev. Final'!A10</f>
        <v>INFORME DE EVALUACIÓN FINAL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27" ht="15" customHeight="1" x14ac:dyDescent="0.2">
      <c r="A10" s="141" t="str">
        <f>'Portada Ev. Final'!A11</f>
        <v>Modo de selección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3"/>
    </row>
    <row r="11" spans="1:27" ht="15" customHeight="1" x14ac:dyDescent="0.2">
      <c r="A11" s="141" t="str">
        <f>'Portada Ev. Final'!A12</f>
        <v>No. proceso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27" ht="35.25" customHeight="1" x14ac:dyDescent="0.2">
      <c r="A12" s="369" t="s">
        <v>77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75" customHeight="1" x14ac:dyDescent="0.2">
      <c r="A13" s="106" t="s">
        <v>107</v>
      </c>
      <c r="B13" s="144" t="s">
        <v>108</v>
      </c>
      <c r="C13" s="144"/>
      <c r="D13" s="373" t="s">
        <v>120</v>
      </c>
      <c r="E13" s="374"/>
      <c r="F13" s="375"/>
      <c r="G13" s="106" t="s">
        <v>78</v>
      </c>
      <c r="H13" s="106" t="s">
        <v>79</v>
      </c>
      <c r="I13" s="106" t="s">
        <v>80</v>
      </c>
      <c r="J13" s="371" t="s">
        <v>121</v>
      </c>
      <c r="K13" s="37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A14" s="78">
        <v>1</v>
      </c>
      <c r="B14" s="124"/>
      <c r="C14" s="124"/>
      <c r="D14" s="152"/>
      <c r="E14" s="153"/>
      <c r="F14" s="154"/>
      <c r="G14" s="72"/>
      <c r="H14" s="72"/>
      <c r="I14" s="72"/>
      <c r="J14" s="138"/>
      <c r="K14" s="13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78">
        <f t="shared" ref="A15:A18" si="0">A14+1</f>
        <v>2</v>
      </c>
      <c r="B15" s="124"/>
      <c r="C15" s="124"/>
      <c r="D15" s="152"/>
      <c r="E15" s="153"/>
      <c r="F15" s="154"/>
      <c r="G15" s="72"/>
      <c r="H15" s="72"/>
      <c r="I15" s="72"/>
      <c r="J15" s="138"/>
      <c r="K15" s="13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78">
        <f t="shared" si="0"/>
        <v>3</v>
      </c>
      <c r="B16" s="124"/>
      <c r="C16" s="124"/>
      <c r="D16" s="152"/>
      <c r="E16" s="153"/>
      <c r="F16" s="154"/>
      <c r="G16" s="72"/>
      <c r="H16" s="72"/>
      <c r="I16" s="72"/>
      <c r="J16" s="138"/>
      <c r="K16" s="13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78">
        <f t="shared" si="0"/>
        <v>4</v>
      </c>
      <c r="B17" s="124"/>
      <c r="C17" s="124"/>
      <c r="D17" s="152"/>
      <c r="E17" s="153"/>
      <c r="F17" s="154"/>
      <c r="G17" s="72"/>
      <c r="H17" s="72"/>
      <c r="I17" s="72"/>
      <c r="J17" s="138"/>
      <c r="K17" s="13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78">
        <f t="shared" si="0"/>
        <v>5</v>
      </c>
      <c r="B18" s="124"/>
      <c r="C18" s="124"/>
      <c r="D18" s="152"/>
      <c r="E18" s="153"/>
      <c r="F18" s="154"/>
      <c r="G18" s="72"/>
      <c r="H18" s="72"/>
      <c r="I18" s="72"/>
      <c r="J18" s="138"/>
      <c r="K18" s="13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146" t="s">
        <v>228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4.75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48"/>
      <c r="B25" s="48"/>
      <c r="C25" s="48"/>
      <c r="D25" s="48"/>
      <c r="E25" s="48"/>
      <c r="F25" s="48"/>
      <c r="G25" s="48"/>
      <c r="H25" s="48"/>
      <c r="I25" s="4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48"/>
      <c r="B26" s="48"/>
      <c r="C26" s="48"/>
      <c r="D26" s="48"/>
      <c r="E26" s="48"/>
      <c r="F26" s="48"/>
      <c r="G26" s="48"/>
      <c r="H26" s="48"/>
      <c r="I26" s="4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48"/>
      <c r="B27" s="48"/>
      <c r="C27" s="48"/>
      <c r="D27" s="48"/>
      <c r="E27" s="48"/>
      <c r="F27" s="48"/>
      <c r="G27" s="48"/>
      <c r="H27" s="48"/>
      <c r="I27" s="4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56"/>
      <c r="B28" s="123" t="s">
        <v>122</v>
      </c>
      <c r="C28" s="123"/>
      <c r="D28" s="123"/>
      <c r="E28" s="123"/>
      <c r="F28" s="123"/>
      <c r="G28" s="123"/>
      <c r="H28" s="123"/>
      <c r="I28" s="12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109"/>
      <c r="B29" s="109"/>
      <c r="C29" s="48"/>
      <c r="D29" s="110"/>
      <c r="E29" s="110"/>
      <c r="F29" s="110"/>
      <c r="G29" s="109"/>
      <c r="H29" s="10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A30" s="114"/>
      <c r="B30" s="130"/>
      <c r="C30" s="131"/>
      <c r="D30" s="131"/>
      <c r="E30" s="112"/>
      <c r="F30" s="130"/>
      <c r="G30" s="131"/>
      <c r="H30" s="13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1.5" customHeight="1" x14ac:dyDescent="0.2">
      <c r="A31" s="115"/>
      <c r="B31" s="132" t="str">
        <f>'Portada Ev. Final'!A22</f>
        <v>Nombre jurídico</v>
      </c>
      <c r="C31" s="133"/>
      <c r="D31" s="133"/>
      <c r="E31" s="112"/>
      <c r="F31" s="134" t="str">
        <f>'Portada Ev. Final'!A23</f>
        <v>Nombre técnico</v>
      </c>
      <c r="G31" s="134"/>
      <c r="H31" s="134"/>
      <c r="I31" s="13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115"/>
      <c r="B32" s="135" t="str">
        <f>'Portada Ev. Final'!E22</f>
        <v>Rol jurídico</v>
      </c>
      <c r="C32" s="131"/>
      <c r="D32" s="131"/>
      <c r="E32" s="112"/>
      <c r="F32" s="135" t="str">
        <f>'Portada Ev. Final'!E23</f>
        <v>Rol técnico</v>
      </c>
      <c r="G32" s="131"/>
      <c r="H32" s="1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116"/>
      <c r="B33" s="112"/>
      <c r="C33" s="112"/>
      <c r="D33" s="111"/>
      <c r="E33" s="113"/>
      <c r="F33" s="111"/>
      <c r="G33" s="113"/>
      <c r="H33" s="1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114"/>
      <c r="B34" s="130"/>
      <c r="C34" s="131"/>
      <c r="D34" s="131"/>
      <c r="E34" s="113"/>
      <c r="F34" s="111"/>
      <c r="G34" s="113"/>
      <c r="H34" s="1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115"/>
      <c r="B35" s="132" t="str">
        <f>'Portada Ev. Final'!A24</f>
        <v>Nombre financiero</v>
      </c>
      <c r="C35" s="133"/>
      <c r="D35" s="133"/>
      <c r="E35" s="113"/>
      <c r="F35" s="111"/>
      <c r="G35" s="113"/>
      <c r="H35" s="1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115"/>
      <c r="B36" s="135" t="str">
        <f>'Portada Ev. Final'!E24</f>
        <v>Rol financiero</v>
      </c>
      <c r="C36" s="131"/>
      <c r="D36" s="131"/>
      <c r="E36" s="113"/>
      <c r="F36" s="111"/>
      <c r="G36" s="113"/>
      <c r="H36" s="1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2"/>
      <c r="B37" s="2"/>
      <c r="C37" s="2"/>
      <c r="D37" s="56"/>
      <c r="E37" s="56"/>
      <c r="F37" s="109"/>
      <c r="G37" s="56"/>
      <c r="H37" s="10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2"/>
      <c r="B38" s="2"/>
      <c r="C38" s="2"/>
      <c r="D38" s="109"/>
      <c r="E38" s="56"/>
      <c r="F38" s="109"/>
      <c r="G38" s="56"/>
      <c r="H38" s="10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2"/>
      <c r="B39" s="2"/>
      <c r="C39" s="2"/>
      <c r="D39" s="56"/>
      <c r="E39" s="48"/>
      <c r="F39" s="48"/>
      <c r="G39" s="109"/>
      <c r="H39" s="10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56"/>
      <c r="B40" s="56"/>
      <c r="C40" s="56"/>
      <c r="D40" s="109"/>
      <c r="E40" s="48"/>
      <c r="F40" s="48"/>
      <c r="G40" s="109"/>
      <c r="H40" s="10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56"/>
      <c r="B41" s="56"/>
      <c r="C41" s="56"/>
      <c r="D41" s="56"/>
      <c r="E41" s="93"/>
      <c r="F41" s="93"/>
      <c r="G41" s="109"/>
      <c r="H41" s="10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109"/>
      <c r="B42" s="109"/>
      <c r="C42" s="109"/>
      <c r="D42" s="109"/>
      <c r="E42" s="48"/>
      <c r="F42" s="48"/>
      <c r="G42" s="109"/>
      <c r="H42" s="10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109"/>
      <c r="B43" s="109"/>
      <c r="C43" s="109"/>
      <c r="D43" s="109"/>
      <c r="E43" s="48"/>
      <c r="F43" s="48"/>
      <c r="G43" s="109"/>
      <c r="H43" s="10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109"/>
      <c r="B44" s="109"/>
      <c r="C44" s="109"/>
      <c r="D44" s="109"/>
      <c r="E44" s="48"/>
      <c r="F44" s="48"/>
      <c r="G44" s="109"/>
      <c r="H44" s="10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109"/>
      <c r="B45" s="109"/>
      <c r="C45" s="109"/>
      <c r="D45" s="109"/>
      <c r="E45" s="48"/>
      <c r="F45" s="48"/>
      <c r="G45" s="109"/>
      <c r="H45" s="10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109"/>
      <c r="B46" s="109"/>
      <c r="C46" s="109"/>
      <c r="D46" s="109"/>
      <c r="E46" s="48"/>
      <c r="F46" s="48"/>
      <c r="G46" s="109"/>
      <c r="H46" s="10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109"/>
      <c r="B47" s="109"/>
      <c r="C47" s="109"/>
      <c r="D47" s="109"/>
      <c r="E47" s="48"/>
      <c r="F47" s="48"/>
      <c r="G47" s="109"/>
      <c r="H47" s="10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109"/>
      <c r="B48" s="109"/>
      <c r="C48" s="109"/>
      <c r="D48" s="109"/>
      <c r="E48" s="48"/>
      <c r="F48" s="48"/>
      <c r="G48" s="109"/>
      <c r="H48" s="10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109"/>
      <c r="B49" s="109"/>
      <c r="C49" s="109"/>
      <c r="D49" s="109"/>
      <c r="E49" s="110"/>
      <c r="F49" s="110"/>
      <c r="G49" s="109"/>
      <c r="H49" s="10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109"/>
      <c r="B50" s="109"/>
      <c r="C50" s="109"/>
      <c r="D50" s="109"/>
      <c r="E50" s="110"/>
      <c r="F50" s="110"/>
      <c r="G50" s="109"/>
      <c r="H50" s="10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109"/>
      <c r="B51" s="109"/>
      <c r="C51" s="109"/>
      <c r="D51" s="109"/>
      <c r="E51" s="48"/>
      <c r="F51" s="48"/>
      <c r="G51" s="109"/>
      <c r="H51" s="10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109"/>
      <c r="B52" s="109"/>
      <c r="C52" s="109"/>
      <c r="D52" s="109"/>
      <c r="E52" s="48"/>
      <c r="F52" s="48"/>
      <c r="G52" s="109"/>
      <c r="H52" s="109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109"/>
      <c r="B53" s="109"/>
      <c r="C53" s="109"/>
      <c r="D53" s="109"/>
      <c r="E53" s="48"/>
      <c r="F53" s="48"/>
      <c r="G53" s="109"/>
      <c r="H53" s="109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109"/>
      <c r="B54" s="109"/>
      <c r="C54" s="109"/>
      <c r="D54" s="109"/>
      <c r="E54" s="48"/>
      <c r="F54" s="48"/>
      <c r="G54" s="109"/>
      <c r="H54" s="109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109"/>
      <c r="B55" s="109"/>
      <c r="C55" s="109"/>
      <c r="D55" s="109"/>
      <c r="E55" s="48"/>
      <c r="F55" s="48"/>
      <c r="G55" s="109"/>
      <c r="H55" s="10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109"/>
      <c r="B56" s="109"/>
      <c r="C56" s="109"/>
      <c r="D56" s="109"/>
      <c r="E56" s="48"/>
      <c r="F56" s="48"/>
      <c r="G56" s="109"/>
      <c r="H56" s="10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109"/>
      <c r="B57" s="109"/>
      <c r="C57" s="109"/>
      <c r="D57" s="109"/>
      <c r="E57" s="48"/>
      <c r="F57" s="48"/>
      <c r="G57" s="109"/>
      <c r="H57" s="10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">
      <c r="A58" s="109"/>
      <c r="B58" s="109"/>
      <c r="C58" s="109"/>
      <c r="D58" s="109"/>
      <c r="E58" s="48"/>
      <c r="F58" s="48"/>
      <c r="G58" s="109"/>
      <c r="H58" s="10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">
      <c r="A59" s="109"/>
      <c r="B59" s="109"/>
      <c r="C59" s="109"/>
      <c r="D59" s="109"/>
      <c r="E59" s="48"/>
      <c r="F59" s="48"/>
      <c r="G59" s="109"/>
      <c r="H59" s="10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">
      <c r="A60" s="109"/>
      <c r="B60" s="109"/>
      <c r="C60" s="109"/>
      <c r="D60" s="109"/>
      <c r="E60" s="48"/>
      <c r="F60" s="48"/>
      <c r="G60" s="109"/>
      <c r="H60" s="109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">
      <c r="A61" s="109"/>
      <c r="B61" s="109"/>
      <c r="C61" s="109"/>
      <c r="D61" s="109"/>
      <c r="E61" s="48"/>
      <c r="F61" s="48"/>
      <c r="G61" s="109"/>
      <c r="H61" s="109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">
      <c r="A62" s="109"/>
      <c r="B62" s="109"/>
      <c r="C62" s="109"/>
      <c r="D62" s="109"/>
      <c r="E62" s="48"/>
      <c r="F62" s="48"/>
      <c r="G62" s="109"/>
      <c r="H62" s="10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">
      <c r="A63" s="109"/>
      <c r="B63" s="109"/>
      <c r="C63" s="109"/>
      <c r="D63" s="109"/>
      <c r="E63" s="48"/>
      <c r="F63" s="48"/>
      <c r="G63" s="109"/>
      <c r="H63" s="109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">
      <c r="A64" s="109"/>
      <c r="B64" s="109"/>
      <c r="C64" s="109"/>
      <c r="D64" s="109"/>
      <c r="E64" s="48"/>
      <c r="F64" s="48"/>
      <c r="G64" s="109"/>
      <c r="H64" s="109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109"/>
      <c r="B65" s="109"/>
      <c r="C65" s="109"/>
      <c r="D65" s="109"/>
      <c r="E65" s="48"/>
      <c r="F65" s="48"/>
      <c r="G65" s="109"/>
      <c r="H65" s="10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A66" s="109"/>
      <c r="B66" s="109"/>
      <c r="C66" s="109"/>
      <c r="D66" s="109"/>
      <c r="E66" s="48"/>
      <c r="F66" s="48"/>
      <c r="G66" s="109"/>
      <c r="H66" s="10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">
      <c r="A67" s="109"/>
      <c r="B67" s="109"/>
      <c r="C67" s="109"/>
      <c r="D67" s="109"/>
      <c r="E67" s="48"/>
      <c r="F67" s="48"/>
      <c r="G67" s="109"/>
      <c r="H67" s="109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">
      <c r="A68" s="109"/>
      <c r="B68" s="109"/>
      <c r="C68" s="109"/>
      <c r="D68" s="109"/>
      <c r="E68" s="48"/>
      <c r="F68" s="48"/>
      <c r="G68" s="109"/>
      <c r="H68" s="109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">
      <c r="A69" s="109"/>
      <c r="B69" s="109"/>
      <c r="C69" s="109"/>
      <c r="D69" s="109"/>
      <c r="E69" s="48"/>
      <c r="F69" s="48"/>
      <c r="G69" s="109"/>
      <c r="H69" s="10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">
      <c r="A70" s="109"/>
      <c r="B70" s="109"/>
      <c r="C70" s="109"/>
      <c r="D70" s="109"/>
      <c r="E70" s="48"/>
      <c r="F70" s="48"/>
      <c r="G70" s="109"/>
      <c r="H70" s="10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">
      <c r="A71" s="109"/>
      <c r="B71" s="109"/>
      <c r="C71" s="109"/>
      <c r="D71" s="109"/>
      <c r="E71" s="48"/>
      <c r="F71" s="48"/>
      <c r="G71" s="109"/>
      <c r="H71" s="10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">
      <c r="A72" s="109"/>
      <c r="B72" s="109"/>
      <c r="C72" s="109"/>
      <c r="D72" s="109"/>
      <c r="E72" s="48"/>
      <c r="F72" s="48"/>
      <c r="G72" s="109"/>
      <c r="H72" s="109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">
      <c r="A73" s="109"/>
      <c r="B73" s="109"/>
      <c r="C73" s="109"/>
      <c r="D73" s="109"/>
      <c r="E73" s="48"/>
      <c r="F73" s="48"/>
      <c r="G73" s="109"/>
      <c r="H73" s="109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">
      <c r="A74" s="109"/>
      <c r="B74" s="109"/>
      <c r="C74" s="109"/>
      <c r="D74" s="109"/>
      <c r="E74" s="48"/>
      <c r="F74" s="48"/>
      <c r="G74" s="109"/>
      <c r="H74" s="109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">
      <c r="A75" s="109"/>
      <c r="B75" s="109"/>
      <c r="C75" s="109"/>
      <c r="D75" s="109"/>
      <c r="E75" s="48"/>
      <c r="F75" s="48"/>
      <c r="G75" s="109"/>
      <c r="H75" s="109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">
      <c r="A76" s="109"/>
      <c r="B76" s="109"/>
      <c r="C76" s="109"/>
      <c r="D76" s="109"/>
      <c r="E76" s="48"/>
      <c r="F76" s="48"/>
      <c r="G76" s="109"/>
      <c r="H76" s="109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">
      <c r="A77" s="109"/>
      <c r="B77" s="109"/>
      <c r="C77" s="109"/>
      <c r="D77" s="109"/>
      <c r="E77" s="48"/>
      <c r="F77" s="48"/>
      <c r="G77" s="109"/>
      <c r="H77" s="109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">
      <c r="A78" s="109"/>
      <c r="B78" s="109"/>
      <c r="C78" s="109"/>
      <c r="D78" s="109"/>
      <c r="E78" s="48"/>
      <c r="F78" s="48"/>
      <c r="G78" s="109"/>
      <c r="H78" s="109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">
      <c r="A79" s="109"/>
      <c r="B79" s="109"/>
      <c r="C79" s="109"/>
      <c r="D79" s="109"/>
      <c r="E79" s="48"/>
      <c r="F79" s="48"/>
      <c r="G79" s="109"/>
      <c r="H79" s="109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">
      <c r="A80" s="109"/>
      <c r="B80" s="109"/>
      <c r="C80" s="109"/>
      <c r="D80" s="109"/>
      <c r="E80" s="48"/>
      <c r="F80" s="48"/>
      <c r="G80" s="109"/>
      <c r="H80" s="10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">
      <c r="A81" s="109"/>
      <c r="B81" s="109"/>
      <c r="C81" s="109"/>
      <c r="D81" s="109"/>
      <c r="E81" s="48"/>
      <c r="F81" s="48"/>
      <c r="G81" s="109"/>
      <c r="H81" s="10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">
      <c r="A82" s="109"/>
      <c r="B82" s="109"/>
      <c r="C82" s="109"/>
      <c r="D82" s="109"/>
      <c r="E82" s="48"/>
      <c r="F82" s="48"/>
      <c r="G82" s="109"/>
      <c r="H82" s="10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">
      <c r="A83" s="109"/>
      <c r="B83" s="109"/>
      <c r="C83" s="109"/>
      <c r="D83" s="109"/>
      <c r="E83" s="48"/>
      <c r="F83" s="48"/>
      <c r="G83" s="109"/>
      <c r="H83" s="10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">
      <c r="A84" s="109"/>
      <c r="B84" s="109"/>
      <c r="C84" s="109"/>
      <c r="D84" s="109"/>
      <c r="E84" s="48"/>
      <c r="F84" s="48"/>
      <c r="G84" s="109"/>
      <c r="H84" s="109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">
      <c r="A85" s="109"/>
      <c r="B85" s="109"/>
      <c r="C85" s="109"/>
      <c r="D85" s="109"/>
      <c r="E85" s="48"/>
      <c r="F85" s="48"/>
      <c r="G85" s="109"/>
      <c r="H85" s="10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">
      <c r="A86" s="109"/>
      <c r="B86" s="109"/>
      <c r="C86" s="109"/>
      <c r="D86" s="109"/>
      <c r="E86" s="48"/>
      <c r="F86" s="48"/>
      <c r="G86" s="109"/>
      <c r="H86" s="10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">
      <c r="A87" s="109"/>
      <c r="B87" s="109"/>
      <c r="C87" s="109"/>
      <c r="D87" s="109"/>
      <c r="E87" s="48"/>
      <c r="F87" s="48"/>
      <c r="G87" s="109"/>
      <c r="H87" s="10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">
      <c r="A88" s="109"/>
      <c r="B88" s="109"/>
      <c r="C88" s="109"/>
      <c r="D88" s="109"/>
      <c r="E88" s="48"/>
      <c r="F88" s="48"/>
      <c r="G88" s="109"/>
      <c r="H88" s="109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">
      <c r="A89" s="109"/>
      <c r="B89" s="109"/>
      <c r="C89" s="109"/>
      <c r="D89" s="109"/>
      <c r="E89" s="48"/>
      <c r="F89" s="48"/>
      <c r="G89" s="109"/>
      <c r="H89" s="10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">
      <c r="A90" s="109"/>
      <c r="B90" s="109"/>
      <c r="C90" s="109"/>
      <c r="D90" s="109"/>
      <c r="E90" s="48"/>
      <c r="F90" s="48"/>
      <c r="G90" s="109"/>
      <c r="H90" s="109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">
      <c r="A91" s="109"/>
      <c r="B91" s="109"/>
      <c r="C91" s="109"/>
      <c r="D91" s="109"/>
      <c r="E91" s="48"/>
      <c r="F91" s="48"/>
      <c r="G91" s="109"/>
      <c r="H91" s="109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">
      <c r="A92" s="109"/>
      <c r="B92" s="109"/>
      <c r="C92" s="109"/>
      <c r="D92" s="109"/>
      <c r="E92" s="48"/>
      <c r="F92" s="48"/>
      <c r="G92" s="109"/>
      <c r="H92" s="10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">
      <c r="A93" s="109"/>
      <c r="B93" s="109"/>
      <c r="C93" s="109"/>
      <c r="D93" s="109"/>
      <c r="E93" s="48"/>
      <c r="F93" s="48"/>
      <c r="G93" s="109"/>
      <c r="H93" s="109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">
      <c r="A94" s="109"/>
      <c r="B94" s="109"/>
      <c r="C94" s="109"/>
      <c r="D94" s="109"/>
      <c r="E94" s="48"/>
      <c r="F94" s="48"/>
      <c r="G94" s="109"/>
      <c r="H94" s="10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">
      <c r="A95" s="109"/>
      <c r="B95" s="109"/>
      <c r="C95" s="109"/>
      <c r="D95" s="109"/>
      <c r="E95" s="48"/>
      <c r="F95" s="48"/>
      <c r="G95" s="109"/>
      <c r="H95" s="10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">
      <c r="A96" s="109"/>
      <c r="B96" s="109"/>
      <c r="C96" s="109"/>
      <c r="D96" s="109"/>
      <c r="E96" s="48"/>
      <c r="F96" s="48"/>
      <c r="G96" s="109"/>
      <c r="H96" s="10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">
      <c r="A97" s="109"/>
      <c r="B97" s="109"/>
      <c r="C97" s="109"/>
      <c r="D97" s="109"/>
      <c r="E97" s="48"/>
      <c r="F97" s="48"/>
      <c r="G97" s="109"/>
      <c r="H97" s="109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">
      <c r="A98" s="109"/>
      <c r="B98" s="109"/>
      <c r="C98" s="109"/>
      <c r="D98" s="109"/>
      <c r="E98" s="48"/>
      <c r="F98" s="48"/>
      <c r="G98" s="109"/>
      <c r="H98" s="10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">
      <c r="A99" s="109"/>
      <c r="B99" s="109"/>
      <c r="C99" s="109"/>
      <c r="D99" s="109"/>
      <c r="E99" s="48"/>
      <c r="F99" s="48"/>
      <c r="G99" s="109"/>
      <c r="H99" s="109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">
      <c r="A100" s="109"/>
      <c r="B100" s="109"/>
      <c r="C100" s="109"/>
      <c r="D100" s="109"/>
      <c r="E100" s="48"/>
      <c r="F100" s="48"/>
      <c r="G100" s="109"/>
      <c r="H100" s="109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">
      <c r="A101" s="109"/>
      <c r="B101" s="109"/>
      <c r="C101" s="109"/>
      <c r="D101" s="109"/>
      <c r="E101" s="48"/>
      <c r="F101" s="48"/>
      <c r="G101" s="109"/>
      <c r="H101" s="109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">
      <c r="A102" s="109"/>
      <c r="B102" s="109"/>
      <c r="C102" s="109"/>
      <c r="D102" s="109"/>
      <c r="E102" s="48"/>
      <c r="F102" s="48"/>
      <c r="G102" s="109"/>
      <c r="H102" s="109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">
      <c r="A103" s="109"/>
      <c r="B103" s="109"/>
      <c r="C103" s="109"/>
      <c r="D103" s="109"/>
      <c r="E103" s="48"/>
      <c r="F103" s="48"/>
      <c r="G103" s="109"/>
      <c r="H103" s="109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">
      <c r="A104" s="109"/>
      <c r="B104" s="109"/>
      <c r="C104" s="109"/>
      <c r="D104" s="109"/>
      <c r="E104" s="48"/>
      <c r="F104" s="48"/>
      <c r="G104" s="109"/>
      <c r="H104" s="10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">
      <c r="A105" s="109"/>
      <c r="B105" s="109"/>
      <c r="C105" s="109"/>
      <c r="D105" s="109"/>
      <c r="E105" s="48"/>
      <c r="F105" s="48"/>
      <c r="G105" s="109"/>
      <c r="H105" s="10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">
      <c r="A106" s="109"/>
      <c r="B106" s="109"/>
      <c r="C106" s="109"/>
      <c r="D106" s="109"/>
      <c r="E106" s="48"/>
      <c r="F106" s="48"/>
      <c r="G106" s="109"/>
      <c r="H106" s="10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">
      <c r="A107" s="109"/>
      <c r="B107" s="109"/>
      <c r="C107" s="109"/>
      <c r="D107" s="109"/>
      <c r="E107" s="48"/>
      <c r="F107" s="48"/>
      <c r="G107" s="109"/>
      <c r="H107" s="10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">
      <c r="A108" s="109"/>
      <c r="B108" s="109"/>
      <c r="C108" s="109"/>
      <c r="D108" s="109"/>
      <c r="E108" s="48"/>
      <c r="F108" s="48"/>
      <c r="G108" s="109"/>
      <c r="H108" s="10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">
      <c r="A109" s="109"/>
      <c r="B109" s="109"/>
      <c r="C109" s="109"/>
      <c r="D109" s="109"/>
      <c r="E109" s="48"/>
      <c r="F109" s="48"/>
      <c r="G109" s="109"/>
      <c r="H109" s="109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">
      <c r="A110" s="109"/>
      <c r="B110" s="109"/>
      <c r="C110" s="109"/>
      <c r="D110" s="109"/>
      <c r="E110" s="48"/>
      <c r="F110" s="48"/>
      <c r="G110" s="109"/>
      <c r="H110" s="10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">
      <c r="A111" s="109"/>
      <c r="B111" s="109"/>
      <c r="C111" s="109"/>
      <c r="D111" s="109"/>
      <c r="E111" s="48"/>
      <c r="F111" s="48"/>
      <c r="G111" s="109"/>
      <c r="H111" s="10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">
      <c r="A112" s="109"/>
      <c r="B112" s="109"/>
      <c r="C112" s="109"/>
      <c r="D112" s="109"/>
      <c r="E112" s="48"/>
      <c r="F112" s="48"/>
      <c r="G112" s="109"/>
      <c r="H112" s="10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">
      <c r="A113" s="109"/>
      <c r="B113" s="109"/>
      <c r="C113" s="109"/>
      <c r="D113" s="109"/>
      <c r="E113" s="48"/>
      <c r="F113" s="48"/>
      <c r="G113" s="109"/>
      <c r="H113" s="10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">
      <c r="A114" s="109"/>
      <c r="B114" s="109"/>
      <c r="C114" s="109"/>
      <c r="D114" s="109"/>
      <c r="E114" s="48"/>
      <c r="F114" s="48"/>
      <c r="G114" s="109"/>
      <c r="H114" s="10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">
      <c r="A115" s="109"/>
      <c r="B115" s="109"/>
      <c r="C115" s="109"/>
      <c r="D115" s="109"/>
      <c r="E115" s="48"/>
      <c r="F115" s="48"/>
      <c r="G115" s="109"/>
      <c r="H115" s="10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">
      <c r="A116" s="109"/>
      <c r="B116" s="109"/>
      <c r="C116" s="109"/>
      <c r="D116" s="109"/>
      <c r="E116" s="48"/>
      <c r="F116" s="48"/>
      <c r="G116" s="109"/>
      <c r="H116" s="10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">
      <c r="A117" s="109"/>
      <c r="B117" s="109"/>
      <c r="C117" s="109"/>
      <c r="D117" s="109"/>
      <c r="E117" s="48"/>
      <c r="F117" s="48"/>
      <c r="G117" s="109"/>
      <c r="H117" s="109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">
      <c r="A118" s="109"/>
      <c r="B118" s="109"/>
      <c r="C118" s="109"/>
      <c r="D118" s="109"/>
      <c r="E118" s="48"/>
      <c r="F118" s="48"/>
      <c r="G118" s="109"/>
      <c r="H118" s="10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">
      <c r="A119" s="109"/>
      <c r="B119" s="109"/>
      <c r="C119" s="109"/>
      <c r="D119" s="109"/>
      <c r="E119" s="48"/>
      <c r="F119" s="48"/>
      <c r="G119" s="109"/>
      <c r="H119" s="109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2">
      <c r="A120" s="109"/>
      <c r="B120" s="109"/>
      <c r="C120" s="109"/>
      <c r="D120" s="109"/>
      <c r="E120" s="48"/>
      <c r="F120" s="48"/>
      <c r="G120" s="109"/>
      <c r="H120" s="10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">
      <c r="A121" s="109"/>
      <c r="B121" s="109"/>
      <c r="C121" s="109"/>
      <c r="D121" s="109"/>
      <c r="E121" s="48"/>
      <c r="F121" s="48"/>
      <c r="G121" s="109"/>
      <c r="H121" s="109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">
      <c r="A122" s="109"/>
      <c r="B122" s="109"/>
      <c r="C122" s="109"/>
      <c r="D122" s="109"/>
      <c r="E122" s="48"/>
      <c r="F122" s="48"/>
      <c r="G122" s="109"/>
      <c r="H122" s="10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">
      <c r="A123" s="109"/>
      <c r="B123" s="109"/>
      <c r="C123" s="109"/>
      <c r="D123" s="109"/>
      <c r="E123" s="48"/>
      <c r="F123" s="48"/>
      <c r="G123" s="109"/>
      <c r="H123" s="10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">
      <c r="A124" s="109"/>
      <c r="B124" s="109"/>
      <c r="C124" s="109"/>
      <c r="D124" s="109"/>
      <c r="E124" s="48"/>
      <c r="F124" s="48"/>
      <c r="G124" s="109"/>
      <c r="H124" s="10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">
      <c r="A125" s="109"/>
      <c r="B125" s="109"/>
      <c r="C125" s="109"/>
      <c r="D125" s="109"/>
      <c r="E125" s="48"/>
      <c r="F125" s="48"/>
      <c r="G125" s="109"/>
      <c r="H125" s="10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">
      <c r="A126" s="109"/>
      <c r="B126" s="109"/>
      <c r="C126" s="109"/>
      <c r="D126" s="109"/>
      <c r="E126" s="48"/>
      <c r="F126" s="48"/>
      <c r="G126" s="109"/>
      <c r="H126" s="10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">
      <c r="A127" s="109"/>
      <c r="B127" s="109"/>
      <c r="C127" s="109"/>
      <c r="D127" s="109"/>
      <c r="E127" s="48"/>
      <c r="F127" s="48"/>
      <c r="G127" s="109"/>
      <c r="H127" s="10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">
      <c r="A128" s="109"/>
      <c r="B128" s="109"/>
      <c r="C128" s="109"/>
      <c r="D128" s="109"/>
      <c r="E128" s="48"/>
      <c r="F128" s="48"/>
      <c r="G128" s="109"/>
      <c r="H128" s="10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">
      <c r="A129" s="109"/>
      <c r="B129" s="109"/>
      <c r="C129" s="109"/>
      <c r="D129" s="109"/>
      <c r="E129" s="48"/>
      <c r="F129" s="48"/>
      <c r="G129" s="109"/>
      <c r="H129" s="10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">
      <c r="A130" s="109"/>
      <c r="B130" s="109"/>
      <c r="C130" s="109"/>
      <c r="D130" s="109"/>
      <c r="E130" s="48"/>
      <c r="F130" s="48"/>
      <c r="G130" s="109"/>
      <c r="H130" s="10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">
      <c r="A131" s="109"/>
      <c r="B131" s="109"/>
      <c r="C131" s="109"/>
      <c r="D131" s="109"/>
      <c r="E131" s="48"/>
      <c r="F131" s="48"/>
      <c r="G131" s="109"/>
      <c r="H131" s="10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">
      <c r="A132" s="109"/>
      <c r="B132" s="109"/>
      <c r="C132" s="109"/>
      <c r="D132" s="109"/>
      <c r="E132" s="48"/>
      <c r="F132" s="48"/>
      <c r="G132" s="109"/>
      <c r="H132" s="10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">
      <c r="A133" s="109"/>
      <c r="B133" s="109"/>
      <c r="C133" s="109"/>
      <c r="D133" s="109"/>
      <c r="E133" s="48"/>
      <c r="F133" s="48"/>
      <c r="G133" s="109"/>
      <c r="H133" s="10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">
      <c r="A134" s="109"/>
      <c r="B134" s="109"/>
      <c r="C134" s="109"/>
      <c r="D134" s="109"/>
      <c r="E134" s="48"/>
      <c r="F134" s="48"/>
      <c r="G134" s="109"/>
      <c r="H134" s="10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">
      <c r="A135" s="109"/>
      <c r="B135" s="109"/>
      <c r="C135" s="109"/>
      <c r="D135" s="109"/>
      <c r="E135" s="48"/>
      <c r="F135" s="48"/>
      <c r="G135" s="109"/>
      <c r="H135" s="10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">
      <c r="A136" s="109"/>
      <c r="B136" s="109"/>
      <c r="C136" s="109"/>
      <c r="D136" s="109"/>
      <c r="E136" s="48"/>
      <c r="F136" s="48"/>
      <c r="G136" s="109"/>
      <c r="H136" s="10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">
      <c r="A137" s="109"/>
      <c r="B137" s="109"/>
      <c r="C137" s="109"/>
      <c r="D137" s="109"/>
      <c r="E137" s="48"/>
      <c r="F137" s="48"/>
      <c r="G137" s="109"/>
      <c r="H137" s="10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">
      <c r="A138" s="109"/>
      <c r="B138" s="109"/>
      <c r="C138" s="109"/>
      <c r="D138" s="109"/>
      <c r="E138" s="48"/>
      <c r="F138" s="48"/>
      <c r="G138" s="109"/>
      <c r="H138" s="10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">
      <c r="A139" s="109"/>
      <c r="B139" s="109"/>
      <c r="C139" s="109"/>
      <c r="D139" s="109"/>
      <c r="E139" s="48"/>
      <c r="F139" s="48"/>
      <c r="G139" s="109"/>
      <c r="H139" s="10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">
      <c r="A140" s="109"/>
      <c r="B140" s="109"/>
      <c r="C140" s="109"/>
      <c r="D140" s="109"/>
      <c r="E140" s="48"/>
      <c r="F140" s="48"/>
      <c r="G140" s="109"/>
      <c r="H140" s="10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">
      <c r="A141" s="109"/>
      <c r="B141" s="109"/>
      <c r="C141" s="109"/>
      <c r="D141" s="109"/>
      <c r="E141" s="48"/>
      <c r="F141" s="48"/>
      <c r="G141" s="109"/>
      <c r="H141" s="10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">
      <c r="A142" s="109"/>
      <c r="B142" s="109"/>
      <c r="C142" s="109"/>
      <c r="D142" s="109"/>
      <c r="E142" s="48"/>
      <c r="F142" s="48"/>
      <c r="G142" s="109"/>
      <c r="H142" s="10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">
      <c r="A143" s="109"/>
      <c r="B143" s="109"/>
      <c r="C143" s="109"/>
      <c r="D143" s="109"/>
      <c r="E143" s="48"/>
      <c r="F143" s="48"/>
      <c r="G143" s="109"/>
      <c r="H143" s="10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">
      <c r="A144" s="109"/>
      <c r="B144" s="109"/>
      <c r="C144" s="109"/>
      <c r="D144" s="109"/>
      <c r="E144" s="48"/>
      <c r="F144" s="48"/>
      <c r="G144" s="109"/>
      <c r="H144" s="10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">
      <c r="A145" s="109"/>
      <c r="B145" s="109"/>
      <c r="C145" s="109"/>
      <c r="D145" s="109"/>
      <c r="E145" s="48"/>
      <c r="F145" s="48"/>
      <c r="G145" s="109"/>
      <c r="H145" s="10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">
      <c r="A146" s="109"/>
      <c r="B146" s="109"/>
      <c r="C146" s="109"/>
      <c r="D146" s="109"/>
      <c r="E146" s="48"/>
      <c r="F146" s="48"/>
      <c r="G146" s="109"/>
      <c r="H146" s="10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109"/>
      <c r="B147" s="109"/>
      <c r="C147" s="109"/>
      <c r="D147" s="109"/>
      <c r="E147" s="48"/>
      <c r="F147" s="48"/>
      <c r="G147" s="109"/>
      <c r="H147" s="10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109"/>
      <c r="B148" s="109"/>
      <c r="C148" s="109"/>
      <c r="D148" s="109"/>
      <c r="E148" s="48"/>
      <c r="F148" s="48"/>
      <c r="G148" s="109"/>
      <c r="H148" s="10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109"/>
      <c r="B149" s="109"/>
      <c r="C149" s="109"/>
      <c r="D149" s="109"/>
      <c r="E149" s="48"/>
      <c r="F149" s="48"/>
      <c r="G149" s="109"/>
      <c r="H149" s="10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109"/>
      <c r="B150" s="109"/>
      <c r="C150" s="109"/>
      <c r="D150" s="109"/>
      <c r="E150" s="48"/>
      <c r="F150" s="48"/>
      <c r="G150" s="109"/>
      <c r="H150" s="10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109"/>
      <c r="B151" s="109"/>
      <c r="C151" s="109"/>
      <c r="D151" s="109"/>
      <c r="E151" s="48"/>
      <c r="F151" s="48"/>
      <c r="G151" s="109"/>
      <c r="H151" s="10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">
      <c r="A152" s="109"/>
      <c r="B152" s="109"/>
      <c r="C152" s="109"/>
      <c r="D152" s="109"/>
      <c r="E152" s="48"/>
      <c r="F152" s="48"/>
      <c r="G152" s="109"/>
      <c r="H152" s="10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109"/>
      <c r="B153" s="109"/>
      <c r="C153" s="109"/>
      <c r="D153" s="109"/>
      <c r="E153" s="48"/>
      <c r="F153" s="48"/>
      <c r="G153" s="109"/>
      <c r="H153" s="10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109"/>
      <c r="B154" s="109"/>
      <c r="C154" s="109"/>
      <c r="D154" s="109"/>
      <c r="E154" s="48"/>
      <c r="F154" s="48"/>
      <c r="G154" s="109"/>
      <c r="H154" s="10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109"/>
      <c r="B155" s="109"/>
      <c r="C155" s="109"/>
      <c r="D155" s="109"/>
      <c r="E155" s="48"/>
      <c r="F155" s="48"/>
      <c r="G155" s="109"/>
      <c r="H155" s="10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109"/>
      <c r="B156" s="109"/>
      <c r="C156" s="109"/>
      <c r="D156" s="109"/>
      <c r="E156" s="48"/>
      <c r="F156" s="48"/>
      <c r="G156" s="109"/>
      <c r="H156" s="10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A157" s="109"/>
      <c r="B157" s="109"/>
      <c r="C157" s="109"/>
      <c r="D157" s="109"/>
      <c r="E157" s="48"/>
      <c r="F157" s="48"/>
      <c r="G157" s="109"/>
      <c r="H157" s="10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">
      <c r="A158" s="109"/>
      <c r="B158" s="109"/>
      <c r="C158" s="109"/>
      <c r="D158" s="109"/>
      <c r="E158" s="48"/>
      <c r="F158" s="48"/>
      <c r="G158" s="109"/>
      <c r="H158" s="10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">
      <c r="A159" s="109"/>
      <c r="B159" s="109"/>
      <c r="C159" s="109"/>
      <c r="D159" s="109"/>
      <c r="E159" s="48"/>
      <c r="F159" s="48"/>
      <c r="G159" s="109"/>
      <c r="H159" s="10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">
      <c r="A160" s="109"/>
      <c r="B160" s="109"/>
      <c r="C160" s="109"/>
      <c r="D160" s="109"/>
      <c r="E160" s="48"/>
      <c r="F160" s="48"/>
      <c r="G160" s="109"/>
      <c r="H160" s="10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">
      <c r="A161" s="109"/>
      <c r="B161" s="109"/>
      <c r="C161" s="109"/>
      <c r="D161" s="109"/>
      <c r="E161" s="48"/>
      <c r="F161" s="48"/>
      <c r="G161" s="109"/>
      <c r="H161" s="10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">
      <c r="A162" s="109"/>
      <c r="B162" s="109"/>
      <c r="C162" s="109"/>
      <c r="D162" s="109"/>
      <c r="E162" s="48"/>
      <c r="F162" s="48"/>
      <c r="G162" s="109"/>
      <c r="H162" s="10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">
      <c r="A163" s="109"/>
      <c r="B163" s="109"/>
      <c r="C163" s="109"/>
      <c r="D163" s="109"/>
      <c r="E163" s="48"/>
      <c r="F163" s="48"/>
      <c r="G163" s="109"/>
      <c r="H163" s="10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">
      <c r="A164" s="109"/>
      <c r="B164" s="109"/>
      <c r="C164" s="109"/>
      <c r="D164" s="109"/>
      <c r="E164" s="48"/>
      <c r="F164" s="48"/>
      <c r="G164" s="109"/>
      <c r="H164" s="10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">
      <c r="A165" s="109"/>
      <c r="B165" s="109"/>
      <c r="C165" s="109"/>
      <c r="D165" s="109"/>
      <c r="E165" s="48"/>
      <c r="F165" s="48"/>
      <c r="G165" s="109"/>
      <c r="H165" s="10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">
      <c r="A166" s="109"/>
      <c r="B166" s="109"/>
      <c r="C166" s="109"/>
      <c r="D166" s="109"/>
      <c r="E166" s="48"/>
      <c r="F166" s="48"/>
      <c r="G166" s="109"/>
      <c r="H166" s="10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">
      <c r="A167" s="109"/>
      <c r="B167" s="109"/>
      <c r="C167" s="109"/>
      <c r="D167" s="109"/>
      <c r="E167" s="48"/>
      <c r="F167" s="48"/>
      <c r="G167" s="109"/>
      <c r="H167" s="10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">
      <c r="A168" s="109"/>
      <c r="B168" s="109"/>
      <c r="C168" s="109"/>
      <c r="D168" s="109"/>
      <c r="E168" s="48"/>
      <c r="F168" s="48"/>
      <c r="G168" s="109"/>
      <c r="H168" s="10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">
      <c r="A169" s="109"/>
      <c r="B169" s="109"/>
      <c r="C169" s="109"/>
      <c r="D169" s="109"/>
      <c r="E169" s="48"/>
      <c r="F169" s="48"/>
      <c r="G169" s="109"/>
      <c r="H169" s="10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">
      <c r="A170" s="109"/>
      <c r="B170" s="109"/>
      <c r="C170" s="109"/>
      <c r="D170" s="109"/>
      <c r="E170" s="48"/>
      <c r="F170" s="48"/>
      <c r="G170" s="109"/>
      <c r="H170" s="10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">
      <c r="A171" s="109"/>
      <c r="B171" s="109"/>
      <c r="C171" s="109"/>
      <c r="D171" s="109"/>
      <c r="E171" s="48"/>
      <c r="F171" s="48"/>
      <c r="G171" s="109"/>
      <c r="H171" s="10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">
      <c r="A172" s="109"/>
      <c r="B172" s="109"/>
      <c r="C172" s="109"/>
      <c r="D172" s="109"/>
      <c r="E172" s="48"/>
      <c r="F172" s="48"/>
      <c r="G172" s="109"/>
      <c r="H172" s="10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">
      <c r="A173" s="109"/>
      <c r="B173" s="109"/>
      <c r="C173" s="109"/>
      <c r="D173" s="109"/>
      <c r="E173" s="48"/>
      <c r="F173" s="48"/>
      <c r="G173" s="109"/>
      <c r="H173" s="10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">
      <c r="A174" s="109"/>
      <c r="B174" s="109"/>
      <c r="C174" s="109"/>
      <c r="D174" s="109"/>
      <c r="E174" s="48"/>
      <c r="F174" s="48"/>
      <c r="G174" s="109"/>
      <c r="H174" s="10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">
      <c r="A175" s="109"/>
      <c r="B175" s="109"/>
      <c r="C175" s="109"/>
      <c r="D175" s="109"/>
      <c r="E175" s="48"/>
      <c r="F175" s="48"/>
      <c r="G175" s="109"/>
      <c r="H175" s="10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">
      <c r="A176" s="109"/>
      <c r="B176" s="109"/>
      <c r="C176" s="109"/>
      <c r="D176" s="109"/>
      <c r="E176" s="48"/>
      <c r="F176" s="48"/>
      <c r="G176" s="109"/>
      <c r="H176" s="10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">
      <c r="A177" s="109"/>
      <c r="B177" s="109"/>
      <c r="C177" s="109"/>
      <c r="D177" s="109"/>
      <c r="E177" s="48"/>
      <c r="F177" s="48"/>
      <c r="G177" s="109"/>
      <c r="H177" s="10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">
      <c r="A178" s="109"/>
      <c r="B178" s="109"/>
      <c r="C178" s="109"/>
      <c r="D178" s="109"/>
      <c r="E178" s="48"/>
      <c r="F178" s="48"/>
      <c r="G178" s="109"/>
      <c r="H178" s="10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">
      <c r="A179" s="109"/>
      <c r="B179" s="109"/>
      <c r="C179" s="109"/>
      <c r="D179" s="109"/>
      <c r="E179" s="48"/>
      <c r="F179" s="48"/>
      <c r="G179" s="109"/>
      <c r="H179" s="10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">
      <c r="A180" s="109"/>
      <c r="B180" s="109"/>
      <c r="C180" s="109"/>
      <c r="D180" s="109"/>
      <c r="E180" s="48"/>
      <c r="F180" s="48"/>
      <c r="G180" s="109"/>
      <c r="H180" s="10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">
      <c r="A181" s="109"/>
      <c r="B181" s="109"/>
      <c r="C181" s="109"/>
      <c r="D181" s="109"/>
      <c r="E181" s="48"/>
      <c r="F181" s="48"/>
      <c r="G181" s="109"/>
      <c r="H181" s="10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">
      <c r="A182" s="109"/>
      <c r="B182" s="109"/>
      <c r="C182" s="109"/>
      <c r="D182" s="109"/>
      <c r="E182" s="48"/>
      <c r="F182" s="48"/>
      <c r="G182" s="109"/>
      <c r="H182" s="10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">
      <c r="A183" s="109"/>
      <c r="B183" s="109"/>
      <c r="C183" s="109"/>
      <c r="D183" s="109"/>
      <c r="E183" s="48"/>
      <c r="F183" s="48"/>
      <c r="G183" s="109"/>
      <c r="H183" s="10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">
      <c r="A184" s="109"/>
      <c r="B184" s="109"/>
      <c r="C184" s="109"/>
      <c r="D184" s="109"/>
      <c r="E184" s="48"/>
      <c r="F184" s="48"/>
      <c r="G184" s="109"/>
      <c r="H184" s="10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">
      <c r="A185" s="109"/>
      <c r="B185" s="109"/>
      <c r="C185" s="109"/>
      <c r="D185" s="109"/>
      <c r="E185" s="48"/>
      <c r="F185" s="48"/>
      <c r="G185" s="109"/>
      <c r="H185" s="10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">
      <c r="A186" s="109"/>
      <c r="B186" s="109"/>
      <c r="C186" s="109"/>
      <c r="D186" s="109"/>
      <c r="E186" s="48"/>
      <c r="F186" s="48"/>
      <c r="G186" s="109"/>
      <c r="H186" s="10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">
      <c r="A187" s="109"/>
      <c r="B187" s="109"/>
      <c r="C187" s="109"/>
      <c r="D187" s="109"/>
      <c r="E187" s="48"/>
      <c r="F187" s="48"/>
      <c r="G187" s="109"/>
      <c r="H187" s="10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">
      <c r="A188" s="109"/>
      <c r="B188" s="109"/>
      <c r="C188" s="109"/>
      <c r="D188" s="109"/>
      <c r="E188" s="48"/>
      <c r="F188" s="48"/>
      <c r="G188" s="109"/>
      <c r="H188" s="10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">
      <c r="A189" s="109"/>
      <c r="B189" s="109"/>
      <c r="C189" s="109"/>
      <c r="D189" s="109"/>
      <c r="E189" s="48"/>
      <c r="F189" s="48"/>
      <c r="G189" s="109"/>
      <c r="H189" s="10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">
      <c r="A190" s="109"/>
      <c r="B190" s="109"/>
      <c r="C190" s="109"/>
      <c r="D190" s="109"/>
      <c r="E190" s="48"/>
      <c r="F190" s="48"/>
      <c r="G190" s="109"/>
      <c r="H190" s="10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">
      <c r="A191" s="109"/>
      <c r="B191" s="109"/>
      <c r="C191" s="109"/>
      <c r="D191" s="109"/>
      <c r="E191" s="48"/>
      <c r="F191" s="48"/>
      <c r="G191" s="109"/>
      <c r="H191" s="10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">
      <c r="A192" s="109"/>
      <c r="B192" s="109"/>
      <c r="C192" s="109"/>
      <c r="D192" s="109"/>
      <c r="E192" s="48"/>
      <c r="F192" s="48"/>
      <c r="G192" s="109"/>
      <c r="H192" s="10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">
      <c r="A193" s="109"/>
      <c r="B193" s="109"/>
      <c r="C193" s="109"/>
      <c r="D193" s="109"/>
      <c r="E193" s="48"/>
      <c r="F193" s="48"/>
      <c r="G193" s="109"/>
      <c r="H193" s="10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">
      <c r="A194" s="109"/>
      <c r="B194" s="109"/>
      <c r="C194" s="109"/>
      <c r="D194" s="109"/>
      <c r="E194" s="48"/>
      <c r="F194" s="48"/>
      <c r="G194" s="109"/>
      <c r="H194" s="10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">
      <c r="A195" s="109"/>
      <c r="B195" s="109"/>
      <c r="C195" s="109"/>
      <c r="D195" s="109"/>
      <c r="E195" s="48"/>
      <c r="F195" s="48"/>
      <c r="G195" s="109"/>
      <c r="H195" s="10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">
      <c r="A196" s="109"/>
      <c r="B196" s="109"/>
      <c r="C196" s="109"/>
      <c r="D196" s="109"/>
      <c r="E196" s="48"/>
      <c r="F196" s="48"/>
      <c r="G196" s="109"/>
      <c r="H196" s="10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">
      <c r="A197" s="109"/>
      <c r="B197" s="109"/>
      <c r="C197" s="109"/>
      <c r="D197" s="109"/>
      <c r="E197" s="48"/>
      <c r="F197" s="48"/>
      <c r="G197" s="109"/>
      <c r="H197" s="10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">
      <c r="A198" s="109"/>
      <c r="B198" s="109"/>
      <c r="C198" s="109"/>
      <c r="D198" s="109"/>
      <c r="E198" s="48"/>
      <c r="F198" s="48"/>
      <c r="G198" s="109"/>
      <c r="H198" s="10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">
      <c r="A199" s="109"/>
      <c r="B199" s="109"/>
      <c r="C199" s="109"/>
      <c r="D199" s="109"/>
      <c r="E199" s="48"/>
      <c r="F199" s="48"/>
      <c r="G199" s="109"/>
      <c r="H199" s="10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">
      <c r="A200" s="109"/>
      <c r="B200" s="109"/>
      <c r="C200" s="109"/>
      <c r="D200" s="109"/>
      <c r="E200" s="48"/>
      <c r="F200" s="48"/>
      <c r="G200" s="109"/>
      <c r="H200" s="10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">
      <c r="A201" s="109"/>
      <c r="B201" s="109"/>
      <c r="C201" s="109"/>
      <c r="D201" s="109"/>
      <c r="E201" s="48"/>
      <c r="F201" s="48"/>
      <c r="G201" s="109"/>
      <c r="H201" s="10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">
      <c r="A202" s="109"/>
      <c r="B202" s="109"/>
      <c r="C202" s="109"/>
      <c r="D202" s="109"/>
      <c r="E202" s="48"/>
      <c r="F202" s="48"/>
      <c r="G202" s="109"/>
      <c r="H202" s="10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">
      <c r="A203" s="109"/>
      <c r="B203" s="109"/>
      <c r="C203" s="109"/>
      <c r="D203" s="109"/>
      <c r="E203" s="48"/>
      <c r="F203" s="48"/>
      <c r="G203" s="109"/>
      <c r="H203" s="10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">
      <c r="A204" s="109"/>
      <c r="B204" s="109"/>
      <c r="C204" s="109"/>
      <c r="D204" s="109"/>
      <c r="E204" s="48"/>
      <c r="F204" s="48"/>
      <c r="G204" s="109"/>
      <c r="H204" s="10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">
      <c r="A205" s="109"/>
      <c r="B205" s="109"/>
      <c r="C205" s="109"/>
      <c r="D205" s="109"/>
      <c r="E205" s="48"/>
      <c r="F205" s="48"/>
      <c r="G205" s="109"/>
      <c r="H205" s="10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">
      <c r="A206" s="109"/>
      <c r="B206" s="109"/>
      <c r="C206" s="109"/>
      <c r="D206" s="109"/>
      <c r="E206" s="48"/>
      <c r="F206" s="48"/>
      <c r="G206" s="109"/>
      <c r="H206" s="10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">
      <c r="A207" s="109"/>
      <c r="B207" s="109"/>
      <c r="C207" s="109"/>
      <c r="D207" s="109"/>
      <c r="E207" s="48"/>
      <c r="F207" s="48"/>
      <c r="G207" s="109"/>
      <c r="H207" s="10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">
      <c r="A208" s="109"/>
      <c r="B208" s="109"/>
      <c r="C208" s="109"/>
      <c r="D208" s="109"/>
      <c r="E208" s="48"/>
      <c r="F208" s="48"/>
      <c r="G208" s="109"/>
      <c r="H208" s="10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109"/>
      <c r="B209" s="109"/>
      <c r="C209" s="109"/>
      <c r="D209" s="109"/>
      <c r="E209" s="48"/>
      <c r="F209" s="48"/>
      <c r="G209" s="109"/>
      <c r="H209" s="10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109"/>
      <c r="B210" s="109"/>
      <c r="C210" s="109"/>
      <c r="D210" s="109"/>
      <c r="E210" s="48"/>
      <c r="F210" s="48"/>
      <c r="G210" s="109"/>
      <c r="H210" s="10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109"/>
      <c r="B211" s="109"/>
      <c r="C211" s="109"/>
      <c r="D211" s="109"/>
      <c r="E211" s="48"/>
      <c r="F211" s="48"/>
      <c r="G211" s="109"/>
      <c r="H211" s="10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109"/>
      <c r="B212" s="109"/>
      <c r="C212" s="109"/>
      <c r="D212" s="109"/>
      <c r="E212" s="48"/>
      <c r="F212" s="48"/>
      <c r="G212" s="109"/>
      <c r="H212" s="10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109"/>
      <c r="B213" s="109"/>
      <c r="C213" s="109"/>
      <c r="D213" s="109"/>
      <c r="E213" s="48"/>
      <c r="F213" s="48"/>
      <c r="G213" s="109"/>
      <c r="H213" s="10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109"/>
      <c r="B214" s="109"/>
      <c r="C214" s="109"/>
      <c r="D214" s="109"/>
      <c r="E214" s="48"/>
      <c r="F214" s="48"/>
      <c r="G214" s="109"/>
      <c r="H214" s="10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109"/>
      <c r="B215" s="109"/>
      <c r="C215" s="109"/>
      <c r="D215" s="109"/>
      <c r="E215" s="48"/>
      <c r="F215" s="48"/>
      <c r="G215" s="109"/>
      <c r="H215" s="10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109"/>
      <c r="B216" s="109"/>
      <c r="C216" s="109"/>
      <c r="D216" s="109"/>
      <c r="E216" s="48"/>
      <c r="F216" s="48"/>
      <c r="G216" s="109"/>
      <c r="H216" s="10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109"/>
      <c r="B217" s="109"/>
      <c r="C217" s="109"/>
      <c r="D217" s="109"/>
      <c r="E217" s="48"/>
      <c r="F217" s="48"/>
      <c r="G217" s="109"/>
      <c r="H217" s="10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109"/>
      <c r="B218" s="109"/>
      <c r="C218" s="109"/>
      <c r="D218" s="109"/>
      <c r="E218" s="48"/>
      <c r="F218" s="48"/>
      <c r="G218" s="109"/>
      <c r="H218" s="10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109"/>
      <c r="B219" s="109"/>
      <c r="C219" s="109"/>
      <c r="D219" s="109"/>
      <c r="E219" s="48"/>
      <c r="F219" s="48"/>
      <c r="G219" s="109"/>
      <c r="H219" s="10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109"/>
      <c r="B220" s="109"/>
      <c r="C220" s="109"/>
      <c r="D220" s="109"/>
      <c r="E220" s="48"/>
      <c r="F220" s="48"/>
      <c r="G220" s="109"/>
      <c r="H220" s="10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109"/>
      <c r="B221" s="109"/>
      <c r="C221" s="109"/>
      <c r="D221" s="109"/>
      <c r="E221" s="48"/>
      <c r="F221" s="48"/>
      <c r="G221" s="109"/>
      <c r="H221" s="10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109"/>
      <c r="B222" s="109"/>
      <c r="C222" s="109"/>
      <c r="D222" s="109"/>
      <c r="E222" s="48"/>
      <c r="F222" s="48"/>
      <c r="G222" s="109"/>
      <c r="H222" s="10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109"/>
      <c r="B223" s="109"/>
      <c r="C223" s="109"/>
      <c r="D223" s="109"/>
      <c r="E223" s="48"/>
      <c r="F223" s="48"/>
      <c r="G223" s="109"/>
      <c r="H223" s="10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109"/>
      <c r="B224" s="109"/>
      <c r="C224" s="109"/>
      <c r="D224" s="109"/>
      <c r="E224" s="48"/>
      <c r="F224" s="48"/>
      <c r="G224" s="109"/>
      <c r="H224" s="10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109"/>
      <c r="B225" s="109"/>
      <c r="C225" s="109"/>
      <c r="D225" s="109"/>
      <c r="E225" s="48"/>
      <c r="F225" s="48"/>
      <c r="G225" s="109"/>
      <c r="H225" s="10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109"/>
      <c r="B226" s="109"/>
      <c r="C226" s="109"/>
      <c r="D226" s="109"/>
      <c r="E226" s="48"/>
      <c r="F226" s="48"/>
      <c r="G226" s="109"/>
      <c r="H226" s="10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109"/>
      <c r="B227" s="109"/>
      <c r="C227" s="109"/>
      <c r="D227" s="109"/>
      <c r="E227" s="48"/>
      <c r="F227" s="48"/>
      <c r="G227" s="109"/>
      <c r="H227" s="10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109"/>
      <c r="B228" s="109"/>
      <c r="C228" s="109"/>
      <c r="D228" s="109"/>
      <c r="E228" s="48"/>
      <c r="F228" s="48"/>
      <c r="G228" s="109"/>
      <c r="H228" s="10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109"/>
      <c r="B229" s="109"/>
      <c r="C229" s="109"/>
      <c r="D229" s="109"/>
      <c r="E229" s="48"/>
      <c r="F229" s="48"/>
      <c r="G229" s="109"/>
      <c r="H229" s="10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109"/>
      <c r="B230" s="109"/>
      <c r="C230" s="109"/>
      <c r="D230" s="109"/>
      <c r="E230" s="48"/>
      <c r="F230" s="48"/>
      <c r="G230" s="109"/>
      <c r="H230" s="10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109"/>
      <c r="B231" s="109"/>
      <c r="C231" s="109"/>
      <c r="D231" s="109"/>
      <c r="E231" s="48"/>
      <c r="F231" s="48"/>
      <c r="G231" s="109"/>
      <c r="H231" s="10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109"/>
      <c r="B232" s="109"/>
      <c r="C232" s="109"/>
      <c r="D232" s="109"/>
      <c r="E232" s="48"/>
      <c r="F232" s="48"/>
      <c r="G232" s="109"/>
      <c r="H232" s="10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109"/>
      <c r="B233" s="109"/>
      <c r="C233" s="109"/>
      <c r="D233" s="109"/>
      <c r="E233" s="48"/>
      <c r="F233" s="48"/>
      <c r="G233" s="109"/>
      <c r="H233" s="10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109"/>
      <c r="B234" s="109"/>
      <c r="C234" s="109"/>
      <c r="D234" s="109"/>
      <c r="E234" s="48"/>
      <c r="F234" s="48"/>
      <c r="G234" s="109"/>
      <c r="H234" s="10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109"/>
      <c r="B235" s="109"/>
      <c r="C235" s="109"/>
      <c r="D235" s="109"/>
      <c r="E235" s="48"/>
      <c r="F235" s="48"/>
      <c r="G235" s="109"/>
      <c r="H235" s="10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109"/>
      <c r="B236" s="109"/>
      <c r="C236" s="109"/>
      <c r="D236" s="109"/>
      <c r="E236" s="48"/>
      <c r="F236" s="48"/>
      <c r="G236" s="109"/>
      <c r="H236" s="10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109"/>
      <c r="B237" s="109"/>
      <c r="C237" s="109"/>
      <c r="D237" s="109"/>
      <c r="E237" s="48"/>
      <c r="F237" s="48"/>
      <c r="G237" s="109"/>
      <c r="H237" s="10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109"/>
      <c r="B238" s="109"/>
      <c r="C238" s="109"/>
      <c r="D238" s="109"/>
      <c r="E238" s="48"/>
      <c r="F238" s="48"/>
      <c r="G238" s="109"/>
      <c r="H238" s="10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109"/>
      <c r="B239" s="109"/>
      <c r="C239" s="109"/>
      <c r="D239" s="109"/>
      <c r="E239" s="48"/>
      <c r="F239" s="48"/>
      <c r="G239" s="109"/>
      <c r="H239" s="10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109"/>
      <c r="B240" s="109"/>
      <c r="C240" s="109"/>
      <c r="D240" s="109"/>
      <c r="E240" s="48"/>
      <c r="F240" s="48"/>
      <c r="G240" s="109"/>
      <c r="H240" s="10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109"/>
      <c r="B241" s="109"/>
      <c r="C241" s="109"/>
      <c r="D241" s="109"/>
      <c r="E241" s="48"/>
      <c r="F241" s="48"/>
      <c r="G241" s="109"/>
      <c r="H241" s="10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109"/>
      <c r="B242" s="109"/>
      <c r="C242" s="109"/>
      <c r="D242" s="109"/>
      <c r="E242" s="48"/>
      <c r="F242" s="48"/>
      <c r="G242" s="109"/>
      <c r="H242" s="10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109"/>
      <c r="B243" s="109"/>
      <c r="C243" s="109"/>
      <c r="D243" s="109"/>
      <c r="E243" s="48"/>
      <c r="F243" s="48"/>
      <c r="G243" s="109"/>
      <c r="H243" s="10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109"/>
      <c r="B244" s="109"/>
      <c r="C244" s="109"/>
      <c r="D244" s="109"/>
      <c r="E244" s="48"/>
      <c r="F244" s="48"/>
      <c r="G244" s="109"/>
      <c r="H244" s="10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109"/>
      <c r="B245" s="109"/>
      <c r="C245" s="109"/>
      <c r="D245" s="109"/>
      <c r="E245" s="48"/>
      <c r="F245" s="48"/>
      <c r="G245" s="109"/>
      <c r="H245" s="10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109"/>
      <c r="B246" s="109"/>
      <c r="C246" s="109"/>
      <c r="D246" s="109"/>
      <c r="E246" s="48"/>
      <c r="F246" s="48"/>
      <c r="G246" s="109"/>
      <c r="H246" s="10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109"/>
      <c r="B247" s="109"/>
      <c r="C247" s="109"/>
      <c r="D247" s="109"/>
      <c r="E247" s="48"/>
      <c r="F247" s="48"/>
      <c r="G247" s="109"/>
      <c r="H247" s="10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109"/>
      <c r="B248" s="109"/>
      <c r="C248" s="109"/>
      <c r="D248" s="109"/>
      <c r="E248" s="48"/>
      <c r="F248" s="48"/>
      <c r="G248" s="109"/>
      <c r="H248" s="10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109"/>
      <c r="B249" s="109"/>
      <c r="C249" s="109"/>
      <c r="D249" s="109"/>
      <c r="E249" s="48"/>
      <c r="F249" s="48"/>
      <c r="G249" s="109"/>
      <c r="H249" s="10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109"/>
      <c r="B250" s="109"/>
      <c r="C250" s="109"/>
      <c r="D250" s="109"/>
      <c r="E250" s="48"/>
      <c r="F250" s="48"/>
      <c r="G250" s="109"/>
      <c r="H250" s="10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109"/>
      <c r="B251" s="109"/>
      <c r="C251" s="109"/>
      <c r="D251" s="109"/>
      <c r="E251" s="48"/>
      <c r="F251" s="48"/>
      <c r="G251" s="109"/>
      <c r="H251" s="10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109"/>
      <c r="B252" s="109"/>
      <c r="C252" s="109"/>
      <c r="D252" s="109"/>
      <c r="E252" s="48"/>
      <c r="F252" s="48"/>
      <c r="G252" s="109"/>
      <c r="H252" s="10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109"/>
      <c r="B253" s="109"/>
      <c r="C253" s="109"/>
      <c r="D253" s="109"/>
      <c r="E253" s="48"/>
      <c r="F253" s="48"/>
      <c r="G253" s="109"/>
      <c r="H253" s="10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109"/>
      <c r="B254" s="109"/>
      <c r="C254" s="109"/>
      <c r="D254" s="109"/>
      <c r="E254" s="48"/>
      <c r="F254" s="48"/>
      <c r="G254" s="109"/>
      <c r="H254" s="10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109"/>
      <c r="B255" s="109"/>
      <c r="C255" s="109"/>
      <c r="D255" s="109"/>
      <c r="E255" s="48"/>
      <c r="F255" s="48"/>
      <c r="G255" s="109"/>
      <c r="H255" s="10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109"/>
      <c r="B256" s="109"/>
      <c r="C256" s="109"/>
      <c r="D256" s="109"/>
      <c r="E256" s="48"/>
      <c r="F256" s="48"/>
      <c r="G256" s="109"/>
      <c r="H256" s="10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109"/>
      <c r="B257" s="109"/>
      <c r="C257" s="109"/>
      <c r="D257" s="109"/>
      <c r="E257" s="48"/>
      <c r="F257" s="48"/>
      <c r="G257" s="109"/>
      <c r="H257" s="10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109"/>
      <c r="B258" s="109"/>
      <c r="C258" s="109"/>
      <c r="D258" s="109"/>
      <c r="E258" s="48"/>
      <c r="F258" s="48"/>
      <c r="G258" s="109"/>
      <c r="H258" s="10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109"/>
      <c r="B259" s="109"/>
      <c r="C259" s="109"/>
      <c r="D259" s="109"/>
      <c r="E259" s="48"/>
      <c r="F259" s="48"/>
      <c r="G259" s="109"/>
      <c r="H259" s="10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109"/>
      <c r="B260" s="109"/>
      <c r="C260" s="109"/>
      <c r="D260" s="109"/>
      <c r="E260" s="48"/>
      <c r="F260" s="48"/>
      <c r="G260" s="109"/>
      <c r="H260" s="10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109"/>
      <c r="B261" s="109"/>
      <c r="C261" s="109"/>
      <c r="D261" s="109"/>
      <c r="E261" s="48"/>
      <c r="F261" s="48"/>
      <c r="G261" s="109"/>
      <c r="H261" s="10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109"/>
      <c r="B262" s="109"/>
      <c r="C262" s="109"/>
      <c r="D262" s="109"/>
      <c r="E262" s="48"/>
      <c r="F262" s="48"/>
      <c r="G262" s="109"/>
      <c r="H262" s="10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109"/>
      <c r="B263" s="109"/>
      <c r="C263" s="109"/>
      <c r="D263" s="109"/>
      <c r="E263" s="48"/>
      <c r="F263" s="48"/>
      <c r="G263" s="109"/>
      <c r="H263" s="10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109"/>
      <c r="B264" s="109"/>
      <c r="C264" s="109"/>
      <c r="D264" s="109"/>
      <c r="E264" s="48"/>
      <c r="F264" s="48"/>
      <c r="G264" s="109"/>
      <c r="H264" s="10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109"/>
      <c r="B265" s="109"/>
      <c r="C265" s="109"/>
      <c r="D265" s="109"/>
      <c r="E265" s="48"/>
      <c r="F265" s="48"/>
      <c r="G265" s="109"/>
      <c r="H265" s="10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109"/>
      <c r="B266" s="109"/>
      <c r="C266" s="109"/>
      <c r="D266" s="109"/>
      <c r="E266" s="48"/>
      <c r="F266" s="48"/>
      <c r="G266" s="109"/>
      <c r="H266" s="10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109"/>
      <c r="B267" s="109"/>
      <c r="C267" s="109"/>
      <c r="D267" s="109"/>
      <c r="E267" s="48"/>
      <c r="F267" s="48"/>
      <c r="G267" s="109"/>
      <c r="H267" s="10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109"/>
      <c r="B268" s="109"/>
      <c r="C268" s="109"/>
      <c r="D268" s="109"/>
      <c r="E268" s="48"/>
      <c r="F268" s="48"/>
      <c r="G268" s="109"/>
      <c r="H268" s="10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109"/>
      <c r="B269" s="109"/>
      <c r="C269" s="109"/>
      <c r="D269" s="109"/>
      <c r="E269" s="48"/>
      <c r="F269" s="48"/>
      <c r="G269" s="109"/>
      <c r="H269" s="10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109"/>
      <c r="B270" s="109"/>
      <c r="C270" s="109"/>
      <c r="D270" s="109"/>
      <c r="E270" s="48"/>
      <c r="F270" s="48"/>
      <c r="G270" s="109"/>
      <c r="H270" s="10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109"/>
      <c r="B271" s="109"/>
      <c r="C271" s="109"/>
      <c r="D271" s="109"/>
      <c r="E271" s="48"/>
      <c r="F271" s="48"/>
      <c r="G271" s="109"/>
      <c r="H271" s="10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109"/>
      <c r="B272" s="109"/>
      <c r="C272" s="109"/>
      <c r="D272" s="109"/>
      <c r="E272" s="48"/>
      <c r="F272" s="48"/>
      <c r="G272" s="109"/>
      <c r="H272" s="10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109"/>
      <c r="B273" s="109"/>
      <c r="C273" s="109"/>
      <c r="D273" s="109"/>
      <c r="E273" s="48"/>
      <c r="F273" s="48"/>
      <c r="G273" s="109"/>
      <c r="H273" s="10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109"/>
      <c r="B274" s="109"/>
      <c r="C274" s="109"/>
      <c r="D274" s="109"/>
      <c r="E274" s="48"/>
      <c r="F274" s="48"/>
      <c r="G274" s="109"/>
      <c r="H274" s="10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109"/>
      <c r="B275" s="109"/>
      <c r="C275" s="109"/>
      <c r="D275" s="109"/>
      <c r="E275" s="48"/>
      <c r="F275" s="48"/>
      <c r="G275" s="109"/>
      <c r="H275" s="10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109"/>
      <c r="B276" s="109"/>
      <c r="C276" s="109"/>
      <c r="D276" s="109"/>
      <c r="E276" s="48"/>
      <c r="F276" s="48"/>
      <c r="G276" s="109"/>
      <c r="H276" s="10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109"/>
      <c r="B277" s="109"/>
      <c r="C277" s="109"/>
      <c r="D277" s="109"/>
      <c r="E277" s="48"/>
      <c r="F277" s="48"/>
      <c r="G277" s="109"/>
      <c r="H277" s="10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109"/>
      <c r="B278" s="109"/>
      <c r="C278" s="109"/>
      <c r="D278" s="109"/>
      <c r="E278" s="48"/>
      <c r="F278" s="48"/>
      <c r="G278" s="109"/>
      <c r="H278" s="10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109"/>
      <c r="B279" s="109"/>
      <c r="C279" s="109"/>
      <c r="D279" s="109"/>
      <c r="E279" s="48"/>
      <c r="F279" s="48"/>
      <c r="G279" s="109"/>
      <c r="H279" s="10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109"/>
      <c r="B280" s="109"/>
      <c r="C280" s="109"/>
      <c r="D280" s="109"/>
      <c r="E280" s="48"/>
      <c r="F280" s="48"/>
      <c r="G280" s="109"/>
      <c r="H280" s="10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109"/>
      <c r="B281" s="109"/>
      <c r="C281" s="109"/>
      <c r="D281" s="109"/>
      <c r="E281" s="48"/>
      <c r="F281" s="48"/>
      <c r="G281" s="109"/>
      <c r="H281" s="10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109"/>
      <c r="B282" s="109"/>
      <c r="C282" s="109"/>
      <c r="D282" s="109"/>
      <c r="E282" s="48"/>
      <c r="F282" s="48"/>
      <c r="G282" s="109"/>
      <c r="H282" s="10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109"/>
      <c r="B283" s="109"/>
      <c r="C283" s="109"/>
      <c r="D283" s="109"/>
      <c r="E283" s="48"/>
      <c r="F283" s="48"/>
      <c r="G283" s="109"/>
      <c r="H283" s="10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109"/>
      <c r="B284" s="109"/>
      <c r="C284" s="109"/>
      <c r="D284" s="109"/>
      <c r="E284" s="48"/>
      <c r="F284" s="48"/>
      <c r="G284" s="109"/>
      <c r="H284" s="10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109"/>
      <c r="B285" s="109"/>
      <c r="C285" s="109"/>
      <c r="D285" s="109"/>
      <c r="E285" s="48"/>
      <c r="F285" s="48"/>
      <c r="G285" s="109"/>
      <c r="H285" s="10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109"/>
      <c r="B286" s="109"/>
      <c r="C286" s="109"/>
      <c r="D286" s="109"/>
      <c r="E286" s="48"/>
      <c r="F286" s="48"/>
      <c r="G286" s="109"/>
      <c r="H286" s="10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109"/>
      <c r="B287" s="109"/>
      <c r="C287" s="109"/>
      <c r="D287" s="109"/>
      <c r="E287" s="48"/>
      <c r="F287" s="48"/>
      <c r="G287" s="109"/>
      <c r="H287" s="10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109"/>
      <c r="B288" s="109"/>
      <c r="C288" s="109"/>
      <c r="D288" s="109"/>
      <c r="E288" s="48"/>
      <c r="F288" s="48"/>
      <c r="G288" s="109"/>
      <c r="H288" s="10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109"/>
      <c r="B289" s="109"/>
      <c r="C289" s="109"/>
      <c r="D289" s="109"/>
      <c r="E289" s="48"/>
      <c r="F289" s="48"/>
      <c r="G289" s="109"/>
      <c r="H289" s="10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109"/>
      <c r="B290" s="109"/>
      <c r="C290" s="109"/>
      <c r="D290" s="109"/>
      <c r="E290" s="48"/>
      <c r="F290" s="48"/>
      <c r="G290" s="109"/>
      <c r="H290" s="10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109"/>
      <c r="B291" s="109"/>
      <c r="C291" s="109"/>
      <c r="D291" s="109"/>
      <c r="E291" s="48"/>
      <c r="F291" s="48"/>
      <c r="G291" s="109"/>
      <c r="H291" s="10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109"/>
      <c r="B292" s="109"/>
      <c r="C292" s="109"/>
      <c r="D292" s="109"/>
      <c r="E292" s="48"/>
      <c r="F292" s="48"/>
      <c r="G292" s="109"/>
      <c r="H292" s="10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109"/>
      <c r="B293" s="109"/>
      <c r="C293" s="109"/>
      <c r="D293" s="109"/>
      <c r="E293" s="48"/>
      <c r="F293" s="48"/>
      <c r="G293" s="109"/>
      <c r="H293" s="10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109"/>
      <c r="B294" s="109"/>
      <c r="C294" s="109"/>
      <c r="D294" s="109"/>
      <c r="E294" s="48"/>
      <c r="F294" s="48"/>
      <c r="G294" s="109"/>
      <c r="H294" s="10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109"/>
      <c r="B295" s="109"/>
      <c r="C295" s="109"/>
      <c r="D295" s="109"/>
      <c r="E295" s="48"/>
      <c r="F295" s="48"/>
      <c r="G295" s="109"/>
      <c r="H295" s="10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109"/>
      <c r="B296" s="109"/>
      <c r="C296" s="109"/>
      <c r="D296" s="109"/>
      <c r="E296" s="48"/>
      <c r="F296" s="48"/>
      <c r="G296" s="109"/>
      <c r="H296" s="10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109"/>
      <c r="B297" s="109"/>
      <c r="C297" s="109"/>
      <c r="D297" s="109"/>
      <c r="E297" s="48"/>
      <c r="F297" s="48"/>
      <c r="G297" s="109"/>
      <c r="H297" s="10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109"/>
      <c r="B298" s="109"/>
      <c r="C298" s="109"/>
      <c r="D298" s="109"/>
      <c r="E298" s="48"/>
      <c r="F298" s="48"/>
      <c r="G298" s="109"/>
      <c r="H298" s="10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109"/>
      <c r="B299" s="109"/>
      <c r="C299" s="109"/>
      <c r="D299" s="109"/>
      <c r="E299" s="48"/>
      <c r="F299" s="48"/>
      <c r="G299" s="109"/>
      <c r="H299" s="10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109"/>
      <c r="B300" s="109"/>
      <c r="C300" s="109"/>
      <c r="D300" s="109"/>
      <c r="E300" s="48"/>
      <c r="F300" s="48"/>
      <c r="G300" s="109"/>
      <c r="H300" s="10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109"/>
      <c r="B301" s="109"/>
      <c r="C301" s="109"/>
      <c r="D301" s="109"/>
      <c r="E301" s="48"/>
      <c r="F301" s="48"/>
      <c r="G301" s="109"/>
      <c r="H301" s="10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109"/>
      <c r="B302" s="109"/>
      <c r="C302" s="109"/>
      <c r="D302" s="109"/>
      <c r="E302" s="48"/>
      <c r="F302" s="48"/>
      <c r="G302" s="109"/>
      <c r="H302" s="10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109"/>
      <c r="B303" s="109"/>
      <c r="C303" s="109"/>
      <c r="D303" s="109"/>
      <c r="E303" s="48"/>
      <c r="F303" s="48"/>
      <c r="G303" s="109"/>
      <c r="H303" s="10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109"/>
      <c r="B304" s="109"/>
      <c r="C304" s="109"/>
      <c r="D304" s="109"/>
      <c r="E304" s="48"/>
      <c r="F304" s="48"/>
      <c r="G304" s="109"/>
      <c r="H304" s="10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109"/>
      <c r="B305" s="109"/>
      <c r="C305" s="109"/>
      <c r="D305" s="109"/>
      <c r="E305" s="48"/>
      <c r="F305" s="48"/>
      <c r="G305" s="109"/>
      <c r="H305" s="10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109"/>
      <c r="B306" s="109"/>
      <c r="C306" s="109"/>
      <c r="D306" s="109"/>
      <c r="E306" s="48"/>
      <c r="F306" s="48"/>
      <c r="G306" s="109"/>
      <c r="H306" s="10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109"/>
      <c r="B307" s="109"/>
      <c r="C307" s="109"/>
      <c r="D307" s="109"/>
      <c r="E307" s="48"/>
      <c r="F307" s="48"/>
      <c r="G307" s="109"/>
      <c r="H307" s="10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109"/>
      <c r="B308" s="109"/>
      <c r="C308" s="109"/>
      <c r="D308" s="109"/>
      <c r="E308" s="48"/>
      <c r="F308" s="48"/>
      <c r="G308" s="109"/>
      <c r="H308" s="10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109"/>
      <c r="B309" s="109"/>
      <c r="C309" s="109"/>
      <c r="D309" s="109"/>
      <c r="E309" s="48"/>
      <c r="F309" s="48"/>
      <c r="G309" s="109"/>
      <c r="H309" s="10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109"/>
      <c r="B310" s="109"/>
      <c r="C310" s="109"/>
      <c r="D310" s="109"/>
      <c r="E310" s="48"/>
      <c r="F310" s="48"/>
      <c r="G310" s="109"/>
      <c r="H310" s="10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109"/>
      <c r="B311" s="109"/>
      <c r="C311" s="109"/>
      <c r="D311" s="109"/>
      <c r="E311" s="48"/>
      <c r="F311" s="48"/>
      <c r="G311" s="109"/>
      <c r="H311" s="10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109"/>
      <c r="B312" s="109"/>
      <c r="C312" s="109"/>
      <c r="D312" s="109"/>
      <c r="E312" s="48"/>
      <c r="F312" s="48"/>
      <c r="G312" s="109"/>
      <c r="H312" s="10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109"/>
      <c r="B313" s="109"/>
      <c r="C313" s="109"/>
      <c r="D313" s="109"/>
      <c r="E313" s="48"/>
      <c r="F313" s="48"/>
      <c r="G313" s="109"/>
      <c r="H313" s="10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109"/>
      <c r="B314" s="109"/>
      <c r="C314" s="109"/>
      <c r="D314" s="109"/>
      <c r="E314" s="48"/>
      <c r="F314" s="48"/>
      <c r="G314" s="109"/>
      <c r="H314" s="10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109"/>
      <c r="B315" s="109"/>
      <c r="C315" s="109"/>
      <c r="D315" s="109"/>
      <c r="E315" s="48"/>
      <c r="F315" s="48"/>
      <c r="G315" s="109"/>
      <c r="H315" s="10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109"/>
      <c r="B316" s="109"/>
      <c r="C316" s="109"/>
      <c r="D316" s="109"/>
      <c r="E316" s="48"/>
      <c r="F316" s="48"/>
      <c r="G316" s="109"/>
      <c r="H316" s="10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109"/>
      <c r="B317" s="109"/>
      <c r="C317" s="109"/>
      <c r="D317" s="109"/>
      <c r="E317" s="48"/>
      <c r="F317" s="48"/>
      <c r="G317" s="109"/>
      <c r="H317" s="10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109"/>
      <c r="B318" s="109"/>
      <c r="C318" s="109"/>
      <c r="D318" s="109"/>
      <c r="E318" s="48"/>
      <c r="F318" s="48"/>
      <c r="G318" s="109"/>
      <c r="H318" s="10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109"/>
      <c r="B319" s="109"/>
      <c r="C319" s="109"/>
      <c r="D319" s="109"/>
      <c r="E319" s="48"/>
      <c r="F319" s="48"/>
      <c r="G319" s="109"/>
      <c r="H319" s="10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109"/>
      <c r="B320" s="109"/>
      <c r="C320" s="109"/>
      <c r="D320" s="109"/>
      <c r="E320" s="48"/>
      <c r="F320" s="48"/>
      <c r="G320" s="109"/>
      <c r="H320" s="10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109"/>
      <c r="B321" s="109"/>
      <c r="C321" s="109"/>
      <c r="D321" s="109"/>
      <c r="E321" s="48"/>
      <c r="F321" s="48"/>
      <c r="G321" s="109"/>
      <c r="H321" s="10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109"/>
      <c r="B322" s="109"/>
      <c r="C322" s="109"/>
      <c r="D322" s="109"/>
      <c r="E322" s="48"/>
      <c r="F322" s="48"/>
      <c r="G322" s="109"/>
      <c r="H322" s="10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109"/>
      <c r="B323" s="109"/>
      <c r="C323" s="109"/>
      <c r="D323" s="109"/>
      <c r="E323" s="48"/>
      <c r="F323" s="48"/>
      <c r="G323" s="109"/>
      <c r="H323" s="10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109"/>
      <c r="B324" s="109"/>
      <c r="C324" s="109"/>
      <c r="D324" s="109"/>
      <c r="E324" s="48"/>
      <c r="F324" s="48"/>
      <c r="G324" s="109"/>
      <c r="H324" s="10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109"/>
      <c r="B325" s="109"/>
      <c r="C325" s="109"/>
      <c r="D325" s="109"/>
      <c r="E325" s="48"/>
      <c r="F325" s="48"/>
      <c r="G325" s="109"/>
      <c r="H325" s="10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109"/>
      <c r="B326" s="109"/>
      <c r="C326" s="109"/>
      <c r="D326" s="109"/>
      <c r="E326" s="48"/>
      <c r="F326" s="48"/>
      <c r="G326" s="109"/>
      <c r="H326" s="10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109"/>
      <c r="B327" s="109"/>
      <c r="C327" s="109"/>
      <c r="D327" s="109"/>
      <c r="E327" s="48"/>
      <c r="F327" s="48"/>
      <c r="G327" s="109"/>
      <c r="H327" s="10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109"/>
      <c r="B328" s="109"/>
      <c r="C328" s="109"/>
      <c r="D328" s="109"/>
      <c r="E328" s="48"/>
      <c r="F328" s="48"/>
      <c r="G328" s="109"/>
      <c r="H328" s="10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109"/>
      <c r="B329" s="109"/>
      <c r="C329" s="109"/>
      <c r="D329" s="109"/>
      <c r="E329" s="48"/>
      <c r="F329" s="48"/>
      <c r="G329" s="109"/>
      <c r="H329" s="10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109"/>
      <c r="B330" s="109"/>
      <c r="C330" s="109"/>
      <c r="D330" s="109"/>
      <c r="E330" s="48"/>
      <c r="F330" s="48"/>
      <c r="G330" s="109"/>
      <c r="H330" s="10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109"/>
      <c r="B331" s="109"/>
      <c r="C331" s="109"/>
      <c r="D331" s="109"/>
      <c r="E331" s="48"/>
      <c r="F331" s="48"/>
      <c r="G331" s="109"/>
      <c r="H331" s="10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109"/>
      <c r="B332" s="109"/>
      <c r="C332" s="109"/>
      <c r="D332" s="109"/>
      <c r="E332" s="48"/>
      <c r="F332" s="48"/>
      <c r="G332" s="109"/>
      <c r="H332" s="10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109"/>
      <c r="B333" s="109"/>
      <c r="C333" s="109"/>
      <c r="D333" s="109"/>
      <c r="E333" s="48"/>
      <c r="F333" s="48"/>
      <c r="G333" s="109"/>
      <c r="H333" s="10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109"/>
      <c r="B334" s="109"/>
      <c r="C334" s="109"/>
      <c r="D334" s="109"/>
      <c r="E334" s="48"/>
      <c r="F334" s="48"/>
      <c r="G334" s="109"/>
      <c r="H334" s="10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109"/>
      <c r="B335" s="109"/>
      <c r="C335" s="109"/>
      <c r="D335" s="109"/>
      <c r="E335" s="48"/>
      <c r="F335" s="48"/>
      <c r="G335" s="109"/>
      <c r="H335" s="10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109"/>
      <c r="B336" s="109"/>
      <c r="C336" s="109"/>
      <c r="D336" s="109"/>
      <c r="E336" s="48"/>
      <c r="F336" s="48"/>
      <c r="G336" s="109"/>
      <c r="H336" s="10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109"/>
      <c r="B337" s="109"/>
      <c r="C337" s="109"/>
      <c r="D337" s="109"/>
      <c r="E337" s="48"/>
      <c r="F337" s="48"/>
      <c r="G337" s="109"/>
      <c r="H337" s="10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109"/>
      <c r="B338" s="109"/>
      <c r="C338" s="109"/>
      <c r="D338" s="109"/>
      <c r="E338" s="48"/>
      <c r="F338" s="48"/>
      <c r="G338" s="109"/>
      <c r="H338" s="10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109"/>
      <c r="B339" s="109"/>
      <c r="C339" s="109"/>
      <c r="D339" s="109"/>
      <c r="E339" s="48"/>
      <c r="F339" s="48"/>
      <c r="G339" s="109"/>
      <c r="H339" s="10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109"/>
      <c r="B340" s="109"/>
      <c r="C340" s="109"/>
      <c r="D340" s="109"/>
      <c r="E340" s="48"/>
      <c r="F340" s="48"/>
      <c r="G340" s="109"/>
      <c r="H340" s="10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109"/>
      <c r="B341" s="109"/>
      <c r="C341" s="109"/>
      <c r="D341" s="109"/>
      <c r="E341" s="48"/>
      <c r="F341" s="48"/>
      <c r="G341" s="109"/>
      <c r="H341" s="10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109"/>
      <c r="B342" s="109"/>
      <c r="C342" s="109"/>
      <c r="D342" s="109"/>
      <c r="E342" s="48"/>
      <c r="F342" s="48"/>
      <c r="G342" s="109"/>
      <c r="H342" s="10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109"/>
      <c r="B343" s="109"/>
      <c r="C343" s="109"/>
      <c r="D343" s="109"/>
      <c r="E343" s="48"/>
      <c r="F343" s="48"/>
      <c r="G343" s="109"/>
      <c r="H343" s="10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109"/>
      <c r="B344" s="109"/>
      <c r="C344" s="109"/>
      <c r="D344" s="109"/>
      <c r="E344" s="48"/>
      <c r="F344" s="48"/>
      <c r="G344" s="109"/>
      <c r="H344" s="10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109"/>
      <c r="B345" s="109"/>
      <c r="C345" s="109"/>
      <c r="D345" s="109"/>
      <c r="E345" s="48"/>
      <c r="F345" s="48"/>
      <c r="G345" s="109"/>
      <c r="H345" s="10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109"/>
      <c r="B346" s="109"/>
      <c r="C346" s="109"/>
      <c r="D346" s="109"/>
      <c r="E346" s="48"/>
      <c r="F346" s="48"/>
      <c r="G346" s="109"/>
      <c r="H346" s="10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109"/>
      <c r="B347" s="109"/>
      <c r="C347" s="109"/>
      <c r="D347" s="109"/>
      <c r="E347" s="48"/>
      <c r="F347" s="48"/>
      <c r="G347" s="109"/>
      <c r="H347" s="10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109"/>
      <c r="B348" s="109"/>
      <c r="C348" s="109"/>
      <c r="D348" s="109"/>
      <c r="E348" s="48"/>
      <c r="F348" s="48"/>
      <c r="G348" s="109"/>
      <c r="H348" s="10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109"/>
      <c r="B349" s="109"/>
      <c r="C349" s="109"/>
      <c r="D349" s="109"/>
      <c r="E349" s="48"/>
      <c r="F349" s="48"/>
      <c r="G349" s="109"/>
      <c r="H349" s="10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109"/>
      <c r="B350" s="109"/>
      <c r="C350" s="109"/>
      <c r="D350" s="109"/>
      <c r="E350" s="48"/>
      <c r="F350" s="48"/>
      <c r="G350" s="109"/>
      <c r="H350" s="10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109"/>
      <c r="B351" s="109"/>
      <c r="C351" s="109"/>
      <c r="D351" s="109"/>
      <c r="E351" s="48"/>
      <c r="F351" s="48"/>
      <c r="G351" s="109"/>
      <c r="H351" s="10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109"/>
      <c r="B352" s="109"/>
      <c r="C352" s="109"/>
      <c r="D352" s="109"/>
      <c r="E352" s="48"/>
      <c r="F352" s="48"/>
      <c r="G352" s="109"/>
      <c r="H352" s="10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109"/>
      <c r="B353" s="109"/>
      <c r="C353" s="109"/>
      <c r="D353" s="109"/>
      <c r="E353" s="48"/>
      <c r="F353" s="48"/>
      <c r="G353" s="109"/>
      <c r="H353" s="10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109"/>
      <c r="B354" s="109"/>
      <c r="C354" s="109"/>
      <c r="D354" s="109"/>
      <c r="E354" s="48"/>
      <c r="F354" s="48"/>
      <c r="G354" s="109"/>
      <c r="H354" s="10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109"/>
      <c r="B355" s="109"/>
      <c r="C355" s="109"/>
      <c r="D355" s="109"/>
      <c r="E355" s="48"/>
      <c r="F355" s="48"/>
      <c r="G355" s="109"/>
      <c r="H355" s="10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109"/>
      <c r="B356" s="109"/>
      <c r="C356" s="109"/>
      <c r="D356" s="109"/>
      <c r="E356" s="48"/>
      <c r="F356" s="48"/>
      <c r="G356" s="109"/>
      <c r="H356" s="10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109"/>
      <c r="B357" s="109"/>
      <c r="C357" s="109"/>
      <c r="D357" s="109"/>
      <c r="E357" s="48"/>
      <c r="F357" s="48"/>
      <c r="G357" s="109"/>
      <c r="H357" s="10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109"/>
      <c r="B358" s="109"/>
      <c r="C358" s="109"/>
      <c r="D358" s="109"/>
      <c r="E358" s="48"/>
      <c r="F358" s="48"/>
      <c r="G358" s="109"/>
      <c r="H358" s="10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109"/>
      <c r="B359" s="109"/>
      <c r="C359" s="109"/>
      <c r="D359" s="109"/>
      <c r="E359" s="48"/>
      <c r="F359" s="48"/>
      <c r="G359" s="109"/>
      <c r="H359" s="10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109"/>
      <c r="B360" s="109"/>
      <c r="C360" s="109"/>
      <c r="D360" s="109"/>
      <c r="E360" s="48"/>
      <c r="F360" s="48"/>
      <c r="G360" s="109"/>
      <c r="H360" s="10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109"/>
      <c r="B361" s="109"/>
      <c r="C361" s="109"/>
      <c r="D361" s="109"/>
      <c r="E361" s="48"/>
      <c r="F361" s="48"/>
      <c r="G361" s="109"/>
      <c r="H361" s="10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109"/>
      <c r="B362" s="109"/>
      <c r="C362" s="109"/>
      <c r="D362" s="109"/>
      <c r="E362" s="48"/>
      <c r="F362" s="48"/>
      <c r="G362" s="109"/>
      <c r="H362" s="10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109"/>
      <c r="B363" s="109"/>
      <c r="C363" s="109"/>
      <c r="D363" s="109"/>
      <c r="E363" s="48"/>
      <c r="F363" s="48"/>
      <c r="G363" s="109"/>
      <c r="H363" s="10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109"/>
      <c r="B364" s="109"/>
      <c r="C364" s="109"/>
      <c r="D364" s="109"/>
      <c r="E364" s="48"/>
      <c r="F364" s="48"/>
      <c r="G364" s="109"/>
      <c r="H364" s="10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109"/>
      <c r="B365" s="109"/>
      <c r="C365" s="109"/>
      <c r="D365" s="109"/>
      <c r="E365" s="48"/>
      <c r="F365" s="48"/>
      <c r="G365" s="109"/>
      <c r="H365" s="10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109"/>
      <c r="B366" s="109"/>
      <c r="C366" s="109"/>
      <c r="D366" s="109"/>
      <c r="E366" s="48"/>
      <c r="F366" s="48"/>
      <c r="G366" s="109"/>
      <c r="H366" s="10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109"/>
      <c r="B367" s="109"/>
      <c r="C367" s="109"/>
      <c r="D367" s="109"/>
      <c r="E367" s="48"/>
      <c r="F367" s="48"/>
      <c r="G367" s="109"/>
      <c r="H367" s="10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109"/>
      <c r="B368" s="109"/>
      <c r="C368" s="109"/>
      <c r="D368" s="109"/>
      <c r="E368" s="48"/>
      <c r="F368" s="48"/>
      <c r="G368" s="109"/>
      <c r="H368" s="10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109"/>
      <c r="B369" s="109"/>
      <c r="C369" s="109"/>
      <c r="D369" s="109"/>
      <c r="E369" s="48"/>
      <c r="F369" s="48"/>
      <c r="G369" s="109"/>
      <c r="H369" s="10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109"/>
      <c r="B370" s="109"/>
      <c r="C370" s="109"/>
      <c r="D370" s="109"/>
      <c r="E370" s="48"/>
      <c r="F370" s="48"/>
      <c r="G370" s="109"/>
      <c r="H370" s="10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109"/>
      <c r="B371" s="109"/>
      <c r="C371" s="109"/>
      <c r="D371" s="109"/>
      <c r="E371" s="48"/>
      <c r="F371" s="48"/>
      <c r="G371" s="109"/>
      <c r="H371" s="10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109"/>
      <c r="B372" s="109"/>
      <c r="C372" s="109"/>
      <c r="D372" s="109"/>
      <c r="E372" s="48"/>
      <c r="F372" s="48"/>
      <c r="G372" s="109"/>
      <c r="H372" s="10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109"/>
      <c r="B373" s="109"/>
      <c r="C373" s="109"/>
      <c r="D373" s="109"/>
      <c r="E373" s="48"/>
      <c r="F373" s="48"/>
      <c r="G373" s="109"/>
      <c r="H373" s="10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109"/>
      <c r="B374" s="109"/>
      <c r="C374" s="109"/>
      <c r="D374" s="109"/>
      <c r="E374" s="48"/>
      <c r="F374" s="48"/>
      <c r="G374" s="109"/>
      <c r="H374" s="10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109"/>
      <c r="B375" s="109"/>
      <c r="C375" s="109"/>
      <c r="D375" s="109"/>
      <c r="E375" s="48"/>
      <c r="F375" s="48"/>
      <c r="G375" s="109"/>
      <c r="H375" s="10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109"/>
      <c r="B376" s="109"/>
      <c r="C376" s="109"/>
      <c r="D376" s="109"/>
      <c r="E376" s="48"/>
      <c r="F376" s="48"/>
      <c r="G376" s="109"/>
      <c r="H376" s="10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A377" s="109"/>
      <c r="B377" s="109"/>
      <c r="C377" s="109"/>
      <c r="D377" s="109"/>
      <c r="E377" s="48"/>
      <c r="F377" s="48"/>
      <c r="G377" s="109"/>
      <c r="H377" s="10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A378" s="109"/>
      <c r="B378" s="109"/>
      <c r="C378" s="109"/>
      <c r="D378" s="109"/>
      <c r="E378" s="48"/>
      <c r="F378" s="48"/>
      <c r="G378" s="109"/>
      <c r="H378" s="10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A379" s="109"/>
      <c r="B379" s="109"/>
      <c r="C379" s="109"/>
      <c r="D379" s="109"/>
      <c r="E379" s="48"/>
      <c r="F379" s="48"/>
      <c r="G379" s="109"/>
      <c r="H379" s="10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A380" s="109"/>
      <c r="B380" s="109"/>
      <c r="C380" s="109"/>
      <c r="D380" s="109"/>
      <c r="E380" s="48"/>
      <c r="F380" s="48"/>
      <c r="G380" s="109"/>
      <c r="H380" s="10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A381" s="109"/>
      <c r="B381" s="109"/>
      <c r="C381" s="109"/>
      <c r="D381" s="109"/>
      <c r="E381" s="48"/>
      <c r="F381" s="48"/>
      <c r="G381" s="109"/>
      <c r="H381" s="10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A382" s="109"/>
      <c r="B382" s="109"/>
      <c r="C382" s="109"/>
      <c r="D382" s="109"/>
      <c r="E382" s="48"/>
      <c r="F382" s="48"/>
      <c r="G382" s="109"/>
      <c r="H382" s="10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109"/>
      <c r="B383" s="109"/>
      <c r="C383" s="109"/>
      <c r="D383" s="109"/>
      <c r="E383" s="48"/>
      <c r="F383" s="48"/>
      <c r="G383" s="109"/>
      <c r="H383" s="10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109"/>
      <c r="B384" s="109"/>
      <c r="C384" s="109"/>
      <c r="D384" s="109"/>
      <c r="E384" s="48"/>
      <c r="F384" s="48"/>
      <c r="G384" s="109"/>
      <c r="H384" s="10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109"/>
      <c r="B385" s="109"/>
      <c r="C385" s="109"/>
      <c r="D385" s="109"/>
      <c r="E385" s="48"/>
      <c r="F385" s="48"/>
      <c r="G385" s="109"/>
      <c r="H385" s="10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109"/>
      <c r="B386" s="109"/>
      <c r="C386" s="109"/>
      <c r="D386" s="109"/>
      <c r="E386" s="48"/>
      <c r="F386" s="48"/>
      <c r="G386" s="109"/>
      <c r="H386" s="10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109"/>
      <c r="B387" s="109"/>
      <c r="C387" s="109"/>
      <c r="D387" s="109"/>
      <c r="E387" s="48"/>
      <c r="F387" s="48"/>
      <c r="G387" s="109"/>
      <c r="H387" s="10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109"/>
      <c r="B388" s="109"/>
      <c r="C388" s="109"/>
      <c r="D388" s="109"/>
      <c r="E388" s="48"/>
      <c r="F388" s="48"/>
      <c r="G388" s="109"/>
      <c r="H388" s="10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109"/>
      <c r="B389" s="109"/>
      <c r="C389" s="109"/>
      <c r="D389" s="109"/>
      <c r="E389" s="48"/>
      <c r="F389" s="48"/>
      <c r="G389" s="109"/>
      <c r="H389" s="10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109"/>
      <c r="B390" s="109"/>
      <c r="C390" s="109"/>
      <c r="D390" s="109"/>
      <c r="E390" s="48"/>
      <c r="F390" s="48"/>
      <c r="G390" s="109"/>
      <c r="H390" s="10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109"/>
      <c r="B391" s="109"/>
      <c r="C391" s="109"/>
      <c r="D391" s="109"/>
      <c r="E391" s="48"/>
      <c r="F391" s="48"/>
      <c r="G391" s="109"/>
      <c r="H391" s="10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109"/>
      <c r="B392" s="109"/>
      <c r="C392" s="109"/>
      <c r="D392" s="109"/>
      <c r="E392" s="48"/>
      <c r="F392" s="48"/>
      <c r="G392" s="109"/>
      <c r="H392" s="10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109"/>
      <c r="B393" s="109"/>
      <c r="C393" s="109"/>
      <c r="D393" s="109"/>
      <c r="E393" s="48"/>
      <c r="F393" s="48"/>
      <c r="G393" s="109"/>
      <c r="H393" s="10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109"/>
      <c r="B394" s="109"/>
      <c r="C394" s="109"/>
      <c r="D394" s="109"/>
      <c r="E394" s="48"/>
      <c r="F394" s="48"/>
      <c r="G394" s="109"/>
      <c r="H394" s="10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109"/>
      <c r="B395" s="109"/>
      <c r="C395" s="109"/>
      <c r="D395" s="109"/>
      <c r="E395" s="48"/>
      <c r="F395" s="48"/>
      <c r="G395" s="109"/>
      <c r="H395" s="10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109"/>
      <c r="B396" s="109"/>
      <c r="C396" s="109"/>
      <c r="D396" s="109"/>
      <c r="E396" s="48"/>
      <c r="F396" s="48"/>
      <c r="G396" s="109"/>
      <c r="H396" s="10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109"/>
      <c r="B397" s="109"/>
      <c r="C397" s="109"/>
      <c r="D397" s="109"/>
      <c r="E397" s="48"/>
      <c r="F397" s="48"/>
      <c r="G397" s="109"/>
      <c r="H397" s="10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109"/>
      <c r="B398" s="109"/>
      <c r="C398" s="109"/>
      <c r="D398" s="109"/>
      <c r="E398" s="48"/>
      <c r="F398" s="48"/>
      <c r="G398" s="109"/>
      <c r="H398" s="10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109"/>
      <c r="B399" s="109"/>
      <c r="C399" s="109"/>
      <c r="D399" s="109"/>
      <c r="E399" s="48"/>
      <c r="F399" s="48"/>
      <c r="G399" s="109"/>
      <c r="H399" s="10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109"/>
      <c r="B400" s="109"/>
      <c r="C400" s="109"/>
      <c r="D400" s="109"/>
      <c r="E400" s="48"/>
      <c r="F400" s="48"/>
      <c r="G400" s="109"/>
      <c r="H400" s="10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109"/>
      <c r="B401" s="109"/>
      <c r="C401" s="109"/>
      <c r="D401" s="109"/>
      <c r="E401" s="48"/>
      <c r="F401" s="48"/>
      <c r="G401" s="109"/>
      <c r="H401" s="10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109"/>
      <c r="B402" s="109"/>
      <c r="C402" s="109"/>
      <c r="D402" s="109"/>
      <c r="E402" s="48"/>
      <c r="F402" s="48"/>
      <c r="G402" s="109"/>
      <c r="H402" s="10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109"/>
      <c r="B403" s="109"/>
      <c r="C403" s="109"/>
      <c r="D403" s="109"/>
      <c r="E403" s="48"/>
      <c r="F403" s="48"/>
      <c r="G403" s="109"/>
      <c r="H403" s="10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109"/>
      <c r="B404" s="109"/>
      <c r="C404" s="109"/>
      <c r="D404" s="109"/>
      <c r="E404" s="48"/>
      <c r="F404" s="48"/>
      <c r="G404" s="109"/>
      <c r="H404" s="10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109"/>
      <c r="B405" s="109"/>
      <c r="C405" s="109"/>
      <c r="D405" s="109"/>
      <c r="E405" s="48"/>
      <c r="F405" s="48"/>
      <c r="G405" s="109"/>
      <c r="H405" s="10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109"/>
      <c r="B406" s="109"/>
      <c r="C406" s="109"/>
      <c r="D406" s="109"/>
      <c r="E406" s="48"/>
      <c r="F406" s="48"/>
      <c r="G406" s="109"/>
      <c r="H406" s="10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109"/>
      <c r="B407" s="109"/>
      <c r="C407" s="109"/>
      <c r="D407" s="109"/>
      <c r="E407" s="48"/>
      <c r="F407" s="48"/>
      <c r="G407" s="109"/>
      <c r="H407" s="10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109"/>
      <c r="B408" s="109"/>
      <c r="C408" s="109"/>
      <c r="D408" s="109"/>
      <c r="E408" s="48"/>
      <c r="F408" s="48"/>
      <c r="G408" s="109"/>
      <c r="H408" s="10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109"/>
      <c r="B409" s="109"/>
      <c r="C409" s="109"/>
      <c r="D409" s="109"/>
      <c r="E409" s="48"/>
      <c r="F409" s="48"/>
      <c r="G409" s="109"/>
      <c r="H409" s="10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109"/>
      <c r="B410" s="109"/>
      <c r="C410" s="109"/>
      <c r="D410" s="109"/>
      <c r="E410" s="48"/>
      <c r="F410" s="48"/>
      <c r="G410" s="109"/>
      <c r="H410" s="10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109"/>
      <c r="B411" s="109"/>
      <c r="C411" s="109"/>
      <c r="D411" s="109"/>
      <c r="E411" s="48"/>
      <c r="F411" s="48"/>
      <c r="G411" s="109"/>
      <c r="H411" s="10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109"/>
      <c r="B412" s="109"/>
      <c r="C412" s="109"/>
      <c r="D412" s="109"/>
      <c r="E412" s="48"/>
      <c r="F412" s="48"/>
      <c r="G412" s="109"/>
      <c r="H412" s="10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109"/>
      <c r="B413" s="109"/>
      <c r="C413" s="109"/>
      <c r="D413" s="109"/>
      <c r="E413" s="48"/>
      <c r="F413" s="48"/>
      <c r="G413" s="109"/>
      <c r="H413" s="10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109"/>
      <c r="B414" s="109"/>
      <c r="C414" s="109"/>
      <c r="D414" s="109"/>
      <c r="E414" s="48"/>
      <c r="F414" s="48"/>
      <c r="G414" s="109"/>
      <c r="H414" s="10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109"/>
      <c r="B415" s="109"/>
      <c r="C415" s="109"/>
      <c r="D415" s="109"/>
      <c r="E415" s="48"/>
      <c r="F415" s="48"/>
      <c r="G415" s="109"/>
      <c r="H415" s="10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109"/>
      <c r="B416" s="109"/>
      <c r="C416" s="109"/>
      <c r="D416" s="109"/>
      <c r="E416" s="48"/>
      <c r="F416" s="48"/>
      <c r="G416" s="109"/>
      <c r="H416" s="10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">
      <c r="A417" s="109"/>
      <c r="B417" s="109"/>
      <c r="C417" s="109"/>
      <c r="D417" s="109"/>
      <c r="E417" s="48"/>
      <c r="F417" s="48"/>
      <c r="G417" s="109"/>
      <c r="H417" s="10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">
      <c r="A418" s="109"/>
      <c r="B418" s="109"/>
      <c r="C418" s="109"/>
      <c r="D418" s="109"/>
      <c r="E418" s="48"/>
      <c r="F418" s="48"/>
      <c r="G418" s="109"/>
      <c r="H418" s="10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">
      <c r="A419" s="109"/>
      <c r="B419" s="109"/>
      <c r="C419" s="109"/>
      <c r="D419" s="109"/>
      <c r="E419" s="48"/>
      <c r="F419" s="48"/>
      <c r="G419" s="109"/>
      <c r="H419" s="10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">
      <c r="A420" s="109"/>
      <c r="B420" s="109"/>
      <c r="C420" s="109"/>
      <c r="D420" s="109"/>
      <c r="E420" s="48"/>
      <c r="F420" s="48"/>
      <c r="G420" s="109"/>
      <c r="H420" s="10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">
      <c r="A421" s="109"/>
      <c r="B421" s="109"/>
      <c r="C421" s="109"/>
      <c r="D421" s="109"/>
      <c r="E421" s="48"/>
      <c r="F421" s="48"/>
      <c r="G421" s="109"/>
      <c r="H421" s="10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">
      <c r="A422" s="109"/>
      <c r="B422" s="109"/>
      <c r="C422" s="109"/>
      <c r="D422" s="109"/>
      <c r="E422" s="48"/>
      <c r="F422" s="48"/>
      <c r="G422" s="109"/>
      <c r="H422" s="10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">
      <c r="A423" s="109"/>
      <c r="B423" s="109"/>
      <c r="C423" s="109"/>
      <c r="D423" s="109"/>
      <c r="E423" s="48"/>
      <c r="F423" s="48"/>
      <c r="G423" s="109"/>
      <c r="H423" s="10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">
      <c r="A424" s="109"/>
      <c r="B424" s="109"/>
      <c r="C424" s="109"/>
      <c r="D424" s="109"/>
      <c r="E424" s="48"/>
      <c r="F424" s="48"/>
      <c r="G424" s="109"/>
      <c r="H424" s="10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">
      <c r="A425" s="109"/>
      <c r="B425" s="109"/>
      <c r="C425" s="109"/>
      <c r="D425" s="109"/>
      <c r="E425" s="48"/>
      <c r="F425" s="48"/>
      <c r="G425" s="109"/>
      <c r="H425" s="10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">
      <c r="A426" s="109"/>
      <c r="B426" s="109"/>
      <c r="C426" s="109"/>
      <c r="D426" s="109"/>
      <c r="E426" s="48"/>
      <c r="F426" s="48"/>
      <c r="G426" s="109"/>
      <c r="H426" s="10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">
      <c r="A427" s="109"/>
      <c r="B427" s="109"/>
      <c r="C427" s="109"/>
      <c r="D427" s="109"/>
      <c r="E427" s="48"/>
      <c r="F427" s="48"/>
      <c r="G427" s="109"/>
      <c r="H427" s="10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">
      <c r="A428" s="109"/>
      <c r="B428" s="109"/>
      <c r="C428" s="109"/>
      <c r="D428" s="109"/>
      <c r="E428" s="48"/>
      <c r="F428" s="48"/>
      <c r="G428" s="109"/>
      <c r="H428" s="10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">
      <c r="A429" s="109"/>
      <c r="B429" s="109"/>
      <c r="C429" s="109"/>
      <c r="D429" s="109"/>
      <c r="E429" s="48"/>
      <c r="F429" s="48"/>
      <c r="G429" s="109"/>
      <c r="H429" s="10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">
      <c r="A430" s="109"/>
      <c r="B430" s="109"/>
      <c r="C430" s="109"/>
      <c r="D430" s="109"/>
      <c r="E430" s="48"/>
      <c r="F430" s="48"/>
      <c r="G430" s="109"/>
      <c r="H430" s="10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">
      <c r="A431" s="109"/>
      <c r="B431" s="109"/>
      <c r="C431" s="109"/>
      <c r="D431" s="109"/>
      <c r="E431" s="48"/>
      <c r="F431" s="48"/>
      <c r="G431" s="109"/>
      <c r="H431" s="10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">
      <c r="A432" s="109"/>
      <c r="B432" s="109"/>
      <c r="C432" s="109"/>
      <c r="D432" s="109"/>
      <c r="E432" s="48"/>
      <c r="F432" s="48"/>
      <c r="G432" s="109"/>
      <c r="H432" s="10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">
      <c r="A433" s="109"/>
      <c r="B433" s="109"/>
      <c r="C433" s="109"/>
      <c r="D433" s="109"/>
      <c r="E433" s="48"/>
      <c r="F433" s="48"/>
      <c r="G433" s="109"/>
      <c r="H433" s="10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">
      <c r="A434" s="109"/>
      <c r="B434" s="109"/>
      <c r="C434" s="109"/>
      <c r="D434" s="109"/>
      <c r="E434" s="48"/>
      <c r="F434" s="48"/>
      <c r="G434" s="109"/>
      <c r="H434" s="10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">
      <c r="A435" s="109"/>
      <c r="B435" s="109"/>
      <c r="C435" s="109"/>
      <c r="D435" s="109"/>
      <c r="E435" s="48"/>
      <c r="F435" s="48"/>
      <c r="G435" s="109"/>
      <c r="H435" s="10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">
      <c r="A436" s="109"/>
      <c r="B436" s="109"/>
      <c r="C436" s="109"/>
      <c r="D436" s="109"/>
      <c r="E436" s="48"/>
      <c r="F436" s="48"/>
      <c r="G436" s="109"/>
      <c r="H436" s="10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">
      <c r="A437" s="109"/>
      <c r="B437" s="109"/>
      <c r="C437" s="109"/>
      <c r="D437" s="109"/>
      <c r="E437" s="48"/>
      <c r="F437" s="48"/>
      <c r="G437" s="109"/>
      <c r="H437" s="10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">
      <c r="A438" s="109"/>
      <c r="B438" s="109"/>
      <c r="C438" s="109"/>
      <c r="D438" s="109"/>
      <c r="E438" s="48"/>
      <c r="F438" s="48"/>
      <c r="G438" s="109"/>
      <c r="H438" s="10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">
      <c r="A439" s="109"/>
      <c r="B439" s="109"/>
      <c r="C439" s="109"/>
      <c r="D439" s="109"/>
      <c r="E439" s="48"/>
      <c r="F439" s="48"/>
      <c r="G439" s="109"/>
      <c r="H439" s="10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">
      <c r="A440" s="109"/>
      <c r="B440" s="109"/>
      <c r="C440" s="109"/>
      <c r="D440" s="109"/>
      <c r="E440" s="48"/>
      <c r="F440" s="48"/>
      <c r="G440" s="109"/>
      <c r="H440" s="10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">
      <c r="A441" s="109"/>
      <c r="B441" s="109"/>
      <c r="C441" s="109"/>
      <c r="D441" s="109"/>
      <c r="E441" s="48"/>
      <c r="F441" s="48"/>
      <c r="G441" s="109"/>
      <c r="H441" s="10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">
      <c r="A442" s="109"/>
      <c r="B442" s="109"/>
      <c r="C442" s="109"/>
      <c r="D442" s="109"/>
      <c r="E442" s="48"/>
      <c r="F442" s="48"/>
      <c r="G442" s="109"/>
      <c r="H442" s="10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">
      <c r="A443" s="109"/>
      <c r="B443" s="109"/>
      <c r="C443" s="109"/>
      <c r="D443" s="109"/>
      <c r="E443" s="48"/>
      <c r="F443" s="48"/>
      <c r="G443" s="109"/>
      <c r="H443" s="10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">
      <c r="A444" s="109"/>
      <c r="B444" s="109"/>
      <c r="C444" s="109"/>
      <c r="D444" s="109"/>
      <c r="E444" s="48"/>
      <c r="F444" s="48"/>
      <c r="G444" s="109"/>
      <c r="H444" s="10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">
      <c r="A445" s="109"/>
      <c r="B445" s="109"/>
      <c r="C445" s="109"/>
      <c r="D445" s="109"/>
      <c r="E445" s="48"/>
      <c r="F445" s="48"/>
      <c r="G445" s="109"/>
      <c r="H445" s="10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">
      <c r="A446" s="109"/>
      <c r="B446" s="109"/>
      <c r="C446" s="109"/>
      <c r="D446" s="109"/>
      <c r="E446" s="48"/>
      <c r="F446" s="48"/>
      <c r="G446" s="109"/>
      <c r="H446" s="10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">
      <c r="A447" s="109"/>
      <c r="B447" s="109"/>
      <c r="C447" s="109"/>
      <c r="D447" s="109"/>
      <c r="E447" s="48"/>
      <c r="F447" s="48"/>
      <c r="G447" s="109"/>
      <c r="H447" s="10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">
      <c r="A448" s="109"/>
      <c r="B448" s="109"/>
      <c r="C448" s="109"/>
      <c r="D448" s="109"/>
      <c r="E448" s="48"/>
      <c r="F448" s="48"/>
      <c r="G448" s="109"/>
      <c r="H448" s="10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">
      <c r="A449" s="109"/>
      <c r="B449" s="109"/>
      <c r="C449" s="109"/>
      <c r="D449" s="109"/>
      <c r="E449" s="48"/>
      <c r="F449" s="48"/>
      <c r="G449" s="109"/>
      <c r="H449" s="10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">
      <c r="A450" s="109"/>
      <c r="B450" s="109"/>
      <c r="C450" s="109"/>
      <c r="D450" s="109"/>
      <c r="E450" s="48"/>
      <c r="F450" s="48"/>
      <c r="G450" s="109"/>
      <c r="H450" s="10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">
      <c r="A451" s="109"/>
      <c r="B451" s="109"/>
      <c r="C451" s="109"/>
      <c r="D451" s="109"/>
      <c r="E451" s="48"/>
      <c r="F451" s="48"/>
      <c r="G451" s="109"/>
      <c r="H451" s="10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">
      <c r="A452" s="109"/>
      <c r="B452" s="109"/>
      <c r="C452" s="109"/>
      <c r="D452" s="109"/>
      <c r="E452" s="48"/>
      <c r="F452" s="48"/>
      <c r="G452" s="109"/>
      <c r="H452" s="10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">
      <c r="A453" s="109"/>
      <c r="B453" s="109"/>
      <c r="C453" s="109"/>
      <c r="D453" s="109"/>
      <c r="E453" s="48"/>
      <c r="F453" s="48"/>
      <c r="G453" s="109"/>
      <c r="H453" s="10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">
      <c r="A454" s="109"/>
      <c r="B454" s="109"/>
      <c r="C454" s="109"/>
      <c r="D454" s="109"/>
      <c r="E454" s="48"/>
      <c r="F454" s="48"/>
      <c r="G454" s="109"/>
      <c r="H454" s="10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">
      <c r="A455" s="109"/>
      <c r="B455" s="109"/>
      <c r="C455" s="109"/>
      <c r="D455" s="109"/>
      <c r="E455" s="48"/>
      <c r="F455" s="48"/>
      <c r="G455" s="109"/>
      <c r="H455" s="10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">
      <c r="A456" s="109"/>
      <c r="B456" s="109"/>
      <c r="C456" s="109"/>
      <c r="D456" s="109"/>
      <c r="E456" s="48"/>
      <c r="F456" s="48"/>
      <c r="G456" s="109"/>
      <c r="H456" s="10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">
      <c r="A457" s="109"/>
      <c r="B457" s="109"/>
      <c r="C457" s="109"/>
      <c r="D457" s="109"/>
      <c r="E457" s="48"/>
      <c r="F457" s="48"/>
      <c r="G457" s="109"/>
      <c r="H457" s="10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">
      <c r="A458" s="109"/>
      <c r="B458" s="109"/>
      <c r="C458" s="109"/>
      <c r="D458" s="109"/>
      <c r="E458" s="48"/>
      <c r="F458" s="48"/>
      <c r="G458" s="109"/>
      <c r="H458" s="10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">
      <c r="A459" s="109"/>
      <c r="B459" s="109"/>
      <c r="C459" s="109"/>
      <c r="D459" s="109"/>
      <c r="E459" s="48"/>
      <c r="F459" s="48"/>
      <c r="G459" s="109"/>
      <c r="H459" s="10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">
      <c r="A460" s="109"/>
      <c r="B460" s="109"/>
      <c r="C460" s="109"/>
      <c r="D460" s="109"/>
      <c r="E460" s="48"/>
      <c r="F460" s="48"/>
      <c r="G460" s="109"/>
      <c r="H460" s="10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">
      <c r="A461" s="109"/>
      <c r="B461" s="109"/>
      <c r="C461" s="109"/>
      <c r="D461" s="109"/>
      <c r="E461" s="48"/>
      <c r="F461" s="48"/>
      <c r="G461" s="109"/>
      <c r="H461" s="10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">
      <c r="A462" s="109"/>
      <c r="B462" s="109"/>
      <c r="C462" s="109"/>
      <c r="D462" s="109"/>
      <c r="E462" s="48"/>
      <c r="F462" s="48"/>
      <c r="G462" s="109"/>
      <c r="H462" s="10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">
      <c r="A463" s="109"/>
      <c r="B463" s="109"/>
      <c r="C463" s="109"/>
      <c r="D463" s="109"/>
      <c r="E463" s="48"/>
      <c r="F463" s="48"/>
      <c r="G463" s="109"/>
      <c r="H463" s="10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">
      <c r="A464" s="109"/>
      <c r="B464" s="109"/>
      <c r="C464" s="109"/>
      <c r="D464" s="109"/>
      <c r="E464" s="48"/>
      <c r="F464" s="48"/>
      <c r="G464" s="109"/>
      <c r="H464" s="10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">
      <c r="A465" s="109"/>
      <c r="B465" s="109"/>
      <c r="C465" s="109"/>
      <c r="D465" s="109"/>
      <c r="E465" s="48"/>
      <c r="F465" s="48"/>
      <c r="G465" s="109"/>
      <c r="H465" s="10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">
      <c r="A466" s="109"/>
      <c r="B466" s="109"/>
      <c r="C466" s="109"/>
      <c r="D466" s="109"/>
      <c r="E466" s="48"/>
      <c r="F466" s="48"/>
      <c r="G466" s="109"/>
      <c r="H466" s="10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">
      <c r="A467" s="109"/>
      <c r="B467" s="109"/>
      <c r="C467" s="109"/>
      <c r="D467" s="109"/>
      <c r="E467" s="48"/>
      <c r="F467" s="48"/>
      <c r="G467" s="109"/>
      <c r="H467" s="10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">
      <c r="A468" s="109"/>
      <c r="B468" s="109"/>
      <c r="C468" s="109"/>
      <c r="D468" s="109"/>
      <c r="E468" s="48"/>
      <c r="F468" s="48"/>
      <c r="G468" s="109"/>
      <c r="H468" s="10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">
      <c r="A469" s="109"/>
      <c r="B469" s="109"/>
      <c r="C469" s="109"/>
      <c r="D469" s="109"/>
      <c r="E469" s="48"/>
      <c r="F469" s="48"/>
      <c r="G469" s="109"/>
      <c r="H469" s="10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">
      <c r="A470" s="109"/>
      <c r="B470" s="109"/>
      <c r="C470" s="109"/>
      <c r="D470" s="109"/>
      <c r="E470" s="48"/>
      <c r="F470" s="48"/>
      <c r="G470" s="109"/>
      <c r="H470" s="10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">
      <c r="A471" s="109"/>
      <c r="B471" s="109"/>
      <c r="C471" s="109"/>
      <c r="D471" s="109"/>
      <c r="E471" s="48"/>
      <c r="F471" s="48"/>
      <c r="G471" s="109"/>
      <c r="H471" s="10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">
      <c r="A472" s="109"/>
      <c r="B472" s="109"/>
      <c r="C472" s="109"/>
      <c r="D472" s="109"/>
      <c r="E472" s="48"/>
      <c r="F472" s="48"/>
      <c r="G472" s="109"/>
      <c r="H472" s="10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">
      <c r="A473" s="109"/>
      <c r="B473" s="109"/>
      <c r="C473" s="109"/>
      <c r="D473" s="109"/>
      <c r="E473" s="48"/>
      <c r="F473" s="48"/>
      <c r="G473" s="109"/>
      <c r="H473" s="10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">
      <c r="A474" s="109"/>
      <c r="B474" s="109"/>
      <c r="C474" s="109"/>
      <c r="D474" s="109"/>
      <c r="E474" s="48"/>
      <c r="F474" s="48"/>
      <c r="G474" s="109"/>
      <c r="H474" s="10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">
      <c r="A475" s="109"/>
      <c r="B475" s="109"/>
      <c r="C475" s="109"/>
      <c r="D475" s="109"/>
      <c r="E475" s="48"/>
      <c r="F475" s="48"/>
      <c r="G475" s="109"/>
      <c r="H475" s="10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">
      <c r="A476" s="109"/>
      <c r="B476" s="109"/>
      <c r="C476" s="109"/>
      <c r="D476" s="109"/>
      <c r="E476" s="48"/>
      <c r="F476" s="48"/>
      <c r="G476" s="109"/>
      <c r="H476" s="10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">
      <c r="A477" s="109"/>
      <c r="B477" s="109"/>
      <c r="C477" s="109"/>
      <c r="D477" s="109"/>
      <c r="E477" s="48"/>
      <c r="F477" s="48"/>
      <c r="G477" s="109"/>
      <c r="H477" s="10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">
      <c r="A478" s="109"/>
      <c r="B478" s="109"/>
      <c r="C478" s="109"/>
      <c r="D478" s="109"/>
      <c r="E478" s="48"/>
      <c r="F478" s="48"/>
      <c r="G478" s="109"/>
      <c r="H478" s="10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">
      <c r="A479" s="109"/>
      <c r="B479" s="109"/>
      <c r="C479" s="109"/>
      <c r="D479" s="109"/>
      <c r="E479" s="48"/>
      <c r="F479" s="48"/>
      <c r="G479" s="109"/>
      <c r="H479" s="10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">
      <c r="A480" s="109"/>
      <c r="B480" s="109"/>
      <c r="C480" s="109"/>
      <c r="D480" s="109"/>
      <c r="E480" s="48"/>
      <c r="F480" s="48"/>
      <c r="G480" s="109"/>
      <c r="H480" s="10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">
      <c r="A481" s="109"/>
      <c r="B481" s="109"/>
      <c r="C481" s="109"/>
      <c r="D481" s="109"/>
      <c r="E481" s="48"/>
      <c r="F481" s="48"/>
      <c r="G481" s="109"/>
      <c r="H481" s="10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">
      <c r="A482" s="109"/>
      <c r="B482" s="109"/>
      <c r="C482" s="109"/>
      <c r="D482" s="109"/>
      <c r="E482" s="48"/>
      <c r="F482" s="48"/>
      <c r="G482" s="109"/>
      <c r="H482" s="10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">
      <c r="A483" s="109"/>
      <c r="B483" s="109"/>
      <c r="C483" s="109"/>
      <c r="D483" s="109"/>
      <c r="E483" s="48"/>
      <c r="F483" s="48"/>
      <c r="G483" s="109"/>
      <c r="H483" s="10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">
      <c r="A484" s="109"/>
      <c r="B484" s="109"/>
      <c r="C484" s="109"/>
      <c r="D484" s="109"/>
      <c r="E484" s="48"/>
      <c r="F484" s="48"/>
      <c r="G484" s="109"/>
      <c r="H484" s="10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">
      <c r="A485" s="109"/>
      <c r="B485" s="109"/>
      <c r="C485" s="109"/>
      <c r="D485" s="109"/>
      <c r="E485" s="48"/>
      <c r="F485" s="48"/>
      <c r="G485" s="109"/>
      <c r="H485" s="10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">
      <c r="A486" s="109"/>
      <c r="B486" s="109"/>
      <c r="C486" s="109"/>
      <c r="D486" s="109"/>
      <c r="E486" s="48"/>
      <c r="F486" s="48"/>
      <c r="G486" s="109"/>
      <c r="H486" s="10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">
      <c r="A487" s="109"/>
      <c r="B487" s="109"/>
      <c r="C487" s="109"/>
      <c r="D487" s="109"/>
      <c r="E487" s="48"/>
      <c r="F487" s="48"/>
      <c r="G487" s="109"/>
      <c r="H487" s="10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">
      <c r="A488" s="109"/>
      <c r="B488" s="109"/>
      <c r="C488" s="109"/>
      <c r="D488" s="109"/>
      <c r="E488" s="48"/>
      <c r="F488" s="48"/>
      <c r="G488" s="109"/>
      <c r="H488" s="10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">
      <c r="A489" s="109"/>
      <c r="B489" s="109"/>
      <c r="C489" s="109"/>
      <c r="D489" s="109"/>
      <c r="E489" s="48"/>
      <c r="F489" s="48"/>
      <c r="G489" s="109"/>
      <c r="H489" s="10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">
      <c r="A490" s="109"/>
      <c r="B490" s="109"/>
      <c r="C490" s="109"/>
      <c r="D490" s="109"/>
      <c r="E490" s="48"/>
      <c r="F490" s="48"/>
      <c r="G490" s="109"/>
      <c r="H490" s="10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">
      <c r="A491" s="109"/>
      <c r="B491" s="109"/>
      <c r="C491" s="109"/>
      <c r="D491" s="109"/>
      <c r="E491" s="48"/>
      <c r="F491" s="48"/>
      <c r="G491" s="109"/>
      <c r="H491" s="10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">
      <c r="A492" s="109"/>
      <c r="B492" s="109"/>
      <c r="C492" s="109"/>
      <c r="D492" s="109"/>
      <c r="E492" s="48"/>
      <c r="F492" s="48"/>
      <c r="G492" s="109"/>
      <c r="H492" s="10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">
      <c r="A493" s="109"/>
      <c r="B493" s="109"/>
      <c r="C493" s="109"/>
      <c r="D493" s="109"/>
      <c r="E493" s="48"/>
      <c r="F493" s="48"/>
      <c r="G493" s="109"/>
      <c r="H493" s="10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">
      <c r="A494" s="109"/>
      <c r="B494" s="109"/>
      <c r="C494" s="109"/>
      <c r="D494" s="109"/>
      <c r="E494" s="48"/>
      <c r="F494" s="48"/>
      <c r="G494" s="109"/>
      <c r="H494" s="10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">
      <c r="A495" s="109"/>
      <c r="B495" s="109"/>
      <c r="C495" s="109"/>
      <c r="D495" s="109"/>
      <c r="E495" s="48"/>
      <c r="F495" s="48"/>
      <c r="G495" s="109"/>
      <c r="H495" s="10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">
      <c r="A496" s="109"/>
      <c r="B496" s="109"/>
      <c r="C496" s="109"/>
      <c r="D496" s="109"/>
      <c r="E496" s="48"/>
      <c r="F496" s="48"/>
      <c r="G496" s="109"/>
      <c r="H496" s="10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">
      <c r="A497" s="109"/>
      <c r="B497" s="109"/>
      <c r="C497" s="109"/>
      <c r="D497" s="109"/>
      <c r="E497" s="48"/>
      <c r="F497" s="48"/>
      <c r="G497" s="109"/>
      <c r="H497" s="10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">
      <c r="A498" s="109"/>
      <c r="B498" s="109"/>
      <c r="C498" s="109"/>
      <c r="D498" s="109"/>
      <c r="E498" s="48"/>
      <c r="F498" s="48"/>
      <c r="G498" s="109"/>
      <c r="H498" s="10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">
      <c r="A499" s="109"/>
      <c r="B499" s="109"/>
      <c r="C499" s="109"/>
      <c r="D499" s="109"/>
      <c r="E499" s="48"/>
      <c r="F499" s="48"/>
      <c r="G499" s="109"/>
      <c r="H499" s="10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">
      <c r="A500" s="109"/>
      <c r="B500" s="109"/>
      <c r="C500" s="109"/>
      <c r="D500" s="109"/>
      <c r="E500" s="48"/>
      <c r="F500" s="48"/>
      <c r="G500" s="109"/>
      <c r="H500" s="10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">
      <c r="A501" s="109"/>
      <c r="B501" s="109"/>
      <c r="C501" s="109"/>
      <c r="D501" s="109"/>
      <c r="E501" s="48"/>
      <c r="F501" s="48"/>
      <c r="G501" s="109"/>
      <c r="H501" s="10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">
      <c r="A502" s="109"/>
      <c r="B502" s="109"/>
      <c r="C502" s="109"/>
      <c r="D502" s="109"/>
      <c r="E502" s="48"/>
      <c r="F502" s="48"/>
      <c r="G502" s="109"/>
      <c r="H502" s="10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">
      <c r="A503" s="109"/>
      <c r="B503" s="109"/>
      <c r="C503" s="109"/>
      <c r="D503" s="109"/>
      <c r="E503" s="48"/>
      <c r="F503" s="48"/>
      <c r="G503" s="109"/>
      <c r="H503" s="10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">
      <c r="A504" s="109"/>
      <c r="B504" s="109"/>
      <c r="C504" s="109"/>
      <c r="D504" s="109"/>
      <c r="E504" s="48"/>
      <c r="F504" s="48"/>
      <c r="G504" s="109"/>
      <c r="H504" s="10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">
      <c r="A505" s="109"/>
      <c r="B505" s="109"/>
      <c r="C505" s="109"/>
      <c r="D505" s="109"/>
      <c r="E505" s="48"/>
      <c r="F505" s="48"/>
      <c r="G505" s="109"/>
      <c r="H505" s="10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">
      <c r="A506" s="109"/>
      <c r="B506" s="109"/>
      <c r="C506" s="109"/>
      <c r="D506" s="109"/>
      <c r="E506" s="48"/>
      <c r="F506" s="48"/>
      <c r="G506" s="109"/>
      <c r="H506" s="10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">
      <c r="A507" s="109"/>
      <c r="B507" s="109"/>
      <c r="C507" s="109"/>
      <c r="D507" s="109"/>
      <c r="E507" s="48"/>
      <c r="F507" s="48"/>
      <c r="G507" s="109"/>
      <c r="H507" s="10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">
      <c r="A508" s="109"/>
      <c r="B508" s="109"/>
      <c r="C508" s="109"/>
      <c r="D508" s="109"/>
      <c r="E508" s="48"/>
      <c r="F508" s="48"/>
      <c r="G508" s="109"/>
      <c r="H508" s="10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">
      <c r="A509" s="109"/>
      <c r="B509" s="109"/>
      <c r="C509" s="109"/>
      <c r="D509" s="109"/>
      <c r="E509" s="48"/>
      <c r="F509" s="48"/>
      <c r="G509" s="109"/>
      <c r="H509" s="10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">
      <c r="A510" s="109"/>
      <c r="B510" s="109"/>
      <c r="C510" s="109"/>
      <c r="D510" s="109"/>
      <c r="E510" s="48"/>
      <c r="F510" s="48"/>
      <c r="G510" s="109"/>
      <c r="H510" s="10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">
      <c r="A511" s="109"/>
      <c r="B511" s="109"/>
      <c r="C511" s="109"/>
      <c r="D511" s="109"/>
      <c r="E511" s="48"/>
      <c r="F511" s="48"/>
      <c r="G511" s="109"/>
      <c r="H511" s="10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">
      <c r="A512" s="109"/>
      <c r="B512" s="109"/>
      <c r="C512" s="109"/>
      <c r="D512" s="109"/>
      <c r="E512" s="48"/>
      <c r="F512" s="48"/>
      <c r="G512" s="109"/>
      <c r="H512" s="10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">
      <c r="A513" s="109"/>
      <c r="B513" s="109"/>
      <c r="C513" s="109"/>
      <c r="D513" s="109"/>
      <c r="E513" s="48"/>
      <c r="F513" s="48"/>
      <c r="G513" s="109"/>
      <c r="H513" s="10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">
      <c r="A514" s="109"/>
      <c r="B514" s="109"/>
      <c r="C514" s="109"/>
      <c r="D514" s="109"/>
      <c r="E514" s="48"/>
      <c r="F514" s="48"/>
      <c r="G514" s="109"/>
      <c r="H514" s="10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">
      <c r="A515" s="109"/>
      <c r="B515" s="109"/>
      <c r="C515" s="109"/>
      <c r="D515" s="109"/>
      <c r="E515" s="48"/>
      <c r="F515" s="48"/>
      <c r="G515" s="109"/>
      <c r="H515" s="10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">
      <c r="A516" s="109"/>
      <c r="B516" s="109"/>
      <c r="C516" s="109"/>
      <c r="D516" s="109"/>
      <c r="E516" s="48"/>
      <c r="F516" s="48"/>
      <c r="G516" s="109"/>
      <c r="H516" s="10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">
      <c r="A517" s="109"/>
      <c r="B517" s="109"/>
      <c r="C517" s="109"/>
      <c r="D517" s="109"/>
      <c r="E517" s="48"/>
      <c r="F517" s="48"/>
      <c r="G517" s="109"/>
      <c r="H517" s="10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">
      <c r="A518" s="109"/>
      <c r="B518" s="109"/>
      <c r="C518" s="109"/>
      <c r="D518" s="109"/>
      <c r="E518" s="48"/>
      <c r="F518" s="48"/>
      <c r="G518" s="109"/>
      <c r="H518" s="10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">
      <c r="A519" s="109"/>
      <c r="B519" s="109"/>
      <c r="C519" s="109"/>
      <c r="D519" s="109"/>
      <c r="E519" s="48"/>
      <c r="F519" s="48"/>
      <c r="G519" s="109"/>
      <c r="H519" s="10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">
      <c r="A520" s="109"/>
      <c r="B520" s="109"/>
      <c r="C520" s="109"/>
      <c r="D520" s="109"/>
      <c r="E520" s="48"/>
      <c r="F520" s="48"/>
      <c r="G520" s="109"/>
      <c r="H520" s="10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">
      <c r="A521" s="109"/>
      <c r="B521" s="109"/>
      <c r="C521" s="109"/>
      <c r="D521" s="109"/>
      <c r="E521" s="48"/>
      <c r="F521" s="48"/>
      <c r="G521" s="109"/>
      <c r="H521" s="10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">
      <c r="A522" s="109"/>
      <c r="B522" s="109"/>
      <c r="C522" s="109"/>
      <c r="D522" s="109"/>
      <c r="E522" s="48"/>
      <c r="F522" s="48"/>
      <c r="G522" s="109"/>
      <c r="H522" s="10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">
      <c r="A523" s="109"/>
      <c r="B523" s="109"/>
      <c r="C523" s="109"/>
      <c r="D523" s="109"/>
      <c r="E523" s="48"/>
      <c r="F523" s="48"/>
      <c r="G523" s="109"/>
      <c r="H523" s="10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">
      <c r="A524" s="109"/>
      <c r="B524" s="109"/>
      <c r="C524" s="109"/>
      <c r="D524" s="109"/>
      <c r="E524" s="48"/>
      <c r="F524" s="48"/>
      <c r="G524" s="109"/>
      <c r="H524" s="10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">
      <c r="A525" s="109"/>
      <c r="B525" s="109"/>
      <c r="C525" s="109"/>
      <c r="D525" s="109"/>
      <c r="E525" s="48"/>
      <c r="F525" s="48"/>
      <c r="G525" s="109"/>
      <c r="H525" s="10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">
      <c r="A526" s="109"/>
      <c r="B526" s="109"/>
      <c r="C526" s="109"/>
      <c r="D526" s="109"/>
      <c r="E526" s="48"/>
      <c r="F526" s="48"/>
      <c r="G526" s="109"/>
      <c r="H526" s="10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">
      <c r="A527" s="109"/>
      <c r="B527" s="109"/>
      <c r="C527" s="109"/>
      <c r="D527" s="109"/>
      <c r="E527" s="48"/>
      <c r="F527" s="48"/>
      <c r="G527" s="109"/>
      <c r="H527" s="10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">
      <c r="A528" s="109"/>
      <c r="B528" s="109"/>
      <c r="C528" s="109"/>
      <c r="D528" s="109"/>
      <c r="E528" s="48"/>
      <c r="F528" s="48"/>
      <c r="G528" s="109"/>
      <c r="H528" s="10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">
      <c r="A529" s="109"/>
      <c r="B529" s="109"/>
      <c r="C529" s="109"/>
      <c r="D529" s="109"/>
      <c r="E529" s="48"/>
      <c r="F529" s="48"/>
      <c r="G529" s="109"/>
      <c r="H529" s="10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">
      <c r="A530" s="109"/>
      <c r="B530" s="109"/>
      <c r="C530" s="109"/>
      <c r="D530" s="109"/>
      <c r="E530" s="48"/>
      <c r="F530" s="48"/>
      <c r="G530" s="109"/>
      <c r="H530" s="10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">
      <c r="A531" s="109"/>
      <c r="B531" s="109"/>
      <c r="C531" s="109"/>
      <c r="D531" s="109"/>
      <c r="E531" s="48"/>
      <c r="F531" s="48"/>
      <c r="G531" s="109"/>
      <c r="H531" s="10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">
      <c r="A532" s="109"/>
      <c r="B532" s="109"/>
      <c r="C532" s="109"/>
      <c r="D532" s="109"/>
      <c r="E532" s="48"/>
      <c r="F532" s="48"/>
      <c r="G532" s="109"/>
      <c r="H532" s="10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">
      <c r="A533" s="109"/>
      <c r="B533" s="109"/>
      <c r="C533" s="109"/>
      <c r="D533" s="109"/>
      <c r="E533" s="48"/>
      <c r="F533" s="48"/>
      <c r="G533" s="109"/>
      <c r="H533" s="10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">
      <c r="A534" s="109"/>
      <c r="B534" s="109"/>
      <c r="C534" s="109"/>
      <c r="D534" s="109"/>
      <c r="E534" s="48"/>
      <c r="F534" s="48"/>
      <c r="G534" s="109"/>
      <c r="H534" s="10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">
      <c r="A535" s="109"/>
      <c r="B535" s="109"/>
      <c r="C535" s="109"/>
      <c r="D535" s="109"/>
      <c r="E535" s="48"/>
      <c r="F535" s="48"/>
      <c r="G535" s="109"/>
      <c r="H535" s="10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">
      <c r="A536" s="109"/>
      <c r="B536" s="109"/>
      <c r="C536" s="109"/>
      <c r="D536" s="109"/>
      <c r="E536" s="48"/>
      <c r="F536" s="48"/>
      <c r="G536" s="109"/>
      <c r="H536" s="10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">
      <c r="A537" s="109"/>
      <c r="B537" s="109"/>
      <c r="C537" s="109"/>
      <c r="D537" s="109"/>
      <c r="E537" s="48"/>
      <c r="F537" s="48"/>
      <c r="G537" s="109"/>
      <c r="H537" s="10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">
      <c r="A538" s="109"/>
      <c r="B538" s="109"/>
      <c r="C538" s="109"/>
      <c r="D538" s="109"/>
      <c r="E538" s="48"/>
      <c r="F538" s="48"/>
      <c r="G538" s="109"/>
      <c r="H538" s="10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">
      <c r="A539" s="109"/>
      <c r="B539" s="109"/>
      <c r="C539" s="109"/>
      <c r="D539" s="109"/>
      <c r="E539" s="48"/>
      <c r="F539" s="48"/>
      <c r="G539" s="109"/>
      <c r="H539" s="10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">
      <c r="A540" s="109"/>
      <c r="B540" s="109"/>
      <c r="C540" s="109"/>
      <c r="D540" s="109"/>
      <c r="E540" s="48"/>
      <c r="F540" s="48"/>
      <c r="G540" s="109"/>
      <c r="H540" s="10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">
      <c r="A541" s="109"/>
      <c r="B541" s="109"/>
      <c r="C541" s="109"/>
      <c r="D541" s="109"/>
      <c r="E541" s="48"/>
      <c r="F541" s="48"/>
      <c r="G541" s="109"/>
      <c r="H541" s="10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">
      <c r="A542" s="109"/>
      <c r="B542" s="109"/>
      <c r="C542" s="109"/>
      <c r="D542" s="109"/>
      <c r="E542" s="48"/>
      <c r="F542" s="48"/>
      <c r="G542" s="109"/>
      <c r="H542" s="10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">
      <c r="A543" s="109"/>
      <c r="B543" s="109"/>
      <c r="C543" s="109"/>
      <c r="D543" s="109"/>
      <c r="E543" s="48"/>
      <c r="F543" s="48"/>
      <c r="G543" s="109"/>
      <c r="H543" s="10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">
      <c r="A544" s="109"/>
      <c r="B544" s="109"/>
      <c r="C544" s="109"/>
      <c r="D544" s="109"/>
      <c r="E544" s="48"/>
      <c r="F544" s="48"/>
      <c r="G544" s="109"/>
      <c r="H544" s="10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">
      <c r="A545" s="109"/>
      <c r="B545" s="109"/>
      <c r="C545" s="109"/>
      <c r="D545" s="109"/>
      <c r="E545" s="48"/>
      <c r="F545" s="48"/>
      <c r="G545" s="109"/>
      <c r="H545" s="10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">
      <c r="A546" s="109"/>
      <c r="B546" s="109"/>
      <c r="C546" s="109"/>
      <c r="D546" s="109"/>
      <c r="E546" s="48"/>
      <c r="F546" s="48"/>
      <c r="G546" s="109"/>
      <c r="H546" s="10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">
      <c r="A547" s="109"/>
      <c r="B547" s="109"/>
      <c r="C547" s="109"/>
      <c r="D547" s="109"/>
      <c r="E547" s="48"/>
      <c r="F547" s="48"/>
      <c r="G547" s="109"/>
      <c r="H547" s="10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">
      <c r="A548" s="109"/>
      <c r="B548" s="109"/>
      <c r="C548" s="109"/>
      <c r="D548" s="109"/>
      <c r="E548" s="48"/>
      <c r="F548" s="48"/>
      <c r="G548" s="109"/>
      <c r="H548" s="10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">
      <c r="A549" s="109"/>
      <c r="B549" s="109"/>
      <c r="C549" s="109"/>
      <c r="D549" s="109"/>
      <c r="E549" s="48"/>
      <c r="F549" s="48"/>
      <c r="G549" s="109"/>
      <c r="H549" s="10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">
      <c r="A550" s="109"/>
      <c r="B550" s="109"/>
      <c r="C550" s="109"/>
      <c r="D550" s="109"/>
      <c r="E550" s="48"/>
      <c r="F550" s="48"/>
      <c r="G550" s="109"/>
      <c r="H550" s="10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">
      <c r="A551" s="109"/>
      <c r="B551" s="109"/>
      <c r="C551" s="109"/>
      <c r="D551" s="109"/>
      <c r="E551" s="48"/>
      <c r="F551" s="48"/>
      <c r="G551" s="109"/>
      <c r="H551" s="10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">
      <c r="A552" s="109"/>
      <c r="B552" s="109"/>
      <c r="C552" s="109"/>
      <c r="D552" s="109"/>
      <c r="E552" s="48"/>
      <c r="F552" s="48"/>
      <c r="G552" s="109"/>
      <c r="H552" s="10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">
      <c r="A553" s="109"/>
      <c r="B553" s="109"/>
      <c r="C553" s="109"/>
      <c r="D553" s="109"/>
      <c r="E553" s="48"/>
      <c r="F553" s="48"/>
      <c r="G553" s="109"/>
      <c r="H553" s="10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">
      <c r="A554" s="109"/>
      <c r="B554" s="109"/>
      <c r="C554" s="109"/>
      <c r="D554" s="109"/>
      <c r="E554" s="48"/>
      <c r="F554" s="48"/>
      <c r="G554" s="109"/>
      <c r="H554" s="10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">
      <c r="A555" s="109"/>
      <c r="B555" s="109"/>
      <c r="C555" s="109"/>
      <c r="D555" s="109"/>
      <c r="E555" s="48"/>
      <c r="F555" s="48"/>
      <c r="G555" s="109"/>
      <c r="H555" s="10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">
      <c r="A556" s="109"/>
      <c r="B556" s="109"/>
      <c r="C556" s="109"/>
      <c r="D556" s="109"/>
      <c r="E556" s="48"/>
      <c r="F556" s="48"/>
      <c r="G556" s="109"/>
      <c r="H556" s="10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">
      <c r="A557" s="109"/>
      <c r="B557" s="109"/>
      <c r="C557" s="109"/>
      <c r="D557" s="109"/>
      <c r="E557" s="48"/>
      <c r="F557" s="48"/>
      <c r="G557" s="109"/>
      <c r="H557" s="10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">
      <c r="A558" s="109"/>
      <c r="B558" s="109"/>
      <c r="C558" s="109"/>
      <c r="D558" s="109"/>
      <c r="E558" s="48"/>
      <c r="F558" s="48"/>
      <c r="G558" s="109"/>
      <c r="H558" s="10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">
      <c r="A559" s="109"/>
      <c r="B559" s="109"/>
      <c r="C559" s="109"/>
      <c r="D559" s="109"/>
      <c r="E559" s="48"/>
      <c r="F559" s="48"/>
      <c r="G559" s="109"/>
      <c r="H559" s="10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">
      <c r="A560" s="109"/>
      <c r="B560" s="109"/>
      <c r="C560" s="109"/>
      <c r="D560" s="109"/>
      <c r="E560" s="48"/>
      <c r="F560" s="48"/>
      <c r="G560" s="109"/>
      <c r="H560" s="10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">
      <c r="A561" s="109"/>
      <c r="B561" s="109"/>
      <c r="C561" s="109"/>
      <c r="D561" s="109"/>
      <c r="E561" s="48"/>
      <c r="F561" s="48"/>
      <c r="G561" s="109"/>
      <c r="H561" s="10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">
      <c r="A562" s="109"/>
      <c r="B562" s="109"/>
      <c r="C562" s="109"/>
      <c r="D562" s="109"/>
      <c r="E562" s="48"/>
      <c r="F562" s="48"/>
      <c r="G562" s="109"/>
      <c r="H562" s="10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">
      <c r="A563" s="109"/>
      <c r="B563" s="109"/>
      <c r="C563" s="109"/>
      <c r="D563" s="109"/>
      <c r="E563" s="48"/>
      <c r="F563" s="48"/>
      <c r="G563" s="109"/>
      <c r="H563" s="10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">
      <c r="A564" s="109"/>
      <c r="B564" s="109"/>
      <c r="C564" s="109"/>
      <c r="D564" s="109"/>
      <c r="E564" s="48"/>
      <c r="F564" s="48"/>
      <c r="G564" s="109"/>
      <c r="H564" s="10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">
      <c r="A565" s="109"/>
      <c r="B565" s="109"/>
      <c r="C565" s="109"/>
      <c r="D565" s="109"/>
      <c r="E565" s="48"/>
      <c r="F565" s="48"/>
      <c r="G565" s="109"/>
      <c r="H565" s="10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">
      <c r="A566" s="109"/>
      <c r="B566" s="109"/>
      <c r="C566" s="109"/>
      <c r="D566" s="109"/>
      <c r="E566" s="48"/>
      <c r="F566" s="48"/>
      <c r="G566" s="109"/>
      <c r="H566" s="10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">
      <c r="A567" s="109"/>
      <c r="B567" s="109"/>
      <c r="C567" s="109"/>
      <c r="D567" s="109"/>
      <c r="E567" s="48"/>
      <c r="F567" s="48"/>
      <c r="G567" s="109"/>
      <c r="H567" s="10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">
      <c r="A568" s="109"/>
      <c r="B568" s="109"/>
      <c r="C568" s="109"/>
      <c r="D568" s="109"/>
      <c r="E568" s="48"/>
      <c r="F568" s="48"/>
      <c r="G568" s="109"/>
      <c r="H568" s="10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">
      <c r="A569" s="109"/>
      <c r="B569" s="109"/>
      <c r="C569" s="109"/>
      <c r="D569" s="109"/>
      <c r="E569" s="48"/>
      <c r="F569" s="48"/>
      <c r="G569" s="109"/>
      <c r="H569" s="10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">
      <c r="A570" s="109"/>
      <c r="B570" s="109"/>
      <c r="C570" s="109"/>
      <c r="D570" s="109"/>
      <c r="E570" s="48"/>
      <c r="F570" s="48"/>
      <c r="G570" s="109"/>
      <c r="H570" s="10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">
      <c r="A571" s="109"/>
      <c r="B571" s="109"/>
      <c r="C571" s="109"/>
      <c r="D571" s="109"/>
      <c r="E571" s="48"/>
      <c r="F571" s="48"/>
      <c r="G571" s="109"/>
      <c r="H571" s="10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">
      <c r="A572" s="109"/>
      <c r="B572" s="109"/>
      <c r="C572" s="109"/>
      <c r="D572" s="109"/>
      <c r="E572" s="48"/>
      <c r="F572" s="48"/>
      <c r="G572" s="109"/>
      <c r="H572" s="10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">
      <c r="A573" s="109"/>
      <c r="B573" s="109"/>
      <c r="C573" s="109"/>
      <c r="D573" s="109"/>
      <c r="E573" s="48"/>
      <c r="F573" s="48"/>
      <c r="G573" s="109"/>
      <c r="H573" s="10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">
      <c r="A574" s="109"/>
      <c r="B574" s="109"/>
      <c r="C574" s="109"/>
      <c r="D574" s="109"/>
      <c r="E574" s="48"/>
      <c r="F574" s="48"/>
      <c r="G574" s="109"/>
      <c r="H574" s="10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">
      <c r="A575" s="109"/>
      <c r="B575" s="109"/>
      <c r="C575" s="109"/>
      <c r="D575" s="109"/>
      <c r="E575" s="48"/>
      <c r="F575" s="48"/>
      <c r="G575" s="109"/>
      <c r="H575" s="10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">
      <c r="A576" s="109"/>
      <c r="B576" s="109"/>
      <c r="C576" s="109"/>
      <c r="D576" s="109"/>
      <c r="E576" s="48"/>
      <c r="F576" s="48"/>
      <c r="G576" s="109"/>
      <c r="H576" s="10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">
      <c r="A577" s="109"/>
      <c r="B577" s="109"/>
      <c r="C577" s="109"/>
      <c r="D577" s="109"/>
      <c r="E577" s="48"/>
      <c r="F577" s="48"/>
      <c r="G577" s="109"/>
      <c r="H577" s="10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">
      <c r="A578" s="109"/>
      <c r="B578" s="109"/>
      <c r="C578" s="109"/>
      <c r="D578" s="109"/>
      <c r="E578" s="48"/>
      <c r="F578" s="48"/>
      <c r="G578" s="109"/>
      <c r="H578" s="10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">
      <c r="A579" s="109"/>
      <c r="B579" s="109"/>
      <c r="C579" s="109"/>
      <c r="D579" s="109"/>
      <c r="E579" s="48"/>
      <c r="F579" s="48"/>
      <c r="G579" s="109"/>
      <c r="H579" s="10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">
      <c r="A580" s="109"/>
      <c r="B580" s="109"/>
      <c r="C580" s="109"/>
      <c r="D580" s="109"/>
      <c r="E580" s="48"/>
      <c r="F580" s="48"/>
      <c r="G580" s="109"/>
      <c r="H580" s="10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">
      <c r="A581" s="109"/>
      <c r="B581" s="109"/>
      <c r="C581" s="109"/>
      <c r="D581" s="109"/>
      <c r="E581" s="48"/>
      <c r="F581" s="48"/>
      <c r="G581" s="109"/>
      <c r="H581" s="10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">
      <c r="A582" s="109"/>
      <c r="B582" s="109"/>
      <c r="C582" s="109"/>
      <c r="D582" s="109"/>
      <c r="E582" s="48"/>
      <c r="F582" s="48"/>
      <c r="G582" s="109"/>
      <c r="H582" s="10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">
      <c r="A583" s="109"/>
      <c r="B583" s="109"/>
      <c r="C583" s="109"/>
      <c r="D583" s="109"/>
      <c r="E583" s="48"/>
      <c r="F583" s="48"/>
      <c r="G583" s="109"/>
      <c r="H583" s="10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">
      <c r="A584" s="109"/>
      <c r="B584" s="109"/>
      <c r="C584" s="109"/>
      <c r="D584" s="109"/>
      <c r="E584" s="48"/>
      <c r="F584" s="48"/>
      <c r="G584" s="109"/>
      <c r="H584" s="10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">
      <c r="A585" s="109"/>
      <c r="B585" s="109"/>
      <c r="C585" s="109"/>
      <c r="D585" s="109"/>
      <c r="E585" s="48"/>
      <c r="F585" s="48"/>
      <c r="G585" s="109"/>
      <c r="H585" s="10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">
      <c r="A586" s="109"/>
      <c r="B586" s="109"/>
      <c r="C586" s="109"/>
      <c r="D586" s="109"/>
      <c r="E586" s="48"/>
      <c r="F586" s="48"/>
      <c r="G586" s="109"/>
      <c r="H586" s="10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">
      <c r="A587" s="109"/>
      <c r="B587" s="109"/>
      <c r="C587" s="109"/>
      <c r="D587" s="109"/>
      <c r="E587" s="48"/>
      <c r="F587" s="48"/>
      <c r="G587" s="109"/>
      <c r="H587" s="10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">
      <c r="A588" s="109"/>
      <c r="B588" s="109"/>
      <c r="C588" s="109"/>
      <c r="D588" s="109"/>
      <c r="E588" s="48"/>
      <c r="F588" s="48"/>
      <c r="G588" s="109"/>
      <c r="H588" s="10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">
      <c r="A589" s="109"/>
      <c r="B589" s="109"/>
      <c r="C589" s="109"/>
      <c r="D589" s="109"/>
      <c r="E589" s="48"/>
      <c r="F589" s="48"/>
      <c r="G589" s="109"/>
      <c r="H589" s="10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">
      <c r="A590" s="109"/>
      <c r="B590" s="109"/>
      <c r="C590" s="109"/>
      <c r="D590" s="109"/>
      <c r="E590" s="48"/>
      <c r="F590" s="48"/>
      <c r="G590" s="109"/>
      <c r="H590" s="10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">
      <c r="A591" s="109"/>
      <c r="B591" s="109"/>
      <c r="C591" s="109"/>
      <c r="D591" s="109"/>
      <c r="E591" s="48"/>
      <c r="F591" s="48"/>
      <c r="G591" s="109"/>
      <c r="H591" s="10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">
      <c r="A592" s="109"/>
      <c r="B592" s="109"/>
      <c r="C592" s="109"/>
      <c r="D592" s="109"/>
      <c r="E592" s="48"/>
      <c r="F592" s="48"/>
      <c r="G592" s="109"/>
      <c r="H592" s="10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">
      <c r="A593" s="109"/>
      <c r="B593" s="109"/>
      <c r="C593" s="109"/>
      <c r="D593" s="109"/>
      <c r="E593" s="48"/>
      <c r="F593" s="48"/>
      <c r="G593" s="109"/>
      <c r="H593" s="10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">
      <c r="A594" s="109"/>
      <c r="B594" s="109"/>
      <c r="C594" s="109"/>
      <c r="D594" s="109"/>
      <c r="E594" s="48"/>
      <c r="F594" s="48"/>
      <c r="G594" s="109"/>
      <c r="H594" s="10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">
      <c r="A595" s="109"/>
      <c r="B595" s="109"/>
      <c r="C595" s="109"/>
      <c r="D595" s="109"/>
      <c r="E595" s="48"/>
      <c r="F595" s="48"/>
      <c r="G595" s="109"/>
      <c r="H595" s="10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">
      <c r="A596" s="109"/>
      <c r="B596" s="109"/>
      <c r="C596" s="109"/>
      <c r="D596" s="109"/>
      <c r="E596" s="48"/>
      <c r="F596" s="48"/>
      <c r="G596" s="109"/>
      <c r="H596" s="10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">
      <c r="A597" s="109"/>
      <c r="B597" s="109"/>
      <c r="C597" s="109"/>
      <c r="D597" s="109"/>
      <c r="E597" s="48"/>
      <c r="F597" s="48"/>
      <c r="G597" s="109"/>
      <c r="H597" s="10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">
      <c r="A598" s="109"/>
      <c r="B598" s="109"/>
      <c r="C598" s="109"/>
      <c r="D598" s="109"/>
      <c r="E598" s="48"/>
      <c r="F598" s="48"/>
      <c r="G598" s="109"/>
      <c r="H598" s="10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">
      <c r="A599" s="109"/>
      <c r="B599" s="109"/>
      <c r="C599" s="109"/>
      <c r="D599" s="109"/>
      <c r="E599" s="48"/>
      <c r="F599" s="48"/>
      <c r="G599" s="109"/>
      <c r="H599" s="10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">
      <c r="A600" s="109"/>
      <c r="B600" s="109"/>
      <c r="C600" s="109"/>
      <c r="D600" s="109"/>
      <c r="E600" s="48"/>
      <c r="F600" s="48"/>
      <c r="G600" s="109"/>
      <c r="H600" s="10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">
      <c r="A601" s="109"/>
      <c r="B601" s="109"/>
      <c r="C601" s="109"/>
      <c r="D601" s="109"/>
      <c r="E601" s="48"/>
      <c r="F601" s="48"/>
      <c r="G601" s="109"/>
      <c r="H601" s="10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">
      <c r="A602" s="109"/>
      <c r="B602" s="109"/>
      <c r="C602" s="109"/>
      <c r="D602" s="109"/>
      <c r="E602" s="48"/>
      <c r="F602" s="48"/>
      <c r="G602" s="109"/>
      <c r="H602" s="10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">
      <c r="A603" s="109"/>
      <c r="B603" s="109"/>
      <c r="C603" s="109"/>
      <c r="D603" s="109"/>
      <c r="E603" s="48"/>
      <c r="F603" s="48"/>
      <c r="G603" s="109"/>
      <c r="H603" s="10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">
      <c r="A604" s="109"/>
      <c r="B604" s="109"/>
      <c r="C604" s="109"/>
      <c r="D604" s="109"/>
      <c r="E604" s="48"/>
      <c r="F604" s="48"/>
      <c r="G604" s="109"/>
      <c r="H604" s="10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">
      <c r="A605" s="109"/>
      <c r="B605" s="109"/>
      <c r="C605" s="109"/>
      <c r="D605" s="109"/>
      <c r="E605" s="48"/>
      <c r="F605" s="48"/>
      <c r="G605" s="109"/>
      <c r="H605" s="10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">
      <c r="A606" s="109"/>
      <c r="B606" s="109"/>
      <c r="C606" s="109"/>
      <c r="D606" s="109"/>
      <c r="E606" s="48"/>
      <c r="F606" s="48"/>
      <c r="G606" s="109"/>
      <c r="H606" s="10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">
      <c r="A607" s="109"/>
      <c r="B607" s="109"/>
      <c r="C607" s="109"/>
      <c r="D607" s="109"/>
      <c r="E607" s="48"/>
      <c r="F607" s="48"/>
      <c r="G607" s="109"/>
      <c r="H607" s="10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">
      <c r="A608" s="109"/>
      <c r="B608" s="109"/>
      <c r="C608" s="109"/>
      <c r="D608" s="109"/>
      <c r="E608" s="48"/>
      <c r="F608" s="48"/>
      <c r="G608" s="109"/>
      <c r="H608" s="10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">
      <c r="A609" s="109"/>
      <c r="B609" s="109"/>
      <c r="C609" s="109"/>
      <c r="D609" s="109"/>
      <c r="E609" s="48"/>
      <c r="F609" s="48"/>
      <c r="G609" s="109"/>
      <c r="H609" s="10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">
      <c r="A610" s="109"/>
      <c r="B610" s="109"/>
      <c r="C610" s="109"/>
      <c r="D610" s="109"/>
      <c r="E610" s="48"/>
      <c r="F610" s="48"/>
      <c r="G610" s="109"/>
      <c r="H610" s="10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">
      <c r="A611" s="109"/>
      <c r="B611" s="109"/>
      <c r="C611" s="109"/>
      <c r="D611" s="109"/>
      <c r="E611" s="48"/>
      <c r="F611" s="48"/>
      <c r="G611" s="109"/>
      <c r="H611" s="10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">
      <c r="A612" s="109"/>
      <c r="B612" s="109"/>
      <c r="C612" s="109"/>
      <c r="D612" s="109"/>
      <c r="E612" s="48"/>
      <c r="F612" s="48"/>
      <c r="G612" s="109"/>
      <c r="H612" s="10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">
      <c r="A613" s="109"/>
      <c r="B613" s="109"/>
      <c r="C613" s="109"/>
      <c r="D613" s="109"/>
      <c r="E613" s="48"/>
      <c r="F613" s="48"/>
      <c r="G613" s="109"/>
      <c r="H613" s="10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">
      <c r="A614" s="109"/>
      <c r="B614" s="109"/>
      <c r="C614" s="109"/>
      <c r="D614" s="109"/>
      <c r="E614" s="48"/>
      <c r="F614" s="48"/>
      <c r="G614" s="109"/>
      <c r="H614" s="10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">
      <c r="A615" s="109"/>
      <c r="B615" s="109"/>
      <c r="C615" s="109"/>
      <c r="D615" s="109"/>
      <c r="E615" s="48"/>
      <c r="F615" s="48"/>
      <c r="G615" s="109"/>
      <c r="H615" s="10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">
      <c r="A616" s="109"/>
      <c r="B616" s="109"/>
      <c r="C616" s="109"/>
      <c r="D616" s="109"/>
      <c r="E616" s="48"/>
      <c r="F616" s="48"/>
      <c r="G616" s="109"/>
      <c r="H616" s="10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">
      <c r="A617" s="109"/>
      <c r="B617" s="109"/>
      <c r="C617" s="109"/>
      <c r="D617" s="109"/>
      <c r="E617" s="48"/>
      <c r="F617" s="48"/>
      <c r="G617" s="109"/>
      <c r="H617" s="10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">
      <c r="A618" s="109"/>
      <c r="B618" s="109"/>
      <c r="C618" s="109"/>
      <c r="D618" s="109"/>
      <c r="E618" s="48"/>
      <c r="F618" s="48"/>
      <c r="G618" s="109"/>
      <c r="H618" s="10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">
      <c r="A619" s="109"/>
      <c r="B619" s="109"/>
      <c r="C619" s="109"/>
      <c r="D619" s="109"/>
      <c r="E619" s="48"/>
      <c r="F619" s="48"/>
      <c r="G619" s="109"/>
      <c r="H619" s="10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">
      <c r="A620" s="109"/>
      <c r="B620" s="109"/>
      <c r="C620" s="109"/>
      <c r="D620" s="109"/>
      <c r="E620" s="48"/>
      <c r="F620" s="48"/>
      <c r="G620" s="109"/>
      <c r="H620" s="10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">
      <c r="A621" s="109"/>
      <c r="B621" s="109"/>
      <c r="C621" s="109"/>
      <c r="D621" s="109"/>
      <c r="E621" s="48"/>
      <c r="F621" s="48"/>
      <c r="G621" s="109"/>
      <c r="H621" s="10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">
      <c r="A622" s="109"/>
      <c r="B622" s="109"/>
      <c r="C622" s="109"/>
      <c r="D622" s="109"/>
      <c r="E622" s="48"/>
      <c r="F622" s="48"/>
      <c r="G622" s="109"/>
      <c r="H622" s="10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">
      <c r="A623" s="109"/>
      <c r="B623" s="109"/>
      <c r="C623" s="109"/>
      <c r="D623" s="109"/>
      <c r="E623" s="48"/>
      <c r="F623" s="48"/>
      <c r="G623" s="109"/>
      <c r="H623" s="10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">
      <c r="A624" s="109"/>
      <c r="B624" s="109"/>
      <c r="C624" s="109"/>
      <c r="D624" s="109"/>
      <c r="E624" s="48"/>
      <c r="F624" s="48"/>
      <c r="G624" s="109"/>
      <c r="H624" s="10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">
      <c r="A625" s="109"/>
      <c r="B625" s="109"/>
      <c r="C625" s="109"/>
      <c r="D625" s="109"/>
      <c r="E625" s="48"/>
      <c r="F625" s="48"/>
      <c r="G625" s="109"/>
      <c r="H625" s="10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">
      <c r="A626" s="109"/>
      <c r="B626" s="109"/>
      <c r="C626" s="109"/>
      <c r="D626" s="109"/>
      <c r="E626" s="48"/>
      <c r="F626" s="48"/>
      <c r="G626" s="109"/>
      <c r="H626" s="10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">
      <c r="A627" s="109"/>
      <c r="B627" s="109"/>
      <c r="C627" s="109"/>
      <c r="D627" s="109"/>
      <c r="E627" s="48"/>
      <c r="F627" s="48"/>
      <c r="G627" s="109"/>
      <c r="H627" s="10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">
      <c r="A628" s="109"/>
      <c r="B628" s="109"/>
      <c r="C628" s="109"/>
      <c r="D628" s="109"/>
      <c r="E628" s="48"/>
      <c r="F628" s="48"/>
      <c r="G628" s="109"/>
      <c r="H628" s="10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">
      <c r="A629" s="109"/>
      <c r="B629" s="109"/>
      <c r="C629" s="109"/>
      <c r="D629" s="109"/>
      <c r="E629" s="48"/>
      <c r="F629" s="48"/>
      <c r="G629" s="109"/>
      <c r="H629" s="10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">
      <c r="A630" s="109"/>
      <c r="B630" s="109"/>
      <c r="C630" s="109"/>
      <c r="D630" s="109"/>
      <c r="E630" s="48"/>
      <c r="F630" s="48"/>
      <c r="G630" s="109"/>
      <c r="H630" s="10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">
      <c r="A631" s="109"/>
      <c r="B631" s="109"/>
      <c r="C631" s="109"/>
      <c r="D631" s="109"/>
      <c r="E631" s="48"/>
      <c r="F631" s="48"/>
      <c r="G631" s="109"/>
      <c r="H631" s="10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">
      <c r="A632" s="109"/>
      <c r="B632" s="109"/>
      <c r="C632" s="109"/>
      <c r="D632" s="109"/>
      <c r="E632" s="48"/>
      <c r="F632" s="48"/>
      <c r="G632" s="109"/>
      <c r="H632" s="10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">
      <c r="A633" s="109"/>
      <c r="B633" s="109"/>
      <c r="C633" s="109"/>
      <c r="D633" s="109"/>
      <c r="E633" s="48"/>
      <c r="F633" s="48"/>
      <c r="G633" s="109"/>
      <c r="H633" s="10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">
      <c r="A634" s="109"/>
      <c r="B634" s="109"/>
      <c r="C634" s="109"/>
      <c r="D634" s="109"/>
      <c r="E634" s="48"/>
      <c r="F634" s="48"/>
      <c r="G634" s="109"/>
      <c r="H634" s="10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">
      <c r="A635" s="109"/>
      <c r="B635" s="109"/>
      <c r="C635" s="109"/>
      <c r="D635" s="109"/>
      <c r="E635" s="48"/>
      <c r="F635" s="48"/>
      <c r="G635" s="109"/>
      <c r="H635" s="10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">
      <c r="A636" s="109"/>
      <c r="B636" s="109"/>
      <c r="C636" s="109"/>
      <c r="D636" s="109"/>
      <c r="E636" s="48"/>
      <c r="F636" s="48"/>
      <c r="G636" s="109"/>
      <c r="H636" s="10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">
      <c r="A637" s="109"/>
      <c r="B637" s="109"/>
      <c r="C637" s="109"/>
      <c r="D637" s="109"/>
      <c r="E637" s="48"/>
      <c r="F637" s="48"/>
      <c r="G637" s="109"/>
      <c r="H637" s="10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">
      <c r="A638" s="109"/>
      <c r="B638" s="109"/>
      <c r="C638" s="109"/>
      <c r="D638" s="109"/>
      <c r="E638" s="48"/>
      <c r="F638" s="48"/>
      <c r="G638" s="109"/>
      <c r="H638" s="10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">
      <c r="A639" s="109"/>
      <c r="B639" s="109"/>
      <c r="C639" s="109"/>
      <c r="D639" s="109"/>
      <c r="E639" s="48"/>
      <c r="F639" s="48"/>
      <c r="G639" s="109"/>
      <c r="H639" s="10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">
      <c r="A640" s="109"/>
      <c r="B640" s="109"/>
      <c r="C640" s="109"/>
      <c r="D640" s="109"/>
      <c r="E640" s="48"/>
      <c r="F640" s="48"/>
      <c r="G640" s="109"/>
      <c r="H640" s="10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">
      <c r="A641" s="109"/>
      <c r="B641" s="109"/>
      <c r="C641" s="109"/>
      <c r="D641" s="109"/>
      <c r="E641" s="48"/>
      <c r="F641" s="48"/>
      <c r="G641" s="109"/>
      <c r="H641" s="10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">
      <c r="A642" s="109"/>
      <c r="B642" s="109"/>
      <c r="C642" s="109"/>
      <c r="D642" s="109"/>
      <c r="E642" s="48"/>
      <c r="F642" s="48"/>
      <c r="G642" s="109"/>
      <c r="H642" s="10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">
      <c r="A643" s="109"/>
      <c r="B643" s="109"/>
      <c r="C643" s="109"/>
      <c r="D643" s="109"/>
      <c r="E643" s="48"/>
      <c r="F643" s="48"/>
      <c r="G643" s="109"/>
      <c r="H643" s="109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">
      <c r="A644" s="109"/>
      <c r="B644" s="109"/>
      <c r="C644" s="109"/>
      <c r="D644" s="109"/>
      <c r="E644" s="48"/>
      <c r="F644" s="48"/>
      <c r="G644" s="109"/>
      <c r="H644" s="109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">
      <c r="A645" s="109"/>
      <c r="B645" s="109"/>
      <c r="C645" s="109"/>
      <c r="D645" s="109"/>
      <c r="E645" s="48"/>
      <c r="F645" s="48"/>
      <c r="G645" s="109"/>
      <c r="H645" s="109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">
      <c r="A646" s="109"/>
      <c r="B646" s="109"/>
      <c r="C646" s="109"/>
      <c r="D646" s="109"/>
      <c r="E646" s="48"/>
      <c r="F646" s="48"/>
      <c r="G646" s="109"/>
      <c r="H646" s="109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">
      <c r="A647" s="109"/>
      <c r="B647" s="109"/>
      <c r="C647" s="109"/>
      <c r="D647" s="109"/>
      <c r="E647" s="48"/>
      <c r="F647" s="48"/>
      <c r="G647" s="109"/>
      <c r="H647" s="109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">
      <c r="A648" s="109"/>
      <c r="B648" s="109"/>
      <c r="C648" s="109"/>
      <c r="D648" s="109"/>
      <c r="E648" s="48"/>
      <c r="F648" s="48"/>
      <c r="G648" s="109"/>
      <c r="H648" s="109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">
      <c r="A649" s="109"/>
      <c r="B649" s="109"/>
      <c r="C649" s="109"/>
      <c r="D649" s="109"/>
      <c r="E649" s="48"/>
      <c r="F649" s="48"/>
      <c r="G649" s="109"/>
      <c r="H649" s="109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">
      <c r="A650" s="109"/>
      <c r="B650" s="109"/>
      <c r="C650" s="109"/>
      <c r="D650" s="109"/>
      <c r="E650" s="48"/>
      <c r="F650" s="48"/>
      <c r="G650" s="109"/>
      <c r="H650" s="109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">
      <c r="A651" s="109"/>
      <c r="B651" s="109"/>
      <c r="C651" s="109"/>
      <c r="D651" s="109"/>
      <c r="E651" s="48"/>
      <c r="F651" s="48"/>
      <c r="G651" s="109"/>
      <c r="H651" s="109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">
      <c r="A652" s="109"/>
      <c r="B652" s="109"/>
      <c r="C652" s="109"/>
      <c r="D652" s="109"/>
      <c r="E652" s="48"/>
      <c r="F652" s="48"/>
      <c r="G652" s="109"/>
      <c r="H652" s="109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">
      <c r="A653" s="109"/>
      <c r="B653" s="109"/>
      <c r="C653" s="109"/>
      <c r="D653" s="109"/>
      <c r="E653" s="48"/>
      <c r="F653" s="48"/>
      <c r="G653" s="109"/>
      <c r="H653" s="109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">
      <c r="A654" s="109"/>
      <c r="B654" s="109"/>
      <c r="C654" s="109"/>
      <c r="D654" s="109"/>
      <c r="E654" s="48"/>
      <c r="F654" s="48"/>
      <c r="G654" s="109"/>
      <c r="H654" s="109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">
      <c r="A655" s="109"/>
      <c r="B655" s="109"/>
      <c r="C655" s="109"/>
      <c r="D655" s="109"/>
      <c r="E655" s="48"/>
      <c r="F655" s="48"/>
      <c r="G655" s="109"/>
      <c r="H655" s="109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">
      <c r="A656" s="109"/>
      <c r="B656" s="109"/>
      <c r="C656" s="109"/>
      <c r="D656" s="109"/>
      <c r="E656" s="48"/>
      <c r="F656" s="48"/>
      <c r="G656" s="109"/>
      <c r="H656" s="109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">
      <c r="A657" s="109"/>
      <c r="B657" s="109"/>
      <c r="C657" s="109"/>
      <c r="D657" s="109"/>
      <c r="E657" s="48"/>
      <c r="F657" s="48"/>
      <c r="G657" s="109"/>
      <c r="H657" s="109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">
      <c r="A658" s="109"/>
      <c r="B658" s="109"/>
      <c r="C658" s="109"/>
      <c r="D658" s="109"/>
      <c r="E658" s="48"/>
      <c r="F658" s="48"/>
      <c r="G658" s="109"/>
      <c r="H658" s="109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">
      <c r="A659" s="109"/>
      <c r="B659" s="109"/>
      <c r="C659" s="109"/>
      <c r="D659" s="109"/>
      <c r="E659" s="48"/>
      <c r="F659" s="48"/>
      <c r="G659" s="109"/>
      <c r="H659" s="109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">
      <c r="A660" s="109"/>
      <c r="B660" s="109"/>
      <c r="C660" s="109"/>
      <c r="D660" s="109"/>
      <c r="E660" s="48"/>
      <c r="F660" s="48"/>
      <c r="G660" s="109"/>
      <c r="H660" s="109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">
      <c r="A661" s="109"/>
      <c r="B661" s="109"/>
      <c r="C661" s="109"/>
      <c r="D661" s="109"/>
      <c r="E661" s="48"/>
      <c r="F661" s="48"/>
      <c r="G661" s="109"/>
      <c r="H661" s="109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">
      <c r="A662" s="109"/>
      <c r="B662" s="109"/>
      <c r="C662" s="109"/>
      <c r="D662" s="109"/>
      <c r="E662" s="48"/>
      <c r="F662" s="48"/>
      <c r="G662" s="109"/>
      <c r="H662" s="109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">
      <c r="A663" s="109"/>
      <c r="B663" s="109"/>
      <c r="C663" s="109"/>
      <c r="D663" s="109"/>
      <c r="E663" s="48"/>
      <c r="F663" s="48"/>
      <c r="G663" s="109"/>
      <c r="H663" s="109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">
      <c r="A664" s="109"/>
      <c r="B664" s="109"/>
      <c r="C664" s="109"/>
      <c r="D664" s="109"/>
      <c r="E664" s="48"/>
      <c r="F664" s="48"/>
      <c r="G664" s="109"/>
      <c r="H664" s="109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">
      <c r="A665" s="109"/>
      <c r="B665" s="109"/>
      <c r="C665" s="109"/>
      <c r="D665" s="109"/>
      <c r="E665" s="48"/>
      <c r="F665" s="48"/>
      <c r="G665" s="109"/>
      <c r="H665" s="109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">
      <c r="A666" s="109"/>
      <c r="B666" s="109"/>
      <c r="C666" s="109"/>
      <c r="D666" s="109"/>
      <c r="E666" s="48"/>
      <c r="F666" s="48"/>
      <c r="G666" s="109"/>
      <c r="H666" s="109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">
      <c r="A667" s="109"/>
      <c r="B667" s="109"/>
      <c r="C667" s="109"/>
      <c r="D667" s="109"/>
      <c r="E667" s="48"/>
      <c r="F667" s="48"/>
      <c r="G667" s="109"/>
      <c r="H667" s="109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">
      <c r="A668" s="109"/>
      <c r="B668" s="109"/>
      <c r="C668" s="109"/>
      <c r="D668" s="109"/>
      <c r="E668" s="48"/>
      <c r="F668" s="48"/>
      <c r="G668" s="109"/>
      <c r="H668" s="109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">
      <c r="A669" s="109"/>
      <c r="B669" s="109"/>
      <c r="C669" s="109"/>
      <c r="D669" s="109"/>
      <c r="E669" s="48"/>
      <c r="F669" s="48"/>
      <c r="G669" s="109"/>
      <c r="H669" s="109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">
      <c r="A670" s="109"/>
      <c r="B670" s="109"/>
      <c r="C670" s="109"/>
      <c r="D670" s="109"/>
      <c r="E670" s="48"/>
      <c r="F670" s="48"/>
      <c r="G670" s="109"/>
      <c r="H670" s="109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">
      <c r="A671" s="109"/>
      <c r="B671" s="109"/>
      <c r="C671" s="109"/>
      <c r="D671" s="109"/>
      <c r="E671" s="48"/>
      <c r="F671" s="48"/>
      <c r="G671" s="109"/>
      <c r="H671" s="109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">
      <c r="A672" s="109"/>
      <c r="B672" s="109"/>
      <c r="C672" s="109"/>
      <c r="D672" s="109"/>
      <c r="E672" s="48"/>
      <c r="F672" s="48"/>
      <c r="G672" s="109"/>
      <c r="H672" s="109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">
      <c r="A673" s="109"/>
      <c r="B673" s="109"/>
      <c r="C673" s="109"/>
      <c r="D673" s="109"/>
      <c r="E673" s="48"/>
      <c r="F673" s="48"/>
      <c r="G673" s="109"/>
      <c r="H673" s="109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">
      <c r="A674" s="109"/>
      <c r="B674" s="109"/>
      <c r="C674" s="109"/>
      <c r="D674" s="109"/>
      <c r="E674" s="48"/>
      <c r="F674" s="48"/>
      <c r="G674" s="109"/>
      <c r="H674" s="109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">
      <c r="A675" s="109"/>
      <c r="B675" s="109"/>
      <c r="C675" s="109"/>
      <c r="D675" s="109"/>
      <c r="E675" s="48"/>
      <c r="F675" s="48"/>
      <c r="G675" s="109"/>
      <c r="H675" s="109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">
      <c r="A676" s="109"/>
      <c r="B676" s="109"/>
      <c r="C676" s="109"/>
      <c r="D676" s="109"/>
      <c r="E676" s="48"/>
      <c r="F676" s="48"/>
      <c r="G676" s="109"/>
      <c r="H676" s="109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">
      <c r="A677" s="109"/>
      <c r="B677" s="109"/>
      <c r="C677" s="109"/>
      <c r="D677" s="109"/>
      <c r="E677" s="48"/>
      <c r="F677" s="48"/>
      <c r="G677" s="109"/>
      <c r="H677" s="109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">
      <c r="A678" s="109"/>
      <c r="B678" s="109"/>
      <c r="C678" s="109"/>
      <c r="D678" s="109"/>
      <c r="E678" s="48"/>
      <c r="F678" s="48"/>
      <c r="G678" s="109"/>
      <c r="H678" s="109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">
      <c r="A679" s="109"/>
      <c r="B679" s="109"/>
      <c r="C679" s="109"/>
      <c r="D679" s="109"/>
      <c r="E679" s="48"/>
      <c r="F679" s="48"/>
      <c r="G679" s="109"/>
      <c r="H679" s="109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">
      <c r="A680" s="109"/>
      <c r="B680" s="109"/>
      <c r="C680" s="109"/>
      <c r="D680" s="109"/>
      <c r="E680" s="48"/>
      <c r="F680" s="48"/>
      <c r="G680" s="109"/>
      <c r="H680" s="109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">
      <c r="A681" s="109"/>
      <c r="B681" s="109"/>
      <c r="C681" s="109"/>
      <c r="D681" s="109"/>
      <c r="E681" s="48"/>
      <c r="F681" s="48"/>
      <c r="G681" s="109"/>
      <c r="H681" s="109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">
      <c r="A682" s="109"/>
      <c r="B682" s="109"/>
      <c r="C682" s="109"/>
      <c r="D682" s="109"/>
      <c r="E682" s="48"/>
      <c r="F682" s="48"/>
      <c r="G682" s="109"/>
      <c r="H682" s="109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">
      <c r="A683" s="109"/>
      <c r="B683" s="109"/>
      <c r="C683" s="109"/>
      <c r="D683" s="109"/>
      <c r="E683" s="48"/>
      <c r="F683" s="48"/>
      <c r="G683" s="109"/>
      <c r="H683" s="109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">
      <c r="A684" s="109"/>
      <c r="B684" s="109"/>
      <c r="C684" s="109"/>
      <c r="D684" s="109"/>
      <c r="E684" s="48"/>
      <c r="F684" s="48"/>
      <c r="G684" s="109"/>
      <c r="H684" s="109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">
      <c r="A685" s="109"/>
      <c r="B685" s="109"/>
      <c r="C685" s="109"/>
      <c r="D685" s="109"/>
      <c r="E685" s="48"/>
      <c r="F685" s="48"/>
      <c r="G685" s="109"/>
      <c r="H685" s="109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">
      <c r="A686" s="109"/>
      <c r="B686" s="109"/>
      <c r="C686" s="109"/>
      <c r="D686" s="109"/>
      <c r="E686" s="48"/>
      <c r="F686" s="48"/>
      <c r="G686" s="109"/>
      <c r="H686" s="109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">
      <c r="A687" s="109"/>
      <c r="B687" s="109"/>
      <c r="C687" s="109"/>
      <c r="D687" s="109"/>
      <c r="E687" s="48"/>
      <c r="F687" s="48"/>
      <c r="G687" s="109"/>
      <c r="H687" s="109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">
      <c r="A688" s="109"/>
      <c r="B688" s="109"/>
      <c r="C688" s="109"/>
      <c r="D688" s="109"/>
      <c r="E688" s="48"/>
      <c r="F688" s="48"/>
      <c r="G688" s="109"/>
      <c r="H688" s="109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">
      <c r="A689" s="109"/>
      <c r="B689" s="109"/>
      <c r="C689" s="109"/>
      <c r="D689" s="109"/>
      <c r="E689" s="48"/>
      <c r="F689" s="48"/>
      <c r="G689" s="109"/>
      <c r="H689" s="109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">
      <c r="A690" s="109"/>
      <c r="B690" s="109"/>
      <c r="C690" s="109"/>
      <c r="D690" s="109"/>
      <c r="E690" s="48"/>
      <c r="F690" s="48"/>
      <c r="G690" s="109"/>
      <c r="H690" s="109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">
      <c r="A691" s="109"/>
      <c r="B691" s="109"/>
      <c r="C691" s="109"/>
      <c r="D691" s="109"/>
      <c r="E691" s="48"/>
      <c r="F691" s="48"/>
      <c r="G691" s="109"/>
      <c r="H691" s="109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">
      <c r="A692" s="109"/>
      <c r="B692" s="109"/>
      <c r="C692" s="109"/>
      <c r="D692" s="109"/>
      <c r="E692" s="48"/>
      <c r="F692" s="48"/>
      <c r="G692" s="109"/>
      <c r="H692" s="109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">
      <c r="A693" s="109"/>
      <c r="B693" s="109"/>
      <c r="C693" s="109"/>
      <c r="D693" s="109"/>
      <c r="E693" s="48"/>
      <c r="F693" s="48"/>
      <c r="G693" s="109"/>
      <c r="H693" s="109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">
      <c r="A694" s="109"/>
      <c r="B694" s="109"/>
      <c r="C694" s="109"/>
      <c r="D694" s="109"/>
      <c r="E694" s="48"/>
      <c r="F694" s="48"/>
      <c r="G694" s="109"/>
      <c r="H694" s="109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">
      <c r="A695" s="109"/>
      <c r="B695" s="109"/>
      <c r="C695" s="109"/>
      <c r="D695" s="109"/>
      <c r="E695" s="48"/>
      <c r="F695" s="48"/>
      <c r="G695" s="109"/>
      <c r="H695" s="109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">
      <c r="A696" s="109"/>
      <c r="B696" s="109"/>
      <c r="C696" s="109"/>
      <c r="D696" s="109"/>
      <c r="E696" s="48"/>
      <c r="F696" s="48"/>
      <c r="G696" s="109"/>
      <c r="H696" s="109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">
      <c r="A697" s="109"/>
      <c r="B697" s="109"/>
      <c r="C697" s="109"/>
      <c r="D697" s="109"/>
      <c r="E697" s="48"/>
      <c r="F697" s="48"/>
      <c r="G697" s="109"/>
      <c r="H697" s="109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">
      <c r="A698" s="109"/>
      <c r="B698" s="109"/>
      <c r="C698" s="109"/>
      <c r="D698" s="109"/>
      <c r="E698" s="48"/>
      <c r="F698" s="48"/>
      <c r="G698" s="109"/>
      <c r="H698" s="109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">
      <c r="A699" s="109"/>
      <c r="B699" s="109"/>
      <c r="C699" s="109"/>
      <c r="D699" s="109"/>
      <c r="E699" s="48"/>
      <c r="F699" s="48"/>
      <c r="G699" s="109"/>
      <c r="H699" s="109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">
      <c r="A700" s="109"/>
      <c r="B700" s="109"/>
      <c r="C700" s="109"/>
      <c r="D700" s="109"/>
      <c r="E700" s="48"/>
      <c r="F700" s="48"/>
      <c r="G700" s="109"/>
      <c r="H700" s="109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">
      <c r="A701" s="109"/>
      <c r="B701" s="109"/>
      <c r="C701" s="109"/>
      <c r="D701" s="109"/>
      <c r="E701" s="48"/>
      <c r="F701" s="48"/>
      <c r="G701" s="109"/>
      <c r="H701" s="109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">
      <c r="A702" s="109"/>
      <c r="B702" s="109"/>
      <c r="C702" s="109"/>
      <c r="D702" s="109"/>
      <c r="E702" s="48"/>
      <c r="F702" s="48"/>
      <c r="G702" s="109"/>
      <c r="H702" s="109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">
      <c r="A703" s="109"/>
      <c r="B703" s="109"/>
      <c r="C703" s="109"/>
      <c r="D703" s="109"/>
      <c r="E703" s="48"/>
      <c r="F703" s="48"/>
      <c r="G703" s="109"/>
      <c r="H703" s="109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">
      <c r="A704" s="109"/>
      <c r="B704" s="109"/>
      <c r="C704" s="109"/>
      <c r="D704" s="109"/>
      <c r="E704" s="48"/>
      <c r="F704" s="48"/>
      <c r="G704" s="109"/>
      <c r="H704" s="109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">
      <c r="A705" s="109"/>
      <c r="B705" s="109"/>
      <c r="C705" s="109"/>
      <c r="D705" s="109"/>
      <c r="E705" s="48"/>
      <c r="F705" s="48"/>
      <c r="G705" s="109"/>
      <c r="H705" s="109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">
      <c r="A706" s="109"/>
      <c r="B706" s="109"/>
      <c r="C706" s="109"/>
      <c r="D706" s="109"/>
      <c r="E706" s="48"/>
      <c r="F706" s="48"/>
      <c r="G706" s="109"/>
      <c r="H706" s="109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">
      <c r="A707" s="109"/>
      <c r="B707" s="109"/>
      <c r="C707" s="109"/>
      <c r="D707" s="109"/>
      <c r="E707" s="48"/>
      <c r="F707" s="48"/>
      <c r="G707" s="109"/>
      <c r="H707" s="109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">
      <c r="A708" s="109"/>
      <c r="B708" s="109"/>
      <c r="C708" s="109"/>
      <c r="D708" s="109"/>
      <c r="E708" s="48"/>
      <c r="F708" s="48"/>
      <c r="G708" s="109"/>
      <c r="H708" s="109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">
      <c r="A709" s="109"/>
      <c r="B709" s="109"/>
      <c r="C709" s="109"/>
      <c r="D709" s="109"/>
      <c r="E709" s="48"/>
      <c r="F709" s="48"/>
      <c r="G709" s="109"/>
      <c r="H709" s="109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">
      <c r="A710" s="109"/>
      <c r="B710" s="109"/>
      <c r="C710" s="109"/>
      <c r="D710" s="109"/>
      <c r="E710" s="48"/>
      <c r="F710" s="48"/>
      <c r="G710" s="109"/>
      <c r="H710" s="109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">
      <c r="A711" s="109"/>
      <c r="B711" s="109"/>
      <c r="C711" s="109"/>
      <c r="D711" s="109"/>
      <c r="E711" s="48"/>
      <c r="F711" s="48"/>
      <c r="G711" s="109"/>
      <c r="H711" s="109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">
      <c r="A712" s="109"/>
      <c r="B712" s="109"/>
      <c r="C712" s="109"/>
      <c r="D712" s="109"/>
      <c r="E712" s="48"/>
      <c r="F712" s="48"/>
      <c r="G712" s="109"/>
      <c r="H712" s="109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">
      <c r="A713" s="109"/>
      <c r="B713" s="109"/>
      <c r="C713" s="109"/>
      <c r="D713" s="109"/>
      <c r="E713" s="48"/>
      <c r="F713" s="48"/>
      <c r="G713" s="109"/>
      <c r="H713" s="109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">
      <c r="A714" s="109"/>
      <c r="B714" s="109"/>
      <c r="C714" s="109"/>
      <c r="D714" s="109"/>
      <c r="E714" s="48"/>
      <c r="F714" s="48"/>
      <c r="G714" s="109"/>
      <c r="H714" s="109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">
      <c r="A715" s="109"/>
      <c r="B715" s="109"/>
      <c r="C715" s="109"/>
      <c r="D715" s="109"/>
      <c r="E715" s="48"/>
      <c r="F715" s="48"/>
      <c r="G715" s="109"/>
      <c r="H715" s="109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">
      <c r="A716" s="109"/>
      <c r="B716" s="109"/>
      <c r="C716" s="109"/>
      <c r="D716" s="109"/>
      <c r="E716" s="48"/>
      <c r="F716" s="48"/>
      <c r="G716" s="109"/>
      <c r="H716" s="109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">
      <c r="A717" s="109"/>
      <c r="B717" s="109"/>
      <c r="C717" s="109"/>
      <c r="D717" s="109"/>
      <c r="E717" s="48"/>
      <c r="F717" s="48"/>
      <c r="G717" s="109"/>
      <c r="H717" s="109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">
      <c r="A718" s="109"/>
      <c r="B718" s="109"/>
      <c r="C718" s="109"/>
      <c r="D718" s="109"/>
      <c r="E718" s="48"/>
      <c r="F718" s="48"/>
      <c r="G718" s="109"/>
      <c r="H718" s="109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">
      <c r="A719" s="109"/>
      <c r="B719" s="109"/>
      <c r="C719" s="109"/>
      <c r="D719" s="109"/>
      <c r="E719" s="48"/>
      <c r="F719" s="48"/>
      <c r="G719" s="109"/>
      <c r="H719" s="109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">
      <c r="A720" s="109"/>
      <c r="B720" s="109"/>
      <c r="C720" s="109"/>
      <c r="D720" s="109"/>
      <c r="E720" s="48"/>
      <c r="F720" s="48"/>
      <c r="G720" s="109"/>
      <c r="H720" s="109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">
      <c r="A721" s="109"/>
      <c r="B721" s="109"/>
      <c r="C721" s="109"/>
      <c r="D721" s="109"/>
      <c r="E721" s="48"/>
      <c r="F721" s="48"/>
      <c r="G721" s="109"/>
      <c r="H721" s="109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">
      <c r="A722" s="109"/>
      <c r="B722" s="109"/>
      <c r="C722" s="109"/>
      <c r="D722" s="109"/>
      <c r="E722" s="48"/>
      <c r="F722" s="48"/>
      <c r="G722" s="109"/>
      <c r="H722" s="109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">
      <c r="A723" s="109"/>
      <c r="B723" s="109"/>
      <c r="C723" s="109"/>
      <c r="D723" s="109"/>
      <c r="E723" s="48"/>
      <c r="F723" s="48"/>
      <c r="G723" s="109"/>
      <c r="H723" s="109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">
      <c r="A724" s="109"/>
      <c r="B724" s="109"/>
      <c r="C724" s="109"/>
      <c r="D724" s="109"/>
      <c r="E724" s="48"/>
      <c r="F724" s="48"/>
      <c r="G724" s="109"/>
      <c r="H724" s="109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">
      <c r="A725" s="109"/>
      <c r="B725" s="109"/>
      <c r="C725" s="109"/>
      <c r="D725" s="109"/>
      <c r="E725" s="48"/>
      <c r="F725" s="48"/>
      <c r="G725" s="109"/>
      <c r="H725" s="109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">
      <c r="A726" s="109"/>
      <c r="B726" s="109"/>
      <c r="C726" s="109"/>
      <c r="D726" s="109"/>
      <c r="E726" s="48"/>
      <c r="F726" s="48"/>
      <c r="G726" s="109"/>
      <c r="H726" s="109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">
      <c r="A727" s="109"/>
      <c r="B727" s="109"/>
      <c r="C727" s="109"/>
      <c r="D727" s="109"/>
      <c r="E727" s="48"/>
      <c r="F727" s="48"/>
      <c r="G727" s="109"/>
      <c r="H727" s="109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">
      <c r="A728" s="109"/>
      <c r="B728" s="109"/>
      <c r="C728" s="109"/>
      <c r="D728" s="109"/>
      <c r="E728" s="48"/>
      <c r="F728" s="48"/>
      <c r="G728" s="109"/>
      <c r="H728" s="109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">
      <c r="A729" s="109"/>
      <c r="B729" s="109"/>
      <c r="C729" s="109"/>
      <c r="D729" s="109"/>
      <c r="E729" s="48"/>
      <c r="F729" s="48"/>
      <c r="G729" s="109"/>
      <c r="H729" s="109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">
      <c r="A730" s="109"/>
      <c r="B730" s="109"/>
      <c r="C730" s="109"/>
      <c r="D730" s="109"/>
      <c r="E730" s="48"/>
      <c r="F730" s="48"/>
      <c r="G730" s="109"/>
      <c r="H730" s="109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">
      <c r="A731" s="109"/>
      <c r="B731" s="109"/>
      <c r="C731" s="109"/>
      <c r="D731" s="109"/>
      <c r="E731" s="48"/>
      <c r="F731" s="48"/>
      <c r="G731" s="109"/>
      <c r="H731" s="109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">
      <c r="A732" s="109"/>
      <c r="B732" s="109"/>
      <c r="C732" s="109"/>
      <c r="D732" s="109"/>
      <c r="E732" s="48"/>
      <c r="F732" s="48"/>
      <c r="G732" s="109"/>
      <c r="H732" s="109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">
      <c r="A733" s="109"/>
      <c r="B733" s="109"/>
      <c r="C733" s="109"/>
      <c r="D733" s="109"/>
      <c r="E733" s="48"/>
      <c r="F733" s="48"/>
      <c r="G733" s="109"/>
      <c r="H733" s="109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">
      <c r="A734" s="109"/>
      <c r="B734" s="109"/>
      <c r="C734" s="109"/>
      <c r="D734" s="109"/>
      <c r="E734" s="48"/>
      <c r="F734" s="48"/>
      <c r="G734" s="109"/>
      <c r="H734" s="109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">
      <c r="A735" s="109"/>
      <c r="B735" s="109"/>
      <c r="C735" s="109"/>
      <c r="D735" s="109"/>
      <c r="E735" s="48"/>
      <c r="F735" s="48"/>
      <c r="G735" s="109"/>
      <c r="H735" s="109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">
      <c r="A736" s="109"/>
      <c r="B736" s="109"/>
      <c r="C736" s="109"/>
      <c r="D736" s="109"/>
      <c r="E736" s="48"/>
      <c r="F736" s="48"/>
      <c r="G736" s="109"/>
      <c r="H736" s="109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">
      <c r="A737" s="109"/>
      <c r="B737" s="109"/>
      <c r="C737" s="109"/>
      <c r="D737" s="109"/>
      <c r="E737" s="48"/>
      <c r="F737" s="48"/>
      <c r="G737" s="109"/>
      <c r="H737" s="109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">
      <c r="A738" s="109"/>
      <c r="B738" s="109"/>
      <c r="C738" s="109"/>
      <c r="D738" s="109"/>
      <c r="E738" s="48"/>
      <c r="F738" s="48"/>
      <c r="G738" s="109"/>
      <c r="H738" s="109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">
      <c r="A739" s="109"/>
      <c r="B739" s="109"/>
      <c r="C739" s="109"/>
      <c r="D739" s="109"/>
      <c r="E739" s="48"/>
      <c r="F739" s="48"/>
      <c r="G739" s="109"/>
      <c r="H739" s="109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">
      <c r="A740" s="109"/>
      <c r="B740" s="109"/>
      <c r="C740" s="109"/>
      <c r="D740" s="109"/>
      <c r="E740" s="48"/>
      <c r="F740" s="48"/>
      <c r="G740" s="109"/>
      <c r="H740" s="109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">
      <c r="A741" s="109"/>
      <c r="B741" s="109"/>
      <c r="C741" s="109"/>
      <c r="D741" s="109"/>
      <c r="E741" s="48"/>
      <c r="F741" s="48"/>
      <c r="G741" s="109"/>
      <c r="H741" s="109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">
      <c r="A742" s="109"/>
      <c r="B742" s="109"/>
      <c r="C742" s="109"/>
      <c r="D742" s="109"/>
      <c r="E742" s="48"/>
      <c r="F742" s="48"/>
      <c r="G742" s="109"/>
      <c r="H742" s="109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">
      <c r="A743" s="109"/>
      <c r="B743" s="109"/>
      <c r="C743" s="109"/>
      <c r="D743" s="109"/>
      <c r="E743" s="48"/>
      <c r="F743" s="48"/>
      <c r="G743" s="109"/>
      <c r="H743" s="109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">
      <c r="A744" s="109"/>
      <c r="B744" s="109"/>
      <c r="C744" s="109"/>
      <c r="D744" s="109"/>
      <c r="E744" s="48"/>
      <c r="F744" s="48"/>
      <c r="G744" s="109"/>
      <c r="H744" s="109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">
      <c r="A745" s="109"/>
      <c r="B745" s="109"/>
      <c r="C745" s="109"/>
      <c r="D745" s="109"/>
      <c r="E745" s="48"/>
      <c r="F745" s="48"/>
      <c r="G745" s="109"/>
      <c r="H745" s="109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">
      <c r="A746" s="109"/>
      <c r="B746" s="109"/>
      <c r="C746" s="109"/>
      <c r="D746" s="109"/>
      <c r="E746" s="48"/>
      <c r="F746" s="48"/>
      <c r="G746" s="109"/>
      <c r="H746" s="109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">
      <c r="A747" s="109"/>
      <c r="B747" s="109"/>
      <c r="C747" s="109"/>
      <c r="D747" s="109"/>
      <c r="E747" s="48"/>
      <c r="F747" s="48"/>
      <c r="G747" s="109"/>
      <c r="H747" s="109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">
      <c r="A748" s="109"/>
      <c r="B748" s="109"/>
      <c r="C748" s="109"/>
      <c r="D748" s="109"/>
      <c r="E748" s="48"/>
      <c r="F748" s="48"/>
      <c r="G748" s="109"/>
      <c r="H748" s="109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">
      <c r="A749" s="109"/>
      <c r="B749" s="109"/>
      <c r="C749" s="109"/>
      <c r="D749" s="109"/>
      <c r="E749" s="48"/>
      <c r="F749" s="48"/>
      <c r="G749" s="109"/>
      <c r="H749" s="109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">
      <c r="A750" s="109"/>
      <c r="B750" s="109"/>
      <c r="C750" s="109"/>
      <c r="D750" s="109"/>
      <c r="E750" s="48"/>
      <c r="F750" s="48"/>
      <c r="G750" s="109"/>
      <c r="H750" s="109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">
      <c r="A751" s="109"/>
      <c r="B751" s="109"/>
      <c r="C751" s="109"/>
      <c r="D751" s="109"/>
      <c r="E751" s="48"/>
      <c r="F751" s="48"/>
      <c r="G751" s="109"/>
      <c r="H751" s="109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">
      <c r="A752" s="109"/>
      <c r="B752" s="109"/>
      <c r="C752" s="109"/>
      <c r="D752" s="109"/>
      <c r="E752" s="48"/>
      <c r="F752" s="48"/>
      <c r="G752" s="109"/>
      <c r="H752" s="109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">
      <c r="A753" s="109"/>
      <c r="B753" s="109"/>
      <c r="C753" s="109"/>
      <c r="D753" s="109"/>
      <c r="E753" s="48"/>
      <c r="F753" s="48"/>
      <c r="G753" s="109"/>
      <c r="H753" s="109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">
      <c r="A754" s="109"/>
      <c r="B754" s="109"/>
      <c r="C754" s="109"/>
      <c r="D754" s="109"/>
      <c r="E754" s="48"/>
      <c r="F754" s="48"/>
      <c r="G754" s="109"/>
      <c r="H754" s="109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">
      <c r="A755" s="109"/>
      <c r="B755" s="109"/>
      <c r="C755" s="109"/>
      <c r="D755" s="109"/>
      <c r="E755" s="48"/>
      <c r="F755" s="48"/>
      <c r="G755" s="109"/>
      <c r="H755" s="109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">
      <c r="A756" s="109"/>
      <c r="B756" s="109"/>
      <c r="C756" s="109"/>
      <c r="D756" s="109"/>
      <c r="E756" s="48"/>
      <c r="F756" s="48"/>
      <c r="G756" s="109"/>
      <c r="H756" s="109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">
      <c r="A757" s="109"/>
      <c r="B757" s="109"/>
      <c r="C757" s="109"/>
      <c r="D757" s="109"/>
      <c r="E757" s="48"/>
      <c r="F757" s="48"/>
      <c r="G757" s="109"/>
      <c r="H757" s="109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">
      <c r="A758" s="109"/>
      <c r="B758" s="109"/>
      <c r="C758" s="109"/>
      <c r="D758" s="109"/>
      <c r="E758" s="48"/>
      <c r="F758" s="48"/>
      <c r="G758" s="109"/>
      <c r="H758" s="109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">
      <c r="A759" s="109"/>
      <c r="B759" s="109"/>
      <c r="C759" s="109"/>
      <c r="D759" s="109"/>
      <c r="E759" s="48"/>
      <c r="F759" s="48"/>
      <c r="G759" s="109"/>
      <c r="H759" s="109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">
      <c r="A760" s="109"/>
      <c r="B760" s="109"/>
      <c r="C760" s="109"/>
      <c r="D760" s="109"/>
      <c r="E760" s="48"/>
      <c r="F760" s="48"/>
      <c r="G760" s="109"/>
      <c r="H760" s="109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">
      <c r="A761" s="109"/>
      <c r="B761" s="109"/>
      <c r="C761" s="109"/>
      <c r="D761" s="109"/>
      <c r="E761" s="48"/>
      <c r="F761" s="48"/>
      <c r="G761" s="109"/>
      <c r="H761" s="109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">
      <c r="A762" s="109"/>
      <c r="B762" s="109"/>
      <c r="C762" s="109"/>
      <c r="D762" s="109"/>
      <c r="E762" s="48"/>
      <c r="F762" s="48"/>
      <c r="G762" s="109"/>
      <c r="H762" s="109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">
      <c r="A763" s="109"/>
      <c r="B763" s="109"/>
      <c r="C763" s="109"/>
      <c r="D763" s="109"/>
      <c r="E763" s="48"/>
      <c r="F763" s="48"/>
      <c r="G763" s="109"/>
      <c r="H763" s="109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">
      <c r="A764" s="109"/>
      <c r="B764" s="109"/>
      <c r="C764" s="109"/>
      <c r="D764" s="109"/>
      <c r="E764" s="48"/>
      <c r="F764" s="48"/>
      <c r="G764" s="109"/>
      <c r="H764" s="109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">
      <c r="A765" s="109"/>
      <c r="B765" s="109"/>
      <c r="C765" s="109"/>
      <c r="D765" s="109"/>
      <c r="E765" s="48"/>
      <c r="F765" s="48"/>
      <c r="G765" s="109"/>
      <c r="H765" s="109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">
      <c r="A766" s="109"/>
      <c r="B766" s="109"/>
      <c r="C766" s="109"/>
      <c r="D766" s="109"/>
      <c r="E766" s="48"/>
      <c r="F766" s="48"/>
      <c r="G766" s="109"/>
      <c r="H766" s="109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">
      <c r="A767" s="109"/>
      <c r="B767" s="109"/>
      <c r="C767" s="109"/>
      <c r="D767" s="109"/>
      <c r="E767" s="48"/>
      <c r="F767" s="48"/>
      <c r="G767" s="109"/>
      <c r="H767" s="109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">
      <c r="A768" s="109"/>
      <c r="B768" s="109"/>
      <c r="C768" s="109"/>
      <c r="D768" s="109"/>
      <c r="E768" s="48"/>
      <c r="F768" s="48"/>
      <c r="G768" s="109"/>
      <c r="H768" s="109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">
      <c r="A769" s="109"/>
      <c r="B769" s="109"/>
      <c r="C769" s="109"/>
      <c r="D769" s="109"/>
      <c r="E769" s="48"/>
      <c r="F769" s="48"/>
      <c r="G769" s="109"/>
      <c r="H769" s="109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">
      <c r="A770" s="109"/>
      <c r="B770" s="109"/>
      <c r="C770" s="109"/>
      <c r="D770" s="109"/>
      <c r="E770" s="48"/>
      <c r="F770" s="48"/>
      <c r="G770" s="109"/>
      <c r="H770" s="109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">
      <c r="A771" s="109"/>
      <c r="B771" s="109"/>
      <c r="C771" s="109"/>
      <c r="D771" s="109"/>
      <c r="E771" s="48"/>
      <c r="F771" s="48"/>
      <c r="G771" s="109"/>
      <c r="H771" s="109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">
      <c r="A772" s="109"/>
      <c r="B772" s="109"/>
      <c r="C772" s="109"/>
      <c r="D772" s="109"/>
      <c r="E772" s="48"/>
      <c r="F772" s="48"/>
      <c r="G772" s="109"/>
      <c r="H772" s="109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">
      <c r="A773" s="109"/>
      <c r="B773" s="109"/>
      <c r="C773" s="109"/>
      <c r="D773" s="109"/>
      <c r="E773" s="48"/>
      <c r="F773" s="48"/>
      <c r="G773" s="109"/>
      <c r="H773" s="109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">
      <c r="A774" s="109"/>
      <c r="B774" s="109"/>
      <c r="C774" s="109"/>
      <c r="D774" s="109"/>
      <c r="E774" s="48"/>
      <c r="F774" s="48"/>
      <c r="G774" s="109"/>
      <c r="H774" s="109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">
      <c r="A775" s="109"/>
      <c r="B775" s="109"/>
      <c r="C775" s="109"/>
      <c r="D775" s="109"/>
      <c r="E775" s="48"/>
      <c r="F775" s="48"/>
      <c r="G775" s="109"/>
      <c r="H775" s="109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">
      <c r="A776" s="109"/>
      <c r="B776" s="109"/>
      <c r="C776" s="109"/>
      <c r="D776" s="109"/>
      <c r="E776" s="48"/>
      <c r="F776" s="48"/>
      <c r="G776" s="109"/>
      <c r="H776" s="109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">
      <c r="A777" s="109"/>
      <c r="B777" s="109"/>
      <c r="C777" s="109"/>
      <c r="D777" s="109"/>
      <c r="E777" s="48"/>
      <c r="F777" s="48"/>
      <c r="G777" s="109"/>
      <c r="H777" s="109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">
      <c r="A778" s="109"/>
      <c r="B778" s="109"/>
      <c r="C778" s="109"/>
      <c r="D778" s="109"/>
      <c r="E778" s="48"/>
      <c r="F778" s="48"/>
      <c r="G778" s="109"/>
      <c r="H778" s="109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">
      <c r="A779" s="109"/>
      <c r="B779" s="109"/>
      <c r="C779" s="109"/>
      <c r="D779" s="109"/>
      <c r="E779" s="48"/>
      <c r="F779" s="48"/>
      <c r="G779" s="109"/>
      <c r="H779" s="109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">
      <c r="A780" s="109"/>
      <c r="B780" s="109"/>
      <c r="C780" s="109"/>
      <c r="D780" s="109"/>
      <c r="E780" s="48"/>
      <c r="F780" s="48"/>
      <c r="G780" s="109"/>
      <c r="H780" s="10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">
      <c r="A781" s="109"/>
      <c r="B781" s="109"/>
      <c r="C781" s="109"/>
      <c r="D781" s="109"/>
      <c r="E781" s="48"/>
      <c r="F781" s="48"/>
      <c r="G781" s="109"/>
      <c r="H781" s="10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">
      <c r="A782" s="109"/>
      <c r="B782" s="109"/>
      <c r="C782" s="109"/>
      <c r="D782" s="109"/>
      <c r="E782" s="48"/>
      <c r="F782" s="48"/>
      <c r="G782" s="109"/>
      <c r="H782" s="10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">
      <c r="A783" s="109"/>
      <c r="B783" s="109"/>
      <c r="C783" s="109"/>
      <c r="D783" s="109"/>
      <c r="E783" s="48"/>
      <c r="F783" s="48"/>
      <c r="G783" s="109"/>
      <c r="H783" s="10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">
      <c r="A784" s="109"/>
      <c r="B784" s="109"/>
      <c r="C784" s="109"/>
      <c r="D784" s="109"/>
      <c r="E784" s="48"/>
      <c r="F784" s="48"/>
      <c r="G784" s="109"/>
      <c r="H784" s="10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">
      <c r="A785" s="109"/>
      <c r="B785" s="109"/>
      <c r="C785" s="109"/>
      <c r="D785" s="109"/>
      <c r="E785" s="48"/>
      <c r="F785" s="48"/>
      <c r="G785" s="109"/>
      <c r="H785" s="10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">
      <c r="A786" s="109"/>
      <c r="B786" s="109"/>
      <c r="C786" s="109"/>
      <c r="D786" s="109"/>
      <c r="E786" s="48"/>
      <c r="F786" s="48"/>
      <c r="G786" s="109"/>
      <c r="H786" s="10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">
      <c r="A787" s="109"/>
      <c r="B787" s="109"/>
      <c r="C787" s="109"/>
      <c r="D787" s="109"/>
      <c r="E787" s="48"/>
      <c r="F787" s="48"/>
      <c r="G787" s="109"/>
      <c r="H787" s="10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">
      <c r="A788" s="109"/>
      <c r="B788" s="109"/>
      <c r="C788" s="109"/>
      <c r="D788" s="109"/>
      <c r="E788" s="48"/>
      <c r="F788" s="48"/>
      <c r="G788" s="109"/>
      <c r="H788" s="109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">
      <c r="A789" s="109"/>
      <c r="B789" s="109"/>
      <c r="C789" s="109"/>
      <c r="D789" s="109"/>
      <c r="E789" s="48"/>
      <c r="F789" s="48"/>
      <c r="G789" s="109"/>
      <c r="H789" s="10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">
      <c r="A790" s="109"/>
      <c r="B790" s="109"/>
      <c r="C790" s="109"/>
      <c r="D790" s="109"/>
      <c r="E790" s="48"/>
      <c r="F790" s="48"/>
      <c r="G790" s="109"/>
      <c r="H790" s="10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">
      <c r="A791" s="109"/>
      <c r="B791" s="109"/>
      <c r="C791" s="109"/>
      <c r="D791" s="109"/>
      <c r="E791" s="48"/>
      <c r="F791" s="48"/>
      <c r="G791" s="109"/>
      <c r="H791" s="10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">
      <c r="A792" s="109"/>
      <c r="B792" s="109"/>
      <c r="C792" s="109"/>
      <c r="D792" s="109"/>
      <c r="E792" s="48"/>
      <c r="F792" s="48"/>
      <c r="G792" s="109"/>
      <c r="H792" s="109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">
      <c r="A793" s="109"/>
      <c r="B793" s="109"/>
      <c r="C793" s="109"/>
      <c r="D793" s="109"/>
      <c r="E793" s="48"/>
      <c r="F793" s="48"/>
      <c r="G793" s="109"/>
      <c r="H793" s="109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">
      <c r="A794" s="109"/>
      <c r="B794" s="109"/>
      <c r="C794" s="109"/>
      <c r="D794" s="109"/>
      <c r="E794" s="48"/>
      <c r="F794" s="48"/>
      <c r="G794" s="109"/>
      <c r="H794" s="109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">
      <c r="A795" s="109"/>
      <c r="B795" s="109"/>
      <c r="C795" s="109"/>
      <c r="D795" s="109"/>
      <c r="E795" s="48"/>
      <c r="F795" s="48"/>
      <c r="G795" s="109"/>
      <c r="H795" s="109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">
      <c r="A796" s="109"/>
      <c r="B796" s="109"/>
      <c r="C796" s="109"/>
      <c r="D796" s="109"/>
      <c r="E796" s="48"/>
      <c r="F796" s="48"/>
      <c r="G796" s="109"/>
      <c r="H796" s="109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">
      <c r="A797" s="109"/>
      <c r="B797" s="109"/>
      <c r="C797" s="109"/>
      <c r="D797" s="109"/>
      <c r="E797" s="48"/>
      <c r="F797" s="48"/>
      <c r="G797" s="109"/>
      <c r="H797" s="109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">
      <c r="A798" s="109"/>
      <c r="B798" s="109"/>
      <c r="C798" s="109"/>
      <c r="D798" s="109"/>
      <c r="E798" s="48"/>
      <c r="F798" s="48"/>
      <c r="G798" s="109"/>
      <c r="H798" s="109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">
      <c r="A799" s="109"/>
      <c r="B799" s="109"/>
      <c r="C799" s="109"/>
      <c r="D799" s="109"/>
      <c r="E799" s="48"/>
      <c r="F799" s="48"/>
      <c r="G799" s="109"/>
      <c r="H799" s="109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">
      <c r="A800" s="109"/>
      <c r="B800" s="109"/>
      <c r="C800" s="109"/>
      <c r="D800" s="109"/>
      <c r="E800" s="48"/>
      <c r="F800" s="48"/>
      <c r="G800" s="109"/>
      <c r="H800" s="109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">
      <c r="A801" s="109"/>
      <c r="B801" s="109"/>
      <c r="C801" s="109"/>
      <c r="D801" s="109"/>
      <c r="E801" s="48"/>
      <c r="F801" s="48"/>
      <c r="G801" s="109"/>
      <c r="H801" s="109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">
      <c r="A802" s="109"/>
      <c r="B802" s="109"/>
      <c r="C802" s="109"/>
      <c r="D802" s="109"/>
      <c r="E802" s="48"/>
      <c r="F802" s="48"/>
      <c r="G802" s="109"/>
      <c r="H802" s="109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">
      <c r="A803" s="109"/>
      <c r="B803" s="109"/>
      <c r="C803" s="109"/>
      <c r="D803" s="109"/>
      <c r="E803" s="48"/>
      <c r="F803" s="48"/>
      <c r="G803" s="109"/>
      <c r="H803" s="109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">
      <c r="A804" s="109"/>
      <c r="B804" s="109"/>
      <c r="C804" s="109"/>
      <c r="D804" s="109"/>
      <c r="E804" s="48"/>
      <c r="F804" s="48"/>
      <c r="G804" s="109"/>
      <c r="H804" s="109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">
      <c r="A805" s="109"/>
      <c r="B805" s="109"/>
      <c r="C805" s="109"/>
      <c r="D805" s="109"/>
      <c r="E805" s="48"/>
      <c r="F805" s="48"/>
      <c r="G805" s="109"/>
      <c r="H805" s="109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">
      <c r="A806" s="109"/>
      <c r="B806" s="109"/>
      <c r="C806" s="109"/>
      <c r="D806" s="109"/>
      <c r="E806" s="48"/>
      <c r="F806" s="48"/>
      <c r="G806" s="109"/>
      <c r="H806" s="109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">
      <c r="A807" s="109"/>
      <c r="B807" s="109"/>
      <c r="C807" s="109"/>
      <c r="D807" s="109"/>
      <c r="E807" s="48"/>
      <c r="F807" s="48"/>
      <c r="G807" s="109"/>
      <c r="H807" s="109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">
      <c r="A808" s="109"/>
      <c r="B808" s="109"/>
      <c r="C808" s="109"/>
      <c r="D808" s="109"/>
      <c r="E808" s="48"/>
      <c r="F808" s="48"/>
      <c r="G808" s="109"/>
      <c r="H808" s="109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">
      <c r="A809" s="109"/>
      <c r="B809" s="109"/>
      <c r="C809" s="109"/>
      <c r="D809" s="109"/>
      <c r="E809" s="48"/>
      <c r="F809" s="48"/>
      <c r="G809" s="109"/>
      <c r="H809" s="109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">
      <c r="A810" s="109"/>
      <c r="B810" s="109"/>
      <c r="C810" s="109"/>
      <c r="D810" s="109"/>
      <c r="E810" s="48"/>
      <c r="F810" s="48"/>
      <c r="G810" s="109"/>
      <c r="H810" s="109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">
      <c r="A811" s="109"/>
      <c r="B811" s="109"/>
      <c r="C811" s="109"/>
      <c r="D811" s="109"/>
      <c r="E811" s="48"/>
      <c r="F811" s="48"/>
      <c r="G811" s="109"/>
      <c r="H811" s="109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">
      <c r="A812" s="109"/>
      <c r="B812" s="109"/>
      <c r="C812" s="109"/>
      <c r="D812" s="109"/>
      <c r="E812" s="48"/>
      <c r="F812" s="48"/>
      <c r="G812" s="109"/>
      <c r="H812" s="109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">
      <c r="A813" s="109"/>
      <c r="B813" s="109"/>
      <c r="C813" s="109"/>
      <c r="D813" s="109"/>
      <c r="E813" s="48"/>
      <c r="F813" s="48"/>
      <c r="G813" s="109"/>
      <c r="H813" s="109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">
      <c r="A814" s="109"/>
      <c r="B814" s="109"/>
      <c r="C814" s="109"/>
      <c r="D814" s="109"/>
      <c r="E814" s="48"/>
      <c r="F814" s="48"/>
      <c r="G814" s="109"/>
      <c r="H814" s="109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">
      <c r="A815" s="109"/>
      <c r="B815" s="109"/>
      <c r="C815" s="109"/>
      <c r="D815" s="109"/>
      <c r="E815" s="48"/>
      <c r="F815" s="48"/>
      <c r="G815" s="109"/>
      <c r="H815" s="109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">
      <c r="A816" s="109"/>
      <c r="B816" s="109"/>
      <c r="C816" s="109"/>
      <c r="D816" s="109"/>
      <c r="E816" s="48"/>
      <c r="F816" s="48"/>
      <c r="G816" s="109"/>
      <c r="H816" s="109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">
      <c r="A817" s="109"/>
      <c r="B817" s="109"/>
      <c r="C817" s="109"/>
      <c r="D817" s="109"/>
      <c r="E817" s="48"/>
      <c r="F817" s="48"/>
      <c r="G817" s="109"/>
      <c r="H817" s="109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">
      <c r="A818" s="109"/>
      <c r="B818" s="109"/>
      <c r="C818" s="109"/>
      <c r="D818" s="109"/>
      <c r="E818" s="48"/>
      <c r="F818" s="48"/>
      <c r="G818" s="109"/>
      <c r="H818" s="109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">
      <c r="A819" s="109"/>
      <c r="B819" s="109"/>
      <c r="C819" s="109"/>
      <c r="D819" s="109"/>
      <c r="E819" s="48"/>
      <c r="F819" s="48"/>
      <c r="G819" s="109"/>
      <c r="H819" s="109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">
      <c r="A820" s="109"/>
      <c r="B820" s="109"/>
      <c r="C820" s="109"/>
      <c r="D820" s="109"/>
      <c r="E820" s="48"/>
      <c r="F820" s="48"/>
      <c r="G820" s="109"/>
      <c r="H820" s="109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">
      <c r="A821" s="109"/>
      <c r="B821" s="109"/>
      <c r="C821" s="109"/>
      <c r="D821" s="109"/>
      <c r="E821" s="48"/>
      <c r="F821" s="48"/>
      <c r="G821" s="109"/>
      <c r="H821" s="109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">
      <c r="A822" s="109"/>
      <c r="B822" s="109"/>
      <c r="C822" s="109"/>
      <c r="D822" s="109"/>
      <c r="E822" s="48"/>
      <c r="F822" s="48"/>
      <c r="G822" s="109"/>
      <c r="H822" s="109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">
      <c r="A823" s="109"/>
      <c r="B823" s="109"/>
      <c r="C823" s="109"/>
      <c r="D823" s="109"/>
      <c r="E823" s="48"/>
      <c r="F823" s="48"/>
      <c r="G823" s="109"/>
      <c r="H823" s="109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">
      <c r="A824" s="109"/>
      <c r="B824" s="109"/>
      <c r="C824" s="109"/>
      <c r="D824" s="109"/>
      <c r="E824" s="48"/>
      <c r="F824" s="48"/>
      <c r="G824" s="109"/>
      <c r="H824" s="109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">
      <c r="A825" s="109"/>
      <c r="B825" s="109"/>
      <c r="C825" s="109"/>
      <c r="D825" s="109"/>
      <c r="E825" s="48"/>
      <c r="F825" s="48"/>
      <c r="G825" s="109"/>
      <c r="H825" s="109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">
      <c r="A826" s="109"/>
      <c r="B826" s="109"/>
      <c r="C826" s="109"/>
      <c r="D826" s="109"/>
      <c r="E826" s="48"/>
      <c r="F826" s="48"/>
      <c r="G826" s="109"/>
      <c r="H826" s="109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">
      <c r="A827" s="109"/>
      <c r="B827" s="109"/>
      <c r="C827" s="109"/>
      <c r="D827" s="109"/>
      <c r="E827" s="48"/>
      <c r="F827" s="48"/>
      <c r="G827" s="109"/>
      <c r="H827" s="109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">
      <c r="A828" s="109"/>
      <c r="B828" s="109"/>
      <c r="C828" s="109"/>
      <c r="D828" s="109"/>
      <c r="E828" s="48"/>
      <c r="F828" s="48"/>
      <c r="G828" s="109"/>
      <c r="H828" s="109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">
      <c r="A829" s="109"/>
      <c r="B829" s="109"/>
      <c r="C829" s="109"/>
      <c r="D829" s="109"/>
      <c r="E829" s="48"/>
      <c r="F829" s="48"/>
      <c r="G829" s="109"/>
      <c r="H829" s="109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">
      <c r="A830" s="109"/>
      <c r="B830" s="109"/>
      <c r="C830" s="109"/>
      <c r="D830" s="109"/>
      <c r="E830" s="48"/>
      <c r="F830" s="48"/>
      <c r="G830" s="109"/>
      <c r="H830" s="109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">
      <c r="A831" s="109"/>
      <c r="B831" s="109"/>
      <c r="C831" s="109"/>
      <c r="D831" s="109"/>
      <c r="E831" s="48"/>
      <c r="F831" s="48"/>
      <c r="G831" s="109"/>
      <c r="H831" s="109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">
      <c r="A832" s="109"/>
      <c r="B832" s="109"/>
      <c r="C832" s="109"/>
      <c r="D832" s="109"/>
      <c r="E832" s="48"/>
      <c r="F832" s="48"/>
      <c r="G832" s="109"/>
      <c r="H832" s="109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">
      <c r="A833" s="109"/>
      <c r="B833" s="109"/>
      <c r="C833" s="109"/>
      <c r="D833" s="109"/>
      <c r="E833" s="48"/>
      <c r="F833" s="48"/>
      <c r="G833" s="109"/>
      <c r="H833" s="109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">
      <c r="A834" s="109"/>
      <c r="B834" s="109"/>
      <c r="C834" s="109"/>
      <c r="D834" s="109"/>
      <c r="E834" s="48"/>
      <c r="F834" s="48"/>
      <c r="G834" s="109"/>
      <c r="H834" s="109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">
      <c r="A835" s="109"/>
      <c r="B835" s="109"/>
      <c r="C835" s="109"/>
      <c r="D835" s="109"/>
      <c r="E835" s="48"/>
      <c r="F835" s="48"/>
      <c r="G835" s="109"/>
      <c r="H835" s="109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">
      <c r="A836" s="109"/>
      <c r="B836" s="109"/>
      <c r="C836" s="109"/>
      <c r="D836" s="109"/>
      <c r="E836" s="48"/>
      <c r="F836" s="48"/>
      <c r="G836" s="109"/>
      <c r="H836" s="109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">
      <c r="A837" s="109"/>
      <c r="B837" s="109"/>
      <c r="C837" s="109"/>
      <c r="D837" s="109"/>
      <c r="E837" s="48"/>
      <c r="F837" s="48"/>
      <c r="G837" s="109"/>
      <c r="H837" s="109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">
      <c r="A838" s="109"/>
      <c r="B838" s="109"/>
      <c r="C838" s="109"/>
      <c r="D838" s="109"/>
      <c r="E838" s="48"/>
      <c r="F838" s="48"/>
      <c r="G838" s="109"/>
      <c r="H838" s="109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">
      <c r="A839" s="109"/>
      <c r="B839" s="109"/>
      <c r="C839" s="109"/>
      <c r="D839" s="109"/>
      <c r="E839" s="48"/>
      <c r="F839" s="48"/>
      <c r="G839" s="109"/>
      <c r="H839" s="109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">
      <c r="A840" s="109"/>
      <c r="B840" s="109"/>
      <c r="C840" s="109"/>
      <c r="D840" s="109"/>
      <c r="E840" s="48"/>
      <c r="F840" s="48"/>
      <c r="G840" s="109"/>
      <c r="H840" s="109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">
      <c r="A841" s="109"/>
      <c r="B841" s="109"/>
      <c r="C841" s="109"/>
      <c r="D841" s="109"/>
      <c r="E841" s="48"/>
      <c r="F841" s="48"/>
      <c r="G841" s="109"/>
      <c r="H841" s="109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">
      <c r="A842" s="109"/>
      <c r="B842" s="109"/>
      <c r="C842" s="109"/>
      <c r="D842" s="109"/>
      <c r="E842" s="48"/>
      <c r="F842" s="48"/>
      <c r="G842" s="109"/>
      <c r="H842" s="109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">
      <c r="A843" s="109"/>
      <c r="B843" s="109"/>
      <c r="C843" s="109"/>
      <c r="D843" s="109"/>
      <c r="E843" s="48"/>
      <c r="F843" s="48"/>
      <c r="G843" s="109"/>
      <c r="H843" s="109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">
      <c r="A844" s="109"/>
      <c r="B844" s="109"/>
      <c r="C844" s="109"/>
      <c r="D844" s="109"/>
      <c r="E844" s="48"/>
      <c r="F844" s="48"/>
      <c r="G844" s="109"/>
      <c r="H844" s="109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">
      <c r="A845" s="109"/>
      <c r="B845" s="109"/>
      <c r="C845" s="109"/>
      <c r="D845" s="109"/>
      <c r="E845" s="48"/>
      <c r="F845" s="48"/>
      <c r="G845" s="109"/>
      <c r="H845" s="109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">
      <c r="A846" s="109"/>
      <c r="B846" s="109"/>
      <c r="C846" s="109"/>
      <c r="D846" s="109"/>
      <c r="E846" s="48"/>
      <c r="F846" s="48"/>
      <c r="G846" s="109"/>
      <c r="H846" s="109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">
      <c r="A847" s="109"/>
      <c r="B847" s="109"/>
      <c r="C847" s="109"/>
      <c r="D847" s="109"/>
      <c r="E847" s="48"/>
      <c r="F847" s="48"/>
      <c r="G847" s="109"/>
      <c r="H847" s="109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">
      <c r="A848" s="109"/>
      <c r="B848" s="109"/>
      <c r="C848" s="109"/>
      <c r="D848" s="109"/>
      <c r="E848" s="48"/>
      <c r="F848" s="48"/>
      <c r="G848" s="109"/>
      <c r="H848" s="109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">
      <c r="A849" s="109"/>
      <c r="B849" s="109"/>
      <c r="C849" s="109"/>
      <c r="D849" s="109"/>
      <c r="E849" s="48"/>
      <c r="F849" s="48"/>
      <c r="G849" s="109"/>
      <c r="H849" s="109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">
      <c r="A850" s="109"/>
      <c r="B850" s="109"/>
      <c r="C850" s="109"/>
      <c r="D850" s="109"/>
      <c r="E850" s="48"/>
      <c r="F850" s="48"/>
      <c r="G850" s="109"/>
      <c r="H850" s="109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">
      <c r="A851" s="109"/>
      <c r="B851" s="109"/>
      <c r="C851" s="109"/>
      <c r="D851" s="109"/>
      <c r="E851" s="48"/>
      <c r="F851" s="48"/>
      <c r="G851" s="109"/>
      <c r="H851" s="109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">
      <c r="A852" s="109"/>
      <c r="B852" s="109"/>
      <c r="C852" s="109"/>
      <c r="D852" s="109"/>
      <c r="E852" s="48"/>
      <c r="F852" s="48"/>
      <c r="G852" s="109"/>
      <c r="H852" s="109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">
      <c r="A853" s="109"/>
      <c r="B853" s="109"/>
      <c r="C853" s="109"/>
      <c r="D853" s="109"/>
      <c r="E853" s="48"/>
      <c r="F853" s="48"/>
      <c r="G853" s="109"/>
      <c r="H853" s="109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">
      <c r="A854" s="109"/>
      <c r="B854" s="109"/>
      <c r="C854" s="109"/>
      <c r="D854" s="109"/>
      <c r="E854" s="48"/>
      <c r="F854" s="48"/>
      <c r="G854" s="109"/>
      <c r="H854" s="109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">
      <c r="A855" s="109"/>
      <c r="B855" s="109"/>
      <c r="C855" s="109"/>
      <c r="D855" s="109"/>
      <c r="E855" s="48"/>
      <c r="F855" s="48"/>
      <c r="G855" s="109"/>
      <c r="H855" s="109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">
      <c r="A856" s="109"/>
      <c r="B856" s="109"/>
      <c r="C856" s="109"/>
      <c r="D856" s="109"/>
      <c r="E856" s="48"/>
      <c r="F856" s="48"/>
      <c r="G856" s="109"/>
      <c r="H856" s="109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">
      <c r="A857" s="109"/>
      <c r="B857" s="109"/>
      <c r="C857" s="109"/>
      <c r="D857" s="109"/>
      <c r="E857" s="48"/>
      <c r="F857" s="48"/>
      <c r="G857" s="109"/>
      <c r="H857" s="109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">
      <c r="A858" s="109"/>
      <c r="B858" s="109"/>
      <c r="C858" s="109"/>
      <c r="D858" s="109"/>
      <c r="E858" s="48"/>
      <c r="F858" s="48"/>
      <c r="G858" s="109"/>
      <c r="H858" s="109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">
      <c r="A859" s="109"/>
      <c r="B859" s="109"/>
      <c r="C859" s="109"/>
      <c r="D859" s="109"/>
      <c r="E859" s="48"/>
      <c r="F859" s="48"/>
      <c r="G859" s="109"/>
      <c r="H859" s="109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">
      <c r="A860" s="109"/>
      <c r="B860" s="109"/>
      <c r="C860" s="109"/>
      <c r="D860" s="109"/>
      <c r="E860" s="48"/>
      <c r="F860" s="48"/>
      <c r="G860" s="109"/>
      <c r="H860" s="109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">
      <c r="A861" s="109"/>
      <c r="B861" s="109"/>
      <c r="C861" s="109"/>
      <c r="D861" s="109"/>
      <c r="E861" s="48"/>
      <c r="F861" s="48"/>
      <c r="G861" s="109"/>
      <c r="H861" s="109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">
      <c r="A862" s="109"/>
      <c r="B862" s="109"/>
      <c r="C862" s="109"/>
      <c r="D862" s="109"/>
      <c r="E862" s="48"/>
      <c r="F862" s="48"/>
      <c r="G862" s="109"/>
      <c r="H862" s="109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">
      <c r="A863" s="109"/>
      <c r="B863" s="109"/>
      <c r="C863" s="109"/>
      <c r="D863" s="109"/>
      <c r="E863" s="48"/>
      <c r="F863" s="48"/>
      <c r="G863" s="109"/>
      <c r="H863" s="109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">
      <c r="A864" s="109"/>
      <c r="B864" s="109"/>
      <c r="C864" s="109"/>
      <c r="D864" s="109"/>
      <c r="E864" s="48"/>
      <c r="F864" s="48"/>
      <c r="G864" s="109"/>
      <c r="H864" s="109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">
      <c r="A865" s="109"/>
      <c r="B865" s="109"/>
      <c r="C865" s="109"/>
      <c r="D865" s="109"/>
      <c r="E865" s="48"/>
      <c r="F865" s="48"/>
      <c r="G865" s="109"/>
      <c r="H865" s="109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">
      <c r="A866" s="109"/>
      <c r="B866" s="109"/>
      <c r="C866" s="109"/>
      <c r="D866" s="109"/>
      <c r="E866" s="48"/>
      <c r="F866" s="48"/>
      <c r="G866" s="109"/>
      <c r="H866" s="109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">
      <c r="A867" s="109"/>
      <c r="B867" s="109"/>
      <c r="C867" s="109"/>
      <c r="D867" s="109"/>
      <c r="E867" s="48"/>
      <c r="F867" s="48"/>
      <c r="G867" s="109"/>
      <c r="H867" s="109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">
      <c r="A868" s="109"/>
      <c r="B868" s="109"/>
      <c r="C868" s="109"/>
      <c r="D868" s="109"/>
      <c r="E868" s="48"/>
      <c r="F868" s="48"/>
      <c r="G868" s="109"/>
      <c r="H868" s="109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">
      <c r="A869" s="109"/>
      <c r="B869" s="109"/>
      <c r="C869" s="109"/>
      <c r="D869" s="109"/>
      <c r="E869" s="48"/>
      <c r="F869" s="48"/>
      <c r="G869" s="109"/>
      <c r="H869" s="109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mergeCells count="49">
    <mergeCell ref="J5:K5"/>
    <mergeCell ref="D6:F6"/>
    <mergeCell ref="G6:I6"/>
    <mergeCell ref="J6:K6"/>
    <mergeCell ref="A19:K24"/>
    <mergeCell ref="J16:K16"/>
    <mergeCell ref="J17:K17"/>
    <mergeCell ref="J18:K18"/>
    <mergeCell ref="D15:F15"/>
    <mergeCell ref="D16:F16"/>
    <mergeCell ref="D17:F17"/>
    <mergeCell ref="D18:F18"/>
    <mergeCell ref="B18:C18"/>
    <mergeCell ref="B16:C16"/>
    <mergeCell ref="B17:C17"/>
    <mergeCell ref="A8:K8"/>
    <mergeCell ref="A9:K9"/>
    <mergeCell ref="A10:K10"/>
    <mergeCell ref="A11:K11"/>
    <mergeCell ref="A7:K7"/>
    <mergeCell ref="B13:C13"/>
    <mergeCell ref="B14:C14"/>
    <mergeCell ref="B15:C15"/>
    <mergeCell ref="A12:K12"/>
    <mergeCell ref="J13:K13"/>
    <mergeCell ref="D13:F13"/>
    <mergeCell ref="D14:F14"/>
    <mergeCell ref="J14:K14"/>
    <mergeCell ref="J15:K15"/>
    <mergeCell ref="B28:I28"/>
    <mergeCell ref="B34:D34"/>
    <mergeCell ref="B35:D35"/>
    <mergeCell ref="B36:D36"/>
    <mergeCell ref="B30:D30"/>
    <mergeCell ref="F30:H30"/>
    <mergeCell ref="B31:D31"/>
    <mergeCell ref="F31:I31"/>
    <mergeCell ref="B32:D32"/>
    <mergeCell ref="F32:H32"/>
    <mergeCell ref="A1:K1"/>
    <mergeCell ref="A5:C5"/>
    <mergeCell ref="A6:C6"/>
    <mergeCell ref="A2:K2"/>
    <mergeCell ref="A4:C4"/>
    <mergeCell ref="D4:K4"/>
    <mergeCell ref="A3:C3"/>
    <mergeCell ref="D3:K3"/>
    <mergeCell ref="D5:F5"/>
    <mergeCell ref="G5:I5"/>
  </mergeCells>
  <pageMargins left="0.7" right="0.7" top="0.75" bottom="1.0631250000000001" header="0.3" footer="0.3"/>
  <pageSetup scale="63" orientation="portrait" r:id="rId1"/>
  <headerFoot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584334D-10A2-493B-A585-11759281B98D}">
          <x14:formula1>
            <xm:f>Hoja1!$E$3:$E$4</xm:f>
          </x14:formula1>
          <xm:sqref>A9:K9</xm:sqref>
        </x14:dataValidation>
        <x14:dataValidation type="list" allowBlank="1" showInputMessage="1" showErrorMessage="1" xr:uid="{63C3964F-F46B-4216-B218-BA9397D1DA98}">
          <x14:formula1>
            <xm:f>Hoja1!$C$3:$C$6</xm:f>
          </x14:formula1>
          <xm:sqref>A10:K10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Hoja1</vt:lpstr>
      <vt:lpstr>Instructivo</vt:lpstr>
      <vt:lpstr>Portada Ev. Preliminar</vt:lpstr>
      <vt:lpstr>Portada Ev. Final</vt:lpstr>
      <vt:lpstr>PAB</vt:lpstr>
      <vt:lpstr>Oferente X</vt:lpstr>
      <vt:lpstr>Criterios de Calificación</vt:lpstr>
      <vt:lpstr>Conclusiones Ev. Preliminar</vt:lpstr>
      <vt:lpstr>Conclusiones Ev. Final.</vt:lpstr>
      <vt:lpstr>'Oferente X'!Área_de_impresión</vt:lpstr>
      <vt:lpstr>PAB!Área_de_impresión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</dc:creator>
  <cp:lastModifiedBy>David Santiago Arévalo Monroy - GIT de Planeacion</cp:lastModifiedBy>
  <cp:lastPrinted>2026-07-06T14:05:43Z</cp:lastPrinted>
  <dcterms:created xsi:type="dcterms:W3CDTF">2022-11-25T20:37:02Z</dcterms:created>
  <dcterms:modified xsi:type="dcterms:W3CDTF">2026-07-06T14:08:40Z</dcterms:modified>
</cp:coreProperties>
</file>