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https://uaecgn-my.sharepoint.com/personal/darevalo_contaduria_gov_co/Documents/DAREVALO/2025/ControlDocumental/Creacion/"/>
    </mc:Choice>
  </mc:AlternateContent>
  <xr:revisionPtr revIDLastSave="32" documentId="13_ncr:1_{2D14B6FB-BA62-4C72-8F18-89428BDEC783}" xr6:coauthVersionLast="47" xr6:coauthVersionMax="47" xr10:uidLastSave="{9F7BA0F8-9897-4F98-A7AA-C136386BA414}"/>
  <bookViews>
    <workbookView xWindow="-120" yWindow="-120" windowWidth="20730" windowHeight="11040" tabRatio="871" xr2:uid="{5314024A-3F7F-47F7-9231-1268ABB91780}"/>
  </bookViews>
  <sheets>
    <sheet name="Metodología" sheetId="32" r:id="rId1"/>
    <sheet name="Presentación" sheetId="31" r:id="rId2"/>
    <sheet name="Matriz explicativa" sheetId="27" r:id="rId3"/>
    <sheet name="Formato Matriz" sheetId="28" r:id="rId4"/>
    <sheet name="Probabilidad-Impacto" sheetId="10" state="hidden" r:id="rId5"/>
    <sheet name="Datos" sheetId="24" state="hidden" r:id="rId6"/>
  </sheets>
  <definedNames>
    <definedName name="Evento_Externo">Datos!$L$10:$L$13</definedName>
    <definedName name="Infraestructura">Datos!$K$10:$K$12</definedName>
    <definedName name="Procesos">Datos!$H$10:$H$13</definedName>
    <definedName name="Talento_Humano">Datos!$I$10:$I$12</definedName>
    <definedName name="Tecnología">Datos!$J$10:$J$12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1" l="1"/>
  <c r="B5" i="27"/>
  <c r="B5" i="28"/>
  <c r="G9" i="28"/>
  <c r="E9" i="28"/>
  <c r="C9" i="28"/>
  <c r="B9" i="28"/>
  <c r="C7" i="28"/>
  <c r="G9" i="27"/>
  <c r="E9" i="27"/>
  <c r="C9" i="27"/>
  <c r="B9" i="27"/>
  <c r="C7" i="27"/>
  <c r="D9" i="32"/>
  <c r="C11" i="32" l="1"/>
  <c r="D11" i="32"/>
  <c r="F11" i="32"/>
  <c r="H11" i="32"/>
  <c r="U21" i="27"/>
  <c r="V21" i="27" s="1"/>
  <c r="S21" i="27"/>
  <c r="T21" i="27" s="1"/>
  <c r="R21" i="27"/>
  <c r="P21" i="27"/>
  <c r="AM21" i="27" l="1"/>
  <c r="AK21" i="27" s="1"/>
  <c r="W21" i="27"/>
  <c r="X21" i="27" s="1"/>
  <c r="AN21" i="27" l="1"/>
  <c r="U23" i="28"/>
  <c r="S23" i="28"/>
  <c r="T23" i="28" s="1"/>
  <c r="R23" i="28"/>
  <c r="P23" i="28"/>
  <c r="U20" i="28"/>
  <c r="S20" i="28"/>
  <c r="R20" i="28"/>
  <c r="P20" i="28"/>
  <c r="P17" i="28"/>
  <c r="U17" i="28"/>
  <c r="V23" i="28" l="1"/>
  <c r="AM23" i="28"/>
  <c r="T20" i="28"/>
  <c r="V20" i="28"/>
  <c r="AM20" i="28"/>
  <c r="AN20" i="28" s="1"/>
  <c r="V17" i="28"/>
  <c r="AM17" i="28"/>
  <c r="AO21" i="27"/>
  <c r="AP21" i="27" s="1"/>
  <c r="AL21" i="27"/>
  <c r="W23" i="28"/>
  <c r="X23" i="28" s="1"/>
  <c r="W20" i="28"/>
  <c r="X20" i="28" s="1"/>
  <c r="S17" i="28"/>
  <c r="AK17" i="28" s="1"/>
  <c r="R17" i="28"/>
  <c r="AK20" i="28" l="1"/>
  <c r="AK23" i="28"/>
  <c r="AN23" i="28"/>
  <c r="T17" i="28"/>
  <c r="AL20" i="28" l="1"/>
  <c r="AO20" i="28"/>
  <c r="AP20" i="28" s="1"/>
  <c r="AO23" i="28"/>
  <c r="AP23" i="28" s="1"/>
  <c r="AL23" i="28"/>
  <c r="W17" i="28"/>
  <c r="X17" i="28" s="1"/>
  <c r="G41" i="24" l="1"/>
  <c r="F41" i="24"/>
  <c r="E41" i="24"/>
  <c r="D41" i="24"/>
  <c r="C41" i="24"/>
  <c r="C40" i="24"/>
  <c r="D40" i="24"/>
  <c r="E40" i="24"/>
  <c r="F40" i="24"/>
  <c r="G40" i="24"/>
  <c r="G39" i="24"/>
  <c r="F39" i="24"/>
  <c r="E39" i="24"/>
  <c r="D39" i="24"/>
  <c r="C39" i="24"/>
  <c r="G38" i="24"/>
  <c r="F38" i="24"/>
  <c r="E38" i="24"/>
  <c r="D38" i="24"/>
  <c r="C38" i="24"/>
  <c r="D37" i="24"/>
  <c r="G37" i="24"/>
  <c r="F37" i="24"/>
  <c r="E37" i="24"/>
  <c r="C37" i="24"/>
  <c r="B120" i="24"/>
  <c r="C120" i="24"/>
  <c r="D120" i="24"/>
  <c r="A120" i="24" l="1"/>
  <c r="A121" i="24" s="1"/>
  <c r="D122" i="24" s="1"/>
  <c r="D121" i="24"/>
  <c r="C121" i="24"/>
  <c r="B121" i="24"/>
  <c r="AO17" i="28"/>
  <c r="AP17" i="28" s="1"/>
  <c r="AN17" i="28"/>
  <c r="AL17" i="28" l="1"/>
</calcChain>
</file>

<file path=xl/sharedStrings.xml><?xml version="1.0" encoding="utf-8"?>
<sst xmlns="http://schemas.openxmlformats.org/spreadsheetml/2006/main" count="608" uniqueCount="396">
  <si>
    <t>Ejecución y administración de procesos</t>
  </si>
  <si>
    <t>Procesos</t>
  </si>
  <si>
    <t>RIESGO EXTREMO</t>
  </si>
  <si>
    <t>SI</t>
  </si>
  <si>
    <t>Preventivo</t>
  </si>
  <si>
    <t>Manual</t>
  </si>
  <si>
    <t>Diariamente</t>
  </si>
  <si>
    <t>Completa</t>
  </si>
  <si>
    <t>Fraude Externo</t>
  </si>
  <si>
    <t>RIESGO ALTO</t>
  </si>
  <si>
    <t>NO</t>
  </si>
  <si>
    <t>Detectivo</t>
  </si>
  <si>
    <t>Automático</t>
  </si>
  <si>
    <t>Semanalmente</t>
  </si>
  <si>
    <t>Incompleta</t>
  </si>
  <si>
    <t>Fraude Interno</t>
  </si>
  <si>
    <t>Tecnología</t>
  </si>
  <si>
    <t>RIESGO MODERADO</t>
  </si>
  <si>
    <t>Correctivo</t>
  </si>
  <si>
    <t>Quincenalmente</t>
  </si>
  <si>
    <t>No existe</t>
  </si>
  <si>
    <t>Fallas Tecnológicas</t>
  </si>
  <si>
    <t>Infraestructura</t>
  </si>
  <si>
    <t>RIESGO BAJO</t>
  </si>
  <si>
    <t>Mensualmente</t>
  </si>
  <si>
    <t>Relaciones Laborales</t>
  </si>
  <si>
    <t>Trimestralmente</t>
  </si>
  <si>
    <t>Semestralmente</t>
  </si>
  <si>
    <t>Daños a activos fijos / Eventos Externos</t>
  </si>
  <si>
    <t>Anualmente</t>
  </si>
  <si>
    <t>Continuo</t>
  </si>
  <si>
    <t>A solicitud</t>
  </si>
  <si>
    <t>IDENTIFICACIÓN DEL RIESGO</t>
  </si>
  <si>
    <t>EVALUACIÓN DEL CONTROL</t>
  </si>
  <si>
    <t>N°</t>
  </si>
  <si>
    <t>PROCESO</t>
  </si>
  <si>
    <t>CLASIFICACIÓN DEL RIESGO</t>
  </si>
  <si>
    <t>FACTOR DE RIESGO</t>
  </si>
  <si>
    <t>IMPACTO</t>
  </si>
  <si>
    <t>DESCRIPCIÓN DEL RIESGO</t>
  </si>
  <si>
    <t>CAL 1</t>
  </si>
  <si>
    <t>CAL 2</t>
  </si>
  <si>
    <t>CONTROLES</t>
  </si>
  <si>
    <t xml:space="preserve">RESPONSABLE DE EJECUTAR EL CONTROL </t>
  </si>
  <si>
    <t>Tipo de control</t>
  </si>
  <si>
    <t>Funcionamiento del control</t>
  </si>
  <si>
    <t>Evidencia</t>
  </si>
  <si>
    <t xml:space="preserve"> </t>
  </si>
  <si>
    <t>EXTREMO</t>
  </si>
  <si>
    <t>ALTO</t>
  </si>
  <si>
    <t>MODERADO</t>
  </si>
  <si>
    <t>Catastrófico</t>
  </si>
  <si>
    <t>Mayor</t>
  </si>
  <si>
    <t>Moderado</t>
  </si>
  <si>
    <t>Menor</t>
  </si>
  <si>
    <t>Leve</t>
  </si>
  <si>
    <t>Muy Baja</t>
  </si>
  <si>
    <t>Baja</t>
  </si>
  <si>
    <t>BAJO</t>
  </si>
  <si>
    <t>Media</t>
  </si>
  <si>
    <t>Alta</t>
  </si>
  <si>
    <t>Muy Alta</t>
  </si>
  <si>
    <t>PROBABILIDAD</t>
  </si>
  <si>
    <t xml:space="preserve">Gestión Administrativa </t>
  </si>
  <si>
    <t>SUBSISTEMA DE GESTIÓN DEL RIESGO VINCULADO</t>
  </si>
  <si>
    <t>DESCRIPCIÓN DEL FACTOR DE RIESGO</t>
  </si>
  <si>
    <t xml:space="preserve">Ausencia de procedimientos o documentos </t>
  </si>
  <si>
    <t>Errores en la ejecución de protocolos, manuales o procedimientos</t>
  </si>
  <si>
    <t>Errores en la grabación de información o autorizaciones</t>
  </si>
  <si>
    <t>Fraude interno (corrupción, soborno)</t>
  </si>
  <si>
    <t>Caída de aplicaciones o redes</t>
  </si>
  <si>
    <t>Suplantación de identidad</t>
  </si>
  <si>
    <t>Talento_Humano</t>
  </si>
  <si>
    <t>Evento_Externo</t>
  </si>
  <si>
    <t>Leve - 20%</t>
  </si>
  <si>
    <t>Menor - 40%</t>
  </si>
  <si>
    <t>Moderado - 60%</t>
  </si>
  <si>
    <t>Mayor - 80%</t>
  </si>
  <si>
    <t>Catastrófico - 100%</t>
  </si>
  <si>
    <t>LÍDER DEL PROCESO</t>
  </si>
  <si>
    <t>ENTREGABLE / EVIDENCIA</t>
  </si>
  <si>
    <t>¿El control está documentado?</t>
  </si>
  <si>
    <t>OPCIÓN DE TRATAMIENTO</t>
  </si>
  <si>
    <t>Se debe realizar seguimiento a los riesgos con el fin de verificar su impacto, probabilidad y la valoración de los controles.</t>
  </si>
  <si>
    <t>¿Cómo se realiza el diligencimiento de esta matriz?</t>
  </si>
  <si>
    <t>Análisis de objetivos estratégicos y de los procesos</t>
  </si>
  <si>
    <t>Puntos de riesgo</t>
  </si>
  <si>
    <t>Áreas de impacto</t>
  </si>
  <si>
    <t>Áreas de factores de riesgo</t>
  </si>
  <si>
    <t>Seleccionar la principal fuente generado de riesgo. Se cuentan con estas categorías</t>
  </si>
  <si>
    <t>Descripción del riesgo</t>
  </si>
  <si>
    <t>Clasificación de riesgo</t>
  </si>
  <si>
    <t>¿Cómo se determina la zona de riesgo?</t>
  </si>
  <si>
    <t>Teniendo en cuenta el nivel de exposición del riesgo se debe determinar la medida que se va a adoptar:</t>
  </si>
  <si>
    <t>¿Cómo se determina el tratamiento del riesgo adecuado?</t>
  </si>
  <si>
    <t>NIVEL DE EXPOSICIÓN DEL RIESGO</t>
  </si>
  <si>
    <t>DETALLE DEL TRATAMIENTO</t>
  </si>
  <si>
    <t>ZONA DE RIESGO EXTREMO</t>
  </si>
  <si>
    <t>ZONA DE RIESGO 
ALTO</t>
  </si>
  <si>
    <t>Reducir: Mitigar</t>
  </si>
  <si>
    <t>Reducir: Mitigar o Transferir</t>
  </si>
  <si>
    <t>Se deberán implementar inmediatamente las acciones que conlleven a reducir el riesgo. Las acciones preventivas tomadas deberán llevar a la implementación de nuevos controles que prevengan la materialización del riesgo y a mitigar el impacto.</t>
  </si>
  <si>
    <t xml:space="preserve">Se deberán implementar acciones que conlleven a mitigar o transferir el riesgo. Se deberán implementar acciones preventivas que conlleven a mejorar o documentar los controles existentes. </t>
  </si>
  <si>
    <t>ZONA DE RIESGO 
MODERADO</t>
  </si>
  <si>
    <t>Se deberán implementar acciones que conlleven a reducir el riesgo. Se deberán implementar acciones preventivas que conlleven a fortalecer los controles existentes.</t>
  </si>
  <si>
    <t>ZONA DE RIESGO 
BAJO</t>
  </si>
  <si>
    <t>Aceptar</t>
  </si>
  <si>
    <t>¿Cómo se califica el diseño del control?</t>
  </si>
  <si>
    <t>Atributos del diseño de control</t>
  </si>
  <si>
    <t>Se deben identificar estas características del control, dado que serán parte de la valoración que permitirá saber su efectividad.</t>
  </si>
  <si>
    <t>2. Detectivo:</t>
  </si>
  <si>
    <t>3. Correctivo:</t>
  </si>
  <si>
    <t>1. Manual:</t>
  </si>
  <si>
    <t>2. Automático:</t>
  </si>
  <si>
    <t>1. Preventivo:</t>
  </si>
  <si>
    <t>Accionado en la entrada del proceso y antes de que se realice la actividad.</t>
  </si>
  <si>
    <t>Accionado durante la ejecución del proceso. Detectan el riesgo, pero generan reprocesos.</t>
  </si>
  <si>
    <t>Accionado en la salida del proceso y después de que se materializa el riesgo.</t>
  </si>
  <si>
    <t>Ejecutados con las personas a través de cualquier mecanismo físico.</t>
  </si>
  <si>
    <t>Ejecutados por un sistema o dispositivo.</t>
  </si>
  <si>
    <t>Forma de ejecución</t>
  </si>
  <si>
    <t>Atributos informativos</t>
  </si>
  <si>
    <t>1. Documentado:</t>
  </si>
  <si>
    <t>2. Frecuencia:</t>
  </si>
  <si>
    <t>3. Evidencia:</t>
  </si>
  <si>
    <t>Determina la cantidad de veces que se realiza en un año.</t>
  </si>
  <si>
    <t>Riesgos RESIDUAL de nivel Moderado o Bajo</t>
  </si>
  <si>
    <t>Riesgos RESIDUAL de nivel Extremo o Alto</t>
  </si>
  <si>
    <t>Las acciones se pueden establecer en un periodo de 3 a 12 meses.</t>
  </si>
  <si>
    <t>Las acciones no deben superar los 2 meses de implementación.</t>
  </si>
  <si>
    <t>Responsable</t>
  </si>
  <si>
    <t>Fecha inicio</t>
  </si>
  <si>
    <t>Entregable / Evidencia</t>
  </si>
  <si>
    <t>CAL 3</t>
  </si>
  <si>
    <t>CAL 4_IMP</t>
  </si>
  <si>
    <t>CAL 5_PRO</t>
  </si>
  <si>
    <t xml:space="preserve">NIVEL </t>
  </si>
  <si>
    <t>AFECTACIÓN ECONÓMICA</t>
  </si>
  <si>
    <t>AFECTACIÓN OPERACIONAL</t>
  </si>
  <si>
    <t>AFECTACIÓN REPUTACIONAL</t>
  </si>
  <si>
    <t>Pérdida de recursos económicos por un valor menor a 10 SMMLV al año.</t>
  </si>
  <si>
    <t>Impacta la ejecución o continuidad de una tarea</t>
  </si>
  <si>
    <t>El riesgo afecta la imagen de algún área de la organización.</t>
  </si>
  <si>
    <t>Pérdida de recursos económicos por un valor entre 10 y 50 SMMLV al año.</t>
  </si>
  <si>
    <t>Impacta la ejecución o continuidad de una actividad</t>
  </si>
  <si>
    <t>El riesgo afecta la imagen de la entidad internamente, de conocimiento general nivel interno, de junta directiva y accionistas y/o proveedores.</t>
  </si>
  <si>
    <t>Pérdida de recursos económicos por un valor entre 50 y 100 SMMLV al año.</t>
  </si>
  <si>
    <t>Impacta la ejecución o continuidad de un procedimiento, manual o protocolo.</t>
  </si>
  <si>
    <t>El riesgo afecta la imagen de la entidad con algunos usuarios de relevancia frente al logro de objetivos.</t>
  </si>
  <si>
    <t>Pérdida de recursos económicos por un valor entre 100 y 500 SMMLV al año.</t>
  </si>
  <si>
    <t xml:space="preserve">El riesgo afecta la imagen de la entidad con efecto publicitario sostenido a nivel de sector administrativo, nivel departamental o municipal. </t>
  </si>
  <si>
    <t>Pérdida de recursos económicos por un valor mayor a 500 SMMLV al año.</t>
  </si>
  <si>
    <t xml:space="preserve">El riesgo afecta la imagen de la entidad a nivel nacional, con efecto publicitario sostenido a nivel país. </t>
  </si>
  <si>
    <t>Comunicación Pública</t>
  </si>
  <si>
    <t>Gestión Recursos Financieros</t>
  </si>
  <si>
    <t>Gestión TICS</t>
  </si>
  <si>
    <t>Juan Camilo Santamaría Herrera</t>
  </si>
  <si>
    <t>Elizabeth Soler Castillo</t>
  </si>
  <si>
    <t>Alexandra Quemba Gómez</t>
  </si>
  <si>
    <t>César Augusto Rincón Vicentes</t>
  </si>
  <si>
    <t>Control y Evaluación</t>
  </si>
  <si>
    <t>Denis Eliana Hernández Niño</t>
  </si>
  <si>
    <t>Insignificante - 20%</t>
  </si>
  <si>
    <t>NOR</t>
  </si>
  <si>
    <t>CEN</t>
  </si>
  <si>
    <t>CON</t>
  </si>
  <si>
    <t>GAD</t>
  </si>
  <si>
    <t>GFI</t>
  </si>
  <si>
    <t>CYE</t>
  </si>
  <si>
    <r>
      <t xml:space="preserve">NIVEL DE RIESGO </t>
    </r>
    <r>
      <rPr>
        <b/>
        <sz val="12"/>
        <color theme="1" tint="4.9989318521683403E-2"/>
        <rFont val="Calibri"/>
        <family val="2"/>
        <scheme val="minor"/>
      </rPr>
      <t>INHERENTE</t>
    </r>
    <r>
      <rPr>
        <b/>
        <sz val="12"/>
        <color theme="0"/>
        <rFont val="Calibri"/>
        <family val="2"/>
        <scheme val="minor"/>
      </rPr>
      <t xml:space="preserve">
(ZONA)</t>
    </r>
  </si>
  <si>
    <r>
      <t xml:space="preserve">NIVEL DE RIESGO </t>
    </r>
    <r>
      <rPr>
        <b/>
        <sz val="12"/>
        <color theme="1" tint="4.9989318521683403E-2"/>
        <rFont val="Calibri"/>
        <family val="2"/>
        <scheme val="minor"/>
      </rPr>
      <t>RESIDUAL</t>
    </r>
    <r>
      <rPr>
        <b/>
        <sz val="12"/>
        <color theme="0"/>
        <rFont val="Calibri"/>
        <family val="2"/>
        <scheme val="minor"/>
      </rPr>
      <t xml:space="preserve">
(ZONA)</t>
    </r>
  </si>
  <si>
    <t>APLICABILIDAD EN TERRITORIALES</t>
  </si>
  <si>
    <t>Insignificante</t>
  </si>
  <si>
    <t>Állison Cristina Marín Flórez</t>
  </si>
  <si>
    <t>Normalización y Culturización Contable</t>
  </si>
  <si>
    <t>Centralización de la Información</t>
  </si>
  <si>
    <t>Consolidación de la Información</t>
  </si>
  <si>
    <t>Gestión Humana</t>
  </si>
  <si>
    <t>Gestión Jurídica</t>
  </si>
  <si>
    <t>CÓDIGO DEL PROCESO</t>
  </si>
  <si>
    <t>Frecuencia del control</t>
  </si>
  <si>
    <t>RESPONSABLE</t>
  </si>
  <si>
    <t>FECHA DE INICIO</t>
  </si>
  <si>
    <t>FECHA DE FINALIZACIÓN</t>
  </si>
  <si>
    <t>EVIDENCIA / ENTREGABLE</t>
  </si>
  <si>
    <t>Usuarios, productos y prácticas</t>
  </si>
  <si>
    <t>Planeación Integral</t>
  </si>
  <si>
    <t>Katherine Forero Mendez</t>
  </si>
  <si>
    <t>Anuar Edilson Vargas Calderón</t>
  </si>
  <si>
    <t>Rocío Pérez Sotelo</t>
  </si>
  <si>
    <t>Claudia Patricia Hernandez Díaz</t>
  </si>
  <si>
    <t>Coordinador(a) GIT Planeación</t>
  </si>
  <si>
    <t>Coordinador(a) GIT Logístico de Capacitación y Prensa</t>
  </si>
  <si>
    <t>Subcontador(a) General y de Investigación</t>
  </si>
  <si>
    <t>Subcontador(a) de Centralización de la Información</t>
  </si>
  <si>
    <t>Subcontador(a) de Consolidación de la Información</t>
  </si>
  <si>
    <t>Coordinador(a) GIT de Talento Humano y Prestaciones Sociales</t>
  </si>
  <si>
    <t>Coordinador(a) GIT de Servicios Generales, Administrativos y Financieros</t>
  </si>
  <si>
    <t>Coordinador(a) GIT de Apoyo Informático</t>
  </si>
  <si>
    <t>Coordinador(a) GIT de Jurídica</t>
  </si>
  <si>
    <t>Coordinador(a) GIT de Control Interno</t>
  </si>
  <si>
    <t>LÍDER DEL PROCESO
Cargo</t>
  </si>
  <si>
    <t>LÍDER DEL PROCESO
Nombre</t>
  </si>
  <si>
    <t>IDENTIFICACIÓN DE RIESGOS</t>
  </si>
  <si>
    <t>VALORACIÓN DE RIESGOS</t>
  </si>
  <si>
    <t>AFECTACIONES</t>
  </si>
  <si>
    <t>Frecuencia de la Actividad</t>
  </si>
  <si>
    <t>La actividad que conlleva el riesgo se ejecuta como máximos 2 veces por año</t>
  </si>
  <si>
    <t>La actividad que conlleva el riesgo se ejecuta de 3 a 24 veces al año</t>
  </si>
  <si>
    <t>La actividad que conlleva el riesgo se ejecuta de 24 a 500 veces al año</t>
  </si>
  <si>
    <t>La actividad que conlleva el riesgo se ejecuta mínimo 500 veces al año y máximo 5000 veces por año</t>
  </si>
  <si>
    <t>La actividad que conlleva el riesgo se ejecuta más de 500 veces por año</t>
  </si>
  <si>
    <t>Probabilidad</t>
  </si>
  <si>
    <t>RIESGOS DE GESTIÓN Y FISCALES</t>
  </si>
  <si>
    <t>Rara vez</t>
  </si>
  <si>
    <t>El evento puede ocurrir solo en circunstancias excepcionales (poco comunes o anormales)</t>
  </si>
  <si>
    <t>No se ha presentado en los últimos 5 años</t>
  </si>
  <si>
    <t>Improbable</t>
  </si>
  <si>
    <t>El evento puede ocurrir en algún momento</t>
  </si>
  <si>
    <t>Al menos 1 vez en los últimos 5 años</t>
  </si>
  <si>
    <t>Posible</t>
  </si>
  <si>
    <t>El evento podrá ocurrir en algún momento</t>
  </si>
  <si>
    <t>Al menos 1 vez en los últimos 2 años</t>
  </si>
  <si>
    <t>Probable</t>
  </si>
  <si>
    <t>Es viable que el evento ocurra en la mayoría de las circunstancias</t>
  </si>
  <si>
    <t>Al menos 1 vez en el último año</t>
  </si>
  <si>
    <t>Seguro</t>
  </si>
  <si>
    <t>Se espera que el evento ocurra en la mayoría de las circunstancias</t>
  </si>
  <si>
    <t>Mas de 1 vez al año</t>
  </si>
  <si>
    <t>RIESGOS DE CORRUPCIÓN</t>
  </si>
  <si>
    <t>OPCIONES DE MANEJO DEL RIESGO RESIDUAL</t>
  </si>
  <si>
    <t>Nivel de Exposición del Riesgo</t>
  </si>
  <si>
    <t>Opción de Tratamiento</t>
  </si>
  <si>
    <t>Detalle del Tratamiento</t>
  </si>
  <si>
    <t>ESTRATEGIAS PARA COMBATIR EL RIESGO</t>
  </si>
  <si>
    <t>Aceptar riesgo</t>
  </si>
  <si>
    <t>Reducir-Transferir riesgo</t>
  </si>
  <si>
    <t>Evitar riesgo</t>
  </si>
  <si>
    <t>Reducir-Mitigar riesgo</t>
  </si>
  <si>
    <t>ZONA DE RIESGO ALTO</t>
  </si>
  <si>
    <t>ZONA DE RIESGO MODERADO</t>
  </si>
  <si>
    <t>ZONA DE RIESGO BAJO</t>
  </si>
  <si>
    <t>VALORACIÓN DEL RIESGO INHERENTE</t>
  </si>
  <si>
    <t>NIVEL DE RIESGO RESIDUAL</t>
  </si>
  <si>
    <t>Falta de capacitación del personal que opera el proceso</t>
  </si>
  <si>
    <t>Hurto de activos físicos o digitales por personal interno</t>
  </si>
  <si>
    <t>Comportamiento anti-ético</t>
  </si>
  <si>
    <t>Daño físico de dispositivos electrónicos o digitales</t>
  </si>
  <si>
    <t>Errores en el software</t>
  </si>
  <si>
    <t>Catástrofes por fenómenos naturales</t>
  </si>
  <si>
    <t>Falta de mantenimiento o adecuación</t>
  </si>
  <si>
    <t>Daño de activos fijos</t>
  </si>
  <si>
    <t>Vandalismo o crimen organizado</t>
  </si>
  <si>
    <t>Atentados o hechos de orden público</t>
  </si>
  <si>
    <t>Cambios macroecnonómicos del país</t>
  </si>
  <si>
    <t>Impacta la ejecución o continuidad de un proceso o subproceso.</t>
  </si>
  <si>
    <t>Impacta la ejecución o continuidad de un macroproceso, varios procesos de la Entidad</t>
  </si>
  <si>
    <t>Nivel</t>
  </si>
  <si>
    <t>Descriptor</t>
  </si>
  <si>
    <t>Consecuencias</t>
  </si>
  <si>
    <t>Respuesta afirmativa de una a cinco preguntas</t>
  </si>
  <si>
    <t>Genera medianas consecuencias para la entidad</t>
  </si>
  <si>
    <t>Respuesta afirmativa de seis a once preguntas</t>
  </si>
  <si>
    <t>Genera altas consecuencias para la entidad</t>
  </si>
  <si>
    <t>Respuesta afirmativa de doce a diecinueve preguntas</t>
  </si>
  <si>
    <t>Genera desastrosas consecuencias para la entidad</t>
  </si>
  <si>
    <t>Numere los riesgos de manera consecutiva</t>
  </si>
  <si>
    <r>
      <t xml:space="preserve">Seleccione de la </t>
    </r>
    <r>
      <rPr>
        <b/>
        <sz val="12"/>
        <rFont val="Arial"/>
        <family val="2"/>
      </rPr>
      <t>lista desplegable</t>
    </r>
    <r>
      <rPr>
        <sz val="12"/>
        <rFont val="Arial"/>
        <family val="2"/>
      </rPr>
      <t xml:space="preserve">, el factor de riesgo vinculado:
</t>
    </r>
    <r>
      <rPr>
        <b/>
        <sz val="12"/>
        <rFont val="Arial"/>
        <family val="2"/>
      </rPr>
      <t>Procesos</t>
    </r>
    <r>
      <rPr>
        <sz val="12"/>
        <rFont val="Arial"/>
        <family val="2"/>
      </rPr>
      <t xml:space="preserve">: Eventos relacionados con errores en las actividades que deben realizar los servidores de la organización.
</t>
    </r>
    <r>
      <rPr>
        <b/>
        <sz val="12"/>
        <rFont val="Arial"/>
        <family val="2"/>
      </rPr>
      <t>Talento_Humano</t>
    </r>
    <r>
      <rPr>
        <sz val="12"/>
        <rFont val="Arial"/>
        <family val="2"/>
      </rPr>
      <t xml:space="preserve">: Incluye seguridad y salud en el trabajo. Se analiza posible dolo e intención frente a la corrupción.
</t>
    </r>
    <r>
      <rPr>
        <b/>
        <sz val="12"/>
        <rFont val="Arial"/>
        <family val="2"/>
      </rPr>
      <t>Tecnología</t>
    </r>
    <r>
      <rPr>
        <sz val="12"/>
        <rFont val="Arial"/>
        <family val="2"/>
      </rPr>
      <t xml:space="preserve">: Eventos relacionados con la infraestructura tecnológica de la entidad.
</t>
    </r>
    <r>
      <rPr>
        <b/>
        <sz val="12"/>
        <rFont val="Arial"/>
        <family val="2"/>
      </rPr>
      <t>Infraestructura</t>
    </r>
    <r>
      <rPr>
        <sz val="12"/>
        <rFont val="Arial"/>
        <family val="2"/>
      </rPr>
      <t xml:space="preserve">: Eventos relacionados con la infraestructura física de la entidad.
</t>
    </r>
    <r>
      <rPr>
        <b/>
        <sz val="12"/>
        <rFont val="Arial"/>
        <family val="2"/>
      </rPr>
      <t>Evento_Externo</t>
    </r>
    <r>
      <rPr>
        <sz val="12"/>
        <rFont val="Arial"/>
        <family val="2"/>
      </rPr>
      <t>: Situaciones externas que afectan la entidad.</t>
    </r>
  </si>
  <si>
    <r>
      <t xml:space="preserve">Teniendo en cuenta el factor de riesgo, seleccione de la </t>
    </r>
    <r>
      <rPr>
        <b/>
        <sz val="12"/>
        <rFont val="Arial"/>
        <family val="2"/>
      </rPr>
      <t>lista desplegable</t>
    </r>
    <r>
      <rPr>
        <sz val="12"/>
        <rFont val="Arial"/>
        <family val="2"/>
      </rPr>
      <t>, la descripción del factor de riesgo que se ajuste al análisis</t>
    </r>
  </si>
  <si>
    <r>
      <t xml:space="preserve">Seleccione de la lista desplegable, la clasificación del riesgo:
</t>
    </r>
    <r>
      <rPr>
        <b/>
        <sz val="12"/>
        <rFont val="Arial"/>
        <family val="2"/>
      </rPr>
      <t>Ejecución y administración de procesos</t>
    </r>
    <r>
      <rPr>
        <sz val="12"/>
        <rFont val="Arial"/>
        <family val="2"/>
      </rPr>
      <t xml:space="preserve">: Pérdidas derivadas de errores en la ejecución y administración de procesos.
</t>
    </r>
    <r>
      <rPr>
        <b/>
        <sz val="12"/>
        <rFont val="Arial"/>
        <family val="2"/>
      </rPr>
      <t>Fraude externo</t>
    </r>
    <r>
      <rPr>
        <sz val="12"/>
        <rFont val="Arial"/>
        <family val="2"/>
      </rPr>
      <t xml:space="preserve">: Pérdida derivada de actos de fraude por personas ajenas a la organización (no participa personal de la entidad).
</t>
    </r>
    <r>
      <rPr>
        <b/>
        <sz val="12"/>
        <rFont val="Arial"/>
        <family val="2"/>
      </rPr>
      <t>Fraude interno</t>
    </r>
    <r>
      <rPr>
        <sz val="12"/>
        <rFont val="Arial"/>
        <family val="2"/>
      </rPr>
      <t xml:space="preserve">: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r>
    <r>
      <rPr>
        <b/>
        <sz val="12"/>
        <rFont val="Arial"/>
        <family val="2"/>
      </rPr>
      <t>Fallas tecnológicas</t>
    </r>
    <r>
      <rPr>
        <sz val="12"/>
        <rFont val="Arial"/>
        <family val="2"/>
      </rPr>
      <t xml:space="preserve">: Errores en hardware, software, telecomunicaciones, interrupción de servicios básicos.
</t>
    </r>
    <r>
      <rPr>
        <b/>
        <sz val="12"/>
        <rFont val="Arial"/>
        <family val="2"/>
      </rPr>
      <t>Relaciones laborales</t>
    </r>
    <r>
      <rPr>
        <sz val="12"/>
        <rFont val="Arial"/>
        <family val="2"/>
      </rPr>
      <t xml:space="preserve">: Pérdidas que surgen de acciones contrarias a las leyes o acuerdos de empleo, salud o seguridad, del pago de demandas por daños personales o de discriminación.
</t>
    </r>
    <r>
      <rPr>
        <b/>
        <sz val="12"/>
        <rFont val="Arial"/>
        <family val="2"/>
      </rPr>
      <t>Usuarios, productos y prácticas</t>
    </r>
    <r>
      <rPr>
        <sz val="12"/>
        <rFont val="Arial"/>
        <family val="2"/>
      </rPr>
      <t xml:space="preserve">: Fallas negligentes o involuntarias de las obligaciones frente a los usuarios y que impiden satisfacer una obligación profesional frente a éstos.
</t>
    </r>
    <r>
      <rPr>
        <b/>
        <sz val="12"/>
        <rFont val="Arial"/>
        <family val="2"/>
      </rPr>
      <t>Daños a activos fijos/ eventos externos:</t>
    </r>
    <r>
      <rPr>
        <sz val="12"/>
        <rFont val="Arial"/>
        <family val="2"/>
      </rPr>
      <t xml:space="preserve"> Pérdida por daños o extravíos de los activos fijos por desastres naturales u otros riesgos/eventos externos como atentados, vandalismo, orden público.</t>
    </r>
  </si>
  <si>
    <t>CELDA FORMULADA
NO MODIFICAR</t>
  </si>
  <si>
    <r>
      <t xml:space="preserve">Seleccione de la </t>
    </r>
    <r>
      <rPr>
        <b/>
        <sz val="12"/>
        <rFont val="Arial"/>
        <family val="2"/>
      </rPr>
      <t>lista desplegable</t>
    </r>
    <r>
      <rPr>
        <sz val="12"/>
        <rFont val="Arial"/>
        <family val="2"/>
      </rPr>
      <t>, la frecuencia con la que se ejecuta el control</t>
    </r>
  </si>
  <si>
    <r>
      <t xml:space="preserve">Seleccione de la </t>
    </r>
    <r>
      <rPr>
        <b/>
        <sz val="12"/>
        <rFont val="Arial"/>
        <family val="2"/>
      </rPr>
      <t>lista desplegable</t>
    </r>
    <r>
      <rPr>
        <sz val="12"/>
        <rFont val="Arial"/>
        <family val="2"/>
      </rPr>
      <t>, si la evidencia esta completa, incompleta o no existe evidencia.</t>
    </r>
  </si>
  <si>
    <t>Establezca la fecha de inicio de la acción</t>
  </si>
  <si>
    <t>Establezca la evidencia/entregable de la ejecución de la acción</t>
  </si>
  <si>
    <t>Escriba el entregable/evidencia existente del control.
Evidencia que permita demostrar la aplicación del control</t>
  </si>
  <si>
    <r>
      <t xml:space="preserve">Seleccione de la </t>
    </r>
    <r>
      <rPr>
        <b/>
        <sz val="12"/>
        <rFont val="Arial"/>
        <family val="2"/>
      </rPr>
      <t>lista desplegable</t>
    </r>
    <r>
      <rPr>
        <sz val="12"/>
        <rFont val="Arial"/>
        <family val="2"/>
      </rPr>
      <t>, si el control esta o no esta documentado</t>
    </r>
  </si>
  <si>
    <t>En línea con la opción de manejo seleccionada, establezca la acción correspondiente</t>
  </si>
  <si>
    <t>Establezca la fecha fin de la acción. Fecha en la cual estará cumplida la acción definida.</t>
  </si>
  <si>
    <t>Para llevar a cabo la identificación de riesgos, debe tenerse presente este ciclo:</t>
  </si>
  <si>
    <t>Señalar el detalle del riesgo, de manera que se logren resolver las preguntas ¿qué?, ¿cómo? y ¿por qué?. Así mismo la clasificación dentro de los sistemas de gestión del riesgo, causas e impactos.</t>
  </si>
  <si>
    <r>
      <t>La valoración del</t>
    </r>
    <r>
      <rPr>
        <b/>
        <sz val="10"/>
        <color theme="5" tint="-0.249977111117893"/>
        <rFont val="Verdana"/>
        <family val="2"/>
      </rPr>
      <t xml:space="preserve"> riesgo inherente</t>
    </r>
    <r>
      <rPr>
        <sz val="10"/>
        <rFont val="Verdana"/>
        <family val="2"/>
      </rPr>
      <t xml:space="preserve"> se mide en términos de su </t>
    </r>
    <r>
      <rPr>
        <b/>
        <sz val="10"/>
        <rFont val="Verdana"/>
        <family val="2"/>
      </rPr>
      <t>impacto y su probabilidad.</t>
    </r>
    <r>
      <rPr>
        <sz val="10"/>
        <rFont val="Verdana"/>
        <family val="2"/>
      </rPr>
      <t xml:space="preserve"> </t>
    </r>
  </si>
  <si>
    <r>
      <t xml:space="preserve">La </t>
    </r>
    <r>
      <rPr>
        <b/>
        <sz val="10"/>
        <rFont val="Verdana"/>
        <family val="2"/>
      </rPr>
      <t>probabilidad</t>
    </r>
    <r>
      <rPr>
        <sz val="10"/>
        <rFont val="Verdana"/>
        <family val="2"/>
      </rPr>
      <t xml:space="preserve"> se mide en términos de las veces en que se realiza la actividad que actúa como factor de riesgo</t>
    </r>
  </si>
  <si>
    <r>
      <t xml:space="preserve">Finalmente, se tiene en cuenta el siguiente </t>
    </r>
    <r>
      <rPr>
        <b/>
        <sz val="10"/>
        <rFont val="Verdana"/>
        <family val="2"/>
      </rPr>
      <t>mapa de calor</t>
    </r>
    <r>
      <rPr>
        <sz val="10"/>
        <rFont val="Verdana"/>
        <family val="2"/>
      </rPr>
      <t xml:space="preserve"> para ubicar el riesgo en la zona correspondiente:</t>
    </r>
  </si>
  <si>
    <r>
      <t xml:space="preserve">Para cada uno de los riesgos identificados y valorados previamente, se realiza la identificación de los </t>
    </r>
    <r>
      <rPr>
        <b/>
        <sz val="10"/>
        <rFont val="Verdana"/>
        <family val="2"/>
      </rPr>
      <t>controles</t>
    </r>
    <r>
      <rPr>
        <sz val="10"/>
        <rFont val="Verdana"/>
        <family val="2"/>
      </rPr>
      <t xml:space="preserve"> que reducen su impacto, probabilidad o ambos. La redacción del control debe tener los siguientes elementos:</t>
    </r>
  </si>
  <si>
    <r>
      <t xml:space="preserve">• La implementación de </t>
    </r>
    <r>
      <rPr>
        <b/>
        <sz val="10"/>
        <rFont val="Verdana"/>
        <family val="2"/>
      </rPr>
      <t xml:space="preserve">acciones correctivas </t>
    </r>
    <r>
      <rPr>
        <sz val="10"/>
        <rFont val="Verdana"/>
        <family val="2"/>
      </rPr>
      <t xml:space="preserve">reducen el </t>
    </r>
    <r>
      <rPr>
        <b/>
        <sz val="10"/>
        <color theme="4" tint="-0.499984740745262"/>
        <rFont val="Verdana"/>
        <family val="2"/>
      </rPr>
      <t>impacto</t>
    </r>
    <r>
      <rPr>
        <sz val="10"/>
        <rFont val="Verdana"/>
        <family val="2"/>
      </rPr>
      <t xml:space="preserve">, mientras que las </t>
    </r>
    <r>
      <rPr>
        <b/>
        <sz val="10"/>
        <rFont val="Verdana"/>
        <family val="2"/>
      </rPr>
      <t>acciones preventivas y detectivas</t>
    </r>
    <r>
      <rPr>
        <sz val="10"/>
        <rFont val="Verdana"/>
        <family val="2"/>
      </rPr>
      <t xml:space="preserve"> reducen la </t>
    </r>
    <r>
      <rPr>
        <b/>
        <sz val="10"/>
        <color theme="4" tint="-0.499984740745262"/>
        <rFont val="Verdana"/>
        <family val="2"/>
      </rPr>
      <t>probabilidad</t>
    </r>
    <r>
      <rPr>
        <sz val="10"/>
        <rFont val="Verdana"/>
        <family val="2"/>
      </rPr>
      <t>. Las demás características suman al porcentaje.</t>
    </r>
  </si>
  <si>
    <r>
      <t xml:space="preserve">• En caso de no contar con controles correctivos, el </t>
    </r>
    <r>
      <rPr>
        <b/>
        <sz val="10"/>
        <rFont val="Verdana"/>
        <family val="2"/>
      </rPr>
      <t>impacto residual es el mismo calculado inicialmente</t>
    </r>
    <r>
      <rPr>
        <sz val="10"/>
        <rFont val="Verdana"/>
        <family val="2"/>
      </rPr>
      <t>, es importante señalar que no será posible su movimiento en la matriz para el impacto.</t>
    </r>
  </si>
  <si>
    <t>El control está estandarizado en algún documento del Sistema de Gestión.</t>
  </si>
  <si>
    <t>Registros o documentos que comprueban la aplicación del control.</t>
  </si>
  <si>
    <t>PASO 3
TRATAMIENTO DE RIESGOS</t>
  </si>
  <si>
    <t>PASO 1
IDENTIFICACIÓN DE RIESGOS</t>
  </si>
  <si>
    <t>PASO 2
ANÁLISIS Y VALORACIÓN DE RIESGOS</t>
  </si>
  <si>
    <t>Fecha de finalización</t>
  </si>
  <si>
    <t>TIPOLOGÍA DE RIESGO</t>
  </si>
  <si>
    <r>
      <t xml:space="preserve">
Seleccione de la </t>
    </r>
    <r>
      <rPr>
        <b/>
        <sz val="12"/>
        <rFont val="Arial"/>
        <family val="2"/>
      </rPr>
      <t>lista desplegable</t>
    </r>
    <r>
      <rPr>
        <sz val="12"/>
        <rFont val="Arial"/>
        <family val="2"/>
      </rPr>
      <t xml:space="preserve">, el tipo de control:
</t>
    </r>
    <r>
      <rPr>
        <b/>
        <sz val="12"/>
        <rFont val="Arial"/>
        <family val="2"/>
      </rPr>
      <t>Control preventivo</t>
    </r>
    <r>
      <rPr>
        <sz val="12"/>
        <rFont val="Arial"/>
        <family val="2"/>
      </rPr>
      <t xml:space="preserve">: control accionado en la entrada del proceso y antes de que se realice la actividad originadora del riesgo, se busca establecer las condiciones que aseguren el resultado final esperado.
</t>
    </r>
    <r>
      <rPr>
        <b/>
        <sz val="12"/>
        <rFont val="Arial"/>
        <family val="2"/>
      </rPr>
      <t>Control detectivo</t>
    </r>
    <r>
      <rPr>
        <sz val="12"/>
        <rFont val="Arial"/>
        <family val="2"/>
      </rPr>
      <t xml:space="preserve">: control accionado durante la ejecución del proceso. Estos controles detectan el riesgo, pero generan reprocesos.
</t>
    </r>
    <r>
      <rPr>
        <b/>
        <sz val="12"/>
        <rFont val="Arial"/>
        <family val="2"/>
      </rPr>
      <t>Control correctivo</t>
    </r>
    <r>
      <rPr>
        <sz val="12"/>
        <rFont val="Arial"/>
        <family val="2"/>
      </rPr>
      <t>: control accionado en la salida del proceso y después de que se materializa el riesgo. Estos controles tienen costos implícitos.</t>
    </r>
  </si>
  <si>
    <r>
      <t xml:space="preserve">Seleccione de la </t>
    </r>
    <r>
      <rPr>
        <b/>
        <sz val="12"/>
        <rFont val="Arial"/>
        <family val="2"/>
      </rPr>
      <t>lista desplegable</t>
    </r>
    <r>
      <rPr>
        <sz val="12"/>
        <rFont val="Arial"/>
        <family val="2"/>
      </rPr>
      <t xml:space="preserve">, si el control es manual o automático:
</t>
    </r>
    <r>
      <rPr>
        <b/>
        <sz val="12"/>
        <rFont val="Arial"/>
        <family val="2"/>
      </rPr>
      <t>Control manual</t>
    </r>
    <r>
      <rPr>
        <sz val="12"/>
        <rFont val="Arial"/>
        <family val="2"/>
      </rPr>
      <t xml:space="preserve">: controles que son ejecutados por personas.
</t>
    </r>
    <r>
      <rPr>
        <b/>
        <sz val="12"/>
        <rFont val="Arial"/>
        <family val="2"/>
      </rPr>
      <t>Control automático</t>
    </r>
    <r>
      <rPr>
        <sz val="12"/>
        <rFont val="Arial"/>
        <family val="2"/>
      </rPr>
      <t>: son ejecutados por un sistema.</t>
    </r>
  </si>
  <si>
    <t>PI</t>
  </si>
  <si>
    <t>CPU</t>
  </si>
  <si>
    <t>GJU</t>
  </si>
  <si>
    <t>GTH</t>
  </si>
  <si>
    <t>GTI</t>
  </si>
  <si>
    <t>PROCESO:</t>
  </si>
  <si>
    <t>PROCEDIMIENTO:</t>
  </si>
  <si>
    <t>FECHA DE APROBACIÓN:</t>
  </si>
  <si>
    <t>CÓDIGO:</t>
  </si>
  <si>
    <t>VERSIÓN:</t>
  </si>
  <si>
    <t>PÁGINA:</t>
  </si>
  <si>
    <t>Identificar posibles riesgos que puedan afectar el cumplimiento de los objetivos estratégicos o de proceso.</t>
  </si>
  <si>
    <t>Actividades dentro del proceso donde puede ocurrir el riesgo y que se deben mantener bajo control.</t>
  </si>
  <si>
    <r>
      <rPr>
        <b/>
        <sz val="10"/>
        <rFont val="Verdana"/>
        <family val="2"/>
      </rPr>
      <t>Riesgo Inherente</t>
    </r>
    <r>
      <rPr>
        <sz val="10"/>
        <rFont val="Verdana"/>
        <family val="2"/>
      </rPr>
      <t>: nivel de riesgo propio de la actividad. El resultado de combinar la probabilidad con el impacto nos permite determinar el nivel del riesgo inherente, dentro de unas escalas de severidad.</t>
    </r>
  </si>
  <si>
    <r>
      <rPr>
        <b/>
        <sz val="10"/>
        <rFont val="Verdana"/>
        <family val="2"/>
      </rPr>
      <t>Responsable de ejecutar el control</t>
    </r>
    <r>
      <rPr>
        <sz val="10"/>
        <rFont val="Verdana"/>
        <family val="2"/>
      </rPr>
      <t xml:space="preserve">: identifica el cargo del servidor que ejecuta el control, en caso de que sean controles automáticos se identificará el sistema que realiza la actividad.
</t>
    </r>
    <r>
      <rPr>
        <b/>
        <sz val="10"/>
        <rFont val="Verdana"/>
        <family val="2"/>
      </rPr>
      <t>Acción</t>
    </r>
    <r>
      <rPr>
        <sz val="10"/>
        <rFont val="Verdana"/>
        <family val="2"/>
      </rPr>
      <t xml:space="preserve">: se determina mediante verbos que indican la acción que deben realizar como parte del control. (¿Qué se hace?)
</t>
    </r>
    <r>
      <rPr>
        <b/>
        <sz val="10"/>
        <rFont val="Verdana"/>
        <family val="2"/>
      </rPr>
      <t>Complemento</t>
    </r>
    <r>
      <rPr>
        <sz val="10"/>
        <rFont val="Verdana"/>
        <family val="2"/>
      </rPr>
      <t>: corresponde a los detalles que permiten identificar claramente el objeto del control. (¿Cada cuanto se hace?, ¿Cómo se hace?, ¿Con qué propósito?,¿Qué pasa si hay desviaciones?)</t>
    </r>
  </si>
  <si>
    <r>
      <rPr>
        <b/>
        <sz val="10"/>
        <color theme="1"/>
        <rFont val="Verdana"/>
        <family val="2"/>
      </rPr>
      <t>Riesgo Residual</t>
    </r>
    <r>
      <rPr>
        <sz val="10"/>
        <color theme="1"/>
        <rFont val="Verdana"/>
        <family val="2"/>
      </rPr>
      <t>: es el resultado de aplicar la efectividad de los controles al riesgo inherente. En ese sentido se tiene que:</t>
    </r>
  </si>
  <si>
    <t>Plan de acción</t>
  </si>
  <si>
    <t>La última parte del ejercicio es determinar el plan de acción que permitirá desarrollar la opción de tratamiento seleccionada. Para ello debe indicarse el responsable, la acción específica, el tiempo en que se realizará y la evidencia documentada que permitirá validarlo.</t>
  </si>
  <si>
    <t>Se debe incluir en el contenido del plan de acción la siguiente información:</t>
  </si>
  <si>
    <t>• La(s) acción(es) del plan deben iniciar con un verbo. Se recomienda aplicar la metodología SMART para el diseño de la acción.</t>
  </si>
  <si>
    <t>CONTENIDO</t>
  </si>
  <si>
    <t>2. Matriz explicativa</t>
  </si>
  <si>
    <t xml:space="preserve">1. Metodología: </t>
  </si>
  <si>
    <t>En esta hoja encontrará los pasos de la gestión de riesgos correspondientes a la identificación, análisis y valoración, y tratamiento de riesgos. En cada uno de los pasos se detallan aspectos metodológicos claves para el desarrollo de la matriz de riesgos</t>
  </si>
  <si>
    <t>En esta hoja encontrará una explicación respecto a cada una de las celdas que deben ser diligenciadas en la matriz de riesgos.</t>
  </si>
  <si>
    <t>3. Formato Matriz</t>
  </si>
  <si>
    <t>En esta hoja encontrará el formato de la matriz para desarrollar las etapas de identificación, análisis y valoración, y tratamiento de riesgos.</t>
  </si>
  <si>
    <t>PLANES DE ACCIÓN PARA EL TRATAMIENTO DE RIESGOS</t>
  </si>
  <si>
    <t>PLAN DE ACCIÓN</t>
  </si>
  <si>
    <t>Registre el cargo/rol del responsable de ejecutar la acción</t>
  </si>
  <si>
    <r>
      <t xml:space="preserve">Se tiene en cuenta la </t>
    </r>
    <r>
      <rPr>
        <b/>
        <sz val="10"/>
        <rFont val="Verdana"/>
        <family val="2"/>
      </rPr>
      <t>probabilidad del riesgo</t>
    </r>
    <r>
      <rPr>
        <sz val="10"/>
        <rFont val="Verdana"/>
        <family val="2"/>
      </rPr>
      <t>, la cual se mide en una escala de</t>
    </r>
    <r>
      <rPr>
        <b/>
        <sz val="10"/>
        <rFont val="Verdana"/>
        <family val="2"/>
      </rPr>
      <t xml:space="preserve"> 1 a 5</t>
    </r>
    <r>
      <rPr>
        <sz val="10"/>
        <rFont val="Verdana"/>
        <family val="2"/>
      </rPr>
      <t>.</t>
    </r>
  </si>
  <si>
    <t>1 de 1</t>
  </si>
  <si>
    <t>ACTIVOS</t>
  </si>
  <si>
    <t>Consecuencia
¿QUÉ ?
IMPACTO</t>
  </si>
  <si>
    <t>Amenaza
¿CÓMO?
CAUSA INMEDIATA 
(Iniciar con la palabra 
por)</t>
  </si>
  <si>
    <t>Vulnerabilidad
¿POR QUÉ?
CAUSA RAÍZ
(Iniciar con 
debido a/a causa de)</t>
  </si>
  <si>
    <t>FRECUENCIA DE LA ACTIVIDAD</t>
  </si>
  <si>
    <t>CONTROL 27001:2022</t>
  </si>
  <si>
    <t>CONTROLES
Aplicados</t>
  </si>
  <si>
    <t>Probabilidad riesgos de seguridad</t>
  </si>
  <si>
    <t>MATRIZ DE RIESGOS DE SEGURIDAD DE LA INFORMACIÓN Y SEGURIDAD DIGITAL</t>
  </si>
  <si>
    <t>PLANEACIÓN INSTITUCIONAL</t>
  </si>
  <si>
    <t>Consecuencia a la cual se ve expuesta la organización en caso de materializarse un riesgo. Para la CGN se categoriza el impacto para los riesgos de seguridad en: Afectación económica 40%, Afectación Operacional 30%, Afectación reputacional 30%.</t>
  </si>
  <si>
    <t>Identificación de Activos de Información</t>
  </si>
  <si>
    <t>Para llevar a cabo la identificación de riesgos de seguridad de la información como primer paso es necesario identificar los activos de información del proceso:</t>
  </si>
  <si>
    <t xml:space="preserve">¿Qué son los activos? </t>
  </si>
  <si>
    <t>¿Por qué identificar los activos?</t>
  </si>
  <si>
    <t>Un activo es cualquier elemento que tenga valor para la organización, en el contexto de seguridad digital, tales como:
-Información, Aplicaciones de la organización
-Servicios web -Bases de Datos, Redes entre otros</t>
  </si>
  <si>
    <t>Permite determinar qué es lo más importante que debe proteger, para  garantizar su funcionamiento interno y externo brindando confianza en el uso del entorno digital .</t>
  </si>
  <si>
    <t>¿Cómo identificar los activos?</t>
  </si>
  <si>
    <t>Fuente: Guía para la Administración del Riesgo y el diseño de controles en entidades públicas Versión 6</t>
  </si>
  <si>
    <t>Gestión de activos de información</t>
  </si>
  <si>
    <t>Procedimiento y formatos:</t>
  </si>
  <si>
    <t>GTI-PRC12 Gestión de Activos de Información  
GTI12-FOR01 Formato Inventario de Activos de Información
GTI12-INS01 Instructivo para la gestión de activos de la información</t>
  </si>
  <si>
    <t xml:space="preserve">                                                                          Fuente: Propia Formato Inventario de Activos de Información</t>
  </si>
  <si>
    <t>Identificación del riesgo</t>
  </si>
  <si>
    <t>Para llevar a cabo el proceso de identificación, valoración y establecimiento de controles de seguridad de la información, deben tenerse presentes los tres (3) riesgos inherentes de seguridad de la informaciónes y el ciclo:</t>
  </si>
  <si>
    <t xml:space="preserve">                                            Fuente: Guía para la Administración del Riesgo y el diseño de controles en entidades públicas Versión 6</t>
  </si>
  <si>
    <r>
      <t>Señalar a qué categoría pertenece el riesgo identificado teniendo en cuenta los</t>
    </r>
    <r>
      <rPr>
        <b/>
        <sz val="10"/>
        <rFont val="Verdana"/>
        <family val="2"/>
      </rPr>
      <t xml:space="preserve"> factores de riesgo.</t>
    </r>
    <r>
      <rPr>
        <sz val="10"/>
        <rFont val="Verdana"/>
        <family val="2"/>
      </rPr>
      <t xml:space="preserve"> 
La clasificación puede ser: Ejecución y administración de procesos, Fraude Externo, Fraude Interno, Fallas Tecnológicas, Relaciones Laborales, Usuarios, productos y prácticas, Daños a activos fijos / Eventos Externos</t>
    </r>
  </si>
  <si>
    <t xml:space="preserve">Teniendo en cuenta los atributos seleccionados para el control, se calcula automáticamente una puntuación del porcentaje de aplicación del control. La calificación se establece de esta manera:  </t>
  </si>
  <si>
    <r>
      <t xml:space="preserve">• Los controles mitigan el riesgo de forma </t>
    </r>
    <r>
      <rPr>
        <b/>
        <sz val="10"/>
        <color theme="4" tint="-0.499984740745262"/>
        <rFont val="Verdana"/>
        <family val="2"/>
      </rPr>
      <t>acumulativa</t>
    </r>
    <r>
      <rPr>
        <sz val="10"/>
        <rFont val="Verdana"/>
        <family val="2"/>
      </rPr>
      <t xml:space="preserve">, esto quiere decir que una vez se aplica el valor de uno de los controles, el siguiente control se aplicará con el valor resultante luego de la aplicación del primer control.    </t>
    </r>
  </si>
  <si>
    <r>
      <rPr>
        <b/>
        <sz val="12"/>
        <rFont val="Arial"/>
        <family val="2"/>
      </rPr>
      <t>Incluya</t>
    </r>
    <r>
      <rPr>
        <sz val="12"/>
        <rFont val="Arial"/>
        <family val="2"/>
      </rPr>
      <t xml:space="preserve">
La clasificación de los activos de: Información a los que aplica el riesgo:
Hardware, Software y Servicios
Talento Humano
Se puede seleccionar uno o varios</t>
    </r>
  </si>
  <si>
    <t>Seguridad de la información</t>
  </si>
  <si>
    <r>
      <rPr>
        <b/>
        <sz val="12"/>
        <rFont val="Arial"/>
        <family val="2"/>
      </rPr>
      <t xml:space="preserve">Describa
Consecuencia: </t>
    </r>
    <r>
      <rPr>
        <sz val="12"/>
        <rFont val="Arial"/>
        <family val="2"/>
      </rPr>
      <t>¿Qué podría ocurrir?/¿Qué efecto tendría la materialización del riesgo?
Esta celda hace parte de la descripción del riesgo en la columna K</t>
    </r>
  </si>
  <si>
    <r>
      <rPr>
        <b/>
        <sz val="12"/>
        <rFont val="Arial"/>
        <family val="2"/>
      </rPr>
      <t>Describa</t>
    </r>
    <r>
      <rPr>
        <sz val="12"/>
        <rFont val="Arial"/>
        <family val="2"/>
      </rPr>
      <t xml:space="preserve">
</t>
    </r>
    <r>
      <rPr>
        <b/>
        <sz val="12"/>
        <rFont val="Arial"/>
        <family val="2"/>
      </rPr>
      <t>Amenaza:</t>
    </r>
    <r>
      <rPr>
        <sz val="12"/>
        <rFont val="Arial"/>
        <family val="2"/>
      </rPr>
      <t xml:space="preserve"> ¿Cómo podría ocurrir?/¿Cómo son las situaciones para que se presente el riesgo?
Se refiere a cualquier evento o circunstancia que pueda afectar negativamente la confidencialidad, integridad o disponibilidad de los activos de información
Iniciar con la palabra</t>
    </r>
    <r>
      <rPr>
        <b/>
        <sz val="12"/>
        <rFont val="Arial"/>
        <family val="2"/>
      </rPr>
      <t xml:space="preserve"> por</t>
    </r>
    <r>
      <rPr>
        <sz val="12"/>
        <rFont val="Arial"/>
        <family val="2"/>
      </rPr>
      <t xml:space="preserve">
Esta celda hace parte de la descripción del riesgo en la columna K</t>
    </r>
  </si>
  <si>
    <r>
      <rPr>
        <b/>
        <sz val="12"/>
        <rFont val="Arial"/>
        <family val="2"/>
      </rPr>
      <t>Describa</t>
    </r>
    <r>
      <rPr>
        <sz val="12"/>
        <rFont val="Arial"/>
        <family val="2"/>
      </rPr>
      <t xml:space="preserve">
</t>
    </r>
    <r>
      <rPr>
        <b/>
        <sz val="12"/>
        <rFont val="Arial"/>
        <family val="2"/>
      </rPr>
      <t>Vulnerabilidad:</t>
    </r>
    <r>
      <rPr>
        <sz val="12"/>
        <rFont val="Arial"/>
        <family val="2"/>
      </rPr>
      <t xml:space="preserve"> ¿Por qué podría ocurriría?/¿Por qué se podría materializar el riesgo?
Es una debilidad en un sistema, aplicación, proceso o incluso en una persona, que puede ser explotada por un atacante para comprometer la seguridad 
Iniciar con </t>
    </r>
    <r>
      <rPr>
        <b/>
        <sz val="12"/>
        <rFont val="Arial"/>
        <family val="2"/>
      </rPr>
      <t>debido a / a causa de</t>
    </r>
    <r>
      <rPr>
        <sz val="12"/>
        <rFont val="Arial"/>
        <family val="2"/>
      </rPr>
      <t xml:space="preserve">
Esta celda hace parte de la descripción del riesgo en la columna K</t>
    </r>
  </si>
  <si>
    <r>
      <t xml:space="preserve">
Seleccione de la</t>
    </r>
    <r>
      <rPr>
        <b/>
        <sz val="12"/>
        <rFont val="Arial"/>
        <family val="2"/>
      </rPr>
      <t xml:space="preserve"> lista desplegable</t>
    </r>
    <r>
      <rPr>
        <sz val="12"/>
        <rFont val="Arial"/>
        <family val="2"/>
      </rPr>
      <t xml:space="preserve">, para valorar el impacto del riesgo respecto a la afectación económica
Ver hoja "Metodología"
</t>
    </r>
  </si>
  <si>
    <r>
      <t xml:space="preserve">Teniendo en cuenta la frecuencia, seleccione de la </t>
    </r>
    <r>
      <rPr>
        <b/>
        <sz val="12"/>
        <rFont val="Arial"/>
        <family val="2"/>
      </rPr>
      <t>lista desplegable</t>
    </r>
    <r>
      <rPr>
        <sz val="12"/>
        <rFont val="Arial"/>
        <family val="2"/>
      </rPr>
      <t>,  que se ajuste al análisis</t>
    </r>
  </si>
  <si>
    <r>
      <rPr>
        <b/>
        <sz val="12"/>
        <rFont val="Arial"/>
        <family val="2"/>
      </rPr>
      <t xml:space="preserve">Incluya
</t>
    </r>
    <r>
      <rPr>
        <sz val="12"/>
        <rFont val="Arial"/>
        <family val="2"/>
      </rPr>
      <t xml:space="preserve">
 el Numero de control del Anexo A de la norma ISO/IEC 27001:2022 relacionado con el riesgo.</t>
    </r>
  </si>
  <si>
    <t>Seleccione de la lista desplegable, la opción para el manejo del riesgo residual.
Lo anterior debe estar alineado con la tabla "estrategia para combatir el riesgo" registrada en la "Probabilidad-Impacto"</t>
  </si>
  <si>
    <r>
      <rPr>
        <b/>
        <sz val="10"/>
        <rFont val="Verdana"/>
        <family val="2"/>
      </rPr>
      <t xml:space="preserve">Objetivo: </t>
    </r>
    <r>
      <rPr>
        <sz val="10"/>
        <rFont val="Verdana"/>
        <family val="2"/>
      </rPr>
      <t>Establecer las acciones necesarias para garantizar la administración del inventario de activos de información, mediante la custodia, seguimiento y control en su ciclo de vida.</t>
    </r>
  </si>
  <si>
    <r>
      <t xml:space="preserve">Incluya, el o los códigos de procesos de acuerdo a la lista que se muestra a continuación:
</t>
    </r>
    <r>
      <rPr>
        <b/>
        <sz val="12"/>
        <rFont val="Arial"/>
        <family val="2"/>
      </rPr>
      <t xml:space="preserve">
PI</t>
    </r>
    <r>
      <rPr>
        <sz val="12"/>
        <rFont val="Arial"/>
        <family val="2"/>
      </rPr>
      <t xml:space="preserve">: Planeación Integral
</t>
    </r>
    <r>
      <rPr>
        <b/>
        <sz val="12"/>
        <rFont val="Arial"/>
        <family val="2"/>
      </rPr>
      <t>CPU</t>
    </r>
    <r>
      <rPr>
        <sz val="12"/>
        <rFont val="Arial"/>
        <family val="2"/>
      </rPr>
      <t xml:space="preserve">: Comunicación Pública
</t>
    </r>
    <r>
      <rPr>
        <b/>
        <sz val="12"/>
        <rFont val="Arial"/>
        <family val="2"/>
      </rPr>
      <t>NOR</t>
    </r>
    <r>
      <rPr>
        <sz val="12"/>
        <rFont val="Arial"/>
        <family val="2"/>
      </rPr>
      <t xml:space="preserve">: Normalización y Culturización Contable
</t>
    </r>
    <r>
      <rPr>
        <b/>
        <sz val="12"/>
        <rFont val="Arial"/>
        <family val="2"/>
      </rPr>
      <t>CEN</t>
    </r>
    <r>
      <rPr>
        <sz val="12"/>
        <rFont val="Arial"/>
        <family val="2"/>
      </rPr>
      <t xml:space="preserve">: Centralización de la Información
</t>
    </r>
    <r>
      <rPr>
        <b/>
        <sz val="12"/>
        <rFont val="Arial"/>
        <family val="2"/>
      </rPr>
      <t>CON</t>
    </r>
    <r>
      <rPr>
        <sz val="12"/>
        <rFont val="Arial"/>
        <family val="2"/>
      </rPr>
      <t xml:space="preserve">: Consolidación de la Información
</t>
    </r>
    <r>
      <rPr>
        <b/>
        <sz val="12"/>
        <rFont val="Arial"/>
        <family val="2"/>
      </rPr>
      <t>GTH</t>
    </r>
    <r>
      <rPr>
        <sz val="12"/>
        <rFont val="Arial"/>
        <family val="2"/>
      </rPr>
      <t xml:space="preserve">: Gestión Humana
</t>
    </r>
    <r>
      <rPr>
        <b/>
        <sz val="12"/>
        <rFont val="Arial"/>
        <family val="2"/>
      </rPr>
      <t>GAD</t>
    </r>
    <r>
      <rPr>
        <sz val="12"/>
        <rFont val="Arial"/>
        <family val="2"/>
      </rPr>
      <t xml:space="preserve">: Gestión Administrativa
</t>
    </r>
    <r>
      <rPr>
        <b/>
        <sz val="12"/>
        <rFont val="Arial"/>
        <family val="2"/>
      </rPr>
      <t>GFI</t>
    </r>
    <r>
      <rPr>
        <sz val="12"/>
        <rFont val="Arial"/>
        <family val="2"/>
      </rPr>
      <t xml:space="preserve">: Gestión Recursos Financieros
</t>
    </r>
    <r>
      <rPr>
        <b/>
        <sz val="12"/>
        <rFont val="Arial"/>
        <family val="2"/>
      </rPr>
      <t>GTI</t>
    </r>
    <r>
      <rPr>
        <sz val="12"/>
        <rFont val="Arial"/>
        <family val="2"/>
      </rPr>
      <t xml:space="preserve">: Gestión TICS
</t>
    </r>
    <r>
      <rPr>
        <b/>
        <sz val="12"/>
        <rFont val="Arial"/>
        <family val="2"/>
      </rPr>
      <t>GJU</t>
    </r>
    <r>
      <rPr>
        <sz val="12"/>
        <rFont val="Arial"/>
        <family val="2"/>
      </rPr>
      <t xml:space="preserve">: Gestión Jurídica
</t>
    </r>
    <r>
      <rPr>
        <b/>
        <sz val="12"/>
        <rFont val="Arial"/>
        <family val="2"/>
      </rPr>
      <t>CYE</t>
    </r>
    <r>
      <rPr>
        <sz val="12"/>
        <rFont val="Arial"/>
        <family val="2"/>
      </rPr>
      <t>: Control y Evaluación</t>
    </r>
  </si>
  <si>
    <t xml:space="preserve">Incluya, el proceso o procesos objeto de análisis </t>
  </si>
  <si>
    <t>Incluya, el o los cargos de los líderes de procesos</t>
  </si>
  <si>
    <t>Escriba el o los cargos de los líderes de procesos  responsables de ejecutar el control</t>
  </si>
  <si>
    <r>
      <t xml:space="preserve">Describa el control que aplica al riesgo de acuerdo al numeral del anexo A
Estructura para la descripción del control:
</t>
    </r>
    <r>
      <rPr>
        <b/>
        <sz val="12"/>
        <rFont val="Arial"/>
        <family val="2"/>
      </rPr>
      <t>Responsable de ejecutar el control:</t>
    </r>
    <r>
      <rPr>
        <sz val="12"/>
        <rFont val="Arial"/>
        <family val="2"/>
      </rPr>
      <t xml:space="preserve"> identifica el cargo del servidor o rol que ejecuta el control, en caso de que sean controles automáticos se identificará el sistema que realiza la actividad.
</t>
    </r>
    <r>
      <rPr>
        <b/>
        <sz val="12"/>
        <rFont val="Arial"/>
        <family val="2"/>
      </rPr>
      <t xml:space="preserve">Acción: </t>
    </r>
    <r>
      <rPr>
        <sz val="12"/>
        <rFont val="Arial"/>
        <family val="2"/>
      </rPr>
      <t xml:space="preserve">se determina mediante verbos que indican la acción que deben realizar como parte del control. (¿Qué se hace?)
</t>
    </r>
    <r>
      <rPr>
        <b/>
        <sz val="12"/>
        <rFont val="Arial"/>
        <family val="2"/>
      </rPr>
      <t>Complemento:</t>
    </r>
    <r>
      <rPr>
        <sz val="12"/>
        <rFont val="Arial"/>
        <family val="2"/>
      </rPr>
      <t xml:space="preserve"> corresponde a los detalles que permiten identificar claramente el objeto del control. (¿Cada cuanto se hace?, ¿Cómo se hace?, ¿Con qué propósito?,¿Qué pasa si hay desviaciones?)</t>
    </r>
  </si>
  <si>
    <t>Consecuencias Cualitativas</t>
  </si>
  <si>
    <t>Valor del impacto</t>
  </si>
  <si>
    <t>Ubicación</t>
  </si>
  <si>
    <t>* Sin afectación de la integridad.
* Sin afectación de la disponibilidad.
* Sin afectación de la confidencialidad.</t>
  </si>
  <si>
    <t>* Afectación leve de la integridad.
* Afectación leve de la disponibilidad.
* Afectaciones leves de la confidencialidad.</t>
  </si>
  <si>
    <t>* Afectación moderada de la integridad por interés de empleados y terceros.
* Afectación moderada de la disponibilidad por interés de empleados y terceros.
* Afectación moderada de la confidencialidad por interés de empleados y terceros.</t>
  </si>
  <si>
    <t>* Afectación grave de la integridad por interés de los empleados y terceros.
* Afectación grave de la integridad debido al interés de los empleados y terceros.
* Afectación grave de la confidencialidad debido al interés de los empleados y terceros.</t>
  </si>
  <si>
    <t>* Afectación muy grave de la integridad por interés  de los empleados y terceros.
* Afectación muy grave de la disponibilidad por interés de los empleados y terceros.
* Afectación muy grave de la confidencialidad por interés de los empleados y terceros.</t>
  </si>
  <si>
    <t>LEVE 20%</t>
  </si>
  <si>
    <t>MENOR 40%</t>
  </si>
  <si>
    <t>MODERADO 60%</t>
  </si>
  <si>
    <t>MAYOR 80%</t>
  </si>
  <si>
    <t>CATASTRÓFICO 100%</t>
  </si>
  <si>
    <r>
      <t xml:space="preserve">En cuanto al </t>
    </r>
    <r>
      <rPr>
        <b/>
        <sz val="10"/>
        <rFont val="Verdana"/>
        <family val="2"/>
      </rPr>
      <t>impacto</t>
    </r>
    <r>
      <rPr>
        <sz val="10"/>
        <rFont val="Verdana"/>
        <family val="2"/>
      </rPr>
      <t xml:space="preserve">, se debe identificar a qué nivel corresponde cada una de las afectaciones (riesgos de seguridad de la información y seguridad digital). El resultado estará en una escala entre 1 y 5. </t>
    </r>
  </si>
  <si>
    <t>Valor</t>
  </si>
  <si>
    <t>Criterios para riesgos de seguridad de la información y seguridad digital</t>
  </si>
  <si>
    <r>
      <t xml:space="preserve">La magnitud del </t>
    </r>
    <r>
      <rPr>
        <b/>
        <sz val="10"/>
        <rFont val="Verdana"/>
        <family val="2"/>
      </rPr>
      <t xml:space="preserve">impacto </t>
    </r>
    <r>
      <rPr>
        <sz val="10"/>
        <rFont val="Verdana"/>
        <family val="2"/>
      </rPr>
      <t>se mide teniendo en cuenta principalmente su afectación por las consecuencias cualitativas</t>
    </r>
  </si>
  <si>
    <r>
      <t xml:space="preserve">Seleccione de la </t>
    </r>
    <r>
      <rPr>
        <b/>
        <sz val="12"/>
        <rFont val="Arial"/>
        <family val="2"/>
      </rPr>
      <t>lista desplegable</t>
    </r>
    <r>
      <rPr>
        <sz val="12"/>
        <rFont val="Arial"/>
        <family val="2"/>
      </rPr>
      <t xml:space="preserve">, la tipología de riesgo vinculado: Seguridad de la infromación
</t>
    </r>
    <r>
      <rPr>
        <b/>
        <sz val="12"/>
        <rFont val="Arial"/>
        <family val="2"/>
      </rPr>
      <t>Seguridad de la información</t>
    </r>
    <r>
      <rPr>
        <sz val="12"/>
        <rFont val="Arial"/>
        <family val="2"/>
      </rPr>
      <t>: se presentan en los procesos misionales, TICs y otros institucionales, están relacionados con la posibilidad de que una amenaza concreta pueda explotar una vulnerabilidad para causar una pérdida o daño en un activo de información. Suele considerarse como una combinación de la probabilidad de un evento y sus consecuencias. (ISO/IEC 27000).</t>
    </r>
  </si>
  <si>
    <r>
      <t xml:space="preserve">Matriz de Riesgos </t>
    </r>
    <r>
      <rPr>
        <b/>
        <sz val="36"/>
        <color rgb="FFFF0000"/>
        <rFont val="Calibri"/>
        <family val="2"/>
        <scheme val="minor"/>
      </rPr>
      <t>AÑO</t>
    </r>
    <r>
      <rPr>
        <b/>
        <sz val="36"/>
        <color theme="0"/>
        <rFont val="Calibri"/>
        <family val="2"/>
        <scheme val="minor"/>
      </rPr>
      <t xml:space="preserve"> - Contaduría General de la Nación</t>
    </r>
  </si>
  <si>
    <t xml:space="preserve">CATEGORIA DE RIESGO </t>
  </si>
  <si>
    <t xml:space="preserve">CATEGORÍA DE RIESGO </t>
  </si>
  <si>
    <r>
      <rPr>
        <b/>
        <sz val="12"/>
        <rFont val="Arial"/>
        <family val="2"/>
      </rPr>
      <t>Incluya</t>
    </r>
    <r>
      <rPr>
        <sz val="12"/>
        <rFont val="Arial"/>
        <family val="2"/>
      </rPr>
      <t xml:space="preserve">
Qué categoría de afectación se presenta en relación a la perdida de confidencialidad, Integridad o disponibilidad asociada al riesgo</t>
    </r>
  </si>
  <si>
    <t>PI02-FOR02</t>
  </si>
  <si>
    <t>POLÍTICA DE ADMINISTRACIÓN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</si>
</sst>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68"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0"/>
      <name val="Arial"/>
      <family val="2"/>
    </font>
    <font>
      <sz val="10"/>
      <color theme="1"/>
      <name val="Arial"/>
      <family val="2"/>
    </font>
    <font>
      <b/>
      <sz val="14"/>
      <color theme="1"/>
      <name val="Arial"/>
      <family val="2"/>
    </font>
    <font>
      <sz val="12"/>
      <color theme="1"/>
      <name val="Arial"/>
      <family val="2"/>
    </font>
    <font>
      <sz val="18"/>
      <color theme="1"/>
      <name val="Arial"/>
      <family val="2"/>
    </font>
    <font>
      <b/>
      <sz val="16"/>
      <color theme="0"/>
      <name val="Calibri"/>
      <family val="2"/>
      <scheme val="minor"/>
    </font>
    <font>
      <b/>
      <sz val="11"/>
      <color rgb="FF000000"/>
      <name val="Tahoma"/>
      <family val="2"/>
    </font>
    <font>
      <b/>
      <sz val="48"/>
      <color theme="0"/>
      <name val="Calibri"/>
      <family val="2"/>
      <scheme val="minor"/>
    </font>
    <font>
      <b/>
      <sz val="12"/>
      <name val="Arial"/>
      <family val="2"/>
    </font>
    <font>
      <sz val="12"/>
      <name val="Arial"/>
      <family val="2"/>
    </font>
    <font>
      <b/>
      <sz val="14"/>
      <name val="Arial"/>
      <family val="2"/>
    </font>
    <font>
      <b/>
      <sz val="18"/>
      <color theme="0"/>
      <name val="Calibri"/>
      <family val="2"/>
      <scheme val="minor"/>
    </font>
    <font>
      <b/>
      <sz val="12"/>
      <color theme="0"/>
      <name val="Calibri"/>
      <family val="2"/>
      <scheme val="minor"/>
    </font>
    <font>
      <b/>
      <sz val="12"/>
      <color theme="1" tint="4.9989318521683403E-2"/>
      <name val="Calibri"/>
      <family val="2"/>
      <scheme val="minor"/>
    </font>
    <font>
      <b/>
      <sz val="36"/>
      <color theme="0"/>
      <name val="Calibri"/>
      <family val="2"/>
      <scheme val="minor"/>
    </font>
    <font>
      <b/>
      <sz val="14"/>
      <color theme="0"/>
      <name val="Calibri"/>
      <family val="2"/>
      <scheme val="minor"/>
    </font>
    <font>
      <b/>
      <sz val="10"/>
      <color theme="1"/>
      <name val="Arial"/>
      <family val="2"/>
    </font>
    <font>
      <b/>
      <sz val="11"/>
      <color rgb="FFFFFFFF"/>
      <name val="Calibri"/>
      <family val="2"/>
      <scheme val="minor"/>
    </font>
    <font>
      <b/>
      <sz val="11"/>
      <color rgb="FF000000"/>
      <name val="Calibri"/>
      <family val="2"/>
      <scheme val="minor"/>
    </font>
    <font>
      <sz val="9"/>
      <color rgb="FF000000"/>
      <name val="Calibri"/>
      <family val="2"/>
      <scheme val="minor"/>
    </font>
    <font>
      <b/>
      <sz val="12"/>
      <name val="Calibri"/>
      <family val="2"/>
      <scheme val="minor"/>
    </font>
    <font>
      <sz val="10"/>
      <color rgb="FF000000"/>
      <name val="Arial"/>
      <family val="2"/>
    </font>
    <font>
      <sz val="10"/>
      <color theme="1"/>
      <name val="Times New Roman"/>
      <family val="1"/>
    </font>
    <font>
      <sz val="12"/>
      <color theme="1"/>
      <name val="Montserrat"/>
    </font>
    <font>
      <sz val="10"/>
      <name val="Verdana"/>
      <family val="2"/>
    </font>
    <font>
      <sz val="10"/>
      <color theme="1"/>
      <name val="Verdana"/>
      <family val="2"/>
    </font>
    <font>
      <b/>
      <sz val="18"/>
      <color theme="3" tint="-0.499984740745262"/>
      <name val="Verdana"/>
      <family val="2"/>
    </font>
    <font>
      <sz val="16"/>
      <name val="Verdana"/>
      <family val="2"/>
    </font>
    <font>
      <b/>
      <sz val="11"/>
      <color theme="0"/>
      <name val="Verdana"/>
      <family val="2"/>
    </font>
    <font>
      <sz val="11"/>
      <name val="Verdana"/>
      <family val="2"/>
    </font>
    <font>
      <b/>
      <sz val="10"/>
      <name val="Verdana"/>
      <family val="2"/>
    </font>
    <font>
      <b/>
      <sz val="10"/>
      <color theme="5" tint="-0.249977111117893"/>
      <name val="Verdana"/>
      <family val="2"/>
    </font>
    <font>
      <b/>
      <sz val="11"/>
      <color theme="4" tint="-0.499984740745262"/>
      <name val="Verdana"/>
      <family val="2"/>
    </font>
    <font>
      <b/>
      <sz val="10"/>
      <color theme="1"/>
      <name val="Verdana"/>
      <family val="2"/>
    </font>
    <font>
      <b/>
      <sz val="10"/>
      <color theme="4" tint="-0.499984740745262"/>
      <name val="Verdana"/>
      <family val="2"/>
    </font>
    <font>
      <b/>
      <sz val="10"/>
      <color rgb="FF00B050"/>
      <name val="Verdana"/>
      <family val="2"/>
    </font>
    <font>
      <b/>
      <sz val="10"/>
      <color rgb="FF7030A0"/>
      <name val="Verdana"/>
      <family val="2"/>
    </font>
    <font>
      <b/>
      <sz val="10"/>
      <color theme="0"/>
      <name val="Verdana"/>
      <family val="2"/>
    </font>
    <font>
      <sz val="10"/>
      <color rgb="FF000000"/>
      <name val="Verdana"/>
      <family val="2"/>
    </font>
    <font>
      <b/>
      <sz val="11"/>
      <color theme="1"/>
      <name val="Verdana"/>
      <family val="2"/>
    </font>
    <font>
      <sz val="11"/>
      <color theme="1"/>
      <name val="Verdana"/>
      <family val="2"/>
    </font>
    <font>
      <u/>
      <sz val="11"/>
      <color theme="10"/>
      <name val="Calibri"/>
      <family val="2"/>
      <scheme val="minor"/>
    </font>
    <font>
      <b/>
      <sz val="12"/>
      <color rgb="FFFF0000"/>
      <name val="Verdana"/>
      <family val="2"/>
    </font>
    <font>
      <b/>
      <sz val="12"/>
      <color theme="1"/>
      <name val="Calibri"/>
      <family val="2"/>
      <scheme val="minor"/>
    </font>
    <font>
      <sz val="12"/>
      <name val="Calibri"/>
      <family val="2"/>
      <scheme val="minor"/>
    </font>
    <font>
      <sz val="12"/>
      <name val="Verdana"/>
      <family val="2"/>
    </font>
    <font>
      <sz val="10"/>
      <color theme="1"/>
      <name val="Calibri"/>
      <family val="2"/>
      <scheme val="minor"/>
    </font>
    <font>
      <b/>
      <sz val="8"/>
      <name val="Calibri"/>
      <family val="2"/>
      <scheme val="minor"/>
    </font>
    <font>
      <sz val="10"/>
      <name val="Calibri"/>
      <family val="2"/>
      <scheme val="minor"/>
    </font>
    <font>
      <sz val="6"/>
      <name val="Verdana"/>
      <family val="2"/>
    </font>
    <font>
      <b/>
      <sz val="10"/>
      <name val="Calibri"/>
      <family val="2"/>
      <scheme val="minor"/>
    </font>
    <font>
      <sz val="6"/>
      <name val="Calibri"/>
      <family val="2"/>
      <scheme val="minor"/>
    </font>
    <font>
      <b/>
      <sz val="11"/>
      <name val="Arial"/>
      <family val="2"/>
    </font>
    <font>
      <sz val="10"/>
      <name val="Times New Roman"/>
      <family val="1"/>
    </font>
    <font>
      <u/>
      <sz val="10"/>
      <color theme="10"/>
      <name val="Calibri"/>
      <family val="2"/>
      <scheme val="minor"/>
    </font>
    <font>
      <b/>
      <sz val="16"/>
      <color theme="1"/>
      <name val="Calibri"/>
      <family val="2"/>
      <scheme val="minor"/>
    </font>
    <font>
      <b/>
      <sz val="14"/>
      <color theme="1"/>
      <name val="Arial Narrow"/>
      <family val="2"/>
    </font>
    <font>
      <b/>
      <sz val="12"/>
      <color theme="1"/>
      <name val="Arial"/>
      <family val="2"/>
    </font>
    <font>
      <sz val="12"/>
      <color rgb="FF000000"/>
      <name val="Arial"/>
      <family val="2"/>
    </font>
    <font>
      <b/>
      <sz val="36"/>
      <color rgb="FFFF0000"/>
      <name val="Calibri"/>
      <family val="2"/>
      <scheme val="minor"/>
    </font>
    <font>
      <b/>
      <sz val="12"/>
      <color rgb="FFFFFFFF"/>
      <name val="Calibri"/>
      <family val="2"/>
      <scheme val="minor"/>
    </font>
    <font>
      <b/>
      <sz val="12"/>
      <color rgb="FF000000"/>
      <name val="Calibri"/>
      <family val="2"/>
      <scheme val="minor"/>
    </font>
    <font>
      <sz val="11"/>
      <color rgb="FF000000"/>
      <name val="Arial"/>
      <family val="2"/>
    </font>
  </fonts>
  <fills count="2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D3441D"/>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7FD60C"/>
        <bgColor indexed="64"/>
      </patternFill>
    </fill>
    <fill>
      <patternFill patternType="solid">
        <fgColor rgb="FF00B050"/>
        <bgColor indexed="64"/>
      </patternFill>
    </fill>
    <fill>
      <patternFill patternType="solid">
        <fgColor theme="9" tint="-0.249977111117893"/>
        <bgColor indexed="64"/>
      </patternFill>
    </fill>
    <fill>
      <patternFill patternType="solid">
        <fgColor rgb="FF2E2C7E"/>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6005"/>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ABDB77"/>
        <bgColor indexed="64"/>
      </patternFill>
    </fill>
    <fill>
      <patternFill patternType="solid">
        <fgColor theme="0"/>
        <bgColor theme="0"/>
      </patternFill>
    </fill>
    <fill>
      <patternFill patternType="solid">
        <fgColor rgb="FF548235"/>
        <bgColor rgb="FF000000"/>
      </patternFill>
    </fill>
    <fill>
      <patternFill patternType="solid">
        <fgColor rgb="FFFFFF00"/>
        <bgColor rgb="FF000000"/>
      </patternFill>
    </fill>
    <fill>
      <patternFill patternType="solid">
        <fgColor rgb="FFD9D9D9"/>
        <bgColor rgb="FF000000"/>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s>
  <cellStyleXfs count="6">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0" fontId="46" fillId="0" borderId="0" applyNumberFormat="0" applyFill="0" applyBorder="0" applyAlignment="0" applyProtection="0"/>
    <xf numFmtId="43" fontId="1" fillId="0" borderId="0" applyFont="0" applyFill="0" applyBorder="0" applyAlignment="0" applyProtection="0"/>
  </cellStyleXfs>
  <cellXfs count="412">
    <xf numFmtId="0" fontId="0" fillId="0" borderId="0" xfId="0"/>
    <xf numFmtId="0" fontId="3" fillId="0" borderId="0" xfId="0" applyFont="1" applyAlignment="1">
      <alignment horizontal="center" vertical="center"/>
    </xf>
    <xf numFmtId="0" fontId="4" fillId="0" borderId="0" xfId="0" applyFont="1" applyAlignment="1">
      <alignment horizontal="center" vertical="top" wrapText="1"/>
    </xf>
    <xf numFmtId="0" fontId="4" fillId="0" borderId="0" xfId="0" applyFont="1" applyAlignment="1">
      <alignment horizontal="center"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xf>
    <xf numFmtId="0" fontId="0" fillId="0" borderId="0" xfId="0" applyAlignment="1">
      <alignment horizontal="right"/>
    </xf>
    <xf numFmtId="0" fontId="2" fillId="0" borderId="0" xfId="0" applyFont="1"/>
    <xf numFmtId="0" fontId="0" fillId="0" borderId="0" xfId="0" applyAlignment="1">
      <alignment horizontal="right" vertical="center"/>
    </xf>
    <xf numFmtId="0" fontId="0" fillId="0" borderId="0" xfId="0" applyAlignment="1">
      <alignment horizontal="center" vertical="center"/>
    </xf>
    <xf numFmtId="9" fontId="4" fillId="0" borderId="0" xfId="0" applyNumberFormat="1" applyFont="1"/>
    <xf numFmtId="9" fontId="4" fillId="0" borderId="3" xfId="1" applyFont="1" applyBorder="1"/>
    <xf numFmtId="9" fontId="4" fillId="0" borderId="5" xfId="1" applyFont="1" applyBorder="1"/>
    <xf numFmtId="9" fontId="4" fillId="0" borderId="8" xfId="1" applyFont="1" applyBorder="1"/>
    <xf numFmtId="0" fontId="7" fillId="7" borderId="15" xfId="0" applyFont="1" applyFill="1" applyBorder="1" applyAlignment="1">
      <alignment horizontal="center" vertical="center"/>
    </xf>
    <xf numFmtId="0" fontId="2" fillId="8" borderId="0" xfId="0" applyFont="1" applyFill="1" applyAlignment="1">
      <alignment horizontal="center" vertical="center"/>
    </xf>
    <xf numFmtId="0" fontId="2" fillId="7" borderId="0" xfId="0" applyFont="1" applyFill="1" applyAlignment="1">
      <alignment horizontal="center" vertical="center"/>
    </xf>
    <xf numFmtId="0" fontId="2" fillId="6" borderId="0" xfId="0" applyFont="1" applyFill="1" applyAlignment="1">
      <alignment horizontal="center" vertical="center"/>
    </xf>
    <xf numFmtId="0" fontId="2" fillId="5" borderId="0" xfId="0" applyFont="1" applyFill="1" applyAlignment="1">
      <alignment horizontal="center" vertical="center"/>
    </xf>
    <xf numFmtId="0" fontId="11" fillId="8" borderId="18" xfId="0" applyFont="1" applyFill="1" applyBorder="1" applyAlignment="1">
      <alignment horizontal="center" vertical="center" wrapText="1"/>
    </xf>
    <xf numFmtId="0" fontId="11" fillId="14" borderId="18"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5" borderId="18" xfId="0" applyFont="1" applyFill="1" applyBorder="1" applyAlignment="1">
      <alignment horizontal="center" vertical="center" wrapText="1"/>
    </xf>
    <xf numFmtId="164" fontId="4" fillId="0" borderId="0" xfId="1" applyNumberFormat="1" applyFont="1" applyAlignment="1">
      <alignment horizontal="center"/>
    </xf>
    <xf numFmtId="9" fontId="4" fillId="0" borderId="0" xfId="1" applyFont="1" applyBorder="1"/>
    <xf numFmtId="0" fontId="4" fillId="0" borderId="12"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center" wrapText="1"/>
    </xf>
    <xf numFmtId="0" fontId="17" fillId="3" borderId="14" xfId="0" applyFont="1" applyFill="1" applyBorder="1" applyAlignment="1">
      <alignment horizontal="center" vertical="center" wrapText="1"/>
    </xf>
    <xf numFmtId="0" fontId="17" fillId="15" borderId="14" xfId="0" applyFont="1" applyFill="1" applyBorder="1" applyAlignment="1">
      <alignment horizontal="center" vertical="center" wrapText="1"/>
    </xf>
    <xf numFmtId="0" fontId="4" fillId="0" borderId="0" xfId="0" applyFont="1" applyAlignment="1">
      <alignment horizontal="left" wrapText="1"/>
    </xf>
    <xf numFmtId="9" fontId="11" fillId="5" borderId="8" xfId="0" applyNumberFormat="1" applyFont="1" applyFill="1" applyBorder="1" applyAlignment="1">
      <alignment horizontal="center" vertical="center" wrapText="1"/>
    </xf>
    <xf numFmtId="9" fontId="11" fillId="9" borderId="8" xfId="0" applyNumberFormat="1" applyFont="1" applyFill="1" applyBorder="1" applyAlignment="1">
      <alignment horizontal="center" vertical="center" wrapText="1"/>
    </xf>
    <xf numFmtId="9" fontId="11" fillId="7" borderId="8" xfId="0" applyNumberFormat="1" applyFont="1" applyFill="1" applyBorder="1" applyAlignment="1">
      <alignment horizontal="center" vertical="center" wrapText="1"/>
    </xf>
    <xf numFmtId="9" fontId="11" fillId="14" borderId="8" xfId="0" applyNumberFormat="1" applyFont="1" applyFill="1" applyBorder="1" applyAlignment="1">
      <alignment horizontal="center" vertical="center" wrapText="1"/>
    </xf>
    <xf numFmtId="9" fontId="11" fillId="8" borderId="8" xfId="0" applyNumberFormat="1" applyFont="1" applyFill="1" applyBorder="1" applyAlignment="1">
      <alignment horizontal="center" vertical="center" wrapText="1"/>
    </xf>
    <xf numFmtId="0" fontId="0" fillId="0" borderId="0" xfId="0" applyAlignment="1">
      <alignment wrapText="1"/>
    </xf>
    <xf numFmtId="0" fontId="23" fillId="8" borderId="12" xfId="0" applyFont="1" applyFill="1" applyBorder="1" applyAlignment="1">
      <alignment horizontal="center" vertical="center" wrapText="1"/>
    </xf>
    <xf numFmtId="9" fontId="23" fillId="8" borderId="12" xfId="0" applyNumberFormat="1" applyFont="1" applyFill="1" applyBorder="1" applyAlignment="1">
      <alignment horizontal="center" vertical="center" wrapText="1"/>
    </xf>
    <xf numFmtId="0" fontId="23" fillId="14" borderId="12" xfId="0" applyFont="1" applyFill="1" applyBorder="1" applyAlignment="1">
      <alignment horizontal="center" vertical="center" wrapText="1"/>
    </xf>
    <xf numFmtId="9" fontId="23" fillId="14" borderId="12" xfId="0" applyNumberFormat="1" applyFont="1" applyFill="1" applyBorder="1" applyAlignment="1">
      <alignment horizontal="center" vertical="center" wrapText="1"/>
    </xf>
    <xf numFmtId="0" fontId="23" fillId="7" borderId="12" xfId="0" applyFont="1" applyFill="1" applyBorder="1" applyAlignment="1">
      <alignment horizontal="center" vertical="center" wrapText="1"/>
    </xf>
    <xf numFmtId="9" fontId="23" fillId="7" borderId="12" xfId="0" applyNumberFormat="1" applyFont="1" applyFill="1" applyBorder="1" applyAlignment="1">
      <alignment horizontal="center" vertical="center" wrapText="1"/>
    </xf>
    <xf numFmtId="0" fontId="23" fillId="9" borderId="12" xfId="0" applyFont="1" applyFill="1" applyBorder="1" applyAlignment="1">
      <alignment horizontal="center" vertical="center" wrapText="1"/>
    </xf>
    <xf numFmtId="9" fontId="23" fillId="9" borderId="12" xfId="0" applyNumberFormat="1" applyFont="1" applyFill="1" applyBorder="1" applyAlignment="1">
      <alignment horizontal="center" vertical="center" wrapText="1"/>
    </xf>
    <xf numFmtId="0" fontId="23" fillId="5" borderId="12" xfId="0" applyFont="1" applyFill="1" applyBorder="1" applyAlignment="1">
      <alignment horizontal="center" vertical="center" wrapText="1"/>
    </xf>
    <xf numFmtId="9" fontId="23" fillId="5" borderId="12" xfId="0" applyNumberFormat="1" applyFont="1" applyFill="1" applyBorder="1" applyAlignment="1">
      <alignment horizontal="center" vertical="center" wrapText="1"/>
    </xf>
    <xf numFmtId="0" fontId="22" fillId="16" borderId="12" xfId="0" applyFont="1" applyFill="1" applyBorder="1" applyAlignment="1">
      <alignment horizontal="center" vertical="center" wrapText="1"/>
    </xf>
    <xf numFmtId="0" fontId="24" fillId="0" borderId="12" xfId="0" applyFont="1" applyBorder="1" applyAlignment="1">
      <alignment horizontal="justify" vertical="center" wrapText="1"/>
    </xf>
    <xf numFmtId="0" fontId="3" fillId="0" borderId="0" xfId="0" applyFont="1" applyAlignment="1">
      <alignment horizontal="left" wrapText="1"/>
    </xf>
    <xf numFmtId="0" fontId="3" fillId="0" borderId="12" xfId="0" applyFont="1" applyBorder="1" applyAlignment="1">
      <alignment horizontal="left" wrapText="1"/>
    </xf>
    <xf numFmtId="0" fontId="4" fillId="0" borderId="12" xfId="0" applyFont="1" applyBorder="1" applyAlignment="1">
      <alignment horizontal="left" wrapText="1"/>
    </xf>
    <xf numFmtId="0" fontId="17" fillId="0" borderId="0" xfId="0" applyFont="1" applyAlignment="1">
      <alignment horizontal="center" vertical="center" wrapText="1"/>
    </xf>
    <xf numFmtId="9" fontId="4" fillId="0" borderId="12" xfId="0" applyNumberFormat="1" applyFont="1" applyBorder="1" applyAlignment="1">
      <alignment horizontal="center" vertical="center"/>
    </xf>
    <xf numFmtId="9" fontId="4" fillId="0" borderId="12" xfId="1" applyFont="1" applyBorder="1" applyAlignment="1">
      <alignment horizontal="center" vertical="center"/>
    </xf>
    <xf numFmtId="0" fontId="6" fillId="8" borderId="15" xfId="0" applyFont="1" applyFill="1" applyBorder="1" applyAlignment="1">
      <alignment horizontal="center" vertical="center" wrapText="1"/>
    </xf>
    <xf numFmtId="0" fontId="26" fillId="14" borderId="18"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26" fillId="9" borderId="18"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21" fillId="0" borderId="15" xfId="0" applyFont="1" applyBorder="1" applyAlignment="1">
      <alignment horizontal="center" vertical="center" wrapText="1"/>
    </xf>
    <xf numFmtId="0" fontId="6" fillId="0" borderId="18" xfId="0" applyFont="1" applyBorder="1" applyAlignment="1">
      <alignment horizontal="center" vertical="center" wrapText="1"/>
    </xf>
    <xf numFmtId="9" fontId="6" fillId="0" borderId="18" xfId="0" applyNumberFormat="1" applyFont="1" applyBorder="1" applyAlignment="1">
      <alignment horizontal="center" vertical="center" wrapText="1"/>
    </xf>
    <xf numFmtId="0" fontId="0" fillId="0" borderId="15" xfId="0" applyBorder="1"/>
    <xf numFmtId="0" fontId="6" fillId="0" borderId="15" xfId="0" applyFont="1" applyBorder="1" applyAlignment="1">
      <alignment horizontal="justify" vertical="center" wrapText="1"/>
    </xf>
    <xf numFmtId="0" fontId="21" fillId="0" borderId="11" xfId="0" applyFont="1" applyBorder="1" applyAlignment="1">
      <alignment horizontal="center" vertical="center" wrapText="1"/>
    </xf>
    <xf numFmtId="0" fontId="26" fillId="8" borderId="18" xfId="0" applyFont="1" applyFill="1" applyBorder="1" applyAlignment="1">
      <alignment horizontal="center" vertical="center" wrapText="1"/>
    </xf>
    <xf numFmtId="0" fontId="6" fillId="0" borderId="8" xfId="0" applyFont="1" applyBorder="1" applyAlignment="1">
      <alignment horizontal="center" vertical="center" wrapText="1"/>
    </xf>
    <xf numFmtId="0" fontId="4" fillId="0" borderId="25" xfId="0" applyFont="1" applyBorder="1" applyAlignment="1">
      <alignment horizontal="center"/>
    </xf>
    <xf numFmtId="9" fontId="4" fillId="0" borderId="26" xfId="0" applyNumberFormat="1" applyFont="1" applyBorder="1"/>
    <xf numFmtId="0" fontId="4" fillId="0" borderId="27" xfId="0" applyFont="1" applyBorder="1" applyAlignment="1">
      <alignment horizontal="center"/>
    </xf>
    <xf numFmtId="9" fontId="4" fillId="0" borderId="29" xfId="0" applyNumberFormat="1" applyFont="1" applyBorder="1"/>
    <xf numFmtId="0" fontId="4" fillId="0" borderId="38" xfId="0" applyFont="1" applyBorder="1" applyAlignment="1">
      <alignment horizontal="center"/>
    </xf>
    <xf numFmtId="9" fontId="4" fillId="0" borderId="39" xfId="0" applyNumberFormat="1" applyFont="1" applyBorder="1"/>
    <xf numFmtId="0" fontId="0" fillId="6" borderId="12" xfId="0" applyFill="1" applyBorder="1" applyAlignment="1">
      <alignment horizontal="center" vertical="center"/>
    </xf>
    <xf numFmtId="0" fontId="0" fillId="7" borderId="12" xfId="0" applyFill="1" applyBorder="1" applyAlignment="1">
      <alignment horizontal="center" vertic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5" borderId="24" xfId="0" applyFill="1" applyBorder="1" applyAlignment="1">
      <alignment horizontal="center" vertical="center"/>
    </xf>
    <xf numFmtId="0" fontId="0" fillId="7" borderId="25" xfId="0" applyFill="1" applyBorder="1" applyAlignment="1">
      <alignment horizontal="center" vertical="center"/>
    </xf>
    <xf numFmtId="0" fontId="0" fillId="5" borderId="26" xfId="0" applyFill="1" applyBorder="1" applyAlignment="1">
      <alignment horizontal="center" vertical="center"/>
    </xf>
    <xf numFmtId="0" fontId="0" fillId="8" borderId="25" xfId="0" applyFill="1" applyBorder="1" applyAlignment="1">
      <alignment horizontal="center" vertical="center"/>
    </xf>
    <xf numFmtId="0" fontId="0" fillId="8" borderId="27" xfId="0" applyFill="1" applyBorder="1" applyAlignment="1">
      <alignment horizontal="center" vertical="center"/>
    </xf>
    <xf numFmtId="0" fontId="0" fillId="8" borderId="28" xfId="0" applyFill="1" applyBorder="1" applyAlignment="1">
      <alignment horizontal="center" vertical="center"/>
    </xf>
    <xf numFmtId="0" fontId="0" fillId="7" borderId="28" xfId="0" applyFill="1" applyBorder="1" applyAlignment="1">
      <alignment horizontal="center" vertical="center"/>
    </xf>
    <xf numFmtId="0" fontId="0" fillId="6" borderId="28" xfId="0" applyFill="1" applyBorder="1" applyAlignment="1">
      <alignment horizontal="center" vertical="center"/>
    </xf>
    <xf numFmtId="0" fontId="0" fillId="5" borderId="29" xfId="0" applyFill="1" applyBorder="1" applyAlignment="1">
      <alignment horizontal="center" vertical="center"/>
    </xf>
    <xf numFmtId="0" fontId="2" fillId="21" borderId="0" xfId="0" applyFont="1" applyFill="1"/>
    <xf numFmtId="0" fontId="28" fillId="0" borderId="0" xfId="0" applyFont="1" applyAlignment="1">
      <alignment horizontal="justify" vertical="center" wrapText="1"/>
    </xf>
    <xf numFmtId="0" fontId="27" fillId="0" borderId="0" xfId="0" applyFont="1"/>
    <xf numFmtId="0" fontId="27" fillId="0" borderId="0" xfId="0" applyFont="1" applyAlignment="1">
      <alignment vertical="center" wrapText="1"/>
    </xf>
    <xf numFmtId="0" fontId="10" fillId="0" borderId="0" xfId="0" applyFont="1" applyAlignment="1">
      <alignment horizontal="center"/>
    </xf>
    <xf numFmtId="0" fontId="6" fillId="0" borderId="17" xfId="0" applyFont="1" applyBorder="1" applyAlignment="1">
      <alignment horizontal="justify" vertical="center" wrapText="1"/>
    </xf>
    <xf numFmtId="0" fontId="26" fillId="13" borderId="18"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26" fillId="5" borderId="15"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26" fillId="7" borderId="15" xfId="0" applyFont="1" applyFill="1" applyBorder="1" applyAlignment="1">
      <alignment horizontal="center" vertical="center" wrapText="1"/>
    </xf>
    <xf numFmtId="0" fontId="0" fillId="17" borderId="0" xfId="0" applyFill="1"/>
    <xf numFmtId="0" fontId="4" fillId="17" borderId="0" xfId="0" applyFont="1" applyFill="1" applyAlignment="1">
      <alignment horizontal="left"/>
    </xf>
    <xf numFmtId="0" fontId="29" fillId="0" borderId="0" xfId="2" applyFont="1"/>
    <xf numFmtId="0" fontId="32" fillId="0" borderId="0" xfId="2" applyFont="1"/>
    <xf numFmtId="0" fontId="34" fillId="0" borderId="0" xfId="2" applyFont="1"/>
    <xf numFmtId="0" fontId="35" fillId="0" borderId="2" xfId="2" applyFont="1" applyBorder="1" applyAlignment="1">
      <alignment horizontal="center" vertical="center" wrapText="1"/>
    </xf>
    <xf numFmtId="0" fontId="35" fillId="0" borderId="3" xfId="2" applyFont="1" applyBorder="1" applyAlignment="1">
      <alignment vertical="center" wrapText="1"/>
    </xf>
    <xf numFmtId="0" fontId="35" fillId="0" borderId="0" xfId="2" applyFont="1" applyAlignment="1">
      <alignment vertical="center" wrapText="1"/>
    </xf>
    <xf numFmtId="0" fontId="29" fillId="0" borderId="0" xfId="2" applyFont="1" applyAlignment="1">
      <alignment horizontal="justify" vertical="center" wrapText="1"/>
    </xf>
    <xf numFmtId="0" fontId="35" fillId="0" borderId="5" xfId="2" applyFont="1" applyBorder="1" applyAlignment="1">
      <alignment vertical="center" wrapText="1"/>
    </xf>
    <xf numFmtId="0" fontId="35" fillId="0" borderId="0" xfId="2" applyFont="1" applyAlignment="1">
      <alignment vertical="center"/>
    </xf>
    <xf numFmtId="0" fontId="29" fillId="0" borderId="0" xfId="2" applyFont="1" applyAlignment="1">
      <alignment vertical="center"/>
    </xf>
    <xf numFmtId="0" fontId="35" fillId="0" borderId="0" xfId="2" applyFont="1" applyAlignment="1">
      <alignment horizontal="center" vertical="center" wrapText="1"/>
    </xf>
    <xf numFmtId="0" fontId="35" fillId="0" borderId="0" xfId="2" applyFont="1" applyAlignment="1">
      <alignment vertical="top" wrapText="1"/>
    </xf>
    <xf numFmtId="0" fontId="29" fillId="0" borderId="0" xfId="2" applyFont="1" applyAlignment="1">
      <alignment vertical="center" wrapText="1"/>
    </xf>
    <xf numFmtId="0" fontId="29" fillId="0" borderId="0" xfId="2" applyFont="1" applyAlignment="1">
      <alignment horizontal="left" vertical="center" wrapText="1" indent="3"/>
    </xf>
    <xf numFmtId="0" fontId="35" fillId="0" borderId="8" xfId="2" applyFont="1" applyBorder="1" applyAlignment="1">
      <alignment vertical="center" wrapText="1"/>
    </xf>
    <xf numFmtId="0" fontId="37" fillId="0" borderId="0" xfId="2" applyFont="1"/>
    <xf numFmtId="0" fontId="35" fillId="0" borderId="0" xfId="2" applyFont="1" applyAlignment="1">
      <alignment vertical="top"/>
    </xf>
    <xf numFmtId="0" fontId="36" fillId="0" borderId="0" xfId="2" applyFont="1" applyAlignment="1">
      <alignment vertical="center" wrapText="1"/>
    </xf>
    <xf numFmtId="0" fontId="40" fillId="0" borderId="0" xfId="2" applyFont="1" applyAlignment="1">
      <alignment vertical="center"/>
    </xf>
    <xf numFmtId="0" fontId="41" fillId="0" borderId="0" xfId="2" applyFont="1" applyAlignment="1">
      <alignment vertical="center"/>
    </xf>
    <xf numFmtId="0" fontId="29" fillId="0" borderId="2" xfId="2" applyFont="1" applyBorder="1"/>
    <xf numFmtId="0" fontId="29" fillId="0" borderId="3" xfId="2" applyFont="1" applyBorder="1"/>
    <xf numFmtId="0" fontId="42" fillId="10" borderId="20" xfId="0" applyFont="1" applyFill="1" applyBorder="1" applyAlignment="1">
      <alignment horizontal="center" vertical="center" wrapText="1"/>
    </xf>
    <xf numFmtId="0" fontId="42" fillId="10" borderId="21" xfId="0" applyFont="1" applyFill="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0" xfId="2" applyFont="1" applyAlignment="1">
      <alignment horizontal="center" vertical="center" wrapText="1"/>
    </xf>
    <xf numFmtId="0" fontId="29" fillId="0" borderId="12" xfId="2" applyFont="1" applyBorder="1" applyAlignment="1">
      <alignment horizontal="center" vertical="center" wrapText="1"/>
    </xf>
    <xf numFmtId="0" fontId="35" fillId="0" borderId="12" xfId="2" applyFont="1" applyBorder="1" applyAlignment="1">
      <alignment horizontal="center" vertical="center" wrapText="1"/>
    </xf>
    <xf numFmtId="0" fontId="29" fillId="0" borderId="0" xfId="2" applyFont="1" applyAlignment="1">
      <alignment horizontal="center" vertical="center"/>
    </xf>
    <xf numFmtId="0" fontId="44" fillId="0" borderId="0" xfId="0" applyFont="1" applyAlignment="1">
      <alignment vertical="center" wrapText="1"/>
    </xf>
    <xf numFmtId="0" fontId="31" fillId="0" borderId="0" xfId="0" applyFont="1"/>
    <xf numFmtId="0" fontId="29" fillId="0" borderId="0" xfId="2" applyFont="1" applyAlignment="1">
      <alignment horizontal="center"/>
    </xf>
    <xf numFmtId="0" fontId="35" fillId="0" borderId="1" xfId="2" applyFont="1" applyBorder="1"/>
    <xf numFmtId="0" fontId="35" fillId="0" borderId="4" xfId="2" applyFont="1" applyBorder="1"/>
    <xf numFmtId="0" fontId="35" fillId="0" borderId="6" xfId="2" applyFont="1" applyBorder="1"/>
    <xf numFmtId="0" fontId="29" fillId="0" borderId="1" xfId="2" applyFont="1" applyBorder="1" applyAlignment="1">
      <alignment horizontal="center"/>
    </xf>
    <xf numFmtId="0" fontId="46" fillId="0" borderId="0" xfId="4" applyAlignment="1">
      <alignment vertical="top" wrapText="1"/>
    </xf>
    <xf numFmtId="0" fontId="29" fillId="0" borderId="0" xfId="2" applyFont="1" applyAlignment="1">
      <alignment horizontal="justify"/>
    </xf>
    <xf numFmtId="0" fontId="29" fillId="0" borderId="0" xfId="2" applyFont="1" applyProtection="1">
      <protection locked="0"/>
    </xf>
    <xf numFmtId="0" fontId="29" fillId="0" borderId="0" xfId="2" applyFont="1" applyAlignment="1" applyProtection="1">
      <alignment horizontal="center"/>
      <protection locked="0"/>
    </xf>
    <xf numFmtId="0" fontId="44" fillId="0" borderId="0" xfId="0" applyFont="1" applyAlignment="1" applyProtection="1">
      <alignment vertical="center" wrapText="1"/>
      <protection locked="0"/>
    </xf>
    <xf numFmtId="0" fontId="4" fillId="0" borderId="0" xfId="0" applyFont="1" applyProtection="1">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top"/>
      <protection locked="0"/>
    </xf>
    <xf numFmtId="0" fontId="4" fillId="0" borderId="0" xfId="0" applyFont="1" applyAlignment="1" applyProtection="1">
      <alignment wrapText="1"/>
      <protection locked="0"/>
    </xf>
    <xf numFmtId="0" fontId="4" fillId="0" borderId="0" xfId="0" applyFont="1" applyAlignment="1" applyProtection="1">
      <alignment horizontal="center"/>
      <protection locked="0"/>
    </xf>
    <xf numFmtId="0" fontId="12" fillId="0" borderId="0" xfId="2" applyFont="1" applyAlignment="1" applyProtection="1">
      <alignment vertical="center" wrapText="1"/>
      <protection locked="0"/>
    </xf>
    <xf numFmtId="2" fontId="4" fillId="17" borderId="23" xfId="0" applyNumberFormat="1" applyFont="1" applyFill="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horizontal="center" wrapText="1"/>
      <protection locked="0"/>
    </xf>
    <xf numFmtId="0" fontId="9" fillId="0" borderId="0" xfId="0" applyFont="1" applyAlignment="1" applyProtection="1">
      <alignment horizontal="center" vertical="center" wrapText="1"/>
      <protection locked="0"/>
    </xf>
    <xf numFmtId="0" fontId="16" fillId="4" borderId="2" xfId="0" applyFont="1" applyFill="1" applyBorder="1" applyAlignment="1" applyProtection="1">
      <alignment horizontal="center" vertical="center" wrapText="1"/>
      <protection locked="0"/>
    </xf>
    <xf numFmtId="0" fontId="16" fillId="11" borderId="0" xfId="0" applyFont="1" applyFill="1" applyAlignment="1" applyProtection="1">
      <alignment horizontal="center" vertical="center" wrapText="1"/>
      <protection locked="0"/>
    </xf>
    <xf numFmtId="0" fontId="16" fillId="4" borderId="0" xfId="0" applyFont="1" applyFill="1" applyAlignment="1" applyProtection="1">
      <alignment horizontal="center" vertical="center" wrapText="1"/>
      <protection locked="0"/>
    </xf>
    <xf numFmtId="0" fontId="17" fillId="15" borderId="14" xfId="0" applyFont="1" applyFill="1" applyBorder="1" applyAlignment="1" applyProtection="1">
      <alignment horizontal="center" vertical="center" wrapText="1"/>
      <protection locked="0"/>
    </xf>
    <xf numFmtId="0" fontId="17" fillId="11" borderId="17" xfId="0" applyFont="1" applyFill="1" applyBorder="1" applyAlignment="1" applyProtection="1">
      <alignment horizontal="center" vertical="center"/>
      <protection locked="0"/>
    </xf>
    <xf numFmtId="0" fontId="17" fillId="11" borderId="17" xfId="0" applyFont="1" applyFill="1" applyBorder="1" applyAlignment="1" applyProtection="1">
      <alignment horizontal="center" vertical="center" wrapText="1"/>
      <protection locked="0"/>
    </xf>
    <xf numFmtId="0" fontId="17" fillId="3" borderId="31" xfId="0" applyFont="1" applyFill="1" applyBorder="1" applyAlignment="1" applyProtection="1">
      <alignment horizontal="center" vertical="center" wrapText="1"/>
      <protection locked="0"/>
    </xf>
    <xf numFmtId="0" fontId="17" fillId="3" borderId="14" xfId="0" applyFont="1" applyFill="1" applyBorder="1" applyAlignment="1" applyProtection="1">
      <alignment horizontal="center" vertical="center" wrapText="1"/>
      <protection locked="0"/>
    </xf>
    <xf numFmtId="0" fontId="17" fillId="4" borderId="32" xfId="0" applyFont="1" applyFill="1" applyBorder="1" applyAlignment="1" applyProtection="1">
      <alignment horizontal="center" vertical="center" wrapText="1"/>
      <protection locked="0"/>
    </xf>
    <xf numFmtId="0" fontId="17" fillId="15" borderId="32" xfId="0" applyFont="1" applyFill="1" applyBorder="1" applyAlignment="1" applyProtection="1">
      <alignment horizontal="center" vertical="center" wrapText="1"/>
      <protection locked="0"/>
    </xf>
    <xf numFmtId="0" fontId="17" fillId="4" borderId="42" xfId="0" applyFont="1" applyFill="1" applyBorder="1" applyAlignment="1" applyProtection="1">
      <alignment horizontal="center" vertical="center" wrapText="1"/>
      <protection locked="0"/>
    </xf>
    <xf numFmtId="0" fontId="17" fillId="10" borderId="41" xfId="0" applyFont="1" applyFill="1" applyBorder="1" applyAlignment="1" applyProtection="1">
      <alignment horizontal="center" vertical="center" wrapText="1"/>
      <protection locked="0"/>
    </xf>
    <xf numFmtId="0" fontId="17" fillId="10" borderId="32" xfId="0" applyFont="1" applyFill="1" applyBorder="1" applyAlignment="1" applyProtection="1">
      <alignment horizontal="center" vertical="center" wrapText="1"/>
      <protection locked="0"/>
    </xf>
    <xf numFmtId="0" fontId="17" fillId="10" borderId="42" xfId="0" applyFont="1" applyFill="1" applyBorder="1" applyAlignment="1" applyProtection="1">
      <alignment horizontal="center" vertical="center" wrapText="1"/>
      <protection locked="0"/>
    </xf>
    <xf numFmtId="0" fontId="8" fillId="0" borderId="0" xfId="0" applyFont="1" applyAlignment="1" applyProtection="1">
      <alignment horizontal="center"/>
      <protection locked="0"/>
    </xf>
    <xf numFmtId="0" fontId="14" fillId="0" borderId="12"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protection locked="0"/>
    </xf>
    <xf numFmtId="0" fontId="14" fillId="0" borderId="12" xfId="0" applyFont="1" applyBorder="1" applyAlignment="1" applyProtection="1">
      <alignment horizontal="justify" vertical="center" wrapText="1"/>
      <protection locked="0"/>
    </xf>
    <xf numFmtId="0" fontId="0" fillId="0" borderId="0" xfId="0" applyProtection="1">
      <protection locked="0"/>
    </xf>
    <xf numFmtId="0" fontId="0" fillId="0" borderId="12" xfId="0" applyBorder="1" applyProtection="1">
      <protection locked="0"/>
    </xf>
    <xf numFmtId="0" fontId="44" fillId="0" borderId="12" xfId="0" applyFont="1" applyBorder="1" applyAlignment="1">
      <alignment horizontal="center" vertical="center" wrapText="1"/>
    </xf>
    <xf numFmtId="0" fontId="44" fillId="0" borderId="12" xfId="0" applyFont="1" applyBorder="1" applyAlignment="1" applyProtection="1">
      <alignment horizontal="center" vertical="center" wrapText="1"/>
      <protection locked="0"/>
    </xf>
    <xf numFmtId="14" fontId="45" fillId="0" borderId="12" xfId="0" applyNumberFormat="1" applyFont="1" applyBorder="1" applyAlignment="1" applyProtection="1">
      <alignment horizontal="center" vertical="center" wrapText="1"/>
      <protection locked="0"/>
    </xf>
    <xf numFmtId="14" fontId="45" fillId="0" borderId="12" xfId="0" applyNumberFormat="1" applyFont="1" applyBorder="1" applyAlignment="1">
      <alignment horizontal="center" vertical="center" wrapText="1"/>
    </xf>
    <xf numFmtId="0" fontId="10" fillId="15" borderId="14" xfId="0" applyFont="1" applyFill="1" applyBorder="1" applyAlignment="1">
      <alignment horizontal="center" vertical="center" wrapText="1"/>
    </xf>
    <xf numFmtId="0" fontId="29" fillId="0" borderId="0" xfId="2" applyFont="1" applyAlignment="1">
      <alignment horizontal="justify" vertical="center"/>
    </xf>
    <xf numFmtId="0" fontId="47" fillId="0" borderId="0" xfId="2" applyFont="1" applyAlignment="1" applyProtection="1">
      <alignment horizontal="center"/>
      <protection locked="0"/>
    </xf>
    <xf numFmtId="0" fontId="49" fillId="0" borderId="0" xfId="2" applyFont="1" applyAlignment="1">
      <alignment vertical="center" wrapText="1"/>
    </xf>
    <xf numFmtId="0" fontId="50" fillId="0" borderId="0" xfId="2" applyFont="1" applyAlignment="1">
      <alignment horizontal="justify" vertical="center"/>
    </xf>
    <xf numFmtId="0" fontId="49" fillId="0" borderId="0" xfId="2" applyFont="1" applyAlignment="1">
      <alignment horizontal="left" vertical="center" wrapText="1" indent="3"/>
    </xf>
    <xf numFmtId="0" fontId="53" fillId="0" borderId="0" xfId="2" applyFont="1"/>
    <xf numFmtId="0" fontId="53" fillId="0" borderId="0" xfId="2" applyFont="1" applyAlignment="1">
      <alignment vertical="center" wrapText="1"/>
    </xf>
    <xf numFmtId="0" fontId="55" fillId="0" borderId="0" xfId="2" applyFont="1" applyAlignment="1">
      <alignment vertical="top" wrapText="1"/>
    </xf>
    <xf numFmtId="0" fontId="50" fillId="0" borderId="0" xfId="2" applyFont="1" applyAlignment="1">
      <alignment vertical="center" wrapText="1"/>
    </xf>
    <xf numFmtId="0" fontId="56" fillId="0" borderId="0" xfId="2" applyFont="1" applyAlignment="1">
      <alignment vertical="center" wrapText="1"/>
    </xf>
    <xf numFmtId="0" fontId="46" fillId="0" borderId="0" xfId="4" applyAlignment="1">
      <alignment vertical="top"/>
    </xf>
    <xf numFmtId="0" fontId="17" fillId="2" borderId="12"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17" fillId="15" borderId="12" xfId="0" applyFont="1" applyFill="1" applyBorder="1" applyAlignment="1" applyProtection="1">
      <alignment horizontal="center" vertical="center" wrapText="1"/>
      <protection locked="0"/>
    </xf>
    <xf numFmtId="0" fontId="17" fillId="11" borderId="12" xfId="0" applyFont="1" applyFill="1" applyBorder="1" applyAlignment="1" applyProtection="1">
      <alignment horizontal="center" vertical="center"/>
      <protection locked="0"/>
    </xf>
    <xf numFmtId="0" fontId="17" fillId="11" borderId="12"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10" fillId="15" borderId="12" xfId="0" applyFont="1" applyFill="1" applyBorder="1" applyAlignment="1">
      <alignment horizontal="center" vertical="center" wrapText="1"/>
    </xf>
    <xf numFmtId="0" fontId="48" fillId="7" borderId="12" xfId="0" applyFont="1" applyFill="1" applyBorder="1" applyAlignment="1" applyProtection="1">
      <alignment horizontal="center" vertical="center" wrapText="1"/>
      <protection locked="0"/>
    </xf>
    <xf numFmtId="0" fontId="17" fillId="10" borderId="12" xfId="0" applyFont="1" applyFill="1" applyBorder="1" applyAlignment="1" applyProtection="1">
      <alignment horizontal="center" vertical="center" wrapText="1"/>
      <protection locked="0"/>
    </xf>
    <xf numFmtId="0" fontId="10" fillId="15" borderId="12" xfId="0" applyFont="1" applyFill="1" applyBorder="1" applyAlignment="1" applyProtection="1">
      <alignment horizontal="center" vertical="center" wrapText="1"/>
      <protection locked="0"/>
    </xf>
    <xf numFmtId="0" fontId="17" fillId="7" borderId="12" xfId="0"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textRotation="90" wrapText="1"/>
      <protection locked="0"/>
    </xf>
    <xf numFmtId="0" fontId="35" fillId="0" borderId="0" xfId="2" applyFont="1"/>
    <xf numFmtId="0" fontId="55" fillId="0" borderId="0" xfId="2" applyFont="1" applyAlignment="1">
      <alignment vertical="center" wrapText="1"/>
    </xf>
    <xf numFmtId="0" fontId="10" fillId="15" borderId="14" xfId="0" applyFont="1" applyFill="1" applyBorder="1" applyAlignment="1" applyProtection="1">
      <alignment horizontal="center" vertical="center" wrapText="1"/>
      <protection locked="0"/>
    </xf>
    <xf numFmtId="0" fontId="17" fillId="11" borderId="51" xfId="0" applyFont="1" applyFill="1" applyBorder="1" applyAlignment="1" applyProtection="1">
      <alignment horizontal="center" vertical="center"/>
      <protection locked="0"/>
    </xf>
    <xf numFmtId="0" fontId="17" fillId="11" borderId="51" xfId="0" applyFont="1" applyFill="1" applyBorder="1" applyAlignment="1" applyProtection="1">
      <alignment horizontal="center" vertical="center" wrapText="1"/>
      <protection locked="0"/>
    </xf>
    <xf numFmtId="0" fontId="17" fillId="4" borderId="14" xfId="0" applyFont="1" applyFill="1" applyBorder="1" applyAlignment="1" applyProtection="1">
      <alignment horizontal="center" vertical="center" wrapText="1"/>
      <protection locked="0"/>
    </xf>
    <xf numFmtId="0" fontId="17" fillId="4" borderId="30" xfId="0" applyFont="1" applyFill="1" applyBorder="1" applyAlignment="1" applyProtection="1">
      <alignment horizontal="center" vertical="center" wrapText="1"/>
      <protection locked="0"/>
    </xf>
    <xf numFmtId="0" fontId="17" fillId="4" borderId="31" xfId="0"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textRotation="90" wrapText="1"/>
      <protection locked="0"/>
    </xf>
    <xf numFmtId="0" fontId="17" fillId="4" borderId="31" xfId="0" applyFont="1" applyFill="1" applyBorder="1" applyAlignment="1" applyProtection="1">
      <alignment horizontal="center" vertical="center" textRotation="90" wrapText="1"/>
      <protection locked="0"/>
    </xf>
    <xf numFmtId="0" fontId="17" fillId="4" borderId="30" xfId="0" applyFont="1" applyFill="1" applyBorder="1" applyAlignment="1" applyProtection="1">
      <alignment horizontal="center" vertical="center" textRotation="90" wrapText="1"/>
      <protection locked="0"/>
    </xf>
    <xf numFmtId="0" fontId="17" fillId="4" borderId="52" xfId="0" applyFont="1" applyFill="1" applyBorder="1" applyAlignment="1" applyProtection="1">
      <alignment horizontal="center" vertical="center" wrapText="1"/>
      <protection locked="0"/>
    </xf>
    <xf numFmtId="0" fontId="17" fillId="10" borderId="46" xfId="0" applyFont="1" applyFill="1" applyBorder="1" applyAlignment="1" applyProtection="1">
      <alignment horizontal="center" vertical="center" wrapText="1"/>
      <protection locked="0"/>
    </xf>
    <xf numFmtId="0" fontId="17" fillId="10" borderId="14" xfId="0" applyFont="1" applyFill="1" applyBorder="1" applyAlignment="1" applyProtection="1">
      <alignment horizontal="center" vertical="center" wrapText="1"/>
      <protection locked="0"/>
    </xf>
    <xf numFmtId="0" fontId="17" fillId="10" borderId="52" xfId="0" applyFont="1" applyFill="1" applyBorder="1" applyAlignment="1" applyProtection="1">
      <alignment horizontal="center" vertical="center" wrapText="1"/>
      <protection locked="0"/>
    </xf>
    <xf numFmtId="0" fontId="61" fillId="0" borderId="12" xfId="0" applyFont="1" applyBorder="1" applyAlignment="1">
      <alignment horizontal="center" vertical="center" wrapText="1"/>
    </xf>
    <xf numFmtId="0" fontId="62" fillId="0" borderId="17" xfId="0" applyFont="1" applyBorder="1" applyAlignment="1">
      <alignment horizontal="center" vertical="center" wrapText="1"/>
    </xf>
    <xf numFmtId="0" fontId="26" fillId="8" borderId="12" xfId="0" applyFont="1" applyFill="1" applyBorder="1" applyAlignment="1">
      <alignment horizontal="center" vertical="center" wrapText="1"/>
    </xf>
    <xf numFmtId="0" fontId="26" fillId="14" borderId="12" xfId="0" applyFont="1" applyFill="1" applyBorder="1" applyAlignment="1">
      <alignment horizontal="center" vertical="center" wrapText="1"/>
    </xf>
    <xf numFmtId="0" fontId="63" fillId="7" borderId="12" xfId="0" applyFont="1" applyFill="1" applyBorder="1" applyAlignment="1">
      <alignment horizontal="center" vertical="center" wrapText="1"/>
    </xf>
    <xf numFmtId="0" fontId="63" fillId="9" borderId="12" xfId="0" applyFont="1" applyFill="1" applyBorder="1" applyAlignment="1">
      <alignment horizontal="center" vertical="center" wrapText="1"/>
    </xf>
    <xf numFmtId="0" fontId="63" fillId="5" borderId="12" xfId="0" applyFont="1" applyFill="1" applyBorder="1" applyAlignment="1">
      <alignment horizontal="center" vertical="center" wrapText="1"/>
    </xf>
    <xf numFmtId="0" fontId="6" fillId="0" borderId="12" xfId="0" applyFont="1" applyBorder="1" applyAlignment="1">
      <alignment vertical="center" wrapText="1"/>
    </xf>
    <xf numFmtId="0" fontId="38" fillId="0" borderId="12" xfId="0" applyFont="1" applyBorder="1" applyAlignment="1">
      <alignment horizontal="center" vertical="center" wrapText="1"/>
    </xf>
    <xf numFmtId="0" fontId="38" fillId="0" borderId="12" xfId="0" applyFont="1" applyBorder="1" applyAlignment="1">
      <alignment horizontal="justify" vertical="center" wrapText="1"/>
    </xf>
    <xf numFmtId="0" fontId="62" fillId="0" borderId="12" xfId="0" applyFont="1" applyBorder="1" applyAlignment="1">
      <alignment horizontal="center" vertical="center" wrapText="1"/>
    </xf>
    <xf numFmtId="0" fontId="30" fillId="0" borderId="12" xfId="0" applyFont="1" applyBorder="1" applyAlignment="1">
      <alignment horizontal="center" vertical="center" wrapText="1"/>
    </xf>
    <xf numFmtId="0" fontId="43" fillId="8" borderId="12" xfId="0" applyFont="1" applyFill="1" applyBorder="1" applyAlignment="1">
      <alignment horizontal="center" vertical="center" wrapText="1"/>
    </xf>
    <xf numFmtId="0" fontId="43" fillId="14" borderId="12" xfId="0" applyFont="1" applyFill="1" applyBorder="1" applyAlignment="1">
      <alignment horizontal="center" vertical="center" wrapText="1"/>
    </xf>
    <xf numFmtId="0" fontId="43" fillId="7" borderId="12" xfId="0" applyFont="1" applyFill="1" applyBorder="1" applyAlignment="1">
      <alignment horizontal="center" vertical="center" wrapText="1"/>
    </xf>
    <xf numFmtId="0" fontId="43" fillId="9" borderId="12" xfId="0" applyFont="1" applyFill="1" applyBorder="1" applyAlignment="1">
      <alignment horizontal="center" vertical="center" wrapText="1"/>
    </xf>
    <xf numFmtId="0" fontId="43" fillId="5" borderId="12"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12" xfId="0" applyFont="1" applyFill="1" applyBorder="1" applyAlignment="1">
      <alignment horizontal="justify" vertical="top" wrapText="1"/>
    </xf>
    <xf numFmtId="0" fontId="5" fillId="2" borderId="12" xfId="0" applyFont="1" applyFill="1" applyBorder="1" applyAlignment="1">
      <alignment horizontal="center" vertical="center" wrapText="1"/>
    </xf>
    <xf numFmtId="0" fontId="59" fillId="2" borderId="12" xfId="4" applyFont="1" applyFill="1" applyBorder="1" applyAlignment="1">
      <alignment horizontal="left" vertical="center" wrapText="1"/>
    </xf>
    <xf numFmtId="0" fontId="59" fillId="2" borderId="12" xfId="4" applyFont="1" applyFill="1" applyBorder="1" applyAlignment="1">
      <alignment horizontal="left" vertical="top" wrapText="1"/>
    </xf>
    <xf numFmtId="0" fontId="5" fillId="2" borderId="12" xfId="0" applyFont="1" applyFill="1" applyBorder="1" applyAlignment="1" applyProtection="1">
      <alignment horizontal="justify" vertical="top"/>
      <protection locked="0"/>
    </xf>
    <xf numFmtId="0" fontId="5" fillId="2" borderId="12" xfId="0" applyFont="1" applyFill="1" applyBorder="1" applyAlignment="1" applyProtection="1">
      <alignment horizontal="center" vertical="center" wrapText="1"/>
      <protection locked="0"/>
    </xf>
    <xf numFmtId="0" fontId="59" fillId="2" borderId="12" xfId="4" applyFont="1" applyFill="1" applyBorder="1" applyAlignment="1" applyProtection="1">
      <alignment horizontal="justify" vertical="top"/>
      <protection locked="0"/>
    </xf>
    <xf numFmtId="9" fontId="0" fillId="0" borderId="0" xfId="0" applyNumberFormat="1" applyAlignment="1">
      <alignment horizontal="left"/>
    </xf>
    <xf numFmtId="164" fontId="4" fillId="0" borderId="0" xfId="1" applyNumberFormat="1" applyFont="1" applyAlignment="1">
      <alignment horizontal="left"/>
    </xf>
    <xf numFmtId="0" fontId="0" fillId="0" borderId="0" xfId="0" applyAlignment="1">
      <alignment horizontal="left" wrapText="1"/>
    </xf>
    <xf numFmtId="0" fontId="0" fillId="0" borderId="0" xfId="0" applyAlignment="1">
      <alignment horizontal="left"/>
    </xf>
    <xf numFmtId="0" fontId="16" fillId="15" borderId="2" xfId="0" applyFont="1" applyFill="1" applyBorder="1" applyAlignment="1" applyProtection="1">
      <alignment horizontal="center" vertical="center" wrapText="1"/>
      <protection locked="0"/>
    </xf>
    <xf numFmtId="0" fontId="65" fillId="26" borderId="14" xfId="0" applyFont="1" applyFill="1" applyBorder="1" applyAlignment="1">
      <alignment horizontal="center" vertical="center" wrapText="1"/>
    </xf>
    <xf numFmtId="0" fontId="65" fillId="26" borderId="30" xfId="0" applyFont="1" applyFill="1" applyBorder="1" applyAlignment="1">
      <alignment horizontal="center" vertical="center" wrapText="1"/>
    </xf>
    <xf numFmtId="0" fontId="66" fillId="27" borderId="14" xfId="0" applyFont="1" applyFill="1" applyBorder="1" applyAlignment="1">
      <alignment horizontal="center" vertical="center" wrapText="1"/>
    </xf>
    <xf numFmtId="0" fontId="66" fillId="27" borderId="30" xfId="0" applyFont="1" applyFill="1" applyBorder="1" applyAlignment="1">
      <alignment horizontal="center" vertical="center" wrapText="1"/>
    </xf>
    <xf numFmtId="0" fontId="65" fillId="27" borderId="14" xfId="0" applyFont="1" applyFill="1" applyBorder="1" applyAlignment="1">
      <alignment horizontal="center" vertical="center" wrapText="1"/>
    </xf>
    <xf numFmtId="0" fontId="65" fillId="27" borderId="30" xfId="0" applyFont="1" applyFill="1" applyBorder="1" applyAlignment="1">
      <alignment horizontal="center" vertical="center" wrapText="1"/>
    </xf>
    <xf numFmtId="0" fontId="67" fillId="28" borderId="12" xfId="0" applyFont="1" applyFill="1" applyBorder="1" applyAlignment="1">
      <alignment horizontal="center" vertical="center"/>
    </xf>
    <xf numFmtId="0" fontId="33" fillId="19" borderId="9" xfId="2" applyFont="1" applyFill="1" applyBorder="1" applyAlignment="1">
      <alignment horizontal="center" vertical="center" wrapText="1"/>
    </xf>
    <xf numFmtId="0" fontId="33" fillId="19" borderId="10" xfId="2" applyFont="1" applyFill="1" applyBorder="1" applyAlignment="1">
      <alignment horizontal="center" vertical="center" wrapText="1"/>
    </xf>
    <xf numFmtId="0" fontId="29" fillId="0" borderId="0" xfId="2" applyFont="1" applyAlignment="1">
      <alignment horizontal="justify" vertical="top" wrapText="1"/>
    </xf>
    <xf numFmtId="0" fontId="29" fillId="0" borderId="0" xfId="2" applyFont="1" applyAlignment="1">
      <alignment horizontal="justify" wrapText="1"/>
    </xf>
    <xf numFmtId="0" fontId="29" fillId="0" borderId="0" xfId="2" applyFont="1" applyAlignment="1">
      <alignment horizontal="justify"/>
    </xf>
    <xf numFmtId="0" fontId="44" fillId="0" borderId="12" xfId="0" applyFont="1" applyBorder="1" applyAlignment="1">
      <alignment horizontal="center" vertical="center" wrapText="1"/>
    </xf>
    <xf numFmtId="0" fontId="45" fillId="0" borderId="12" xfId="0" applyFont="1" applyBorder="1" applyAlignment="1" applyProtection="1">
      <alignment horizontal="center" vertical="center" wrapText="1"/>
      <protection locked="0"/>
    </xf>
    <xf numFmtId="0" fontId="45" fillId="0" borderId="12" xfId="0" applyFont="1" applyBorder="1" applyAlignment="1">
      <alignment horizontal="center" vertical="center" wrapText="1"/>
    </xf>
    <xf numFmtId="0" fontId="45" fillId="0" borderId="43" xfId="0" applyFont="1" applyBorder="1" applyAlignment="1">
      <alignment horizontal="center" vertical="center" wrapText="1"/>
    </xf>
    <xf numFmtId="0" fontId="45" fillId="0" borderId="44" xfId="0" applyFont="1" applyBorder="1" applyAlignment="1">
      <alignment horizontal="center" vertical="center" wrapText="1"/>
    </xf>
    <xf numFmtId="0" fontId="45" fillId="0" borderId="45" xfId="0" applyFont="1" applyBorder="1" applyAlignment="1">
      <alignment horizontal="center" vertical="center" wrapText="1"/>
    </xf>
    <xf numFmtId="0" fontId="35" fillId="0" borderId="2" xfId="2" applyFont="1" applyBorder="1" applyAlignment="1">
      <alignment horizontal="center" vertical="center" wrapText="1"/>
    </xf>
    <xf numFmtId="0" fontId="29" fillId="0" borderId="0" xfId="2" applyFont="1" applyAlignment="1">
      <alignment horizontal="left" vertical="center" wrapText="1" indent="3"/>
    </xf>
    <xf numFmtId="0" fontId="29" fillId="0" borderId="0" xfId="2" applyFont="1" applyAlignment="1">
      <alignment horizontal="justify" vertical="center" wrapText="1"/>
    </xf>
    <xf numFmtId="0" fontId="35" fillId="0" borderId="0" xfId="2" applyFont="1" applyAlignment="1">
      <alignment horizontal="center" vertical="center" wrapText="1"/>
    </xf>
    <xf numFmtId="0" fontId="29" fillId="0" borderId="0" xfId="2" applyFont="1" applyAlignment="1">
      <alignment horizontal="left" vertical="center" wrapText="1"/>
    </xf>
    <xf numFmtId="0" fontId="29" fillId="0" borderId="0" xfId="2" applyFont="1" applyAlignment="1">
      <alignment horizontal="justify" vertical="center"/>
    </xf>
    <xf numFmtId="0" fontId="48" fillId="24" borderId="43" xfId="0" applyFont="1" applyFill="1" applyBorder="1" applyAlignment="1">
      <alignment horizontal="center" vertical="center"/>
    </xf>
    <xf numFmtId="0" fontId="48" fillId="24" borderId="45" xfId="0" applyFont="1" applyFill="1" applyBorder="1" applyAlignment="1">
      <alignment horizontal="center" vertical="center"/>
    </xf>
    <xf numFmtId="0" fontId="48" fillId="24" borderId="12" xfId="0" applyFont="1" applyFill="1" applyBorder="1" applyAlignment="1">
      <alignment horizontal="center" vertical="center"/>
    </xf>
    <xf numFmtId="0" fontId="56" fillId="0" borderId="0" xfId="2" applyFont="1" applyAlignment="1">
      <alignment horizontal="left" vertical="top" wrapText="1"/>
    </xf>
    <xf numFmtId="0" fontId="54" fillId="0" borderId="0" xfId="2" applyFont="1" applyAlignment="1">
      <alignment horizontal="left" vertical="center" wrapText="1"/>
    </xf>
    <xf numFmtId="0" fontId="51" fillId="0" borderId="47" xfId="0" applyFont="1" applyBorder="1" applyAlignment="1">
      <alignment horizontal="left" vertical="center" wrapText="1"/>
    </xf>
    <xf numFmtId="0" fontId="51" fillId="0" borderId="48" xfId="0" applyFont="1" applyBorder="1" applyAlignment="1">
      <alignment horizontal="left" vertical="center" wrapText="1"/>
    </xf>
    <xf numFmtId="0" fontId="51" fillId="0" borderId="30" xfId="0" applyFont="1" applyBorder="1" applyAlignment="1">
      <alignment horizontal="left" vertical="center" wrapText="1"/>
    </xf>
    <xf numFmtId="0" fontId="51" fillId="0" borderId="31" xfId="0" applyFont="1" applyBorder="1" applyAlignment="1">
      <alignment horizontal="left" vertical="center" wrapText="1"/>
    </xf>
    <xf numFmtId="0" fontId="51" fillId="0" borderId="16" xfId="0" applyFont="1" applyBorder="1" applyAlignment="1">
      <alignment horizontal="left" vertical="center" wrapText="1"/>
    </xf>
    <xf numFmtId="0" fontId="51" fillId="0" borderId="49" xfId="0" applyFont="1" applyBorder="1" applyAlignment="1">
      <alignment horizontal="left" vertical="center" wrapText="1"/>
    </xf>
    <xf numFmtId="0" fontId="51" fillId="0" borderId="12" xfId="0" applyFont="1" applyBorder="1" applyAlignment="1">
      <alignment horizontal="left" vertical="center" wrapText="1"/>
    </xf>
    <xf numFmtId="0" fontId="52" fillId="0" borderId="0" xfId="2" applyFont="1" applyAlignment="1">
      <alignment horizontal="center" vertical="center" wrapText="1"/>
    </xf>
    <xf numFmtId="0" fontId="54" fillId="0" borderId="0" xfId="2" applyFont="1" applyAlignment="1">
      <alignment horizontal="center" wrapText="1"/>
    </xf>
    <xf numFmtId="0" fontId="35" fillId="0" borderId="7" xfId="2" applyFont="1" applyBorder="1" applyAlignment="1">
      <alignment horizontal="center" vertical="top" wrapText="1"/>
    </xf>
    <xf numFmtId="0" fontId="35" fillId="0" borderId="1" xfId="2" applyFont="1" applyBorder="1" applyAlignment="1">
      <alignment horizontal="center" wrapText="1"/>
    </xf>
    <xf numFmtId="0" fontId="35" fillId="0" borderId="4" xfId="2" applyFont="1" applyBorder="1" applyAlignment="1">
      <alignment horizontal="center" wrapText="1"/>
    </xf>
    <xf numFmtId="0" fontId="29" fillId="0" borderId="2" xfId="2" applyFont="1" applyBorder="1" applyAlignment="1">
      <alignment horizontal="justify" vertical="center" wrapText="1"/>
    </xf>
    <xf numFmtId="0" fontId="35" fillId="0" borderId="3" xfId="2" applyFont="1" applyBorder="1" applyAlignment="1">
      <alignment horizontal="center" vertical="top" wrapText="1"/>
    </xf>
    <xf numFmtId="0" fontId="35" fillId="0" borderId="5" xfId="2" applyFont="1" applyBorder="1" applyAlignment="1">
      <alignment horizontal="center" vertical="top" wrapText="1"/>
    </xf>
    <xf numFmtId="0" fontId="29" fillId="0" borderId="0" xfId="2" applyFont="1" applyAlignment="1">
      <alignment horizontal="left" vertical="top" wrapText="1"/>
    </xf>
    <xf numFmtId="0" fontId="30" fillId="0" borderId="0" xfId="0" applyFont="1" applyAlignment="1">
      <alignment horizontal="left" vertical="center" wrapText="1"/>
    </xf>
    <xf numFmtId="0" fontId="29" fillId="0" borderId="0" xfId="2" applyFont="1" applyAlignment="1">
      <alignment vertical="center" wrapText="1"/>
    </xf>
    <xf numFmtId="0" fontId="38" fillId="6" borderId="12" xfId="0" applyFont="1" applyFill="1" applyBorder="1" applyAlignment="1">
      <alignment horizontal="center" vertical="center" wrapText="1"/>
    </xf>
    <xf numFmtId="0" fontId="29" fillId="0" borderId="12" xfId="2" applyFont="1" applyBorder="1" applyAlignment="1">
      <alignment horizontal="center" vertical="center" wrapText="1"/>
    </xf>
    <xf numFmtId="0" fontId="35" fillId="7" borderId="12" xfId="2" applyFont="1" applyFill="1" applyBorder="1" applyAlignment="1">
      <alignment horizontal="center" vertical="center" wrapText="1"/>
    </xf>
    <xf numFmtId="0" fontId="35" fillId="13" borderId="12" xfId="2" applyFont="1" applyFill="1" applyBorder="1" applyAlignment="1">
      <alignment horizontal="center" vertical="center" wrapText="1"/>
    </xf>
    <xf numFmtId="0" fontId="29" fillId="0" borderId="0" xfId="2" applyFont="1" applyAlignment="1">
      <alignment horizontal="center" vertical="center" wrapText="1"/>
    </xf>
    <xf numFmtId="0" fontId="35" fillId="0" borderId="12" xfId="2" applyFont="1" applyBorder="1" applyAlignment="1">
      <alignment horizontal="center" vertical="center" wrapText="1"/>
    </xf>
    <xf numFmtId="0" fontId="35" fillId="5" borderId="12" xfId="2" applyFont="1" applyFill="1" applyBorder="1" applyAlignment="1">
      <alignment horizontal="center" vertical="center" wrapText="1"/>
    </xf>
    <xf numFmtId="0" fontId="29" fillId="0" borderId="7" xfId="2" applyFont="1" applyBorder="1" applyAlignment="1">
      <alignment horizontal="justify" vertical="top" wrapText="1"/>
    </xf>
    <xf numFmtId="0" fontId="35" fillId="0" borderId="6" xfId="2" applyFont="1" applyBorder="1" applyAlignment="1">
      <alignment horizontal="center" wrapText="1"/>
    </xf>
    <xf numFmtId="0" fontId="35" fillId="0" borderId="8" xfId="2" applyFont="1" applyBorder="1" applyAlignment="1">
      <alignment horizontal="center" vertical="top" wrapText="1"/>
    </xf>
    <xf numFmtId="0" fontId="35" fillId="12" borderId="12" xfId="2" applyFont="1" applyFill="1" applyBorder="1" applyAlignment="1">
      <alignment horizontal="center" vertical="center" wrapText="1"/>
    </xf>
    <xf numFmtId="0" fontId="29" fillId="0" borderId="12" xfId="2" applyFont="1" applyBorder="1" applyAlignment="1">
      <alignment horizontal="center" vertical="center"/>
    </xf>
    <xf numFmtId="0" fontId="42" fillId="10" borderId="19" xfId="0" applyFont="1" applyFill="1" applyBorder="1" applyAlignment="1">
      <alignment horizontal="center" vertical="center" wrapText="1"/>
    </xf>
    <xf numFmtId="0" fontId="42" fillId="10" borderId="20" xfId="0" applyFont="1" applyFill="1" applyBorder="1" applyAlignment="1">
      <alignment horizontal="center" vertical="center" wrapText="1"/>
    </xf>
    <xf numFmtId="0" fontId="29" fillId="0" borderId="19" xfId="0" applyFont="1" applyBorder="1" applyAlignment="1">
      <alignment horizontal="justify" vertical="center" wrapText="1"/>
    </xf>
    <xf numFmtId="0" fontId="29" fillId="0" borderId="20" xfId="0" applyFont="1" applyBorder="1" applyAlignment="1">
      <alignment horizontal="justify" vertical="center" wrapText="1"/>
    </xf>
    <xf numFmtId="0" fontId="13" fillId="2" borderId="12" xfId="0"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13" fillId="18" borderId="50" xfId="0" applyFont="1" applyFill="1" applyBorder="1" applyAlignment="1">
      <alignment horizontal="center" vertical="center"/>
    </xf>
    <xf numFmtId="0" fontId="13" fillId="18" borderId="14" xfId="0" applyFont="1" applyFill="1" applyBorder="1" applyAlignment="1">
      <alignment horizontal="center" vertical="center"/>
    </xf>
    <xf numFmtId="0" fontId="13" fillId="18" borderId="13" xfId="0" applyFont="1" applyFill="1" applyBorder="1" applyAlignment="1">
      <alignment horizontal="center" vertical="center"/>
    </xf>
    <xf numFmtId="0" fontId="44" fillId="0" borderId="12" xfId="0" applyFont="1" applyBorder="1" applyAlignment="1" applyProtection="1">
      <alignment horizontal="center" vertical="center" wrapText="1"/>
      <protection locked="0"/>
    </xf>
    <xf numFmtId="0" fontId="19" fillId="19" borderId="9" xfId="2" applyFont="1" applyFill="1" applyBorder="1" applyAlignment="1" applyProtection="1">
      <alignment horizontal="center" vertical="center" wrapText="1"/>
      <protection locked="0"/>
    </xf>
    <xf numFmtId="0" fontId="19" fillId="19" borderId="10" xfId="2" applyFont="1" applyFill="1" applyBorder="1" applyAlignment="1" applyProtection="1">
      <alignment horizontal="center" vertical="center" wrapText="1"/>
      <protection locked="0"/>
    </xf>
    <xf numFmtId="0" fontId="19" fillId="19" borderId="11" xfId="2" applyFont="1" applyFill="1" applyBorder="1" applyAlignment="1" applyProtection="1">
      <alignment horizontal="center" vertical="center" wrapText="1"/>
      <protection locked="0"/>
    </xf>
    <xf numFmtId="1" fontId="14" fillId="0" borderId="12" xfId="0" applyNumberFormat="1" applyFont="1" applyBorder="1" applyAlignment="1" applyProtection="1">
      <alignment horizontal="center" vertical="center" wrapText="1"/>
      <protection locked="0"/>
    </xf>
    <xf numFmtId="1" fontId="15" fillId="18" borderId="12" xfId="0" applyNumberFormat="1" applyFont="1" applyFill="1" applyBorder="1" applyAlignment="1">
      <alignment horizontal="center" vertical="center" wrapText="1"/>
    </xf>
    <xf numFmtId="0" fontId="14" fillId="2" borderId="12" xfId="0" applyFont="1" applyFill="1" applyBorder="1" applyAlignment="1">
      <alignment horizontal="center" vertical="center" wrapText="1"/>
    </xf>
    <xf numFmtId="0" fontId="57" fillId="23" borderId="12" xfId="0" applyFont="1" applyFill="1" applyBorder="1" applyAlignment="1">
      <alignment horizontal="center" vertical="center" wrapText="1"/>
    </xf>
    <xf numFmtId="0" fontId="14" fillId="22" borderId="12"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4" fillId="22" borderId="12" xfId="3" applyNumberFormat="1" applyFont="1" applyFill="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13" fillId="2" borderId="12" xfId="0" applyFont="1" applyFill="1" applyBorder="1" applyAlignment="1" applyProtection="1">
      <alignment horizontal="center" vertical="center"/>
      <protection locked="0"/>
    </xf>
    <xf numFmtId="0" fontId="13" fillId="23" borderId="12" xfId="0" applyFont="1" applyFill="1" applyBorder="1" applyAlignment="1" applyProtection="1">
      <alignment horizontal="center" vertical="center" wrapText="1"/>
      <protection locked="0"/>
    </xf>
    <xf numFmtId="0" fontId="14" fillId="0" borderId="50"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1" fontId="14" fillId="0" borderId="12" xfId="0" applyNumberFormat="1" applyFont="1" applyBorder="1" applyAlignment="1">
      <alignment horizontal="center" vertical="center" wrapText="1"/>
    </xf>
    <xf numFmtId="0" fontId="14" fillId="0" borderId="12" xfId="0" applyFont="1" applyBorder="1" applyAlignment="1" applyProtection="1">
      <alignment horizontal="center" vertical="center" wrapText="1"/>
      <protection locked="0"/>
    </xf>
    <xf numFmtId="0" fontId="13" fillId="0" borderId="12" xfId="0" applyFont="1" applyBorder="1" applyAlignment="1">
      <alignment horizontal="center" vertical="center"/>
    </xf>
    <xf numFmtId="0" fontId="13" fillId="0" borderId="12" xfId="0" applyFont="1" applyBorder="1" applyAlignment="1">
      <alignment horizontal="center" vertical="center" wrapText="1"/>
    </xf>
    <xf numFmtId="1" fontId="15" fillId="18" borderId="50" xfId="0" applyNumberFormat="1" applyFont="1" applyFill="1" applyBorder="1" applyAlignment="1">
      <alignment horizontal="center" vertical="center" wrapText="1"/>
    </xf>
    <xf numFmtId="1" fontId="15" fillId="18" borderId="14" xfId="0" applyNumberFormat="1" applyFont="1" applyFill="1" applyBorder="1" applyAlignment="1">
      <alignment horizontal="center" vertical="center" wrapText="1"/>
    </xf>
    <xf numFmtId="1" fontId="15" fillId="18" borderId="13" xfId="0" applyNumberFormat="1" applyFont="1" applyFill="1" applyBorder="1" applyAlignment="1">
      <alignment horizontal="center" vertical="center" wrapText="1"/>
    </xf>
    <xf numFmtId="0" fontId="13" fillId="18" borderId="50" xfId="0" applyFont="1" applyFill="1" applyBorder="1" applyAlignment="1">
      <alignment horizontal="center" vertical="center" wrapText="1"/>
    </xf>
    <xf numFmtId="0" fontId="13" fillId="18" borderId="14" xfId="0" applyFont="1" applyFill="1" applyBorder="1" applyAlignment="1">
      <alignment horizontal="center" vertical="center" wrapText="1"/>
    </xf>
    <xf numFmtId="0" fontId="13" fillId="18" borderId="13" xfId="0" applyFont="1" applyFill="1" applyBorder="1" applyAlignment="1">
      <alignment horizontal="center" vertical="center" wrapText="1"/>
    </xf>
    <xf numFmtId="0" fontId="17" fillId="3" borderId="1" xfId="0" applyFont="1" applyFill="1" applyBorder="1" applyAlignment="1" applyProtection="1">
      <alignment horizontal="center" vertical="center" wrapText="1"/>
      <protection locked="0"/>
    </xf>
    <xf numFmtId="0" fontId="17" fillId="3" borderId="34"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16" fillId="15" borderId="12" xfId="0" applyFont="1" applyFill="1" applyBorder="1" applyAlignment="1" applyProtection="1">
      <alignment horizontal="center" vertical="center" wrapText="1"/>
      <protection locked="0"/>
    </xf>
    <xf numFmtId="0" fontId="16" fillId="11" borderId="12" xfId="0" applyFont="1" applyFill="1" applyBorder="1" applyAlignment="1" applyProtection="1">
      <alignment horizontal="center" vertical="center" wrapText="1"/>
      <protection locked="0"/>
    </xf>
    <xf numFmtId="0" fontId="14" fillId="23" borderId="50" xfId="0" applyFont="1" applyFill="1" applyBorder="1" applyAlignment="1" applyProtection="1">
      <alignment horizontal="center" vertical="center" wrapText="1"/>
      <protection locked="0"/>
    </xf>
    <xf numFmtId="0" fontId="14" fillId="23" borderId="14" xfId="0" applyFont="1" applyFill="1" applyBorder="1" applyAlignment="1" applyProtection="1">
      <alignment horizontal="center" vertical="center" wrapText="1"/>
      <protection locked="0"/>
    </xf>
    <xf numFmtId="0" fontId="14" fillId="23" borderId="13" xfId="0" applyFont="1" applyFill="1" applyBorder="1" applyAlignment="1" applyProtection="1">
      <alignment horizontal="center" vertical="center" wrapText="1"/>
      <protection locked="0"/>
    </xf>
    <xf numFmtId="0" fontId="14" fillId="23" borderId="50" xfId="0" applyFont="1" applyFill="1" applyBorder="1" applyAlignment="1" applyProtection="1">
      <alignment horizontal="center" vertical="top" wrapText="1"/>
      <protection locked="0"/>
    </xf>
    <xf numFmtId="0" fontId="14" fillId="23" borderId="14" xfId="0" applyFont="1" applyFill="1" applyBorder="1" applyAlignment="1" applyProtection="1">
      <alignment horizontal="center" vertical="top" wrapText="1"/>
      <protection locked="0"/>
    </xf>
    <xf numFmtId="0" fontId="14" fillId="23" borderId="13" xfId="0" applyFont="1" applyFill="1" applyBorder="1" applyAlignment="1" applyProtection="1">
      <alignment horizontal="center" vertical="top" wrapText="1"/>
      <protection locked="0"/>
    </xf>
    <xf numFmtId="0" fontId="16" fillId="10" borderId="12" xfId="0" applyFont="1" applyFill="1" applyBorder="1" applyAlignment="1" applyProtection="1">
      <alignment horizontal="center" vertical="center" wrapText="1"/>
      <protection locked="0"/>
    </xf>
    <xf numFmtId="0" fontId="17" fillId="4" borderId="33" xfId="0" applyFont="1" applyFill="1" applyBorder="1" applyAlignment="1" applyProtection="1">
      <alignment horizontal="center" vertical="center" wrapText="1"/>
      <protection locked="0"/>
    </xf>
    <xf numFmtId="0" fontId="17" fillId="4" borderId="34" xfId="0" applyFont="1" applyFill="1" applyBorder="1" applyAlignment="1" applyProtection="1">
      <alignment horizontal="center" vertical="center" wrapText="1"/>
      <protection locked="0"/>
    </xf>
    <xf numFmtId="0" fontId="17" fillId="4" borderId="32" xfId="0" applyFont="1" applyFill="1" applyBorder="1" applyAlignment="1" applyProtection="1">
      <alignment horizontal="center" vertical="center" wrapText="1"/>
      <protection locked="0"/>
    </xf>
    <xf numFmtId="0" fontId="16" fillId="10" borderId="1" xfId="0" applyFont="1" applyFill="1" applyBorder="1" applyAlignment="1" applyProtection="1">
      <alignment horizontal="center" vertical="center" wrapText="1"/>
      <protection locked="0"/>
    </xf>
    <xf numFmtId="0" fontId="16" fillId="10" borderId="2" xfId="0" applyFont="1" applyFill="1" applyBorder="1" applyAlignment="1" applyProtection="1">
      <alignment horizontal="center" vertical="center" wrapText="1"/>
      <protection locked="0"/>
    </xf>
    <xf numFmtId="0" fontId="16" fillId="10" borderId="4" xfId="0" applyFont="1" applyFill="1" applyBorder="1" applyAlignment="1" applyProtection="1">
      <alignment horizontal="center" vertical="center" wrapText="1"/>
      <protection locked="0"/>
    </xf>
    <xf numFmtId="0" fontId="16" fillId="10" borderId="0" xfId="0" applyFont="1" applyFill="1" applyAlignment="1" applyProtection="1">
      <alignment horizontal="center" vertical="center" wrapText="1"/>
      <protection locked="0"/>
    </xf>
    <xf numFmtId="0" fontId="20" fillId="3" borderId="10" xfId="0" applyFont="1" applyFill="1" applyBorder="1" applyAlignment="1" applyProtection="1">
      <alignment horizontal="center" vertical="center" wrapText="1"/>
      <protection locked="0"/>
    </xf>
    <xf numFmtId="0" fontId="16" fillId="11" borderId="6" xfId="0" applyFont="1" applyFill="1" applyBorder="1" applyAlignment="1" applyProtection="1">
      <alignment horizontal="center" vertical="center" wrapText="1"/>
      <protection locked="0"/>
    </xf>
    <xf numFmtId="0" fontId="16" fillId="11" borderId="7" xfId="0" applyFont="1" applyFill="1" applyBorder="1" applyAlignment="1" applyProtection="1">
      <alignment horizontal="center" vertical="center" wrapText="1"/>
      <protection locked="0"/>
    </xf>
    <xf numFmtId="0" fontId="16" fillId="4" borderId="9" xfId="0" applyFont="1" applyFill="1" applyBorder="1" applyAlignment="1" applyProtection="1">
      <alignment horizontal="center" vertical="center" wrapText="1"/>
      <protection locked="0"/>
    </xf>
    <xf numFmtId="0" fontId="16" fillId="4" borderId="10" xfId="0" applyFont="1" applyFill="1" applyBorder="1" applyAlignment="1" applyProtection="1">
      <alignment horizontal="center" vertical="center" wrapText="1"/>
      <protection locked="0"/>
    </xf>
    <xf numFmtId="0" fontId="16" fillId="4" borderId="11" xfId="0" applyFont="1" applyFill="1" applyBorder="1" applyAlignment="1" applyProtection="1">
      <alignment horizontal="center" vertical="center" wrapText="1"/>
      <protection locked="0"/>
    </xf>
    <xf numFmtId="0" fontId="16" fillId="15" borderId="2" xfId="0" applyFont="1" applyFill="1" applyBorder="1" applyAlignment="1" applyProtection="1">
      <alignment horizontal="center" vertical="center" wrapText="1"/>
      <protection locked="0"/>
    </xf>
    <xf numFmtId="0" fontId="16" fillId="15" borderId="34" xfId="0" applyFont="1" applyFill="1" applyBorder="1" applyAlignment="1" applyProtection="1">
      <alignment horizontal="center" vertical="center" wrapText="1"/>
      <protection locked="0"/>
    </xf>
    <xf numFmtId="0" fontId="16" fillId="15" borderId="7" xfId="0" applyFont="1" applyFill="1" applyBorder="1" applyAlignment="1" applyProtection="1">
      <alignment horizontal="center" vertical="center" wrapText="1"/>
      <protection locked="0"/>
    </xf>
    <xf numFmtId="0" fontId="16" fillId="15" borderId="40"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4" borderId="2" xfId="0" applyFont="1" applyFill="1" applyBorder="1" applyAlignment="1" applyProtection="1">
      <alignment horizontal="center" vertical="center" wrapText="1"/>
      <protection locked="0"/>
    </xf>
    <xf numFmtId="0" fontId="16" fillId="4" borderId="3"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0" fontId="16" fillId="4" borderId="0" xfId="0" applyFont="1" applyFill="1" applyAlignment="1" applyProtection="1">
      <alignment horizontal="center" vertical="center" wrapText="1"/>
      <protection locked="0"/>
    </xf>
    <xf numFmtId="0" fontId="16" fillId="4" borderId="5" xfId="0" applyFont="1" applyFill="1" applyBorder="1" applyAlignment="1" applyProtection="1">
      <alignment horizontal="center" vertical="center" wrapText="1"/>
      <protection locked="0"/>
    </xf>
    <xf numFmtId="0" fontId="17" fillId="11" borderId="1" xfId="0" applyFont="1" applyFill="1" applyBorder="1" applyAlignment="1" applyProtection="1">
      <alignment horizontal="center" vertical="center" wrapText="1"/>
      <protection locked="0"/>
    </xf>
    <xf numFmtId="0" fontId="17" fillId="11" borderId="3" xfId="0" applyFont="1" applyFill="1" applyBorder="1" applyAlignment="1" applyProtection="1">
      <alignment horizontal="center" vertical="center" wrapText="1"/>
      <protection locked="0"/>
    </xf>
    <xf numFmtId="0" fontId="50" fillId="2" borderId="0" xfId="0" applyFont="1" applyFill="1" applyAlignment="1">
      <alignment horizontal="center" vertical="center" wrapText="1"/>
    </xf>
    <xf numFmtId="0" fontId="58" fillId="2" borderId="0" xfId="0" applyFont="1" applyFill="1" applyAlignment="1">
      <alignment horizontal="left" vertical="top"/>
    </xf>
    <xf numFmtId="0" fontId="50" fillId="25" borderId="0" xfId="0" applyFont="1" applyFill="1" applyAlignment="1">
      <alignment horizontal="center" vertical="center" wrapText="1"/>
    </xf>
    <xf numFmtId="0" fontId="10" fillId="20" borderId="0" xfId="0" applyFont="1" applyFill="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2" fillId="16" borderId="12" xfId="0" applyFont="1" applyFill="1" applyBorder="1" applyAlignment="1">
      <alignment horizontal="center" vertical="center" wrapText="1"/>
    </xf>
    <xf numFmtId="0" fontId="2" fillId="0" borderId="0" xfId="0" applyFont="1" applyAlignment="1">
      <alignment horizontal="center"/>
    </xf>
    <xf numFmtId="0" fontId="17" fillId="3" borderId="16"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15" borderId="30" xfId="0" applyFont="1" applyFill="1" applyBorder="1" applyAlignment="1">
      <alignment horizontal="center" vertical="center" wrapText="1"/>
    </xf>
    <xf numFmtId="0" fontId="17" fillId="15" borderId="0" xfId="0" applyFont="1" applyFill="1" applyAlignment="1">
      <alignment horizontal="center" vertical="center" wrapText="1"/>
    </xf>
    <xf numFmtId="0" fontId="25"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60" fillId="0" borderId="30" xfId="0" applyFont="1" applyBorder="1" applyAlignment="1">
      <alignment horizontal="center" vertical="center"/>
    </xf>
    <xf numFmtId="0" fontId="60" fillId="0" borderId="0" xfId="0" applyFont="1" applyAlignment="1">
      <alignment horizontal="center" vertical="center"/>
    </xf>
    <xf numFmtId="0" fontId="29" fillId="0" borderId="0" xfId="2" applyFont="1" applyFill="1" applyAlignment="1">
      <alignment horizontal="center"/>
    </xf>
    <xf numFmtId="0" fontId="29" fillId="0" borderId="0" xfId="2" applyFont="1" applyFill="1"/>
    <xf numFmtId="14" fontId="45" fillId="0" borderId="12" xfId="0" applyNumberFormat="1" applyFont="1" applyFill="1" applyBorder="1" applyAlignment="1">
      <alignment horizontal="center" vertical="center" wrapText="1"/>
    </xf>
    <xf numFmtId="0" fontId="45" fillId="0" borderId="12" xfId="0" applyFont="1" applyFill="1" applyBorder="1" applyAlignment="1">
      <alignment horizontal="center" vertical="center" wrapText="1"/>
    </xf>
  </cellXfs>
  <cellStyles count="6">
    <cellStyle name="Hipervínculo" xfId="4" builtinId="8"/>
    <cellStyle name="Millares" xfId="3" builtinId="3"/>
    <cellStyle name="Millares 2" xfId="5" xr:uid="{BEBF3600-6C9D-48BE-824D-E6F3ABD480AC}"/>
    <cellStyle name="Normal" xfId="0" builtinId="0"/>
    <cellStyle name="Normal 2" xfId="2" xr:uid="{A6C8FC94-654B-4675-98BA-B9F784F15262}"/>
    <cellStyle name="Porcentaje" xfId="1" builtinId="5"/>
  </cellStyles>
  <dxfs count="93">
    <dxf>
      <font>
        <b/>
        <i val="0"/>
      </font>
      <fill>
        <patternFill>
          <bgColor rgb="FFC00000"/>
        </patternFill>
      </fill>
    </dxf>
    <dxf>
      <font>
        <b/>
        <i val="0"/>
      </font>
      <fill>
        <patternFill>
          <bgColor rgb="FF92D050"/>
        </patternFill>
      </fill>
    </dxf>
    <dxf>
      <font>
        <b/>
        <i val="0"/>
      </font>
      <fill>
        <patternFill>
          <bgColor rgb="FFFFCE33"/>
        </patternFill>
      </fill>
    </dxf>
    <dxf>
      <font>
        <b/>
        <i val="0"/>
      </font>
      <fill>
        <patternFill>
          <bgColor rgb="FFFF9900"/>
        </patternFill>
      </fill>
    </dxf>
    <dxf>
      <font>
        <b/>
        <i val="0"/>
      </font>
      <fill>
        <patternFill>
          <bgColor rgb="FF92D050"/>
        </patternFill>
      </fill>
    </dxf>
    <dxf>
      <font>
        <b/>
        <i val="0"/>
      </font>
      <fill>
        <patternFill>
          <bgColor rgb="FFFFCE33"/>
        </patternFill>
      </fill>
    </dxf>
    <dxf>
      <font>
        <b/>
        <i val="0"/>
      </font>
      <fill>
        <patternFill>
          <bgColor rgb="FFFF9900"/>
        </patternFill>
      </fill>
    </dxf>
    <dxf>
      <font>
        <b/>
        <i val="0"/>
      </font>
      <fill>
        <patternFill>
          <bgColor rgb="FFC0000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FF9900"/>
        </patternFill>
      </fill>
    </dxf>
    <dxf>
      <font>
        <b/>
        <i val="0"/>
      </font>
      <fill>
        <patternFill>
          <bgColor rgb="FFC00000"/>
        </patternFill>
      </fill>
    </dxf>
    <dxf>
      <font>
        <b/>
        <i val="0"/>
      </font>
      <fill>
        <patternFill>
          <bgColor rgb="FFFFFF00"/>
        </patternFill>
      </fill>
    </dxf>
    <dxf>
      <font>
        <b/>
        <i val="0"/>
      </font>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b/>
        <i val="0"/>
      </font>
      <fill>
        <patternFill>
          <bgColor rgb="FFFFFF00"/>
        </patternFill>
      </fill>
    </dxf>
    <dxf>
      <font>
        <b/>
        <i val="0"/>
      </font>
      <fill>
        <patternFill>
          <bgColor rgb="FFC00000"/>
        </patternFill>
      </fill>
    </dxf>
    <dxf>
      <font>
        <b/>
        <i val="0"/>
      </font>
      <fill>
        <patternFill>
          <bgColor rgb="FFFF99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font>
      <fill>
        <patternFill>
          <bgColor rgb="FFFFFF00"/>
        </patternFill>
      </fill>
    </dxf>
    <dxf>
      <font>
        <b/>
        <i val="0"/>
      </font>
      <fill>
        <patternFill>
          <bgColor rgb="FFFF9900"/>
        </patternFill>
      </fill>
    </dxf>
    <dxf>
      <font>
        <b/>
        <i val="0"/>
      </font>
      <fill>
        <patternFill>
          <bgColor rgb="FFC00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00B050"/>
        </patternFill>
      </fill>
    </dxf>
    <dxf>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0000"/>
      <color rgb="FF00B008"/>
      <color rgb="FFF5F9FD"/>
      <color rgb="FFE7F1F9"/>
      <color rgb="FFF1F7ED"/>
      <color rgb="FFF4F9F1"/>
      <color rgb="FF006005"/>
      <color rgb="FF92D050"/>
      <color rgb="FFFFC000"/>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BD99115-24FD-4B20-A7D3-A04A73DB78CD}" type="doc">
      <dgm:prSet loTypeId="urn:microsoft.com/office/officeart/2005/8/layout/process1" loCatId="process" qsTypeId="urn:microsoft.com/office/officeart/2005/8/quickstyle/simple5" qsCatId="simple" csTypeId="urn:microsoft.com/office/officeart/2005/8/colors/accent0_3" csCatId="mainScheme" phldr="1"/>
      <dgm:spPr/>
    </dgm:pt>
    <dgm:pt modelId="{FEBC9D55-3D59-4DE9-97F1-3B19F60F7925}">
      <dgm:prSet phldrT="[Texto]"/>
      <dgm:spPr/>
      <dgm:t>
        <a:bodyPr/>
        <a:lstStyle/>
        <a:p>
          <a:r>
            <a:rPr lang="es-CO" b="1"/>
            <a:t>Control 1: </a:t>
          </a:r>
          <a:r>
            <a:rPr lang="es-CO"/>
            <a:t>% Tipo + %Implementación + %Documentación + %Evidencia</a:t>
          </a:r>
        </a:p>
      </dgm:t>
    </dgm:pt>
    <dgm:pt modelId="{6C267257-9D8B-4F73-A953-5416D2BEC997}" type="parTrans" cxnId="{FB3CB81A-3D3E-4FCF-A82E-1DEDE2A9A877}">
      <dgm:prSet/>
      <dgm:spPr/>
      <dgm:t>
        <a:bodyPr/>
        <a:lstStyle/>
        <a:p>
          <a:endParaRPr lang="es-CO"/>
        </a:p>
      </dgm:t>
    </dgm:pt>
    <dgm:pt modelId="{79D1EF35-23A0-4415-8F70-026E8C17FD74}" type="sibTrans" cxnId="{FB3CB81A-3D3E-4FCF-A82E-1DEDE2A9A877}">
      <dgm:prSet/>
      <dgm:spPr/>
      <dgm:t>
        <a:bodyPr/>
        <a:lstStyle/>
        <a:p>
          <a:endParaRPr lang="es-CO"/>
        </a:p>
      </dgm:t>
    </dgm:pt>
    <dgm:pt modelId="{4B738882-5F43-4426-A67B-DF55869589B8}">
      <dgm:prSet phldrT="[Texto]"/>
      <dgm:spPr/>
      <dgm:t>
        <a:bodyPr/>
        <a:lstStyle/>
        <a:p>
          <a:r>
            <a:rPr lang="es-CO"/>
            <a:t>Resultado X Probabilidad o Impacto según corresponda</a:t>
          </a:r>
        </a:p>
      </dgm:t>
    </dgm:pt>
    <dgm:pt modelId="{1DF693BA-D27C-42F0-B1AC-DA71778C36FD}" type="parTrans" cxnId="{91A93542-EB6C-49EE-984C-EF96986A120D}">
      <dgm:prSet/>
      <dgm:spPr/>
      <dgm:t>
        <a:bodyPr/>
        <a:lstStyle/>
        <a:p>
          <a:endParaRPr lang="es-CO"/>
        </a:p>
      </dgm:t>
    </dgm:pt>
    <dgm:pt modelId="{77B588AF-0052-4BF0-90AA-6B1BDB048509}" type="sibTrans" cxnId="{91A93542-EB6C-49EE-984C-EF96986A120D}">
      <dgm:prSet/>
      <dgm:spPr/>
      <dgm:t>
        <a:bodyPr/>
        <a:lstStyle/>
        <a:p>
          <a:endParaRPr lang="es-CO"/>
        </a:p>
      </dgm:t>
    </dgm:pt>
    <dgm:pt modelId="{35750692-3CA6-4F83-ACB0-96D51E131586}">
      <dgm:prSet phldrT="[Texto]"/>
      <dgm:spPr/>
      <dgm:t>
        <a:bodyPr/>
        <a:lstStyle/>
        <a:p>
          <a:r>
            <a:rPr lang="es-CO" b="1"/>
            <a:t>Control 2: </a:t>
          </a:r>
          <a:r>
            <a:rPr lang="es-CO"/>
            <a:t>% Tipo + %Implementación + %Documentación + %Evidencia</a:t>
          </a:r>
        </a:p>
      </dgm:t>
    </dgm:pt>
    <dgm:pt modelId="{FA2628D4-2374-42D6-91A0-FE27C5B2AF04}" type="parTrans" cxnId="{033D6FA2-99FE-46CE-99A2-0E1C0F78411F}">
      <dgm:prSet/>
      <dgm:spPr/>
      <dgm:t>
        <a:bodyPr/>
        <a:lstStyle/>
        <a:p>
          <a:endParaRPr lang="es-CO"/>
        </a:p>
      </dgm:t>
    </dgm:pt>
    <dgm:pt modelId="{35FBC17E-8AB1-45F1-9FEA-FBE8B71856D7}" type="sibTrans" cxnId="{033D6FA2-99FE-46CE-99A2-0E1C0F78411F}">
      <dgm:prSet/>
      <dgm:spPr/>
      <dgm:t>
        <a:bodyPr/>
        <a:lstStyle/>
        <a:p>
          <a:endParaRPr lang="es-CO"/>
        </a:p>
      </dgm:t>
    </dgm:pt>
    <dgm:pt modelId="{91DF5AEB-27F9-4173-A014-13F1B173EA3F}">
      <dgm:prSet/>
      <dgm:spPr/>
      <dgm:t>
        <a:bodyPr/>
        <a:lstStyle/>
        <a:p>
          <a:r>
            <a:rPr lang="es-CO" b="1"/>
            <a:t>Resultado de Impacto o Probabilidad Residual</a:t>
          </a:r>
        </a:p>
      </dgm:t>
    </dgm:pt>
    <dgm:pt modelId="{ADD6BA2E-C3C8-4977-A2FE-C924CD7FB14A}" type="parTrans" cxnId="{96BD1280-C10F-4C96-B6FD-8D9F7867E01A}">
      <dgm:prSet/>
      <dgm:spPr/>
      <dgm:t>
        <a:bodyPr/>
        <a:lstStyle/>
        <a:p>
          <a:endParaRPr lang="es-CO"/>
        </a:p>
      </dgm:t>
    </dgm:pt>
    <dgm:pt modelId="{1928781E-E53C-4620-AFCF-441AF728E3CA}" type="sibTrans" cxnId="{96BD1280-C10F-4C96-B6FD-8D9F7867E01A}">
      <dgm:prSet/>
      <dgm:spPr/>
      <dgm:t>
        <a:bodyPr/>
        <a:lstStyle/>
        <a:p>
          <a:endParaRPr lang="es-CO"/>
        </a:p>
      </dgm:t>
    </dgm:pt>
    <dgm:pt modelId="{F3367FAD-BCAA-4C40-826A-3E8B7819F559}" type="pres">
      <dgm:prSet presAssocID="{6BD99115-24FD-4B20-A7D3-A04A73DB78CD}" presName="Name0" presStyleCnt="0">
        <dgm:presLayoutVars>
          <dgm:dir/>
          <dgm:resizeHandles val="exact"/>
        </dgm:presLayoutVars>
      </dgm:prSet>
      <dgm:spPr/>
    </dgm:pt>
    <dgm:pt modelId="{E735CB92-1DFB-4E9B-82CE-787058580A2D}" type="pres">
      <dgm:prSet presAssocID="{FEBC9D55-3D59-4DE9-97F1-3B19F60F7925}" presName="node" presStyleLbl="node1" presStyleIdx="0" presStyleCnt="4">
        <dgm:presLayoutVars>
          <dgm:bulletEnabled val="1"/>
        </dgm:presLayoutVars>
      </dgm:prSet>
      <dgm:spPr/>
    </dgm:pt>
    <dgm:pt modelId="{AA3C9FA1-1915-4A64-A0C7-E6049991E103}" type="pres">
      <dgm:prSet presAssocID="{79D1EF35-23A0-4415-8F70-026E8C17FD74}" presName="sibTrans" presStyleLbl="sibTrans2D1" presStyleIdx="0" presStyleCnt="3"/>
      <dgm:spPr/>
    </dgm:pt>
    <dgm:pt modelId="{5307D5AE-E846-4D91-A4E2-A6952237BD4C}" type="pres">
      <dgm:prSet presAssocID="{79D1EF35-23A0-4415-8F70-026E8C17FD74}" presName="connectorText" presStyleLbl="sibTrans2D1" presStyleIdx="0" presStyleCnt="3"/>
      <dgm:spPr/>
    </dgm:pt>
    <dgm:pt modelId="{9C23AA18-B0E6-46F1-8A3F-F54A70CA8484}" type="pres">
      <dgm:prSet presAssocID="{4B738882-5F43-4426-A67B-DF55869589B8}" presName="node" presStyleLbl="node1" presStyleIdx="1" presStyleCnt="4">
        <dgm:presLayoutVars>
          <dgm:bulletEnabled val="1"/>
        </dgm:presLayoutVars>
      </dgm:prSet>
      <dgm:spPr/>
    </dgm:pt>
    <dgm:pt modelId="{AA330850-455C-45B0-9292-29FDE3E5F34D}" type="pres">
      <dgm:prSet presAssocID="{77B588AF-0052-4BF0-90AA-6B1BDB048509}" presName="sibTrans" presStyleLbl="sibTrans2D1" presStyleIdx="1" presStyleCnt="3"/>
      <dgm:spPr/>
    </dgm:pt>
    <dgm:pt modelId="{D2712593-9226-4E4C-A655-4AC2236799EF}" type="pres">
      <dgm:prSet presAssocID="{77B588AF-0052-4BF0-90AA-6B1BDB048509}" presName="connectorText" presStyleLbl="sibTrans2D1" presStyleIdx="1" presStyleCnt="3"/>
      <dgm:spPr/>
    </dgm:pt>
    <dgm:pt modelId="{F72E517E-F3D9-4E0B-9CB7-96063A5026A4}" type="pres">
      <dgm:prSet presAssocID="{35750692-3CA6-4F83-ACB0-96D51E131586}" presName="node" presStyleLbl="node1" presStyleIdx="2" presStyleCnt="4">
        <dgm:presLayoutVars>
          <dgm:bulletEnabled val="1"/>
        </dgm:presLayoutVars>
      </dgm:prSet>
      <dgm:spPr/>
    </dgm:pt>
    <dgm:pt modelId="{E2BA6619-0C88-4F2D-8B2C-D088C8DC455B}" type="pres">
      <dgm:prSet presAssocID="{35FBC17E-8AB1-45F1-9FEA-FBE8B71856D7}" presName="sibTrans" presStyleLbl="sibTrans2D1" presStyleIdx="2" presStyleCnt="3"/>
      <dgm:spPr/>
    </dgm:pt>
    <dgm:pt modelId="{4F53C006-048F-4F81-BE7C-7C0554A57558}" type="pres">
      <dgm:prSet presAssocID="{35FBC17E-8AB1-45F1-9FEA-FBE8B71856D7}" presName="connectorText" presStyleLbl="sibTrans2D1" presStyleIdx="2" presStyleCnt="3"/>
      <dgm:spPr/>
    </dgm:pt>
    <dgm:pt modelId="{469AE1A6-CFFC-40A6-972D-6FAFF19D255F}" type="pres">
      <dgm:prSet presAssocID="{91DF5AEB-27F9-4173-A014-13F1B173EA3F}" presName="node" presStyleLbl="node1" presStyleIdx="3" presStyleCnt="4">
        <dgm:presLayoutVars>
          <dgm:bulletEnabled val="1"/>
        </dgm:presLayoutVars>
      </dgm:prSet>
      <dgm:spPr/>
    </dgm:pt>
  </dgm:ptLst>
  <dgm:cxnLst>
    <dgm:cxn modelId="{E76CBE02-0599-477B-A3FF-83891041CF80}" type="presOf" srcId="{77B588AF-0052-4BF0-90AA-6B1BDB048509}" destId="{AA330850-455C-45B0-9292-29FDE3E5F34D}" srcOrd="0" destOrd="0" presId="urn:microsoft.com/office/officeart/2005/8/layout/process1"/>
    <dgm:cxn modelId="{CA6D9803-A776-40C2-81D8-E87C576B9269}" type="presOf" srcId="{91DF5AEB-27F9-4173-A014-13F1B173EA3F}" destId="{469AE1A6-CFFC-40A6-972D-6FAFF19D255F}" srcOrd="0" destOrd="0" presId="urn:microsoft.com/office/officeart/2005/8/layout/process1"/>
    <dgm:cxn modelId="{FB3CB81A-3D3E-4FCF-A82E-1DEDE2A9A877}" srcId="{6BD99115-24FD-4B20-A7D3-A04A73DB78CD}" destId="{FEBC9D55-3D59-4DE9-97F1-3B19F60F7925}" srcOrd="0" destOrd="0" parTransId="{6C267257-9D8B-4F73-A953-5416D2BEC997}" sibTransId="{79D1EF35-23A0-4415-8F70-026E8C17FD74}"/>
    <dgm:cxn modelId="{CA48AC23-F5C1-418E-AF06-4993DB69FF70}" type="presOf" srcId="{79D1EF35-23A0-4415-8F70-026E8C17FD74}" destId="{AA3C9FA1-1915-4A64-A0C7-E6049991E103}" srcOrd="0" destOrd="0" presId="urn:microsoft.com/office/officeart/2005/8/layout/process1"/>
    <dgm:cxn modelId="{908B6E26-A12D-4426-BF96-FE393082911E}" type="presOf" srcId="{35FBC17E-8AB1-45F1-9FEA-FBE8B71856D7}" destId="{E2BA6619-0C88-4F2D-8B2C-D088C8DC455B}" srcOrd="0" destOrd="0" presId="urn:microsoft.com/office/officeart/2005/8/layout/process1"/>
    <dgm:cxn modelId="{46A22C5D-2274-462B-B4C8-EA726ADB20B2}" type="presOf" srcId="{35750692-3CA6-4F83-ACB0-96D51E131586}" destId="{F72E517E-F3D9-4E0B-9CB7-96063A5026A4}" srcOrd="0" destOrd="0" presId="urn:microsoft.com/office/officeart/2005/8/layout/process1"/>
    <dgm:cxn modelId="{A632D541-CC80-480E-930C-96FFAF10246D}" type="presOf" srcId="{6BD99115-24FD-4B20-A7D3-A04A73DB78CD}" destId="{F3367FAD-BCAA-4C40-826A-3E8B7819F559}" srcOrd="0" destOrd="0" presId="urn:microsoft.com/office/officeart/2005/8/layout/process1"/>
    <dgm:cxn modelId="{91A93542-EB6C-49EE-984C-EF96986A120D}" srcId="{6BD99115-24FD-4B20-A7D3-A04A73DB78CD}" destId="{4B738882-5F43-4426-A67B-DF55869589B8}" srcOrd="1" destOrd="0" parTransId="{1DF693BA-D27C-42F0-B1AC-DA71778C36FD}" sibTransId="{77B588AF-0052-4BF0-90AA-6B1BDB048509}"/>
    <dgm:cxn modelId="{16A2DB59-FC7C-425A-8621-E592DE3C92A4}" type="presOf" srcId="{FEBC9D55-3D59-4DE9-97F1-3B19F60F7925}" destId="{E735CB92-1DFB-4E9B-82CE-787058580A2D}" srcOrd="0" destOrd="0" presId="urn:microsoft.com/office/officeart/2005/8/layout/process1"/>
    <dgm:cxn modelId="{96BD1280-C10F-4C96-B6FD-8D9F7867E01A}" srcId="{6BD99115-24FD-4B20-A7D3-A04A73DB78CD}" destId="{91DF5AEB-27F9-4173-A014-13F1B173EA3F}" srcOrd="3" destOrd="0" parTransId="{ADD6BA2E-C3C8-4977-A2FE-C924CD7FB14A}" sibTransId="{1928781E-E53C-4620-AFCF-441AF728E3CA}"/>
    <dgm:cxn modelId="{AAA7BB93-14B1-43B1-BD1E-F7D97DA64874}" type="presOf" srcId="{77B588AF-0052-4BF0-90AA-6B1BDB048509}" destId="{D2712593-9226-4E4C-A655-4AC2236799EF}" srcOrd="1" destOrd="0" presId="urn:microsoft.com/office/officeart/2005/8/layout/process1"/>
    <dgm:cxn modelId="{033D6FA2-99FE-46CE-99A2-0E1C0F78411F}" srcId="{6BD99115-24FD-4B20-A7D3-A04A73DB78CD}" destId="{35750692-3CA6-4F83-ACB0-96D51E131586}" srcOrd="2" destOrd="0" parTransId="{FA2628D4-2374-42D6-91A0-FE27C5B2AF04}" sibTransId="{35FBC17E-8AB1-45F1-9FEA-FBE8B71856D7}"/>
    <dgm:cxn modelId="{A1602DC1-BF05-4923-9743-3DF719687C43}" type="presOf" srcId="{79D1EF35-23A0-4415-8F70-026E8C17FD74}" destId="{5307D5AE-E846-4D91-A4E2-A6952237BD4C}" srcOrd="1" destOrd="0" presId="urn:microsoft.com/office/officeart/2005/8/layout/process1"/>
    <dgm:cxn modelId="{739855CF-060A-45B1-991A-94FA3DB24521}" type="presOf" srcId="{35FBC17E-8AB1-45F1-9FEA-FBE8B71856D7}" destId="{4F53C006-048F-4F81-BE7C-7C0554A57558}" srcOrd="1" destOrd="0" presId="urn:microsoft.com/office/officeart/2005/8/layout/process1"/>
    <dgm:cxn modelId="{F27759E0-3C12-4108-92ED-6BFAC25FFEC2}" type="presOf" srcId="{4B738882-5F43-4426-A67B-DF55869589B8}" destId="{9C23AA18-B0E6-46F1-8A3F-F54A70CA8484}" srcOrd="0" destOrd="0" presId="urn:microsoft.com/office/officeart/2005/8/layout/process1"/>
    <dgm:cxn modelId="{7F300BB3-558F-41FD-979B-F86AF0D5A10D}" type="presParOf" srcId="{F3367FAD-BCAA-4C40-826A-3E8B7819F559}" destId="{E735CB92-1DFB-4E9B-82CE-787058580A2D}" srcOrd="0" destOrd="0" presId="urn:microsoft.com/office/officeart/2005/8/layout/process1"/>
    <dgm:cxn modelId="{2AD96E69-12F7-46BB-8779-C281CAF5B89C}" type="presParOf" srcId="{F3367FAD-BCAA-4C40-826A-3E8B7819F559}" destId="{AA3C9FA1-1915-4A64-A0C7-E6049991E103}" srcOrd="1" destOrd="0" presId="urn:microsoft.com/office/officeart/2005/8/layout/process1"/>
    <dgm:cxn modelId="{D7A9AA25-B886-4A20-8C57-9ECE66FD2A42}" type="presParOf" srcId="{AA3C9FA1-1915-4A64-A0C7-E6049991E103}" destId="{5307D5AE-E846-4D91-A4E2-A6952237BD4C}" srcOrd="0" destOrd="0" presId="urn:microsoft.com/office/officeart/2005/8/layout/process1"/>
    <dgm:cxn modelId="{2C3151C7-5597-4801-B6E2-9E62B5F9DA1B}" type="presParOf" srcId="{F3367FAD-BCAA-4C40-826A-3E8B7819F559}" destId="{9C23AA18-B0E6-46F1-8A3F-F54A70CA8484}" srcOrd="2" destOrd="0" presId="urn:microsoft.com/office/officeart/2005/8/layout/process1"/>
    <dgm:cxn modelId="{E3E257BD-FC8F-495C-9D74-0C7CB96DC381}" type="presParOf" srcId="{F3367FAD-BCAA-4C40-826A-3E8B7819F559}" destId="{AA330850-455C-45B0-9292-29FDE3E5F34D}" srcOrd="3" destOrd="0" presId="urn:microsoft.com/office/officeart/2005/8/layout/process1"/>
    <dgm:cxn modelId="{9E555BD7-0FE4-4D8A-BEE9-9E53DC2F0895}" type="presParOf" srcId="{AA330850-455C-45B0-9292-29FDE3E5F34D}" destId="{D2712593-9226-4E4C-A655-4AC2236799EF}" srcOrd="0" destOrd="0" presId="urn:microsoft.com/office/officeart/2005/8/layout/process1"/>
    <dgm:cxn modelId="{9025BE2C-829F-4F76-9E0C-5241CAC44B9A}" type="presParOf" srcId="{F3367FAD-BCAA-4C40-826A-3E8B7819F559}" destId="{F72E517E-F3D9-4E0B-9CB7-96063A5026A4}" srcOrd="4" destOrd="0" presId="urn:microsoft.com/office/officeart/2005/8/layout/process1"/>
    <dgm:cxn modelId="{3A08B829-D441-4C0F-A567-D3F2EF728319}" type="presParOf" srcId="{F3367FAD-BCAA-4C40-826A-3E8B7819F559}" destId="{E2BA6619-0C88-4F2D-8B2C-D088C8DC455B}" srcOrd="5" destOrd="0" presId="urn:microsoft.com/office/officeart/2005/8/layout/process1"/>
    <dgm:cxn modelId="{2A203D4A-34FB-4D41-9D07-AF7E79F16878}" type="presParOf" srcId="{E2BA6619-0C88-4F2D-8B2C-D088C8DC455B}" destId="{4F53C006-048F-4F81-BE7C-7C0554A57558}" srcOrd="0" destOrd="0" presId="urn:microsoft.com/office/officeart/2005/8/layout/process1"/>
    <dgm:cxn modelId="{B9D4A7DF-123D-4A70-AD38-9AB7677AE9AD}" type="presParOf" srcId="{F3367FAD-BCAA-4C40-826A-3E8B7819F559}" destId="{469AE1A6-CFFC-40A6-972D-6FAFF19D255F}" srcOrd="6" destOrd="0" presId="urn:microsoft.com/office/officeart/2005/8/layout/process1"/>
  </dgm:cxnLst>
  <dgm:bg/>
  <dgm:whole/>
  <dgm:extLst>
    <a:ext uri="http://schemas.microsoft.com/office/drawing/2008/diagram">
      <dsp:dataModelExt xmlns:dsp="http://schemas.microsoft.com/office/drawing/2008/diagram" relId="rId9"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35CB92-1DFB-4E9B-82CE-787058580A2D}">
      <dsp:nvSpPr>
        <dsp:cNvPr id="0" name=""/>
        <dsp:cNvSpPr/>
      </dsp:nvSpPr>
      <dsp:spPr>
        <a:xfrm>
          <a:off x="3884" y="0"/>
          <a:ext cx="1698352" cy="742950"/>
        </a:xfrm>
        <a:prstGeom prst="roundRect">
          <a:avLst>
            <a:gd name="adj" fmla="val 10000"/>
          </a:avLst>
        </a:prstGeom>
        <a:gradFill rotWithShape="0">
          <a:gsLst>
            <a:gs pos="0">
              <a:schemeClr val="dk2">
                <a:hueOff val="0"/>
                <a:satOff val="0"/>
                <a:lumOff val="0"/>
                <a:alphaOff val="0"/>
                <a:satMod val="103000"/>
                <a:lumMod val="102000"/>
                <a:tint val="94000"/>
              </a:schemeClr>
            </a:gs>
            <a:gs pos="50000">
              <a:schemeClr val="dk2">
                <a:hueOff val="0"/>
                <a:satOff val="0"/>
                <a:lumOff val="0"/>
                <a:alphaOff val="0"/>
                <a:satMod val="110000"/>
                <a:lumMod val="100000"/>
                <a:shade val="100000"/>
              </a:schemeClr>
            </a:gs>
            <a:gs pos="100000">
              <a:schemeClr val="dk2">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Control 1: </a:t>
          </a:r>
          <a:r>
            <a:rPr lang="es-CO" sz="1100" kern="1200"/>
            <a:t>% Tipo + %Implementación + %Documentación + %Evidencia</a:t>
          </a:r>
        </a:p>
      </dsp:txBody>
      <dsp:txXfrm>
        <a:off x="25644" y="21760"/>
        <a:ext cx="1654832" cy="699430"/>
      </dsp:txXfrm>
    </dsp:sp>
    <dsp:sp modelId="{AA3C9FA1-1915-4A64-A0C7-E6049991E103}">
      <dsp:nvSpPr>
        <dsp:cNvPr id="0" name=""/>
        <dsp:cNvSpPr/>
      </dsp:nvSpPr>
      <dsp:spPr>
        <a:xfrm>
          <a:off x="1872071" y="160879"/>
          <a:ext cx="360050" cy="421191"/>
        </a:xfrm>
        <a:prstGeom prst="rightArrow">
          <a:avLst>
            <a:gd name="adj1" fmla="val 60000"/>
            <a:gd name="adj2" fmla="val 50000"/>
          </a:avLst>
        </a:prstGeom>
        <a:gradFill rotWithShape="0">
          <a:gsLst>
            <a:gs pos="0">
              <a:schemeClr val="dk2">
                <a:tint val="60000"/>
                <a:hueOff val="0"/>
                <a:satOff val="0"/>
                <a:lumOff val="0"/>
                <a:alphaOff val="0"/>
                <a:satMod val="103000"/>
                <a:lumMod val="102000"/>
                <a:tint val="94000"/>
              </a:schemeClr>
            </a:gs>
            <a:gs pos="50000">
              <a:schemeClr val="dk2">
                <a:tint val="60000"/>
                <a:hueOff val="0"/>
                <a:satOff val="0"/>
                <a:lumOff val="0"/>
                <a:alphaOff val="0"/>
                <a:satMod val="110000"/>
                <a:lumMod val="100000"/>
                <a:shade val="100000"/>
              </a:schemeClr>
            </a:gs>
            <a:gs pos="100000">
              <a:schemeClr val="dk2">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s-CO" sz="900" kern="1200"/>
        </a:p>
      </dsp:txBody>
      <dsp:txXfrm>
        <a:off x="1872071" y="245117"/>
        <a:ext cx="252035" cy="252715"/>
      </dsp:txXfrm>
    </dsp:sp>
    <dsp:sp modelId="{9C23AA18-B0E6-46F1-8A3F-F54A70CA8484}">
      <dsp:nvSpPr>
        <dsp:cNvPr id="0" name=""/>
        <dsp:cNvSpPr/>
      </dsp:nvSpPr>
      <dsp:spPr>
        <a:xfrm>
          <a:off x="2381577" y="0"/>
          <a:ext cx="1698352" cy="742950"/>
        </a:xfrm>
        <a:prstGeom prst="roundRect">
          <a:avLst>
            <a:gd name="adj" fmla="val 10000"/>
          </a:avLst>
        </a:prstGeom>
        <a:gradFill rotWithShape="0">
          <a:gsLst>
            <a:gs pos="0">
              <a:schemeClr val="dk2">
                <a:hueOff val="0"/>
                <a:satOff val="0"/>
                <a:lumOff val="0"/>
                <a:alphaOff val="0"/>
                <a:satMod val="103000"/>
                <a:lumMod val="102000"/>
                <a:tint val="94000"/>
              </a:schemeClr>
            </a:gs>
            <a:gs pos="50000">
              <a:schemeClr val="dk2">
                <a:hueOff val="0"/>
                <a:satOff val="0"/>
                <a:lumOff val="0"/>
                <a:alphaOff val="0"/>
                <a:satMod val="110000"/>
                <a:lumMod val="100000"/>
                <a:shade val="100000"/>
              </a:schemeClr>
            </a:gs>
            <a:gs pos="100000">
              <a:schemeClr val="dk2">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kern="1200"/>
            <a:t>Resultado X Probabilidad o Impacto según corresponda</a:t>
          </a:r>
        </a:p>
      </dsp:txBody>
      <dsp:txXfrm>
        <a:off x="2403337" y="21760"/>
        <a:ext cx="1654832" cy="699430"/>
      </dsp:txXfrm>
    </dsp:sp>
    <dsp:sp modelId="{AA330850-455C-45B0-9292-29FDE3E5F34D}">
      <dsp:nvSpPr>
        <dsp:cNvPr id="0" name=""/>
        <dsp:cNvSpPr/>
      </dsp:nvSpPr>
      <dsp:spPr>
        <a:xfrm>
          <a:off x="4249764" y="160879"/>
          <a:ext cx="360050" cy="421191"/>
        </a:xfrm>
        <a:prstGeom prst="rightArrow">
          <a:avLst>
            <a:gd name="adj1" fmla="val 60000"/>
            <a:gd name="adj2" fmla="val 50000"/>
          </a:avLst>
        </a:prstGeom>
        <a:gradFill rotWithShape="0">
          <a:gsLst>
            <a:gs pos="0">
              <a:schemeClr val="dk2">
                <a:tint val="60000"/>
                <a:hueOff val="0"/>
                <a:satOff val="0"/>
                <a:lumOff val="0"/>
                <a:alphaOff val="0"/>
                <a:satMod val="103000"/>
                <a:lumMod val="102000"/>
                <a:tint val="94000"/>
              </a:schemeClr>
            </a:gs>
            <a:gs pos="50000">
              <a:schemeClr val="dk2">
                <a:tint val="60000"/>
                <a:hueOff val="0"/>
                <a:satOff val="0"/>
                <a:lumOff val="0"/>
                <a:alphaOff val="0"/>
                <a:satMod val="110000"/>
                <a:lumMod val="100000"/>
                <a:shade val="100000"/>
              </a:schemeClr>
            </a:gs>
            <a:gs pos="100000">
              <a:schemeClr val="dk2">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s-CO" sz="900" kern="1200"/>
        </a:p>
      </dsp:txBody>
      <dsp:txXfrm>
        <a:off x="4249764" y="245117"/>
        <a:ext cx="252035" cy="252715"/>
      </dsp:txXfrm>
    </dsp:sp>
    <dsp:sp modelId="{F72E517E-F3D9-4E0B-9CB7-96063A5026A4}">
      <dsp:nvSpPr>
        <dsp:cNvPr id="0" name=""/>
        <dsp:cNvSpPr/>
      </dsp:nvSpPr>
      <dsp:spPr>
        <a:xfrm>
          <a:off x="4759270" y="0"/>
          <a:ext cx="1698352" cy="742950"/>
        </a:xfrm>
        <a:prstGeom prst="roundRect">
          <a:avLst>
            <a:gd name="adj" fmla="val 10000"/>
          </a:avLst>
        </a:prstGeom>
        <a:gradFill rotWithShape="0">
          <a:gsLst>
            <a:gs pos="0">
              <a:schemeClr val="dk2">
                <a:hueOff val="0"/>
                <a:satOff val="0"/>
                <a:lumOff val="0"/>
                <a:alphaOff val="0"/>
                <a:satMod val="103000"/>
                <a:lumMod val="102000"/>
                <a:tint val="94000"/>
              </a:schemeClr>
            </a:gs>
            <a:gs pos="50000">
              <a:schemeClr val="dk2">
                <a:hueOff val="0"/>
                <a:satOff val="0"/>
                <a:lumOff val="0"/>
                <a:alphaOff val="0"/>
                <a:satMod val="110000"/>
                <a:lumMod val="100000"/>
                <a:shade val="100000"/>
              </a:schemeClr>
            </a:gs>
            <a:gs pos="100000">
              <a:schemeClr val="dk2">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Control 2: </a:t>
          </a:r>
          <a:r>
            <a:rPr lang="es-CO" sz="1100" kern="1200"/>
            <a:t>% Tipo + %Implementación + %Documentación + %Evidencia</a:t>
          </a:r>
        </a:p>
      </dsp:txBody>
      <dsp:txXfrm>
        <a:off x="4781030" y="21760"/>
        <a:ext cx="1654832" cy="699430"/>
      </dsp:txXfrm>
    </dsp:sp>
    <dsp:sp modelId="{E2BA6619-0C88-4F2D-8B2C-D088C8DC455B}">
      <dsp:nvSpPr>
        <dsp:cNvPr id="0" name=""/>
        <dsp:cNvSpPr/>
      </dsp:nvSpPr>
      <dsp:spPr>
        <a:xfrm>
          <a:off x="6627457" y="160879"/>
          <a:ext cx="360050" cy="421191"/>
        </a:xfrm>
        <a:prstGeom prst="rightArrow">
          <a:avLst>
            <a:gd name="adj1" fmla="val 60000"/>
            <a:gd name="adj2" fmla="val 50000"/>
          </a:avLst>
        </a:prstGeom>
        <a:gradFill rotWithShape="0">
          <a:gsLst>
            <a:gs pos="0">
              <a:schemeClr val="dk2">
                <a:tint val="60000"/>
                <a:hueOff val="0"/>
                <a:satOff val="0"/>
                <a:lumOff val="0"/>
                <a:alphaOff val="0"/>
                <a:satMod val="103000"/>
                <a:lumMod val="102000"/>
                <a:tint val="94000"/>
              </a:schemeClr>
            </a:gs>
            <a:gs pos="50000">
              <a:schemeClr val="dk2">
                <a:tint val="60000"/>
                <a:hueOff val="0"/>
                <a:satOff val="0"/>
                <a:lumOff val="0"/>
                <a:alphaOff val="0"/>
                <a:satMod val="110000"/>
                <a:lumMod val="100000"/>
                <a:shade val="100000"/>
              </a:schemeClr>
            </a:gs>
            <a:gs pos="100000">
              <a:schemeClr val="dk2">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s-CO" sz="900" kern="1200"/>
        </a:p>
      </dsp:txBody>
      <dsp:txXfrm>
        <a:off x="6627457" y="245117"/>
        <a:ext cx="252035" cy="252715"/>
      </dsp:txXfrm>
    </dsp:sp>
    <dsp:sp modelId="{469AE1A6-CFFC-40A6-972D-6FAFF19D255F}">
      <dsp:nvSpPr>
        <dsp:cNvPr id="0" name=""/>
        <dsp:cNvSpPr/>
      </dsp:nvSpPr>
      <dsp:spPr>
        <a:xfrm>
          <a:off x="7136963" y="0"/>
          <a:ext cx="1698352" cy="742950"/>
        </a:xfrm>
        <a:prstGeom prst="roundRect">
          <a:avLst>
            <a:gd name="adj" fmla="val 10000"/>
          </a:avLst>
        </a:prstGeom>
        <a:gradFill rotWithShape="0">
          <a:gsLst>
            <a:gs pos="0">
              <a:schemeClr val="dk2">
                <a:hueOff val="0"/>
                <a:satOff val="0"/>
                <a:lumOff val="0"/>
                <a:alphaOff val="0"/>
                <a:satMod val="103000"/>
                <a:lumMod val="102000"/>
                <a:tint val="94000"/>
              </a:schemeClr>
            </a:gs>
            <a:gs pos="50000">
              <a:schemeClr val="dk2">
                <a:hueOff val="0"/>
                <a:satOff val="0"/>
                <a:lumOff val="0"/>
                <a:alphaOff val="0"/>
                <a:satMod val="110000"/>
                <a:lumMod val="100000"/>
                <a:shade val="100000"/>
              </a:schemeClr>
            </a:gs>
            <a:gs pos="100000">
              <a:schemeClr val="dk2">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CO" sz="1100" b="1" kern="1200"/>
            <a:t>Resultado de Impacto o Probabilidad Residual</a:t>
          </a:r>
        </a:p>
      </dsp:txBody>
      <dsp:txXfrm>
        <a:off x="7158723" y="21760"/>
        <a:ext cx="1654832" cy="699430"/>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Colors" Target="../diagrams/colors1.xml"/><Relationship Id="rId13" Type="http://schemas.openxmlformats.org/officeDocument/2006/relationships/image" Target="../media/image8.png"/><Relationship Id="rId18" Type="http://schemas.openxmlformats.org/officeDocument/2006/relationships/image" Target="../media/image13.png"/><Relationship Id="rId3" Type="http://schemas.openxmlformats.org/officeDocument/2006/relationships/image" Target="../media/image3.emf"/><Relationship Id="rId7" Type="http://schemas.openxmlformats.org/officeDocument/2006/relationships/diagramQuickStyle" Target="../diagrams/quickStyle1.xml"/><Relationship Id="rId12" Type="http://schemas.openxmlformats.org/officeDocument/2006/relationships/image" Target="../media/image7.png"/><Relationship Id="rId17"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1.png"/><Relationship Id="rId1" Type="http://schemas.openxmlformats.org/officeDocument/2006/relationships/image" Target="../media/image1.png"/><Relationship Id="rId6" Type="http://schemas.openxmlformats.org/officeDocument/2006/relationships/diagramLayout" Target="../diagrams/layout1.xml"/><Relationship Id="rId11" Type="http://schemas.openxmlformats.org/officeDocument/2006/relationships/image" Target="../media/image6.png"/><Relationship Id="rId5" Type="http://schemas.openxmlformats.org/officeDocument/2006/relationships/diagramData" Target="../diagrams/data1.xml"/><Relationship Id="rId15" Type="http://schemas.openxmlformats.org/officeDocument/2006/relationships/image" Target="../media/image10.png"/><Relationship Id="rId10" Type="http://schemas.openxmlformats.org/officeDocument/2006/relationships/image" Target="../media/image5.png"/><Relationship Id="rId4" Type="http://schemas.openxmlformats.org/officeDocument/2006/relationships/image" Target="../media/image4.emf"/><Relationship Id="rId9" Type="http://schemas.microsoft.com/office/2007/relationships/diagramDrawing" Target="../diagrams/drawing1.xml"/><Relationship Id="rId14"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0</xdr:colOff>
      <xdr:row>2</xdr:row>
      <xdr:rowOff>148178</xdr:rowOff>
    </xdr:to>
    <xdr:sp macro="" textlink="">
      <xdr:nvSpPr>
        <xdr:cNvPr id="2" name="AutoShape 1" descr="Pdf icono gratis">
          <a:extLst>
            <a:ext uri="{FF2B5EF4-FFF2-40B4-BE49-F238E27FC236}">
              <a16:creationId xmlns:a16="http://schemas.microsoft.com/office/drawing/2014/main" id="{B873A127-AD07-4814-AF95-7D8ADA848A5D}"/>
            </a:ext>
          </a:extLst>
        </xdr:cNvPr>
        <xdr:cNvSpPr>
          <a:spLocks noChangeAspect="1" noChangeArrowheads="1"/>
        </xdr:cNvSpPr>
      </xdr:nvSpPr>
      <xdr:spPr bwMode="auto">
        <a:xfrm>
          <a:off x="9791700" y="0"/>
          <a:ext cx="0" cy="3291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1394447</xdr:colOff>
      <xdr:row>213</xdr:row>
      <xdr:rowOff>28575</xdr:rowOff>
    </xdr:from>
    <xdr:to>
      <xdr:col>7</xdr:col>
      <xdr:colOff>174479</xdr:colOff>
      <xdr:row>230</xdr:row>
      <xdr:rowOff>93096</xdr:rowOff>
    </xdr:to>
    <xdr:pic>
      <xdr:nvPicPr>
        <xdr:cNvPr id="3" name="Imagen 2">
          <a:extLst>
            <a:ext uri="{FF2B5EF4-FFF2-40B4-BE49-F238E27FC236}">
              <a16:creationId xmlns:a16="http://schemas.microsoft.com/office/drawing/2014/main" id="{320383BC-B131-4138-B131-F0A5C7025101}"/>
            </a:ext>
          </a:extLst>
        </xdr:cNvPr>
        <xdr:cNvPicPr>
          <a:picLocks noChangeAspect="1"/>
        </xdr:cNvPicPr>
      </xdr:nvPicPr>
      <xdr:blipFill>
        <a:blip xmlns:r="http://schemas.openxmlformats.org/officeDocument/2006/relationships" r:embed="rId1"/>
        <a:stretch>
          <a:fillRect/>
        </a:stretch>
      </xdr:blipFill>
      <xdr:spPr>
        <a:xfrm>
          <a:off x="1596153" y="46947604"/>
          <a:ext cx="5688458" cy="3291816"/>
        </a:xfrm>
        <a:prstGeom prst="rect">
          <a:avLst/>
        </a:prstGeom>
      </xdr:spPr>
    </xdr:pic>
    <xdr:clientData/>
  </xdr:twoCellAnchor>
  <xdr:twoCellAnchor editAs="oneCell">
    <xdr:from>
      <xdr:col>2</xdr:col>
      <xdr:colOff>419100</xdr:colOff>
      <xdr:row>162</xdr:row>
      <xdr:rowOff>47625</xdr:rowOff>
    </xdr:from>
    <xdr:to>
      <xdr:col>5</xdr:col>
      <xdr:colOff>1032043</xdr:colOff>
      <xdr:row>163</xdr:row>
      <xdr:rowOff>142027</xdr:rowOff>
    </xdr:to>
    <xdr:pic>
      <xdr:nvPicPr>
        <xdr:cNvPr id="4" name="Imagen 3">
          <a:extLst>
            <a:ext uri="{FF2B5EF4-FFF2-40B4-BE49-F238E27FC236}">
              <a16:creationId xmlns:a16="http://schemas.microsoft.com/office/drawing/2014/main" id="{BF34211A-2AB3-4BF4-9E00-08E118D9C9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 y="37185600"/>
          <a:ext cx="4832518" cy="2753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172</xdr:row>
      <xdr:rowOff>76199</xdr:rowOff>
    </xdr:from>
    <xdr:to>
      <xdr:col>5</xdr:col>
      <xdr:colOff>373109</xdr:colOff>
      <xdr:row>173</xdr:row>
      <xdr:rowOff>142876</xdr:rowOff>
    </xdr:to>
    <xdr:pic>
      <xdr:nvPicPr>
        <xdr:cNvPr id="5" name="Imagen 4">
          <a:extLst>
            <a:ext uri="{FF2B5EF4-FFF2-40B4-BE49-F238E27FC236}">
              <a16:creationId xmlns:a16="http://schemas.microsoft.com/office/drawing/2014/main" id="{779FAE98-9D56-474A-84CB-22F8E57B2C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775" y="39252524"/>
          <a:ext cx="3925934" cy="257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523876</xdr:colOff>
      <xdr:row>182</xdr:row>
      <xdr:rowOff>114300</xdr:rowOff>
    </xdr:from>
    <xdr:to>
      <xdr:col>5</xdr:col>
      <xdr:colOff>1090697</xdr:colOff>
      <xdr:row>192</xdr:row>
      <xdr:rowOff>6608</xdr:rowOff>
    </xdr:to>
    <xdr:pic>
      <xdr:nvPicPr>
        <xdr:cNvPr id="6" name="Imagen 5">
          <a:extLst>
            <a:ext uri="{FF2B5EF4-FFF2-40B4-BE49-F238E27FC236}">
              <a16:creationId xmlns:a16="http://schemas.microsoft.com/office/drawing/2014/main" id="{A46D16B6-DDB3-4C27-9BE3-C516FE472D2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62176" y="41386125"/>
          <a:ext cx="3252871" cy="17973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85725</xdr:colOff>
      <xdr:row>201</xdr:row>
      <xdr:rowOff>95250</xdr:rowOff>
    </xdr:from>
    <xdr:to>
      <xdr:col>8</xdr:col>
      <xdr:colOff>676275</xdr:colOff>
      <xdr:row>205</xdr:row>
      <xdr:rowOff>76200</xdr:rowOff>
    </xdr:to>
    <xdr:graphicFrame macro="">
      <xdr:nvGraphicFramePr>
        <xdr:cNvPr id="7" name="Diagrama 6">
          <a:extLst>
            <a:ext uri="{FF2B5EF4-FFF2-40B4-BE49-F238E27FC236}">
              <a16:creationId xmlns:a16="http://schemas.microsoft.com/office/drawing/2014/main" id="{637567BA-4AA4-412B-9E03-3277536CBE7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 r:lo="rId6" r:qs="rId7" r:cs="rId8"/>
        </a:graphicData>
      </a:graphic>
    </xdr:graphicFrame>
    <xdr:clientData/>
  </xdr:twoCellAnchor>
  <xdr:twoCellAnchor editAs="oneCell">
    <xdr:from>
      <xdr:col>1</xdr:col>
      <xdr:colOff>66502</xdr:colOff>
      <xdr:row>131</xdr:row>
      <xdr:rowOff>108066</xdr:rowOff>
    </xdr:from>
    <xdr:to>
      <xdr:col>5</xdr:col>
      <xdr:colOff>1303174</xdr:colOff>
      <xdr:row>147</xdr:row>
      <xdr:rowOff>25433</xdr:rowOff>
    </xdr:to>
    <xdr:pic>
      <xdr:nvPicPr>
        <xdr:cNvPr id="8" name="Imagen 7">
          <a:extLst>
            <a:ext uri="{FF2B5EF4-FFF2-40B4-BE49-F238E27FC236}">
              <a16:creationId xmlns:a16="http://schemas.microsoft.com/office/drawing/2014/main" id="{51FBAA47-CABC-4BEF-81E1-F1B036A349B8}"/>
            </a:ext>
          </a:extLst>
        </xdr:cNvPr>
        <xdr:cNvPicPr>
          <a:picLocks noChangeAspect="1"/>
        </xdr:cNvPicPr>
      </xdr:nvPicPr>
      <xdr:blipFill>
        <a:blip xmlns:r="http://schemas.openxmlformats.org/officeDocument/2006/relationships" r:embed="rId10"/>
        <a:stretch>
          <a:fillRect/>
        </a:stretch>
      </xdr:blipFill>
      <xdr:spPr>
        <a:xfrm>
          <a:off x="171277" y="31988241"/>
          <a:ext cx="5551497" cy="2508167"/>
        </a:xfrm>
        <a:prstGeom prst="rect">
          <a:avLst/>
        </a:prstGeom>
      </xdr:spPr>
    </xdr:pic>
    <xdr:clientData/>
  </xdr:twoCellAnchor>
  <xdr:twoCellAnchor>
    <xdr:from>
      <xdr:col>2</xdr:col>
      <xdr:colOff>399143</xdr:colOff>
      <xdr:row>19</xdr:row>
      <xdr:rowOff>63499</xdr:rowOff>
    </xdr:from>
    <xdr:to>
      <xdr:col>7</xdr:col>
      <xdr:colOff>471714</xdr:colOff>
      <xdr:row>33</xdr:row>
      <xdr:rowOff>170329</xdr:rowOff>
    </xdr:to>
    <xdr:sp macro="" textlink="">
      <xdr:nvSpPr>
        <xdr:cNvPr id="9" name="Rectángulo 8">
          <a:extLst>
            <a:ext uri="{FF2B5EF4-FFF2-40B4-BE49-F238E27FC236}">
              <a16:creationId xmlns:a16="http://schemas.microsoft.com/office/drawing/2014/main" id="{8D456111-EBE0-416A-BF10-3F9A2C543036}"/>
            </a:ext>
          </a:extLst>
        </xdr:cNvPr>
        <xdr:cNvSpPr/>
      </xdr:nvSpPr>
      <xdr:spPr>
        <a:xfrm>
          <a:off x="599168" y="4540249"/>
          <a:ext cx="6882946" cy="2973855"/>
        </a:xfrm>
        <a:prstGeom prst="rect">
          <a:avLst/>
        </a:prstGeom>
        <a:noFill/>
        <a:ln w="190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200">
              <a:solidFill>
                <a:schemeClr val="accent6">
                  <a:lumMod val="50000"/>
                </a:schemeClr>
              </a:solidFill>
              <a:latin typeface="Verdana" panose="020B0604030504040204" pitchFamily="34" charset="0"/>
              <a:ea typeface="Verdana" panose="020B0604030504040204" pitchFamily="34" charset="0"/>
            </a:rPr>
            <a:t>1. </a:t>
          </a:r>
          <a:r>
            <a:rPr lang="es-CO" sz="1200">
              <a:solidFill>
                <a:schemeClr val="accent6">
                  <a:lumMod val="50000"/>
                </a:schemeClr>
              </a:solidFill>
              <a:latin typeface="Verdana" panose="020B0604030504040204" pitchFamily="34" charset="0"/>
              <a:ea typeface="Verdana" panose="020B0604030504040204" pitchFamily="34" charset="0"/>
              <a:cs typeface="+mn-cs"/>
            </a:rPr>
            <a:t>Análisis de Objetivos Estratégicos y de los procesos</a:t>
          </a:r>
        </a:p>
        <a:p>
          <a:pPr algn="l"/>
          <a:endParaRPr lang="es-CO" sz="1200">
            <a:solidFill>
              <a:schemeClr val="accent6">
                <a:lumMod val="50000"/>
              </a:schemeClr>
            </a:solidFill>
            <a:latin typeface="Verdana" panose="020B0604030504040204" pitchFamily="34" charset="0"/>
            <a:ea typeface="Verdana" panose="020B0604030504040204" pitchFamily="34" charset="0"/>
            <a:cs typeface="+mn-cs"/>
          </a:endParaRPr>
        </a:p>
        <a:p>
          <a:pPr algn="l"/>
          <a:r>
            <a:rPr lang="es-CO" sz="1200">
              <a:solidFill>
                <a:schemeClr val="accent6">
                  <a:lumMod val="50000"/>
                </a:schemeClr>
              </a:solidFill>
              <a:latin typeface="Verdana" panose="020B0604030504040204" pitchFamily="34" charset="0"/>
              <a:ea typeface="Verdana" panose="020B0604030504040204" pitchFamily="34" charset="0"/>
              <a:cs typeface="+mn-cs"/>
            </a:rPr>
            <a:t>2. Punto de riesgo</a:t>
          </a: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s-CO" sz="1200">
              <a:solidFill>
                <a:schemeClr val="accent6">
                  <a:lumMod val="50000"/>
                </a:schemeClr>
              </a:solidFill>
              <a:latin typeface="Verdana" panose="020B0604030504040204" pitchFamily="34" charset="0"/>
              <a:ea typeface="Verdana" panose="020B0604030504040204" pitchFamily="34" charset="0"/>
              <a:cs typeface="+mn-cs"/>
            </a:rPr>
            <a:t>3.</a:t>
          </a:r>
          <a:r>
            <a:rPr lang="es-CO" sz="1200" baseline="0">
              <a:solidFill>
                <a:schemeClr val="accent6">
                  <a:lumMod val="50000"/>
                </a:schemeClr>
              </a:solidFill>
              <a:latin typeface="Verdana" panose="020B0604030504040204" pitchFamily="34" charset="0"/>
              <a:ea typeface="Verdana" panose="020B0604030504040204" pitchFamily="34" charset="0"/>
              <a:cs typeface="+mn-cs"/>
            </a:rPr>
            <a:t> I</a:t>
          </a:r>
          <a:r>
            <a:rPr lang="es-CO" sz="1200">
              <a:solidFill>
                <a:schemeClr val="accent6">
                  <a:lumMod val="50000"/>
                </a:schemeClr>
              </a:solidFill>
              <a:latin typeface="Verdana" panose="020B0604030504040204" pitchFamily="34" charset="0"/>
              <a:ea typeface="Verdana" panose="020B0604030504040204" pitchFamily="34" charset="0"/>
              <a:cs typeface="+mn-cs"/>
            </a:rPr>
            <a:t>dentificación de las áreas de impacto</a:t>
          </a:r>
        </a:p>
        <a:p>
          <a:pPr marL="0" marR="0" lvl="0" indent="0" algn="l" defTabSz="914400" eaLnBrk="1" fontAlgn="auto" latinLnBrk="0" hangingPunct="1">
            <a:lnSpc>
              <a:spcPct val="100000"/>
            </a:lnSpc>
            <a:spcBef>
              <a:spcPts val="0"/>
            </a:spcBef>
            <a:spcAft>
              <a:spcPts val="0"/>
            </a:spcAft>
            <a:buClrTx/>
            <a:buSzTx/>
            <a:buFontTx/>
            <a:buNone/>
            <a:tabLst/>
            <a:defRPr/>
          </a:pPr>
          <a:endParaRPr lang="es-CO" sz="1200">
            <a:solidFill>
              <a:schemeClr val="accent6">
                <a:lumMod val="50000"/>
              </a:schemeClr>
            </a:solidFill>
            <a:latin typeface="Verdana" panose="020B0604030504040204" pitchFamily="34" charset="0"/>
            <a:ea typeface="Verdana" panose="020B0604030504040204" pitchFamily="34" charset="0"/>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CO" sz="1200">
              <a:solidFill>
                <a:schemeClr val="accent6">
                  <a:lumMod val="50000"/>
                </a:schemeClr>
              </a:solidFill>
              <a:latin typeface="Verdana" panose="020B0604030504040204" pitchFamily="34" charset="0"/>
              <a:ea typeface="Verdana" panose="020B0604030504040204" pitchFamily="34" charset="0"/>
              <a:cs typeface="+mn-cs"/>
            </a:rPr>
            <a:t>4. Identificación de áreas de factores de Riesgo</a:t>
          </a:r>
        </a:p>
        <a:p>
          <a:pPr marL="0" marR="0" lvl="0" indent="0" algn="l" defTabSz="914400" eaLnBrk="1" fontAlgn="auto" latinLnBrk="0" hangingPunct="1">
            <a:lnSpc>
              <a:spcPct val="100000"/>
            </a:lnSpc>
            <a:spcBef>
              <a:spcPts val="0"/>
            </a:spcBef>
            <a:spcAft>
              <a:spcPts val="0"/>
            </a:spcAft>
            <a:buClrTx/>
            <a:buSzTx/>
            <a:buFontTx/>
            <a:buNone/>
            <a:tabLst/>
            <a:defRPr/>
          </a:pPr>
          <a:endParaRPr lang="es-CO" sz="1200">
            <a:solidFill>
              <a:schemeClr val="accent6">
                <a:lumMod val="50000"/>
              </a:schemeClr>
            </a:solidFill>
            <a:latin typeface="Verdana" panose="020B0604030504040204" pitchFamily="34" charset="0"/>
            <a:ea typeface="Verdana" panose="020B0604030504040204" pitchFamily="34" charset="0"/>
            <a:cs typeface="+mn-cs"/>
          </a:endParaRPr>
        </a:p>
        <a:p>
          <a:pPr marL="0" indent="0" algn="l"/>
          <a:r>
            <a:rPr lang="es-CO" sz="1200">
              <a:solidFill>
                <a:schemeClr val="accent6">
                  <a:lumMod val="50000"/>
                </a:schemeClr>
              </a:solidFill>
              <a:latin typeface="Verdana" panose="020B0604030504040204" pitchFamily="34" charset="0"/>
              <a:ea typeface="Verdana" panose="020B0604030504040204" pitchFamily="34" charset="0"/>
              <a:cs typeface="+mn-cs"/>
            </a:rPr>
            <a:t>5. Identificación de Activos de Información</a:t>
          </a: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r>
            <a:rPr lang="es-CO" sz="1200">
              <a:solidFill>
                <a:schemeClr val="accent6">
                  <a:lumMod val="50000"/>
                </a:schemeClr>
              </a:solidFill>
              <a:latin typeface="Verdana" panose="020B0604030504040204" pitchFamily="34" charset="0"/>
              <a:ea typeface="Verdana" panose="020B0604030504040204" pitchFamily="34" charset="0"/>
            </a:rPr>
            <a:t>6. </a:t>
          </a:r>
          <a:r>
            <a:rPr lang="es-CO" sz="1200">
              <a:solidFill>
                <a:schemeClr val="accent6">
                  <a:lumMod val="50000"/>
                </a:schemeClr>
              </a:solidFill>
              <a:latin typeface="Verdana" panose="020B0604030504040204" pitchFamily="34" charset="0"/>
              <a:ea typeface="Verdana" panose="020B0604030504040204" pitchFamily="34" charset="0"/>
              <a:cs typeface="+mn-cs"/>
            </a:rPr>
            <a:t>Identificación del riesgo</a:t>
          </a: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r>
            <a:rPr lang="es-CO" sz="1200">
              <a:solidFill>
                <a:schemeClr val="accent6">
                  <a:lumMod val="50000"/>
                </a:schemeClr>
              </a:solidFill>
              <a:latin typeface="Verdana" panose="020B0604030504040204" pitchFamily="34" charset="0"/>
              <a:ea typeface="Verdana" panose="020B0604030504040204" pitchFamily="34" charset="0"/>
            </a:rPr>
            <a:t>7. Descripción del Riesgo</a:t>
          </a: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r>
            <a:rPr lang="es-CO" sz="1200">
              <a:solidFill>
                <a:schemeClr val="accent6">
                  <a:lumMod val="50000"/>
                </a:schemeClr>
              </a:solidFill>
              <a:latin typeface="Verdana" panose="020B0604030504040204" pitchFamily="34" charset="0"/>
              <a:ea typeface="Verdana" panose="020B0604030504040204" pitchFamily="34" charset="0"/>
            </a:rPr>
            <a:t>8. Clasificación del Riesgo</a:t>
          </a: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endParaRPr lang="es-CO" sz="1200">
            <a:solidFill>
              <a:schemeClr val="accent6">
                <a:lumMod val="50000"/>
              </a:schemeClr>
            </a:solidFill>
            <a:latin typeface="Verdana" panose="020B0604030504040204" pitchFamily="34" charset="0"/>
            <a:ea typeface="Verdana" panose="020B0604030504040204" pitchFamily="34" charset="0"/>
          </a:endParaRPr>
        </a:p>
      </xdr:txBody>
    </xdr:sp>
    <xdr:clientData/>
  </xdr:twoCellAnchor>
  <xdr:twoCellAnchor editAs="oneCell">
    <xdr:from>
      <xdr:col>2</xdr:col>
      <xdr:colOff>652346</xdr:colOff>
      <xdr:row>98</xdr:row>
      <xdr:rowOff>110142</xdr:rowOff>
    </xdr:from>
    <xdr:to>
      <xdr:col>5</xdr:col>
      <xdr:colOff>562174</xdr:colOff>
      <xdr:row>108</xdr:row>
      <xdr:rowOff>61232</xdr:rowOff>
    </xdr:to>
    <xdr:pic>
      <xdr:nvPicPr>
        <xdr:cNvPr id="10" name="Imagen 9">
          <a:extLst>
            <a:ext uri="{FF2B5EF4-FFF2-40B4-BE49-F238E27FC236}">
              <a16:creationId xmlns:a16="http://schemas.microsoft.com/office/drawing/2014/main" id="{214A91EE-1C1B-429C-BDE4-A72A012D35A9}"/>
            </a:ext>
          </a:extLst>
        </xdr:cNvPr>
        <xdr:cNvPicPr>
          <a:picLocks noChangeAspect="1"/>
        </xdr:cNvPicPr>
      </xdr:nvPicPr>
      <xdr:blipFill>
        <a:blip xmlns:r="http://schemas.openxmlformats.org/officeDocument/2006/relationships" r:embed="rId11"/>
        <a:stretch>
          <a:fillRect/>
        </a:stretch>
      </xdr:blipFill>
      <xdr:spPr>
        <a:xfrm>
          <a:off x="852371" y="25141842"/>
          <a:ext cx="4129403" cy="1570340"/>
        </a:xfrm>
        <a:prstGeom prst="rect">
          <a:avLst/>
        </a:prstGeom>
      </xdr:spPr>
    </xdr:pic>
    <xdr:clientData/>
  </xdr:twoCellAnchor>
  <xdr:twoCellAnchor>
    <xdr:from>
      <xdr:col>3</xdr:col>
      <xdr:colOff>648369</xdr:colOff>
      <xdr:row>1</xdr:row>
      <xdr:rowOff>66835</xdr:rowOff>
    </xdr:from>
    <xdr:to>
      <xdr:col>7</xdr:col>
      <xdr:colOff>590550</xdr:colOff>
      <xdr:row>5</xdr:row>
      <xdr:rowOff>329859</xdr:rowOff>
    </xdr:to>
    <xdr:pic>
      <xdr:nvPicPr>
        <xdr:cNvPr id="11" name="Imagen 1">
          <a:extLst>
            <a:ext uri="{FF2B5EF4-FFF2-40B4-BE49-F238E27FC236}">
              <a16:creationId xmlns:a16="http://schemas.microsoft.com/office/drawing/2014/main" id="{F691B935-8F8D-4A66-B92C-9197B773D21A}"/>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286669" y="66835"/>
          <a:ext cx="5314281" cy="967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795144</xdr:colOff>
      <xdr:row>55</xdr:row>
      <xdr:rowOff>225042</xdr:rowOff>
    </xdr:from>
    <xdr:to>
      <xdr:col>6</xdr:col>
      <xdr:colOff>462405</xdr:colOff>
      <xdr:row>57</xdr:row>
      <xdr:rowOff>100270</xdr:rowOff>
    </xdr:to>
    <xdr:pic>
      <xdr:nvPicPr>
        <xdr:cNvPr id="12" name="Imagen 11">
          <a:extLst>
            <a:ext uri="{FF2B5EF4-FFF2-40B4-BE49-F238E27FC236}">
              <a16:creationId xmlns:a16="http://schemas.microsoft.com/office/drawing/2014/main" id="{4BDC9BCE-33A2-477B-8C92-C0676257C6E8}"/>
            </a:ext>
          </a:extLst>
        </xdr:cNvPr>
        <xdr:cNvPicPr>
          <a:picLocks noChangeAspect="1"/>
        </xdr:cNvPicPr>
      </xdr:nvPicPr>
      <xdr:blipFill>
        <a:blip xmlns:r="http://schemas.openxmlformats.org/officeDocument/2006/relationships" r:embed="rId13"/>
        <a:stretch>
          <a:fillRect/>
        </a:stretch>
      </xdr:blipFill>
      <xdr:spPr>
        <a:xfrm>
          <a:off x="2433444" y="12569442"/>
          <a:ext cx="3696336" cy="580078"/>
        </a:xfrm>
        <a:prstGeom prst="rect">
          <a:avLst/>
        </a:prstGeom>
      </xdr:spPr>
    </xdr:pic>
    <xdr:clientData/>
  </xdr:twoCellAnchor>
  <xdr:twoCellAnchor editAs="oneCell">
    <xdr:from>
      <xdr:col>6</xdr:col>
      <xdr:colOff>289727</xdr:colOff>
      <xdr:row>60</xdr:row>
      <xdr:rowOff>192708</xdr:rowOff>
    </xdr:from>
    <xdr:to>
      <xdr:col>7</xdr:col>
      <xdr:colOff>1325486</xdr:colOff>
      <xdr:row>63</xdr:row>
      <xdr:rowOff>511341</xdr:rowOff>
    </xdr:to>
    <xdr:pic>
      <xdr:nvPicPr>
        <xdr:cNvPr id="13" name="Imagen 12">
          <a:extLst>
            <a:ext uri="{FF2B5EF4-FFF2-40B4-BE49-F238E27FC236}">
              <a16:creationId xmlns:a16="http://schemas.microsoft.com/office/drawing/2014/main" id="{4755E222-C5AC-47FA-9C5D-25E33E3565F9}"/>
            </a:ext>
          </a:extLst>
        </xdr:cNvPr>
        <xdr:cNvPicPr>
          <a:picLocks noChangeAspect="1"/>
        </xdr:cNvPicPr>
      </xdr:nvPicPr>
      <xdr:blipFill>
        <a:blip xmlns:r="http://schemas.openxmlformats.org/officeDocument/2006/relationships" r:embed="rId14"/>
        <a:stretch>
          <a:fillRect/>
        </a:stretch>
      </xdr:blipFill>
      <xdr:spPr>
        <a:xfrm>
          <a:off x="5957102" y="14223033"/>
          <a:ext cx="2378784" cy="1594983"/>
        </a:xfrm>
        <a:prstGeom prst="rect">
          <a:avLst/>
        </a:prstGeom>
      </xdr:spPr>
    </xdr:pic>
    <xdr:clientData/>
  </xdr:twoCellAnchor>
  <xdr:twoCellAnchor editAs="oneCell">
    <xdr:from>
      <xdr:col>2</xdr:col>
      <xdr:colOff>359999</xdr:colOff>
      <xdr:row>62</xdr:row>
      <xdr:rowOff>45442</xdr:rowOff>
    </xdr:from>
    <xdr:to>
      <xdr:col>5</xdr:col>
      <xdr:colOff>745140</xdr:colOff>
      <xdr:row>63</xdr:row>
      <xdr:rowOff>527145</xdr:rowOff>
    </xdr:to>
    <xdr:pic>
      <xdr:nvPicPr>
        <xdr:cNvPr id="14" name="Imagen 13">
          <a:extLst>
            <a:ext uri="{FF2B5EF4-FFF2-40B4-BE49-F238E27FC236}">
              <a16:creationId xmlns:a16="http://schemas.microsoft.com/office/drawing/2014/main" id="{E6641AF4-6DD3-4F93-AA7F-2DD9606A4BF1}"/>
            </a:ext>
          </a:extLst>
        </xdr:cNvPr>
        <xdr:cNvPicPr>
          <a:picLocks noChangeAspect="1"/>
        </xdr:cNvPicPr>
      </xdr:nvPicPr>
      <xdr:blipFill>
        <a:blip xmlns:r="http://schemas.openxmlformats.org/officeDocument/2006/relationships" r:embed="rId15"/>
        <a:stretch>
          <a:fillRect/>
        </a:stretch>
      </xdr:blipFill>
      <xdr:spPr>
        <a:xfrm>
          <a:off x="560024" y="14999692"/>
          <a:ext cx="4604716" cy="834128"/>
        </a:xfrm>
        <a:prstGeom prst="rect">
          <a:avLst/>
        </a:prstGeom>
        <a:ln>
          <a:noFill/>
        </a:ln>
        <a:effectLst>
          <a:outerShdw blurRad="190500" algn="tl" rotWithShape="0">
            <a:srgbClr val="000000">
              <a:alpha val="70000"/>
            </a:srgbClr>
          </a:outerShdw>
        </a:effectLst>
      </xdr:spPr>
    </xdr:pic>
    <xdr:clientData/>
  </xdr:twoCellAnchor>
  <xdr:oneCellAnchor>
    <xdr:from>
      <xdr:col>2</xdr:col>
      <xdr:colOff>125784</xdr:colOff>
      <xdr:row>75</xdr:row>
      <xdr:rowOff>344381</xdr:rowOff>
    </xdr:from>
    <xdr:ext cx="5157006" cy="1529751"/>
    <xdr:pic>
      <xdr:nvPicPr>
        <xdr:cNvPr id="15" name="Imagen 14">
          <a:extLst>
            <a:ext uri="{FF2B5EF4-FFF2-40B4-BE49-F238E27FC236}">
              <a16:creationId xmlns:a16="http://schemas.microsoft.com/office/drawing/2014/main" id="{7A812FA3-41EC-4D8F-B270-C1017CA1FD6A}"/>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t="51216"/>
        <a:stretch/>
      </xdr:blipFill>
      <xdr:spPr bwMode="auto">
        <a:xfrm>
          <a:off x="325809" y="19461056"/>
          <a:ext cx="5157006" cy="15297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0</xdr:colOff>
      <xdr:row>70</xdr:row>
      <xdr:rowOff>225809</xdr:rowOff>
    </xdr:from>
    <xdr:to>
      <xdr:col>2</xdr:col>
      <xdr:colOff>1308653</xdr:colOff>
      <xdr:row>74</xdr:row>
      <xdr:rowOff>16867</xdr:rowOff>
    </xdr:to>
    <xdr:sp macro="" textlink="">
      <xdr:nvSpPr>
        <xdr:cNvPr id="16" name="CuadroTexto 6">
          <a:extLst>
            <a:ext uri="{FF2B5EF4-FFF2-40B4-BE49-F238E27FC236}">
              <a16:creationId xmlns:a16="http://schemas.microsoft.com/office/drawing/2014/main" id="{487C962F-18E4-4835-8738-8DA7BC7FF380}"/>
            </a:ext>
          </a:extLst>
        </xdr:cNvPr>
        <xdr:cNvSpPr txBox="1"/>
      </xdr:nvSpPr>
      <xdr:spPr>
        <a:xfrm>
          <a:off x="200025" y="17923259"/>
          <a:ext cx="1308653" cy="848333"/>
        </a:xfrm>
        <a:prstGeom prst="rect">
          <a:avLst/>
        </a:prstGeom>
        <a:noFill/>
        <a:ln w="28575">
          <a:solidFill>
            <a:schemeClr val="tx1"/>
          </a:solidFill>
        </a:ln>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1">
              <a:solidFill>
                <a:srgbClr val="000000"/>
              </a:solidFill>
              <a:latin typeface="Aptos Narrow" panose="020B0004020202020204" pitchFamily="34" charset="0"/>
              <a:ea typeface="+mj-ea"/>
              <a:cs typeface="+mj-cs"/>
            </a:rPr>
            <a:t>IDENTIFICACION DE RIESGOS DE SEGURIDAD DE LA INFORMACIÓN</a:t>
          </a:r>
        </a:p>
      </xdr:txBody>
    </xdr:sp>
    <xdr:clientData/>
  </xdr:twoCellAnchor>
  <xdr:oneCellAnchor>
    <xdr:from>
      <xdr:col>2</xdr:col>
      <xdr:colOff>1333499</xdr:colOff>
      <xdr:row>69</xdr:row>
      <xdr:rowOff>245428</xdr:rowOff>
    </xdr:from>
    <xdr:ext cx="364435" cy="1529751"/>
    <xdr:pic>
      <xdr:nvPicPr>
        <xdr:cNvPr id="17" name="Imagen 16">
          <a:extLst>
            <a:ext uri="{FF2B5EF4-FFF2-40B4-BE49-F238E27FC236}">
              <a16:creationId xmlns:a16="http://schemas.microsoft.com/office/drawing/2014/main" id="{66736CE1-EB21-4691-8C48-AD6D61C4764C}"/>
            </a:ext>
          </a:extLst>
        </xdr:cNvPr>
        <xdr:cNvPicPr>
          <a:picLocks noChangeAspect="1" noChangeArrowheads="1"/>
        </xdr:cNvPicPr>
      </xdr:nvPicPr>
      <xdr:blipFill rotWithShape="1">
        <a:blip xmlns:r="http://schemas.openxmlformats.org/officeDocument/2006/relationships" r:embed="rId16">
          <a:extLst>
            <a:ext uri="{28A0092B-C50C-407E-A947-70E740481C1C}">
              <a14:useLocalDpi xmlns:a14="http://schemas.microsoft.com/office/drawing/2010/main" val="0"/>
            </a:ext>
          </a:extLst>
        </a:blip>
        <a:srcRect l="25216" t="51216" r="69484"/>
        <a:stretch/>
      </xdr:blipFill>
      <xdr:spPr bwMode="auto">
        <a:xfrm>
          <a:off x="1533524" y="17590453"/>
          <a:ext cx="364435" cy="15297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289020</xdr:colOff>
      <xdr:row>68</xdr:row>
      <xdr:rowOff>0</xdr:rowOff>
    </xdr:from>
    <xdr:to>
      <xdr:col>5</xdr:col>
      <xdr:colOff>1088945</xdr:colOff>
      <xdr:row>75</xdr:row>
      <xdr:rowOff>220344</xdr:rowOff>
    </xdr:to>
    <xdr:sp macro="" textlink="">
      <xdr:nvSpPr>
        <xdr:cNvPr id="18" name="CuadroTexto 11">
          <a:extLst>
            <a:ext uri="{FF2B5EF4-FFF2-40B4-BE49-F238E27FC236}">
              <a16:creationId xmlns:a16="http://schemas.microsoft.com/office/drawing/2014/main" id="{0BDD2552-CEE9-49DA-9C90-5D1903870747}"/>
            </a:ext>
          </a:extLst>
        </xdr:cNvPr>
        <xdr:cNvSpPr txBox="1"/>
      </xdr:nvSpPr>
      <xdr:spPr>
        <a:xfrm>
          <a:off x="1927320" y="16992600"/>
          <a:ext cx="3485975" cy="2344419"/>
        </a:xfrm>
        <a:prstGeom prst="rect">
          <a:avLst/>
        </a:prstGeom>
        <a:noFill/>
        <a:ln w="28575">
          <a:solidFill>
            <a:schemeClr val="tx1"/>
          </a:solidFill>
        </a:ln>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100">
              <a:solidFill>
                <a:srgbClr val="000000"/>
              </a:solidFill>
              <a:latin typeface="Aptos Narrow" panose="020B0004020202020204" pitchFamily="34" charset="0"/>
              <a:ea typeface="+mj-ea"/>
              <a:cs typeface="+mj-cs"/>
            </a:rPr>
            <a:t>1.1Tipo de riesgo:</a:t>
          </a:r>
        </a:p>
        <a:p>
          <a:r>
            <a:rPr lang="es-MX" sz="1100">
              <a:solidFill>
                <a:srgbClr val="000000"/>
              </a:solidFill>
              <a:latin typeface="Aptos Narrow" panose="020B0004020202020204" pitchFamily="34" charset="0"/>
              <a:ea typeface="+mj-ea"/>
              <a:cs typeface="+mj-cs"/>
            </a:rPr>
            <a:t>◼ Pérdida de la confidencialidad	</a:t>
          </a:r>
        </a:p>
        <a:p>
          <a:r>
            <a:rPr lang="es-MX" sz="1100">
              <a:solidFill>
                <a:srgbClr val="000000"/>
              </a:solidFill>
              <a:latin typeface="Aptos Narrow" panose="020B0004020202020204" pitchFamily="34" charset="0"/>
              <a:ea typeface="+mj-ea"/>
              <a:cs typeface="+mj-cs"/>
            </a:rPr>
            <a:t>◼ Pérdida de la integridad	</a:t>
          </a:r>
        </a:p>
        <a:p>
          <a:r>
            <a:rPr lang="es-MX" sz="1100">
              <a:solidFill>
                <a:srgbClr val="000000"/>
              </a:solidFill>
              <a:latin typeface="Aptos Narrow" panose="020B0004020202020204" pitchFamily="34" charset="0"/>
              <a:ea typeface="+mj-ea"/>
              <a:cs typeface="+mj-cs"/>
            </a:rPr>
            <a:t>◼ Pérdida de la disponibilidad	</a:t>
          </a:r>
        </a:p>
        <a:p>
          <a:r>
            <a:rPr lang="es-MX" sz="1100">
              <a:solidFill>
                <a:srgbClr val="000000"/>
              </a:solidFill>
              <a:latin typeface="Aptos Narrow" panose="020B0004020202020204" pitchFamily="34" charset="0"/>
              <a:ea typeface="+mj-ea"/>
              <a:cs typeface="+mj-cs"/>
            </a:rPr>
            <a:t>1.2 Asociar el </a:t>
          </a:r>
          <a:r>
            <a:rPr lang="es-MX" sz="1100" b="1">
              <a:solidFill>
                <a:srgbClr val="000000"/>
              </a:solidFill>
              <a:latin typeface="Aptos Narrow" panose="020B0004020202020204" pitchFamily="34" charset="0"/>
              <a:ea typeface="+mj-ea"/>
              <a:cs typeface="+mj-cs"/>
            </a:rPr>
            <a:t>grupo de activos</a:t>
          </a:r>
          <a:r>
            <a:rPr lang="es-MX" sz="1100">
              <a:solidFill>
                <a:srgbClr val="000000"/>
              </a:solidFill>
              <a:latin typeface="Aptos Narrow" panose="020B0004020202020204" pitchFamily="34" charset="0"/>
              <a:ea typeface="+mj-ea"/>
              <a:cs typeface="+mj-cs"/>
            </a:rPr>
            <a:t> del proceso, y conjuntamente analizar las posibles </a:t>
          </a:r>
          <a:r>
            <a:rPr lang="es-MX" sz="1100" b="1">
              <a:solidFill>
                <a:srgbClr val="000000"/>
              </a:solidFill>
              <a:latin typeface="Aptos Narrow" panose="020B0004020202020204" pitchFamily="34" charset="0"/>
              <a:ea typeface="+mj-ea"/>
              <a:cs typeface="+mj-cs"/>
            </a:rPr>
            <a:t>amenazas</a:t>
          </a:r>
          <a:r>
            <a:rPr lang="es-MX" sz="1100">
              <a:solidFill>
                <a:srgbClr val="000000"/>
              </a:solidFill>
              <a:latin typeface="Aptos Narrow" panose="020B0004020202020204" pitchFamily="34" charset="0"/>
              <a:ea typeface="+mj-ea"/>
              <a:cs typeface="+mj-cs"/>
            </a:rPr>
            <a:t> y </a:t>
          </a:r>
          <a:r>
            <a:rPr lang="es-MX" sz="1100" b="1">
              <a:solidFill>
                <a:srgbClr val="000000"/>
              </a:solidFill>
              <a:latin typeface="Aptos Narrow" panose="020B0004020202020204" pitchFamily="34" charset="0"/>
              <a:ea typeface="+mj-ea"/>
              <a:cs typeface="+mj-cs"/>
            </a:rPr>
            <a:t>vulnerabilidades</a:t>
          </a:r>
          <a:r>
            <a:rPr lang="es-MX" sz="1100">
              <a:solidFill>
                <a:srgbClr val="000000"/>
              </a:solidFill>
              <a:latin typeface="Aptos Narrow" panose="020B0004020202020204" pitchFamily="34" charset="0"/>
              <a:ea typeface="+mj-ea"/>
              <a:cs typeface="+mj-cs"/>
            </a:rPr>
            <a:t> que podrían causar su materialización</a:t>
          </a:r>
        </a:p>
        <a:p>
          <a:r>
            <a:rPr lang="es-MX" sz="1100">
              <a:solidFill>
                <a:srgbClr val="000000"/>
              </a:solidFill>
              <a:latin typeface="Aptos Narrow" panose="020B0004020202020204" pitchFamily="34" charset="0"/>
              <a:ea typeface="+mj-ea"/>
              <a:cs typeface="+mj-cs"/>
            </a:rPr>
            <a:t>2.1 Análisis de Objetivos Estratégicos y de los procesos</a:t>
          </a:r>
        </a:p>
        <a:p>
          <a:r>
            <a:rPr lang="es-MX" sz="1100">
              <a:solidFill>
                <a:srgbClr val="000000"/>
              </a:solidFill>
              <a:latin typeface="Aptos Narrow" panose="020B0004020202020204" pitchFamily="34" charset="0"/>
              <a:ea typeface="+mj-ea"/>
              <a:cs typeface="+mj-cs"/>
            </a:rPr>
            <a:t>2.2 Identificación de los puntos de riesgo</a:t>
          </a:r>
        </a:p>
        <a:p>
          <a:r>
            <a:rPr lang="es-MX" sz="1100">
              <a:solidFill>
                <a:srgbClr val="000000"/>
              </a:solidFill>
              <a:latin typeface="Aptos Narrow" panose="020B0004020202020204" pitchFamily="34" charset="0"/>
              <a:ea typeface="+mj-ea"/>
              <a:cs typeface="+mj-cs"/>
            </a:rPr>
            <a:t>2.3 Identificación de áreas de impacto</a:t>
          </a:r>
        </a:p>
        <a:p>
          <a:r>
            <a:rPr lang="es-MX" sz="1100">
              <a:solidFill>
                <a:srgbClr val="000000"/>
              </a:solidFill>
              <a:latin typeface="Aptos Narrow" panose="020B0004020202020204" pitchFamily="34" charset="0"/>
              <a:ea typeface="+mj-ea"/>
              <a:cs typeface="+mj-cs"/>
            </a:rPr>
            <a:t>2.4 Identificación de áreas de factores de riesgo</a:t>
          </a:r>
        </a:p>
        <a:p>
          <a:r>
            <a:rPr lang="es-MX" sz="1100">
              <a:solidFill>
                <a:srgbClr val="000000"/>
              </a:solidFill>
              <a:latin typeface="Aptos Narrow" panose="020B0004020202020204" pitchFamily="34" charset="0"/>
              <a:ea typeface="+mj-ea"/>
              <a:cs typeface="+mj-cs"/>
            </a:rPr>
            <a:t>2.5 Descripción del Riesgo</a:t>
          </a:r>
        </a:p>
        <a:p>
          <a:r>
            <a:rPr lang="es-MX" sz="1100">
              <a:solidFill>
                <a:srgbClr val="000000"/>
              </a:solidFill>
              <a:latin typeface="Aptos Narrow" panose="020B0004020202020204" pitchFamily="34" charset="0"/>
              <a:ea typeface="+mj-ea"/>
              <a:cs typeface="+mj-cs"/>
            </a:rPr>
            <a:t>2.6 Clasificación del riesgo</a:t>
          </a:r>
        </a:p>
      </xdr:txBody>
    </xdr:sp>
    <xdr:clientData/>
  </xdr:twoCellAnchor>
  <xdr:twoCellAnchor editAs="oneCell">
    <xdr:from>
      <xdr:col>2</xdr:col>
      <xdr:colOff>571500</xdr:colOff>
      <xdr:row>46</xdr:row>
      <xdr:rowOff>85725</xdr:rowOff>
    </xdr:from>
    <xdr:to>
      <xdr:col>5</xdr:col>
      <xdr:colOff>489620</xdr:colOff>
      <xdr:row>48</xdr:row>
      <xdr:rowOff>66053</xdr:rowOff>
    </xdr:to>
    <xdr:pic>
      <xdr:nvPicPr>
        <xdr:cNvPr id="19" name="Imagen 18">
          <a:extLst>
            <a:ext uri="{FF2B5EF4-FFF2-40B4-BE49-F238E27FC236}">
              <a16:creationId xmlns:a16="http://schemas.microsoft.com/office/drawing/2014/main" id="{E601C85B-7C8D-4EE6-9DA1-FEE2B3EA0EAA}"/>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71525" y="9906000"/>
          <a:ext cx="4137695" cy="36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655759</xdr:colOff>
      <xdr:row>111</xdr:row>
      <xdr:rowOff>38100</xdr:rowOff>
    </xdr:from>
    <xdr:to>
      <xdr:col>5</xdr:col>
      <xdr:colOff>273990</xdr:colOff>
      <xdr:row>121</xdr:row>
      <xdr:rowOff>1574800</xdr:rowOff>
    </xdr:to>
    <xdr:pic>
      <xdr:nvPicPr>
        <xdr:cNvPr id="20" name="Imagen 19">
          <a:extLst>
            <a:ext uri="{FF2B5EF4-FFF2-40B4-BE49-F238E27FC236}">
              <a16:creationId xmlns:a16="http://schemas.microsoft.com/office/drawing/2014/main" id="{FEDE59FF-2D72-43A8-AE35-C0C1C44A5BF0}"/>
            </a:ext>
          </a:extLst>
        </xdr:cNvPr>
        <xdr:cNvPicPr>
          <a:picLocks noChangeAspect="1"/>
        </xdr:cNvPicPr>
      </xdr:nvPicPr>
      <xdr:blipFill>
        <a:blip xmlns:r="http://schemas.openxmlformats.org/officeDocument/2006/relationships" r:embed="rId18"/>
        <a:stretch>
          <a:fillRect/>
        </a:stretch>
      </xdr:blipFill>
      <xdr:spPr>
        <a:xfrm>
          <a:off x="865309" y="27432000"/>
          <a:ext cx="4037831" cy="450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0</xdr:colOff>
      <xdr:row>2</xdr:row>
      <xdr:rowOff>5938</xdr:rowOff>
    </xdr:to>
    <xdr:sp macro="" textlink="">
      <xdr:nvSpPr>
        <xdr:cNvPr id="4" name="AutoShape 1" descr="Pdf icono gratis">
          <a:extLst>
            <a:ext uri="{FF2B5EF4-FFF2-40B4-BE49-F238E27FC236}">
              <a16:creationId xmlns:a16="http://schemas.microsoft.com/office/drawing/2014/main" id="{3C40A7F8-4037-411F-8F83-9FC86E45E439}"/>
            </a:ext>
          </a:extLst>
        </xdr:cNvPr>
        <xdr:cNvSpPr>
          <a:spLocks noChangeAspect="1" noChangeArrowheads="1"/>
        </xdr:cNvSpPr>
      </xdr:nvSpPr>
      <xdr:spPr bwMode="auto">
        <a:xfrm>
          <a:off x="10179050" y="0"/>
          <a:ext cx="0" cy="3196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27329</xdr:colOff>
      <xdr:row>12</xdr:row>
      <xdr:rowOff>0</xdr:rowOff>
    </xdr:from>
    <xdr:to>
      <xdr:col>2</xdr:col>
      <xdr:colOff>27329</xdr:colOff>
      <xdr:row>19</xdr:row>
      <xdr:rowOff>54997</xdr:rowOff>
    </xdr:to>
    <xdr:pic>
      <xdr:nvPicPr>
        <xdr:cNvPr id="6" name="Imagen 5">
          <a:extLst>
            <a:ext uri="{FF2B5EF4-FFF2-40B4-BE49-F238E27FC236}">
              <a16:creationId xmlns:a16="http://schemas.microsoft.com/office/drawing/2014/main" id="{14538775-EF32-4B05-8BA5-8AC3E1E2EC50}"/>
            </a:ext>
          </a:extLst>
        </xdr:cNvPr>
        <xdr:cNvPicPr>
          <a:picLocks noChangeAspect="1"/>
        </xdr:cNvPicPr>
      </xdr:nvPicPr>
      <xdr:blipFill>
        <a:blip xmlns:r="http://schemas.openxmlformats.org/officeDocument/2006/relationships" r:embed="rId1"/>
        <a:stretch>
          <a:fillRect/>
        </a:stretch>
      </xdr:blipFill>
      <xdr:spPr>
        <a:xfrm>
          <a:off x="236879" y="44148375"/>
          <a:ext cx="5959051" cy="3290322"/>
        </a:xfrm>
        <a:prstGeom prst="rect">
          <a:avLst/>
        </a:prstGeom>
      </xdr:spPr>
    </xdr:pic>
    <xdr:clientData/>
  </xdr:twoCellAnchor>
  <xdr:twoCellAnchor editAs="oneCell">
    <xdr:from>
      <xdr:col>1</xdr:col>
      <xdr:colOff>66502</xdr:colOff>
      <xdr:row>12</xdr:row>
      <xdr:rowOff>0</xdr:rowOff>
    </xdr:from>
    <xdr:to>
      <xdr:col>1</xdr:col>
      <xdr:colOff>66502</xdr:colOff>
      <xdr:row>19</xdr:row>
      <xdr:rowOff>53891</xdr:rowOff>
    </xdr:to>
    <xdr:pic>
      <xdr:nvPicPr>
        <xdr:cNvPr id="11" name="Imagen 10">
          <a:extLst>
            <a:ext uri="{FF2B5EF4-FFF2-40B4-BE49-F238E27FC236}">
              <a16:creationId xmlns:a16="http://schemas.microsoft.com/office/drawing/2014/main" id="{D6E1BF06-A619-4C5A-BE2A-75FD7E12175D}"/>
            </a:ext>
          </a:extLst>
        </xdr:cNvPr>
        <xdr:cNvPicPr>
          <a:picLocks noChangeAspect="1"/>
        </xdr:cNvPicPr>
      </xdr:nvPicPr>
      <xdr:blipFill>
        <a:blip xmlns:r="http://schemas.openxmlformats.org/officeDocument/2006/relationships" r:embed="rId2"/>
        <a:stretch>
          <a:fillRect/>
        </a:stretch>
      </xdr:blipFill>
      <xdr:spPr>
        <a:xfrm>
          <a:off x="174452" y="28460816"/>
          <a:ext cx="5829560" cy="2660566"/>
        </a:xfrm>
        <a:prstGeom prst="rect">
          <a:avLst/>
        </a:prstGeom>
      </xdr:spPr>
    </xdr:pic>
    <xdr:clientData/>
  </xdr:twoCellAnchor>
  <xdr:twoCellAnchor>
    <xdr:from>
      <xdr:col>4</xdr:col>
      <xdr:colOff>1165860</xdr:colOff>
      <xdr:row>1</xdr:row>
      <xdr:rowOff>22859</xdr:rowOff>
    </xdr:from>
    <xdr:to>
      <xdr:col>5</xdr:col>
      <xdr:colOff>1112520</xdr:colOff>
      <xdr:row>4</xdr:row>
      <xdr:rowOff>0</xdr:rowOff>
    </xdr:to>
    <xdr:pic>
      <xdr:nvPicPr>
        <xdr:cNvPr id="17" name="Imagen 1">
          <a:extLst>
            <a:ext uri="{FF2B5EF4-FFF2-40B4-BE49-F238E27FC236}">
              <a16:creationId xmlns:a16="http://schemas.microsoft.com/office/drawing/2014/main" id="{538E58CA-89E6-4CBC-A3E8-7CAB9F3BBBF5}"/>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7954" t="26265" r="37758" b="26311"/>
        <a:stretch/>
      </xdr:blipFill>
      <xdr:spPr bwMode="auto">
        <a:xfrm>
          <a:off x="4267200" y="22859"/>
          <a:ext cx="1325880" cy="160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52924</xdr:colOff>
      <xdr:row>0</xdr:row>
      <xdr:rowOff>0</xdr:rowOff>
    </xdr:from>
    <xdr:to>
      <xdr:col>4</xdr:col>
      <xdr:colOff>4072863</xdr:colOff>
      <xdr:row>4</xdr:row>
      <xdr:rowOff>101628</xdr:rowOff>
    </xdr:to>
    <xdr:pic>
      <xdr:nvPicPr>
        <xdr:cNvPr id="4" name="Imagen 1">
          <a:extLst>
            <a:ext uri="{FF2B5EF4-FFF2-40B4-BE49-F238E27FC236}">
              <a16:creationId xmlns:a16="http://schemas.microsoft.com/office/drawing/2014/main" id="{FA04E047-FCAF-4C2F-8594-675B0BAB8D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8757" y="0"/>
          <a:ext cx="5580981" cy="961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1371599</xdr:colOff>
      <xdr:row>1</xdr:row>
      <xdr:rowOff>38100</xdr:rowOff>
    </xdr:from>
    <xdr:to>
      <xdr:col>5</xdr:col>
      <xdr:colOff>690563</xdr:colOff>
      <xdr:row>3</xdr:row>
      <xdr:rowOff>323850</xdr:rowOff>
    </xdr:to>
    <xdr:pic>
      <xdr:nvPicPr>
        <xdr:cNvPr id="3" name="Imagen 1">
          <a:extLst>
            <a:ext uri="{FF2B5EF4-FFF2-40B4-BE49-F238E27FC236}">
              <a16:creationId xmlns:a16="http://schemas.microsoft.com/office/drawing/2014/main" id="{E8F19E35-9213-49F7-BF07-5B058541D83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867" t="21773" r="35321" b="20164"/>
        <a:stretch/>
      </xdr:blipFill>
      <xdr:spPr bwMode="auto">
        <a:xfrm>
          <a:off x="6324599" y="38100"/>
          <a:ext cx="1414464"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45</xdr:row>
      <xdr:rowOff>6350</xdr:rowOff>
    </xdr:from>
    <xdr:to>
      <xdr:col>7</xdr:col>
      <xdr:colOff>367176</xdr:colOff>
      <xdr:row>59</xdr:row>
      <xdr:rowOff>113358</xdr:rowOff>
    </xdr:to>
    <xdr:pic>
      <xdr:nvPicPr>
        <xdr:cNvPr id="5" name="Imagen 4">
          <a:extLst>
            <a:ext uri="{FF2B5EF4-FFF2-40B4-BE49-F238E27FC236}">
              <a16:creationId xmlns:a16="http://schemas.microsoft.com/office/drawing/2014/main" id="{0144F949-0063-4D6D-B97D-2C6A3D4DF0E2}"/>
            </a:ext>
          </a:extLst>
        </xdr:cNvPr>
        <xdr:cNvPicPr>
          <a:picLocks noChangeAspect="1"/>
        </xdr:cNvPicPr>
      </xdr:nvPicPr>
      <xdr:blipFill>
        <a:blip xmlns:r="http://schemas.openxmlformats.org/officeDocument/2006/relationships" r:embed="rId1"/>
        <a:stretch>
          <a:fillRect/>
        </a:stretch>
      </xdr:blipFill>
      <xdr:spPr>
        <a:xfrm>
          <a:off x="8115300" y="11976100"/>
          <a:ext cx="5821826" cy="268510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C2099-744E-4A3F-85F2-2E72925FC52B}">
  <dimension ref="A2:WVN315"/>
  <sheetViews>
    <sheetView showGridLines="0" tabSelected="1" topLeftCell="A2" zoomScaleNormal="100" workbookViewId="0">
      <selection activeCell="E40" sqref="E40"/>
    </sheetView>
  </sheetViews>
  <sheetFormatPr baseColWidth="10" defaultColWidth="0" defaultRowHeight="12.75" customHeight="1" zeroHeight="1" x14ac:dyDescent="0.2"/>
  <cols>
    <col min="1" max="1" width="1.5703125" style="106" customWidth="1"/>
    <col min="2" max="2" width="1.42578125" style="138" customWidth="1"/>
    <col min="3" max="3" width="23" style="106" customWidth="1"/>
    <col min="4" max="9" width="20.140625" style="106" customWidth="1"/>
    <col min="10" max="10" width="1.42578125" style="106" customWidth="1"/>
    <col min="11" max="11" width="2.85546875" style="106" customWidth="1"/>
    <col min="12" max="241" width="11.42578125" style="106" hidden="1"/>
    <col min="242" max="242" width="53.85546875" style="106" hidden="1"/>
    <col min="243" max="243" width="4.140625" style="106" hidden="1"/>
    <col min="244" max="244" width="3.85546875" style="106" hidden="1"/>
    <col min="245" max="246" width="4.85546875" style="106" hidden="1"/>
    <col min="247" max="247" width="8.85546875" style="106" hidden="1"/>
    <col min="248" max="250" width="16.85546875" style="106" hidden="1"/>
    <col min="251" max="251" width="3.85546875" style="106" hidden="1"/>
    <col min="252" max="497" width="11.42578125" style="106" hidden="1"/>
    <col min="498" max="498" width="53.85546875" style="106" hidden="1"/>
    <col min="499" max="499" width="4.140625" style="106" hidden="1"/>
    <col min="500" max="500" width="3.85546875" style="106" hidden="1"/>
    <col min="501" max="502" width="4.85546875" style="106" hidden="1"/>
    <col min="503" max="503" width="8.85546875" style="106" hidden="1"/>
    <col min="504" max="506" width="16.85546875" style="106" hidden="1"/>
    <col min="507" max="507" width="3.85546875" style="106" hidden="1"/>
    <col min="508" max="753" width="11.42578125" style="106" hidden="1"/>
    <col min="754" max="754" width="53.85546875" style="106" hidden="1"/>
    <col min="755" max="755" width="4.140625" style="106" hidden="1"/>
    <col min="756" max="756" width="3.85546875" style="106" hidden="1"/>
    <col min="757" max="758" width="4.85546875" style="106" hidden="1"/>
    <col min="759" max="759" width="8.85546875" style="106" hidden="1"/>
    <col min="760" max="762" width="16.85546875" style="106" hidden="1"/>
    <col min="763" max="763" width="3.85546875" style="106" hidden="1"/>
    <col min="764" max="1009" width="11.42578125" style="106" hidden="1"/>
    <col min="1010" max="1010" width="53.85546875" style="106" hidden="1"/>
    <col min="1011" max="1011" width="4.140625" style="106" hidden="1"/>
    <col min="1012" max="1012" width="3.85546875" style="106" hidden="1"/>
    <col min="1013" max="1014" width="4.85546875" style="106" hidden="1"/>
    <col min="1015" max="1015" width="8.85546875" style="106" hidden="1"/>
    <col min="1016" max="1018" width="16.85546875" style="106" hidden="1"/>
    <col min="1019" max="1019" width="3.85546875" style="106" hidden="1"/>
    <col min="1020" max="1265" width="11.42578125" style="106" hidden="1"/>
    <col min="1266" max="1266" width="53.85546875" style="106" hidden="1"/>
    <col min="1267" max="1267" width="4.140625" style="106" hidden="1"/>
    <col min="1268" max="1268" width="3.85546875" style="106" hidden="1"/>
    <col min="1269" max="1270" width="4.85546875" style="106" hidden="1"/>
    <col min="1271" max="1271" width="8.85546875" style="106" hidden="1"/>
    <col min="1272" max="1274" width="16.85546875" style="106" hidden="1"/>
    <col min="1275" max="1275" width="3.85546875" style="106" hidden="1"/>
    <col min="1276" max="1521" width="11.42578125" style="106" hidden="1"/>
    <col min="1522" max="1522" width="53.85546875" style="106" hidden="1"/>
    <col min="1523" max="1523" width="4.140625" style="106" hidden="1"/>
    <col min="1524" max="1524" width="3.85546875" style="106" hidden="1"/>
    <col min="1525" max="1526" width="4.85546875" style="106" hidden="1"/>
    <col min="1527" max="1527" width="8.85546875" style="106" hidden="1"/>
    <col min="1528" max="1530" width="16.85546875" style="106" hidden="1"/>
    <col min="1531" max="1531" width="3.85546875" style="106" hidden="1"/>
    <col min="1532" max="1777" width="11.42578125" style="106" hidden="1"/>
    <col min="1778" max="1778" width="53.85546875" style="106" hidden="1"/>
    <col min="1779" max="1779" width="4.140625" style="106" hidden="1"/>
    <col min="1780" max="1780" width="3.85546875" style="106" hidden="1"/>
    <col min="1781" max="1782" width="4.85546875" style="106" hidden="1"/>
    <col min="1783" max="1783" width="8.85546875" style="106" hidden="1"/>
    <col min="1784" max="1786" width="16.85546875" style="106" hidden="1"/>
    <col min="1787" max="1787" width="3.85546875" style="106" hidden="1"/>
    <col min="1788" max="2033" width="11.42578125" style="106" hidden="1"/>
    <col min="2034" max="2034" width="53.85546875" style="106" hidden="1"/>
    <col min="2035" max="2035" width="4.140625" style="106" hidden="1"/>
    <col min="2036" max="2036" width="3.85546875" style="106" hidden="1"/>
    <col min="2037" max="2038" width="4.85546875" style="106" hidden="1"/>
    <col min="2039" max="2039" width="8.85546875" style="106" hidden="1"/>
    <col min="2040" max="2042" width="16.85546875" style="106" hidden="1"/>
    <col min="2043" max="2043" width="3.85546875" style="106" hidden="1"/>
    <col min="2044" max="2289" width="11.42578125" style="106" hidden="1"/>
    <col min="2290" max="2290" width="53.85546875" style="106" hidden="1"/>
    <col min="2291" max="2291" width="4.140625" style="106" hidden="1"/>
    <col min="2292" max="2292" width="3.85546875" style="106" hidden="1"/>
    <col min="2293" max="2294" width="4.85546875" style="106" hidden="1"/>
    <col min="2295" max="2295" width="8.85546875" style="106" hidden="1"/>
    <col min="2296" max="2298" width="16.85546875" style="106" hidden="1"/>
    <col min="2299" max="2299" width="3.85546875" style="106" hidden="1"/>
    <col min="2300" max="2545" width="11.42578125" style="106" hidden="1"/>
    <col min="2546" max="2546" width="53.85546875" style="106" hidden="1"/>
    <col min="2547" max="2547" width="4.140625" style="106" hidden="1"/>
    <col min="2548" max="2548" width="3.85546875" style="106" hidden="1"/>
    <col min="2549" max="2550" width="4.85546875" style="106" hidden="1"/>
    <col min="2551" max="2551" width="8.85546875" style="106" hidden="1"/>
    <col min="2552" max="2554" width="16.85546875" style="106" hidden="1"/>
    <col min="2555" max="2555" width="3.85546875" style="106" hidden="1"/>
    <col min="2556" max="2801" width="11.42578125" style="106" hidden="1"/>
    <col min="2802" max="2802" width="53.85546875" style="106" hidden="1"/>
    <col min="2803" max="2803" width="4.140625" style="106" hidden="1"/>
    <col min="2804" max="2804" width="3.85546875" style="106" hidden="1"/>
    <col min="2805" max="2806" width="4.85546875" style="106" hidden="1"/>
    <col min="2807" max="2807" width="8.85546875" style="106" hidden="1"/>
    <col min="2808" max="2810" width="16.85546875" style="106" hidden="1"/>
    <col min="2811" max="2811" width="3.85546875" style="106" hidden="1"/>
    <col min="2812" max="3057" width="11.42578125" style="106" hidden="1"/>
    <col min="3058" max="3058" width="53.85546875" style="106" hidden="1"/>
    <col min="3059" max="3059" width="4.140625" style="106" hidden="1"/>
    <col min="3060" max="3060" width="3.85546875" style="106" hidden="1"/>
    <col min="3061" max="3062" width="4.85546875" style="106" hidden="1"/>
    <col min="3063" max="3063" width="8.85546875" style="106" hidden="1"/>
    <col min="3064" max="3066" width="16.85546875" style="106" hidden="1"/>
    <col min="3067" max="3067" width="3.85546875" style="106" hidden="1"/>
    <col min="3068" max="3313" width="11.42578125" style="106" hidden="1"/>
    <col min="3314" max="3314" width="53.85546875" style="106" hidden="1"/>
    <col min="3315" max="3315" width="4.140625" style="106" hidden="1"/>
    <col min="3316" max="3316" width="3.85546875" style="106" hidden="1"/>
    <col min="3317" max="3318" width="4.85546875" style="106" hidden="1"/>
    <col min="3319" max="3319" width="8.85546875" style="106" hidden="1"/>
    <col min="3320" max="3322" width="16.85546875" style="106" hidden="1"/>
    <col min="3323" max="3323" width="3.85546875" style="106" hidden="1"/>
    <col min="3324" max="3569" width="11.42578125" style="106" hidden="1"/>
    <col min="3570" max="3570" width="53.85546875" style="106" hidden="1"/>
    <col min="3571" max="3571" width="4.140625" style="106" hidden="1"/>
    <col min="3572" max="3572" width="3.85546875" style="106" hidden="1"/>
    <col min="3573" max="3574" width="4.85546875" style="106" hidden="1"/>
    <col min="3575" max="3575" width="8.85546875" style="106" hidden="1"/>
    <col min="3576" max="3578" width="16.85546875" style="106" hidden="1"/>
    <col min="3579" max="3579" width="3.85546875" style="106" hidden="1"/>
    <col min="3580" max="3825" width="11.42578125" style="106" hidden="1"/>
    <col min="3826" max="3826" width="53.85546875" style="106" hidden="1"/>
    <col min="3827" max="3827" width="4.140625" style="106" hidden="1"/>
    <col min="3828" max="3828" width="3.85546875" style="106" hidden="1"/>
    <col min="3829" max="3830" width="4.85546875" style="106" hidden="1"/>
    <col min="3831" max="3831" width="8.85546875" style="106" hidden="1"/>
    <col min="3832" max="3834" width="16.85546875" style="106" hidden="1"/>
    <col min="3835" max="3835" width="3.85546875" style="106" hidden="1"/>
    <col min="3836" max="4081" width="11.42578125" style="106" hidden="1"/>
    <col min="4082" max="4082" width="53.85546875" style="106" hidden="1"/>
    <col min="4083" max="4083" width="4.140625" style="106" hidden="1"/>
    <col min="4084" max="4084" width="3.85546875" style="106" hidden="1"/>
    <col min="4085" max="4086" width="4.85546875" style="106" hidden="1"/>
    <col min="4087" max="4087" width="8.85546875" style="106" hidden="1"/>
    <col min="4088" max="4090" width="16.85546875" style="106" hidden="1"/>
    <col min="4091" max="4091" width="3.85546875" style="106" hidden="1"/>
    <col min="4092" max="4337" width="11.42578125" style="106" hidden="1"/>
    <col min="4338" max="4338" width="53.85546875" style="106" hidden="1"/>
    <col min="4339" max="4339" width="4.140625" style="106" hidden="1"/>
    <col min="4340" max="4340" width="3.85546875" style="106" hidden="1"/>
    <col min="4341" max="4342" width="4.85546875" style="106" hidden="1"/>
    <col min="4343" max="4343" width="8.85546875" style="106" hidden="1"/>
    <col min="4344" max="4346" width="16.85546875" style="106" hidden="1"/>
    <col min="4347" max="4347" width="3.85546875" style="106" hidden="1"/>
    <col min="4348" max="4593" width="11.42578125" style="106" hidden="1"/>
    <col min="4594" max="4594" width="53.85546875" style="106" hidden="1"/>
    <col min="4595" max="4595" width="4.140625" style="106" hidden="1"/>
    <col min="4596" max="4596" width="3.85546875" style="106" hidden="1"/>
    <col min="4597" max="4598" width="4.85546875" style="106" hidden="1"/>
    <col min="4599" max="4599" width="8.85546875" style="106" hidden="1"/>
    <col min="4600" max="4602" width="16.85546875" style="106" hidden="1"/>
    <col min="4603" max="4603" width="3.85546875" style="106" hidden="1"/>
    <col min="4604" max="4849" width="11.42578125" style="106" hidden="1"/>
    <col min="4850" max="4850" width="53.85546875" style="106" hidden="1"/>
    <col min="4851" max="4851" width="4.140625" style="106" hidden="1"/>
    <col min="4852" max="4852" width="3.85546875" style="106" hidden="1"/>
    <col min="4853" max="4854" width="4.85546875" style="106" hidden="1"/>
    <col min="4855" max="4855" width="8.85546875" style="106" hidden="1"/>
    <col min="4856" max="4858" width="16.85546875" style="106" hidden="1"/>
    <col min="4859" max="4859" width="3.85546875" style="106" hidden="1"/>
    <col min="4860" max="5105" width="11.42578125" style="106" hidden="1"/>
    <col min="5106" max="5106" width="53.85546875" style="106" hidden="1"/>
    <col min="5107" max="5107" width="4.140625" style="106" hidden="1"/>
    <col min="5108" max="5108" width="3.85546875" style="106" hidden="1"/>
    <col min="5109" max="5110" width="4.85546875" style="106" hidden="1"/>
    <col min="5111" max="5111" width="8.85546875" style="106" hidden="1"/>
    <col min="5112" max="5114" width="16.85546875" style="106" hidden="1"/>
    <col min="5115" max="5115" width="3.85546875" style="106" hidden="1"/>
    <col min="5116" max="5361" width="11.42578125" style="106" hidden="1"/>
    <col min="5362" max="5362" width="53.85546875" style="106" hidden="1"/>
    <col min="5363" max="5363" width="4.140625" style="106" hidden="1"/>
    <col min="5364" max="5364" width="3.85546875" style="106" hidden="1"/>
    <col min="5365" max="5366" width="4.85546875" style="106" hidden="1"/>
    <col min="5367" max="5367" width="8.85546875" style="106" hidden="1"/>
    <col min="5368" max="5370" width="16.85546875" style="106" hidden="1"/>
    <col min="5371" max="5371" width="3.85546875" style="106" hidden="1"/>
    <col min="5372" max="5617" width="11.42578125" style="106" hidden="1"/>
    <col min="5618" max="5618" width="53.85546875" style="106" hidden="1"/>
    <col min="5619" max="5619" width="4.140625" style="106" hidden="1"/>
    <col min="5620" max="5620" width="3.85546875" style="106" hidden="1"/>
    <col min="5621" max="5622" width="4.85546875" style="106" hidden="1"/>
    <col min="5623" max="5623" width="8.85546875" style="106" hidden="1"/>
    <col min="5624" max="5626" width="16.85546875" style="106" hidden="1"/>
    <col min="5627" max="5627" width="3.85546875" style="106" hidden="1"/>
    <col min="5628" max="5873" width="11.42578125" style="106" hidden="1"/>
    <col min="5874" max="5874" width="53.85546875" style="106" hidden="1"/>
    <col min="5875" max="5875" width="4.140625" style="106" hidden="1"/>
    <col min="5876" max="5876" width="3.85546875" style="106" hidden="1"/>
    <col min="5877" max="5878" width="4.85546875" style="106" hidden="1"/>
    <col min="5879" max="5879" width="8.85546875" style="106" hidden="1"/>
    <col min="5880" max="5882" width="16.85546875" style="106" hidden="1"/>
    <col min="5883" max="5883" width="3.85546875" style="106" hidden="1"/>
    <col min="5884" max="6129" width="11.42578125" style="106" hidden="1"/>
    <col min="6130" max="6130" width="53.85546875" style="106" hidden="1"/>
    <col min="6131" max="6131" width="4.140625" style="106" hidden="1"/>
    <col min="6132" max="6132" width="3.85546875" style="106" hidden="1"/>
    <col min="6133" max="6134" width="4.85546875" style="106" hidden="1"/>
    <col min="6135" max="6135" width="8.85546875" style="106" hidden="1"/>
    <col min="6136" max="6138" width="16.85546875" style="106" hidden="1"/>
    <col min="6139" max="6139" width="3.85546875" style="106" hidden="1"/>
    <col min="6140" max="6385" width="11.42578125" style="106" hidden="1"/>
    <col min="6386" max="6386" width="53.85546875" style="106" hidden="1"/>
    <col min="6387" max="6387" width="4.140625" style="106" hidden="1"/>
    <col min="6388" max="6388" width="3.85546875" style="106" hidden="1"/>
    <col min="6389" max="6390" width="4.85546875" style="106" hidden="1"/>
    <col min="6391" max="6391" width="8.85546875" style="106" hidden="1"/>
    <col min="6392" max="6394" width="16.85546875" style="106" hidden="1"/>
    <col min="6395" max="6395" width="3.85546875" style="106" hidden="1"/>
    <col min="6396" max="6641" width="11.42578125" style="106" hidden="1"/>
    <col min="6642" max="6642" width="53.85546875" style="106" hidden="1"/>
    <col min="6643" max="6643" width="4.140625" style="106" hidden="1"/>
    <col min="6644" max="6644" width="3.85546875" style="106" hidden="1"/>
    <col min="6645" max="6646" width="4.85546875" style="106" hidden="1"/>
    <col min="6647" max="6647" width="8.85546875" style="106" hidden="1"/>
    <col min="6648" max="6650" width="16.85546875" style="106" hidden="1"/>
    <col min="6651" max="6651" width="3.85546875" style="106" hidden="1"/>
    <col min="6652" max="6897" width="11.42578125" style="106" hidden="1"/>
    <col min="6898" max="6898" width="53.85546875" style="106" hidden="1"/>
    <col min="6899" max="6899" width="4.140625" style="106" hidden="1"/>
    <col min="6900" max="6900" width="3.85546875" style="106" hidden="1"/>
    <col min="6901" max="6902" width="4.85546875" style="106" hidden="1"/>
    <col min="6903" max="6903" width="8.85546875" style="106" hidden="1"/>
    <col min="6904" max="6906" width="16.85546875" style="106" hidden="1"/>
    <col min="6907" max="6907" width="3.85546875" style="106" hidden="1"/>
    <col min="6908" max="7153" width="11.42578125" style="106" hidden="1"/>
    <col min="7154" max="7154" width="53.85546875" style="106" hidden="1"/>
    <col min="7155" max="7155" width="4.140625" style="106" hidden="1"/>
    <col min="7156" max="7156" width="3.85546875" style="106" hidden="1"/>
    <col min="7157" max="7158" width="4.85546875" style="106" hidden="1"/>
    <col min="7159" max="7159" width="8.85546875" style="106" hidden="1"/>
    <col min="7160" max="7162" width="16.85546875" style="106" hidden="1"/>
    <col min="7163" max="7163" width="3.85546875" style="106" hidden="1"/>
    <col min="7164" max="7409" width="11.42578125" style="106" hidden="1"/>
    <col min="7410" max="7410" width="53.85546875" style="106" hidden="1"/>
    <col min="7411" max="7411" width="4.140625" style="106" hidden="1"/>
    <col min="7412" max="7412" width="3.85546875" style="106" hidden="1"/>
    <col min="7413" max="7414" width="4.85546875" style="106" hidden="1"/>
    <col min="7415" max="7415" width="8.85546875" style="106" hidden="1"/>
    <col min="7416" max="7418" width="16.85546875" style="106" hidden="1"/>
    <col min="7419" max="7419" width="3.85546875" style="106" hidden="1"/>
    <col min="7420" max="7665" width="11.42578125" style="106" hidden="1"/>
    <col min="7666" max="7666" width="53.85546875" style="106" hidden="1"/>
    <col min="7667" max="7667" width="4.140625" style="106" hidden="1"/>
    <col min="7668" max="7668" width="3.85546875" style="106" hidden="1"/>
    <col min="7669" max="7670" width="4.85546875" style="106" hidden="1"/>
    <col min="7671" max="7671" width="8.85546875" style="106" hidden="1"/>
    <col min="7672" max="7674" width="16.85546875" style="106" hidden="1"/>
    <col min="7675" max="7675" width="3.85546875" style="106" hidden="1"/>
    <col min="7676" max="7921" width="11.42578125" style="106" hidden="1"/>
    <col min="7922" max="7922" width="53.85546875" style="106" hidden="1"/>
    <col min="7923" max="7923" width="4.140625" style="106" hidden="1"/>
    <col min="7924" max="7924" width="3.85546875" style="106" hidden="1"/>
    <col min="7925" max="7926" width="4.85546875" style="106" hidden="1"/>
    <col min="7927" max="7927" width="8.85546875" style="106" hidden="1"/>
    <col min="7928" max="7930" width="16.85546875" style="106" hidden="1"/>
    <col min="7931" max="7931" width="3.85546875" style="106" hidden="1"/>
    <col min="7932" max="8177" width="11.42578125" style="106" hidden="1"/>
    <col min="8178" max="8178" width="53.85546875" style="106" hidden="1"/>
    <col min="8179" max="8179" width="4.140625" style="106" hidden="1"/>
    <col min="8180" max="8180" width="3.85546875" style="106" hidden="1"/>
    <col min="8181" max="8182" width="4.85546875" style="106" hidden="1"/>
    <col min="8183" max="8183" width="8.85546875" style="106" hidden="1"/>
    <col min="8184" max="8186" width="16.85546875" style="106" hidden="1"/>
    <col min="8187" max="8187" width="3.85546875" style="106" hidden="1"/>
    <col min="8188" max="8433" width="11.42578125" style="106" hidden="1"/>
    <col min="8434" max="8434" width="53.85546875" style="106" hidden="1"/>
    <col min="8435" max="8435" width="4.140625" style="106" hidden="1"/>
    <col min="8436" max="8436" width="3.85546875" style="106" hidden="1"/>
    <col min="8437" max="8438" width="4.85546875" style="106" hidden="1"/>
    <col min="8439" max="8439" width="8.85546875" style="106" hidden="1"/>
    <col min="8440" max="8442" width="16.85546875" style="106" hidden="1"/>
    <col min="8443" max="8443" width="3.85546875" style="106" hidden="1"/>
    <col min="8444" max="8689" width="11.42578125" style="106" hidden="1"/>
    <col min="8690" max="8690" width="53.85546875" style="106" hidden="1"/>
    <col min="8691" max="8691" width="4.140625" style="106" hidden="1"/>
    <col min="8692" max="8692" width="3.85546875" style="106" hidden="1"/>
    <col min="8693" max="8694" width="4.85546875" style="106" hidden="1"/>
    <col min="8695" max="8695" width="8.85546875" style="106" hidden="1"/>
    <col min="8696" max="8698" width="16.85546875" style="106" hidden="1"/>
    <col min="8699" max="8699" width="3.85546875" style="106" hidden="1"/>
    <col min="8700" max="8945" width="11.42578125" style="106" hidden="1"/>
    <col min="8946" max="8946" width="53.85546875" style="106" hidden="1"/>
    <col min="8947" max="8947" width="4.140625" style="106" hidden="1"/>
    <col min="8948" max="8948" width="3.85546875" style="106" hidden="1"/>
    <col min="8949" max="8950" width="4.85546875" style="106" hidden="1"/>
    <col min="8951" max="8951" width="8.85546875" style="106" hidden="1"/>
    <col min="8952" max="8954" width="16.85546875" style="106" hidden="1"/>
    <col min="8955" max="8955" width="3.85546875" style="106" hidden="1"/>
    <col min="8956" max="9201" width="11.42578125" style="106" hidden="1"/>
    <col min="9202" max="9202" width="53.85546875" style="106" hidden="1"/>
    <col min="9203" max="9203" width="4.140625" style="106" hidden="1"/>
    <col min="9204" max="9204" width="3.85546875" style="106" hidden="1"/>
    <col min="9205" max="9206" width="4.85546875" style="106" hidden="1"/>
    <col min="9207" max="9207" width="8.85546875" style="106" hidden="1"/>
    <col min="9208" max="9210" width="16.85546875" style="106" hidden="1"/>
    <col min="9211" max="9211" width="3.85546875" style="106" hidden="1"/>
    <col min="9212" max="9457" width="11.42578125" style="106" hidden="1"/>
    <col min="9458" max="9458" width="53.85546875" style="106" hidden="1"/>
    <col min="9459" max="9459" width="4.140625" style="106" hidden="1"/>
    <col min="9460" max="9460" width="3.85546875" style="106" hidden="1"/>
    <col min="9461" max="9462" width="4.85546875" style="106" hidden="1"/>
    <col min="9463" max="9463" width="8.85546875" style="106" hidden="1"/>
    <col min="9464" max="9466" width="16.85546875" style="106" hidden="1"/>
    <col min="9467" max="9467" width="3.85546875" style="106" hidden="1"/>
    <col min="9468" max="9713" width="11.42578125" style="106" hidden="1"/>
    <col min="9714" max="9714" width="53.85546875" style="106" hidden="1"/>
    <col min="9715" max="9715" width="4.140625" style="106" hidden="1"/>
    <col min="9716" max="9716" width="3.85546875" style="106" hidden="1"/>
    <col min="9717" max="9718" width="4.85546875" style="106" hidden="1"/>
    <col min="9719" max="9719" width="8.85546875" style="106" hidden="1"/>
    <col min="9720" max="9722" width="16.85546875" style="106" hidden="1"/>
    <col min="9723" max="9723" width="3.85546875" style="106" hidden="1"/>
    <col min="9724" max="9969" width="11.42578125" style="106" hidden="1"/>
    <col min="9970" max="9970" width="53.85546875" style="106" hidden="1"/>
    <col min="9971" max="9971" width="4.140625" style="106" hidden="1"/>
    <col min="9972" max="9972" width="3.85546875" style="106" hidden="1"/>
    <col min="9973" max="9974" width="4.85546875" style="106" hidden="1"/>
    <col min="9975" max="9975" width="8.85546875" style="106" hidden="1"/>
    <col min="9976" max="9978" width="16.85546875" style="106" hidden="1"/>
    <col min="9979" max="9979" width="3.85546875" style="106" hidden="1"/>
    <col min="9980" max="10225" width="11.42578125" style="106" hidden="1"/>
    <col min="10226" max="10226" width="53.85546875" style="106" hidden="1"/>
    <col min="10227" max="10227" width="4.140625" style="106" hidden="1"/>
    <col min="10228" max="10228" width="3.85546875" style="106" hidden="1"/>
    <col min="10229" max="10230" width="4.85546875" style="106" hidden="1"/>
    <col min="10231" max="10231" width="8.85546875" style="106" hidden="1"/>
    <col min="10232" max="10234" width="16.85546875" style="106" hidden="1"/>
    <col min="10235" max="10235" width="3.85546875" style="106" hidden="1"/>
    <col min="10236" max="10481" width="11.42578125" style="106" hidden="1"/>
    <col min="10482" max="10482" width="53.85546875" style="106" hidden="1"/>
    <col min="10483" max="10483" width="4.140625" style="106" hidden="1"/>
    <col min="10484" max="10484" width="3.85546875" style="106" hidden="1"/>
    <col min="10485" max="10486" width="4.85546875" style="106" hidden="1"/>
    <col min="10487" max="10487" width="8.85546875" style="106" hidden="1"/>
    <col min="10488" max="10490" width="16.85546875" style="106" hidden="1"/>
    <col min="10491" max="10491" width="3.85546875" style="106" hidden="1"/>
    <col min="10492" max="10737" width="11.42578125" style="106" hidden="1"/>
    <col min="10738" max="10738" width="53.85546875" style="106" hidden="1"/>
    <col min="10739" max="10739" width="4.140625" style="106" hidden="1"/>
    <col min="10740" max="10740" width="3.85546875" style="106" hidden="1"/>
    <col min="10741" max="10742" width="4.85546875" style="106" hidden="1"/>
    <col min="10743" max="10743" width="8.85546875" style="106" hidden="1"/>
    <col min="10744" max="10746" width="16.85546875" style="106" hidden="1"/>
    <col min="10747" max="10747" width="3.85546875" style="106" hidden="1"/>
    <col min="10748" max="10993" width="11.42578125" style="106" hidden="1"/>
    <col min="10994" max="10994" width="53.85546875" style="106" hidden="1"/>
    <col min="10995" max="10995" width="4.140625" style="106" hidden="1"/>
    <col min="10996" max="10996" width="3.85546875" style="106" hidden="1"/>
    <col min="10997" max="10998" width="4.85546875" style="106" hidden="1"/>
    <col min="10999" max="10999" width="8.85546875" style="106" hidden="1"/>
    <col min="11000" max="11002" width="16.85546875" style="106" hidden="1"/>
    <col min="11003" max="11003" width="3.85546875" style="106" hidden="1"/>
    <col min="11004" max="11249" width="11.42578125" style="106" hidden="1"/>
    <col min="11250" max="11250" width="53.85546875" style="106" hidden="1"/>
    <col min="11251" max="11251" width="4.140625" style="106" hidden="1"/>
    <col min="11252" max="11252" width="3.85546875" style="106" hidden="1"/>
    <col min="11253" max="11254" width="4.85546875" style="106" hidden="1"/>
    <col min="11255" max="11255" width="8.85546875" style="106" hidden="1"/>
    <col min="11256" max="11258" width="16.85546875" style="106" hidden="1"/>
    <col min="11259" max="11259" width="3.85546875" style="106" hidden="1"/>
    <col min="11260" max="11505" width="11.42578125" style="106" hidden="1"/>
    <col min="11506" max="11506" width="53.85546875" style="106" hidden="1"/>
    <col min="11507" max="11507" width="4.140625" style="106" hidden="1"/>
    <col min="11508" max="11508" width="3.85546875" style="106" hidden="1"/>
    <col min="11509" max="11510" width="4.85546875" style="106" hidden="1"/>
    <col min="11511" max="11511" width="8.85546875" style="106" hidden="1"/>
    <col min="11512" max="11514" width="16.85546875" style="106" hidden="1"/>
    <col min="11515" max="11515" width="3.85546875" style="106" hidden="1"/>
    <col min="11516" max="11761" width="11.42578125" style="106" hidden="1"/>
    <col min="11762" max="11762" width="53.85546875" style="106" hidden="1"/>
    <col min="11763" max="11763" width="4.140625" style="106" hidden="1"/>
    <col min="11764" max="11764" width="3.85546875" style="106" hidden="1"/>
    <col min="11765" max="11766" width="4.85546875" style="106" hidden="1"/>
    <col min="11767" max="11767" width="8.85546875" style="106" hidden="1"/>
    <col min="11768" max="11770" width="16.85546875" style="106" hidden="1"/>
    <col min="11771" max="11771" width="3.85546875" style="106" hidden="1"/>
    <col min="11772" max="12017" width="11.42578125" style="106" hidden="1"/>
    <col min="12018" max="12018" width="53.85546875" style="106" hidden="1"/>
    <col min="12019" max="12019" width="4.140625" style="106" hidden="1"/>
    <col min="12020" max="12020" width="3.85546875" style="106" hidden="1"/>
    <col min="12021" max="12022" width="4.85546875" style="106" hidden="1"/>
    <col min="12023" max="12023" width="8.85546875" style="106" hidden="1"/>
    <col min="12024" max="12026" width="16.85546875" style="106" hidden="1"/>
    <col min="12027" max="12027" width="3.85546875" style="106" hidden="1"/>
    <col min="12028" max="12273" width="11.42578125" style="106" hidden="1"/>
    <col min="12274" max="12274" width="53.85546875" style="106" hidden="1"/>
    <col min="12275" max="12275" width="4.140625" style="106" hidden="1"/>
    <col min="12276" max="12276" width="3.85546875" style="106" hidden="1"/>
    <col min="12277" max="12278" width="4.85546875" style="106" hidden="1"/>
    <col min="12279" max="12279" width="8.85546875" style="106" hidden="1"/>
    <col min="12280" max="12282" width="16.85546875" style="106" hidden="1"/>
    <col min="12283" max="12283" width="3.85546875" style="106" hidden="1"/>
    <col min="12284" max="12529" width="11.42578125" style="106" hidden="1"/>
    <col min="12530" max="12530" width="53.85546875" style="106" hidden="1"/>
    <col min="12531" max="12531" width="4.140625" style="106" hidden="1"/>
    <col min="12532" max="12532" width="3.85546875" style="106" hidden="1"/>
    <col min="12533" max="12534" width="4.85546875" style="106" hidden="1"/>
    <col min="12535" max="12535" width="8.85546875" style="106" hidden="1"/>
    <col min="12536" max="12538" width="16.85546875" style="106" hidden="1"/>
    <col min="12539" max="12539" width="3.85546875" style="106" hidden="1"/>
    <col min="12540" max="12785" width="11.42578125" style="106" hidden="1"/>
    <col min="12786" max="12786" width="53.85546875" style="106" hidden="1"/>
    <col min="12787" max="12787" width="4.140625" style="106" hidden="1"/>
    <col min="12788" max="12788" width="3.85546875" style="106" hidden="1"/>
    <col min="12789" max="12790" width="4.85546875" style="106" hidden="1"/>
    <col min="12791" max="12791" width="8.85546875" style="106" hidden="1"/>
    <col min="12792" max="12794" width="16.85546875" style="106" hidden="1"/>
    <col min="12795" max="12795" width="3.85546875" style="106" hidden="1"/>
    <col min="12796" max="13041" width="11.42578125" style="106" hidden="1"/>
    <col min="13042" max="13042" width="53.85546875" style="106" hidden="1"/>
    <col min="13043" max="13043" width="4.140625" style="106" hidden="1"/>
    <col min="13044" max="13044" width="3.85546875" style="106" hidden="1"/>
    <col min="13045" max="13046" width="4.85546875" style="106" hidden="1"/>
    <col min="13047" max="13047" width="8.85546875" style="106" hidden="1"/>
    <col min="13048" max="13050" width="16.85546875" style="106" hidden="1"/>
    <col min="13051" max="13051" width="3.85546875" style="106" hidden="1"/>
    <col min="13052" max="13297" width="11.42578125" style="106" hidden="1"/>
    <col min="13298" max="13298" width="53.85546875" style="106" hidden="1"/>
    <col min="13299" max="13299" width="4.140625" style="106" hidden="1"/>
    <col min="13300" max="13300" width="3.85546875" style="106" hidden="1"/>
    <col min="13301" max="13302" width="4.85546875" style="106" hidden="1"/>
    <col min="13303" max="13303" width="8.85546875" style="106" hidden="1"/>
    <col min="13304" max="13306" width="16.85546875" style="106" hidden="1"/>
    <col min="13307" max="13307" width="3.85546875" style="106" hidden="1"/>
    <col min="13308" max="13553" width="11.42578125" style="106" hidden="1"/>
    <col min="13554" max="13554" width="53.85546875" style="106" hidden="1"/>
    <col min="13555" max="13555" width="4.140625" style="106" hidden="1"/>
    <col min="13556" max="13556" width="3.85546875" style="106" hidden="1"/>
    <col min="13557" max="13558" width="4.85546875" style="106" hidden="1"/>
    <col min="13559" max="13559" width="8.85546875" style="106" hidden="1"/>
    <col min="13560" max="13562" width="16.85546875" style="106" hidden="1"/>
    <col min="13563" max="13563" width="3.85546875" style="106" hidden="1"/>
    <col min="13564" max="13809" width="11.42578125" style="106" hidden="1"/>
    <col min="13810" max="13810" width="53.85546875" style="106" hidden="1"/>
    <col min="13811" max="13811" width="4.140625" style="106" hidden="1"/>
    <col min="13812" max="13812" width="3.85546875" style="106" hidden="1"/>
    <col min="13813" max="13814" width="4.85546875" style="106" hidden="1"/>
    <col min="13815" max="13815" width="8.85546875" style="106" hidden="1"/>
    <col min="13816" max="13818" width="16.85546875" style="106" hidden="1"/>
    <col min="13819" max="13819" width="3.85546875" style="106" hidden="1"/>
    <col min="13820" max="14065" width="11.42578125" style="106" hidden="1"/>
    <col min="14066" max="14066" width="53.85546875" style="106" hidden="1"/>
    <col min="14067" max="14067" width="4.140625" style="106" hidden="1"/>
    <col min="14068" max="14068" width="3.85546875" style="106" hidden="1"/>
    <col min="14069" max="14070" width="4.85546875" style="106" hidden="1"/>
    <col min="14071" max="14071" width="8.85546875" style="106" hidden="1"/>
    <col min="14072" max="14074" width="16.85546875" style="106" hidden="1"/>
    <col min="14075" max="14075" width="3.85546875" style="106" hidden="1"/>
    <col min="14076" max="14321" width="11.42578125" style="106" hidden="1"/>
    <col min="14322" max="14322" width="53.85546875" style="106" hidden="1"/>
    <col min="14323" max="14323" width="4.140625" style="106" hidden="1"/>
    <col min="14324" max="14324" width="3.85546875" style="106" hidden="1"/>
    <col min="14325" max="14326" width="4.85546875" style="106" hidden="1"/>
    <col min="14327" max="14327" width="8.85546875" style="106" hidden="1"/>
    <col min="14328" max="14330" width="16.85546875" style="106" hidden="1"/>
    <col min="14331" max="14331" width="3.85546875" style="106" hidden="1"/>
    <col min="14332" max="14577" width="11.42578125" style="106" hidden="1"/>
    <col min="14578" max="14578" width="53.85546875" style="106" hidden="1"/>
    <col min="14579" max="14579" width="4.140625" style="106" hidden="1"/>
    <col min="14580" max="14580" width="3.85546875" style="106" hidden="1"/>
    <col min="14581" max="14582" width="4.85546875" style="106" hidden="1"/>
    <col min="14583" max="14583" width="8.85546875" style="106" hidden="1"/>
    <col min="14584" max="14586" width="16.85546875" style="106" hidden="1"/>
    <col min="14587" max="14587" width="3.85546875" style="106" hidden="1"/>
    <col min="14588" max="14833" width="11.42578125" style="106" hidden="1"/>
    <col min="14834" max="14834" width="53.85546875" style="106" hidden="1"/>
    <col min="14835" max="14835" width="4.140625" style="106" hidden="1"/>
    <col min="14836" max="14836" width="3.85546875" style="106" hidden="1"/>
    <col min="14837" max="14838" width="4.85546875" style="106" hidden="1"/>
    <col min="14839" max="14839" width="8.85546875" style="106" hidden="1"/>
    <col min="14840" max="14842" width="16.85546875" style="106" hidden="1"/>
    <col min="14843" max="14843" width="3.85546875" style="106" hidden="1"/>
    <col min="14844" max="15089" width="11.42578125" style="106" hidden="1"/>
    <col min="15090" max="15090" width="53.85546875" style="106" hidden="1"/>
    <col min="15091" max="15091" width="4.140625" style="106" hidden="1"/>
    <col min="15092" max="15092" width="3.85546875" style="106" hidden="1"/>
    <col min="15093" max="15094" width="4.85546875" style="106" hidden="1"/>
    <col min="15095" max="15095" width="8.85546875" style="106" hidden="1"/>
    <col min="15096" max="15098" width="16.85546875" style="106" hidden="1"/>
    <col min="15099" max="15099" width="3.85546875" style="106" hidden="1"/>
    <col min="15100" max="15345" width="11.42578125" style="106" hidden="1"/>
    <col min="15346" max="15346" width="53.85546875" style="106" hidden="1"/>
    <col min="15347" max="15347" width="4.140625" style="106" hidden="1"/>
    <col min="15348" max="15348" width="3.85546875" style="106" hidden="1"/>
    <col min="15349" max="15350" width="4.85546875" style="106" hidden="1"/>
    <col min="15351" max="15351" width="8.85546875" style="106" hidden="1"/>
    <col min="15352" max="15354" width="16.85546875" style="106" hidden="1"/>
    <col min="15355" max="15355" width="3.85546875" style="106" hidden="1"/>
    <col min="15356" max="15601" width="11.42578125" style="106" hidden="1"/>
    <col min="15602" max="15602" width="53.85546875" style="106" hidden="1"/>
    <col min="15603" max="15603" width="4.140625" style="106" hidden="1"/>
    <col min="15604" max="15604" width="3.85546875" style="106" hidden="1"/>
    <col min="15605" max="15606" width="4.85546875" style="106" hidden="1"/>
    <col min="15607" max="15607" width="8.85546875" style="106" hidden="1"/>
    <col min="15608" max="15610" width="16.85546875" style="106" hidden="1"/>
    <col min="15611" max="15611" width="3.85546875" style="106" hidden="1"/>
    <col min="15612" max="15857" width="11.42578125" style="106" hidden="1"/>
    <col min="15858" max="15858" width="53.85546875" style="106" hidden="1"/>
    <col min="15859" max="15859" width="4.140625" style="106" hidden="1"/>
    <col min="15860" max="15860" width="3.85546875" style="106" hidden="1"/>
    <col min="15861" max="15862" width="4.85546875" style="106" hidden="1"/>
    <col min="15863" max="15863" width="8.85546875" style="106" hidden="1"/>
    <col min="15864" max="15866" width="16.85546875" style="106" hidden="1"/>
    <col min="15867" max="15867" width="3.85546875" style="106" hidden="1"/>
    <col min="15868" max="16113" width="11.42578125" style="106" hidden="1"/>
    <col min="16114" max="16114" width="53.85546875" style="106" hidden="1"/>
    <col min="16115" max="16115" width="4.140625" style="106" hidden="1"/>
    <col min="16116" max="16116" width="3.85546875" style="106" hidden="1"/>
    <col min="16117" max="16118" width="4.85546875" style="106" hidden="1"/>
    <col min="16119" max="16119" width="8.85546875" style="106" hidden="1"/>
    <col min="16120" max="16122" width="16.85546875" style="106" hidden="1"/>
    <col min="16123" max="16123" width="3.85546875" style="106" hidden="1"/>
    <col min="16124" max="16124" width="0" style="106" hidden="1"/>
    <col min="16125" max="16125" width="3.85546875" style="106" hidden="1"/>
    <col min="16126" max="16127" width="4.85546875" style="106" hidden="1"/>
    <col min="16128" max="16128" width="8.85546875" style="106" hidden="1"/>
    <col min="16129" max="16131" width="16.85546875" style="106" hidden="1"/>
    <col min="16132" max="16132" width="3.85546875" style="106" hidden="1"/>
    <col min="16133" max="16134" width="0" style="106" hidden="1"/>
    <col min="16135" max="16384" width="11.42578125" style="106" hidden="1"/>
  </cols>
  <sheetData>
    <row r="2" spans="2:10" ht="14.25" x14ac:dyDescent="0.2">
      <c r="C2" s="136"/>
      <c r="D2" s="136"/>
      <c r="E2" s="136"/>
      <c r="F2" s="136"/>
    </row>
    <row r="3" spans="2:10" ht="14.25" x14ac:dyDescent="0.2">
      <c r="C3" s="136"/>
      <c r="D3" s="136"/>
      <c r="E3" s="136"/>
      <c r="F3" s="136"/>
    </row>
    <row r="4" spans="2:10" ht="14.1" customHeight="1" x14ac:dyDescent="0.2"/>
    <row r="5" spans="2:10" ht="14.1" customHeight="1" x14ac:dyDescent="0.2"/>
    <row r="6" spans="2:10" ht="27.6" customHeight="1" x14ac:dyDescent="0.2"/>
    <row r="7" spans="2:10" ht="27.6" customHeight="1" x14ac:dyDescent="0.2">
      <c r="C7" s="265" t="s">
        <v>336</v>
      </c>
      <c r="D7" s="265"/>
      <c r="E7" s="265"/>
      <c r="F7" s="265"/>
      <c r="G7" s="265"/>
      <c r="H7" s="265"/>
      <c r="I7" s="265"/>
    </row>
    <row r="8" spans="2:10" ht="27.6" customHeight="1" x14ac:dyDescent="0.2">
      <c r="C8" s="179" t="s">
        <v>301</v>
      </c>
      <c r="D8" s="267" t="s">
        <v>337</v>
      </c>
      <c r="E8" s="267"/>
      <c r="F8" s="267"/>
      <c r="G8" s="267"/>
      <c r="H8" s="267"/>
      <c r="I8" s="267"/>
    </row>
    <row r="9" spans="2:10" ht="27.6" customHeight="1" x14ac:dyDescent="0.2">
      <c r="C9" s="179" t="s">
        <v>302</v>
      </c>
      <c r="D9" s="267" t="str">
        <f>Presentación!D9</f>
        <v>POLÍTICA DE ADMINISTRACIÓN DEL RIESGO</v>
      </c>
      <c r="E9" s="267"/>
      <c r="F9" s="267"/>
      <c r="G9" s="267"/>
      <c r="H9" s="267"/>
      <c r="I9" s="267"/>
    </row>
    <row r="10" spans="2:10" ht="27.6" customHeight="1" x14ac:dyDescent="0.2">
      <c r="C10" s="179" t="s">
        <v>303</v>
      </c>
      <c r="D10" s="265" t="s">
        <v>304</v>
      </c>
      <c r="E10" s="265"/>
      <c r="F10" s="265" t="s">
        <v>305</v>
      </c>
      <c r="G10" s="265"/>
      <c r="H10" s="265" t="s">
        <v>306</v>
      </c>
      <c r="I10" s="265"/>
    </row>
    <row r="11" spans="2:10" s="409" customFormat="1" ht="27.6" customHeight="1" x14ac:dyDescent="0.2">
      <c r="B11" s="408"/>
      <c r="C11" s="410">
        <f>Presentación!C11</f>
        <v>45841</v>
      </c>
      <c r="D11" s="411" t="str">
        <f>Presentación!D11</f>
        <v>PI02-FOR02</v>
      </c>
      <c r="E11" s="411"/>
      <c r="F11" s="411">
        <f>Presentación!F11</f>
        <v>1</v>
      </c>
      <c r="G11" s="411"/>
      <c r="H11" s="411" t="str">
        <f>Presentación!H11</f>
        <v>1 de 1</v>
      </c>
      <c r="I11" s="411"/>
    </row>
    <row r="12" spans="2:10" ht="27.6" customHeight="1" x14ac:dyDescent="0.2"/>
    <row r="13" spans="2:10" s="107" customFormat="1" ht="25.5" customHeight="1" x14ac:dyDescent="0.3">
      <c r="C13" s="137" t="s">
        <v>84</v>
      </c>
    </row>
    <row r="14" spans="2:10" ht="9.9499999999999993" customHeight="1" thickBot="1" x14ac:dyDescent="0.25"/>
    <row r="15" spans="2:10" s="108" customFormat="1" ht="33" customHeight="1" thickBot="1" x14ac:dyDescent="0.25">
      <c r="B15" s="260" t="s">
        <v>290</v>
      </c>
      <c r="C15" s="261"/>
      <c r="D15" s="261"/>
      <c r="E15" s="261"/>
      <c r="F15" s="261"/>
      <c r="G15" s="261"/>
      <c r="H15" s="261"/>
      <c r="I15" s="261"/>
      <c r="J15" s="261"/>
    </row>
    <row r="16" spans="2:10" ht="6.75" customHeight="1" x14ac:dyDescent="0.2">
      <c r="B16" s="139"/>
      <c r="C16" s="271"/>
      <c r="D16" s="271"/>
      <c r="E16" s="271"/>
      <c r="F16" s="109"/>
      <c r="G16" s="271"/>
      <c r="H16" s="271"/>
      <c r="I16" s="271"/>
      <c r="J16" s="110"/>
    </row>
    <row r="17" spans="2:10" ht="12.75" customHeight="1" x14ac:dyDescent="0.2">
      <c r="B17" s="140"/>
      <c r="C17" s="273" t="s">
        <v>279</v>
      </c>
      <c r="D17" s="273"/>
      <c r="E17" s="273"/>
      <c r="F17" s="273"/>
      <c r="G17" s="273"/>
      <c r="H17" s="273"/>
      <c r="I17" s="273"/>
      <c r="J17" s="113"/>
    </row>
    <row r="18" spans="2:10" x14ac:dyDescent="0.2">
      <c r="B18" s="140"/>
      <c r="C18" s="273"/>
      <c r="D18" s="273"/>
      <c r="E18" s="273"/>
      <c r="F18" s="273"/>
      <c r="G18" s="273"/>
      <c r="H18" s="273"/>
      <c r="I18" s="273"/>
      <c r="J18" s="113"/>
    </row>
    <row r="19" spans="2:10" ht="7.5" customHeight="1" x14ac:dyDescent="0.2">
      <c r="B19" s="140"/>
      <c r="C19" s="274"/>
      <c r="D19" s="274"/>
      <c r="E19" s="274"/>
      <c r="F19" s="116"/>
      <c r="G19" s="274"/>
      <c r="H19" s="274"/>
      <c r="I19" s="274"/>
      <c r="J19" s="113"/>
    </row>
    <row r="20" spans="2:10" ht="15" customHeight="1" x14ac:dyDescent="0.2">
      <c r="B20" s="140"/>
      <c r="C20" s="275"/>
      <c r="D20" s="275"/>
      <c r="E20" s="275"/>
      <c r="F20" s="275"/>
      <c r="G20" s="275"/>
      <c r="H20" s="275"/>
      <c r="I20" s="275"/>
      <c r="J20" s="113"/>
    </row>
    <row r="21" spans="2:10" ht="27.95" customHeight="1" x14ac:dyDescent="0.2">
      <c r="B21" s="140"/>
      <c r="C21" s="118"/>
      <c r="D21" s="118"/>
      <c r="E21" s="118"/>
      <c r="F21" s="119"/>
      <c r="G21" s="118"/>
      <c r="H21" s="118"/>
      <c r="I21" s="118"/>
      <c r="J21" s="113"/>
    </row>
    <row r="22" spans="2:10" ht="6.75" customHeight="1" x14ac:dyDescent="0.2">
      <c r="B22" s="140"/>
      <c r="C22" s="119"/>
      <c r="D22" s="119"/>
      <c r="E22" s="119"/>
      <c r="F22" s="119"/>
      <c r="G22" s="119"/>
      <c r="H22" s="119"/>
      <c r="I22" s="119"/>
      <c r="J22" s="113"/>
    </row>
    <row r="23" spans="2:10" ht="15" customHeight="1" x14ac:dyDescent="0.2">
      <c r="B23" s="140"/>
      <c r="C23" s="119"/>
      <c r="D23" s="119"/>
      <c r="E23" s="119"/>
      <c r="F23" s="119"/>
      <c r="G23" s="119"/>
      <c r="H23" s="119"/>
      <c r="I23" s="119"/>
      <c r="J23" s="113"/>
    </row>
    <row r="24" spans="2:10" ht="19.5" customHeight="1" x14ac:dyDescent="0.2">
      <c r="B24" s="140"/>
      <c r="C24" s="272"/>
      <c r="D24" s="272"/>
      <c r="E24" s="272"/>
      <c r="F24" s="119"/>
      <c r="G24" s="272"/>
      <c r="H24" s="272"/>
      <c r="I24" s="272"/>
      <c r="J24" s="113"/>
    </row>
    <row r="25" spans="2:10" ht="19.5" customHeight="1" x14ac:dyDescent="0.2">
      <c r="B25" s="140"/>
      <c r="C25" s="272"/>
      <c r="D25" s="272"/>
      <c r="E25" s="272"/>
      <c r="F25" s="119"/>
      <c r="G25" s="272"/>
      <c r="H25" s="272"/>
      <c r="I25" s="272"/>
      <c r="J25" s="113"/>
    </row>
    <row r="26" spans="2:10" ht="19.5" customHeight="1" x14ac:dyDescent="0.2">
      <c r="B26" s="140"/>
      <c r="C26" s="272"/>
      <c r="D26" s="272"/>
      <c r="E26" s="272"/>
      <c r="F26" s="119"/>
      <c r="G26" s="272"/>
      <c r="H26" s="272"/>
      <c r="I26" s="272"/>
      <c r="J26" s="113"/>
    </row>
    <row r="27" spans="2:10" ht="15" customHeight="1" x14ac:dyDescent="0.2">
      <c r="B27" s="140"/>
      <c r="C27" s="119"/>
      <c r="D27" s="119"/>
      <c r="E27" s="119"/>
      <c r="F27" s="119"/>
      <c r="G27" s="119"/>
      <c r="H27" s="119"/>
      <c r="I27" s="119"/>
      <c r="J27" s="113"/>
    </row>
    <row r="28" spans="2:10" ht="15" customHeight="1" x14ac:dyDescent="0.2">
      <c r="B28" s="140"/>
      <c r="C28" s="272"/>
      <c r="D28" s="272"/>
      <c r="E28" s="272"/>
      <c r="F28" s="119"/>
      <c r="G28" s="272"/>
      <c r="H28" s="272"/>
      <c r="I28" s="272"/>
      <c r="J28" s="113"/>
    </row>
    <row r="29" spans="2:10" ht="12.75" customHeight="1" x14ac:dyDescent="0.2">
      <c r="B29" s="140"/>
      <c r="C29" s="272"/>
      <c r="D29" s="272"/>
      <c r="E29" s="272"/>
      <c r="F29" s="119"/>
      <c r="G29" s="272"/>
      <c r="H29" s="272"/>
      <c r="I29" s="272"/>
      <c r="J29" s="113"/>
    </row>
    <row r="30" spans="2:10" ht="15" customHeight="1" x14ac:dyDescent="0.2">
      <c r="B30" s="140"/>
      <c r="C30" s="272"/>
      <c r="D30" s="272"/>
      <c r="E30" s="272"/>
      <c r="F30" s="119"/>
      <c r="G30" s="272"/>
      <c r="H30" s="272"/>
      <c r="I30" s="272"/>
      <c r="J30" s="113"/>
    </row>
    <row r="31" spans="2:10" ht="15" customHeight="1" x14ac:dyDescent="0.2">
      <c r="B31" s="140"/>
      <c r="C31" s="272"/>
      <c r="D31" s="272"/>
      <c r="E31" s="272"/>
      <c r="F31" s="119"/>
      <c r="J31" s="113"/>
    </row>
    <row r="32" spans="2:10" ht="15" customHeight="1" x14ac:dyDescent="0.2">
      <c r="B32" s="140"/>
      <c r="C32" s="119"/>
      <c r="D32" s="119"/>
      <c r="E32" s="119"/>
      <c r="F32" s="119"/>
      <c r="G32" s="119"/>
      <c r="H32" s="119"/>
      <c r="I32" s="119"/>
      <c r="J32" s="113"/>
    </row>
    <row r="33" spans="2:10" ht="15" customHeight="1" x14ac:dyDescent="0.2">
      <c r="B33" s="140"/>
      <c r="C33" s="119"/>
      <c r="D33" s="119"/>
      <c r="E33" s="119"/>
      <c r="F33" s="119"/>
      <c r="G33" s="119"/>
      <c r="H33" s="119"/>
      <c r="I33" s="119"/>
      <c r="J33" s="113"/>
    </row>
    <row r="34" spans="2:10" ht="15" customHeight="1" x14ac:dyDescent="0.2">
      <c r="B34" s="140"/>
      <c r="C34" s="119"/>
      <c r="D34" s="119"/>
      <c r="E34" s="119"/>
      <c r="F34" s="119"/>
      <c r="G34" s="119"/>
      <c r="H34" s="119"/>
      <c r="I34" s="119"/>
      <c r="J34" s="113"/>
    </row>
    <row r="35" spans="2:10" ht="15" customHeight="1" x14ac:dyDescent="0.2">
      <c r="B35" s="140"/>
      <c r="C35" s="114" t="s">
        <v>85</v>
      </c>
      <c r="D35" s="115"/>
      <c r="E35" s="115"/>
      <c r="F35" s="115"/>
      <c r="G35" s="115"/>
      <c r="H35" s="115"/>
      <c r="I35" s="115"/>
      <c r="J35" s="113"/>
    </row>
    <row r="36" spans="2:10" ht="15" customHeight="1" x14ac:dyDescent="0.2">
      <c r="B36" s="140"/>
      <c r="C36" s="276" t="s">
        <v>307</v>
      </c>
      <c r="D36" s="276"/>
      <c r="E36" s="276"/>
      <c r="F36" s="276"/>
      <c r="G36" s="276"/>
      <c r="H36" s="276"/>
      <c r="I36" s="276"/>
      <c r="J36" s="113"/>
    </row>
    <row r="37" spans="2:10" ht="15" customHeight="1" x14ac:dyDescent="0.2">
      <c r="B37" s="140"/>
      <c r="C37" s="184"/>
      <c r="D37" s="184"/>
      <c r="E37" s="184"/>
      <c r="F37" s="184"/>
      <c r="G37" s="184"/>
      <c r="H37" s="184"/>
      <c r="I37" s="184"/>
      <c r="J37" s="113"/>
    </row>
    <row r="38" spans="2:10" ht="15" customHeight="1" x14ac:dyDescent="0.2">
      <c r="B38" s="140"/>
      <c r="C38" s="114" t="s">
        <v>86</v>
      </c>
      <c r="D38" s="117"/>
      <c r="E38" s="117"/>
      <c r="F38" s="117"/>
      <c r="G38" s="117"/>
      <c r="H38" s="117"/>
      <c r="I38" s="117"/>
      <c r="J38" s="113"/>
    </row>
    <row r="39" spans="2:10" ht="15" customHeight="1" x14ac:dyDescent="0.2">
      <c r="B39" s="140"/>
      <c r="C39" s="276" t="s">
        <v>308</v>
      </c>
      <c r="D39" s="276"/>
      <c r="E39" s="276"/>
      <c r="F39" s="276"/>
      <c r="G39" s="276"/>
      <c r="H39" s="276"/>
      <c r="I39" s="276"/>
      <c r="J39" s="113"/>
    </row>
    <row r="40" spans="2:10" ht="15" customHeight="1" x14ac:dyDescent="0.2">
      <c r="B40" s="140"/>
      <c r="C40" s="184"/>
      <c r="D40" s="184"/>
      <c r="E40" s="184"/>
      <c r="F40" s="184"/>
      <c r="G40" s="184"/>
      <c r="H40" s="184"/>
      <c r="I40" s="184"/>
      <c r="J40" s="113"/>
    </row>
    <row r="41" spans="2:10" ht="15" customHeight="1" x14ac:dyDescent="0.2">
      <c r="B41" s="140"/>
      <c r="C41" s="114" t="s">
        <v>87</v>
      </c>
      <c r="D41" s="117"/>
      <c r="E41" s="117"/>
      <c r="F41" s="117"/>
      <c r="G41" s="117"/>
      <c r="H41" s="117"/>
      <c r="I41" s="117"/>
      <c r="J41" s="113"/>
    </row>
    <row r="42" spans="2:10" ht="15" customHeight="1" x14ac:dyDescent="0.2">
      <c r="B42" s="140"/>
      <c r="C42" s="273" t="s">
        <v>338</v>
      </c>
      <c r="D42" s="273"/>
      <c r="E42" s="273"/>
      <c r="F42" s="273"/>
      <c r="G42" s="273"/>
      <c r="H42" s="273"/>
      <c r="I42" s="273"/>
      <c r="J42" s="113"/>
    </row>
    <row r="43" spans="2:10" ht="15" customHeight="1" x14ac:dyDescent="0.2">
      <c r="B43" s="140"/>
      <c r="C43" s="273"/>
      <c r="D43" s="273"/>
      <c r="E43" s="273"/>
      <c r="F43" s="273"/>
      <c r="G43" s="273"/>
      <c r="H43" s="273"/>
      <c r="I43" s="273"/>
      <c r="J43" s="113"/>
    </row>
    <row r="44" spans="2:10" ht="15" customHeight="1" x14ac:dyDescent="0.2">
      <c r="B44" s="140"/>
      <c r="C44" s="273"/>
      <c r="D44" s="273"/>
      <c r="E44" s="273"/>
      <c r="F44" s="273"/>
      <c r="G44" s="273"/>
      <c r="H44" s="273"/>
      <c r="I44" s="273"/>
      <c r="J44" s="113"/>
    </row>
    <row r="45" spans="2:10" ht="15" customHeight="1" x14ac:dyDescent="0.2">
      <c r="B45" s="140"/>
      <c r="C45" s="114" t="s">
        <v>88</v>
      </c>
      <c r="D45" s="117"/>
      <c r="E45" s="117"/>
      <c r="F45" s="117"/>
      <c r="G45" s="117"/>
      <c r="H45" s="117"/>
      <c r="I45" s="117"/>
      <c r="J45" s="113"/>
    </row>
    <row r="46" spans="2:10" ht="15" customHeight="1" x14ac:dyDescent="0.2">
      <c r="B46" s="140"/>
      <c r="C46" s="276" t="s">
        <v>89</v>
      </c>
      <c r="D46" s="276"/>
      <c r="E46" s="276"/>
      <c r="F46" s="276"/>
      <c r="G46" s="276"/>
      <c r="H46" s="276"/>
      <c r="I46" s="276"/>
      <c r="J46" s="113"/>
    </row>
    <row r="47" spans="2:10" ht="15" customHeight="1" x14ac:dyDescent="0.2">
      <c r="B47" s="140"/>
      <c r="C47" s="276"/>
      <c r="D47" s="276"/>
      <c r="E47" s="276"/>
      <c r="F47" s="276"/>
      <c r="G47" s="276"/>
      <c r="H47" s="276"/>
      <c r="I47" s="276"/>
      <c r="J47" s="113"/>
    </row>
    <row r="48" spans="2:10" ht="15" customHeight="1" x14ac:dyDescent="0.2">
      <c r="B48" s="140"/>
      <c r="C48" s="117"/>
      <c r="D48" s="117"/>
      <c r="E48" s="117"/>
      <c r="F48" s="117"/>
      <c r="G48" s="117"/>
      <c r="H48" s="117"/>
      <c r="I48" s="117"/>
      <c r="J48" s="113"/>
    </row>
    <row r="49" spans="2:10" ht="15" customHeight="1" x14ac:dyDescent="0.2">
      <c r="B49" s="140"/>
      <c r="C49" s="184"/>
      <c r="D49" s="184"/>
      <c r="E49" s="184"/>
      <c r="F49" s="184"/>
      <c r="G49" s="184"/>
      <c r="H49" s="184"/>
      <c r="I49" s="184"/>
      <c r="J49" s="113"/>
    </row>
    <row r="50" spans="2:10" ht="15" customHeight="1" x14ac:dyDescent="0.2">
      <c r="B50" s="140"/>
      <c r="C50" s="114" t="s">
        <v>339</v>
      </c>
      <c r="D50" s="115"/>
      <c r="E50" s="115"/>
      <c r="F50" s="115"/>
      <c r="G50" s="115"/>
      <c r="H50" s="115"/>
      <c r="I50" s="115"/>
      <c r="J50" s="113"/>
    </row>
    <row r="51" spans="2:10" ht="27.95" customHeight="1" x14ac:dyDescent="0.2">
      <c r="B51" s="140"/>
      <c r="C51" s="276" t="s">
        <v>340</v>
      </c>
      <c r="D51" s="276"/>
      <c r="E51" s="276"/>
      <c r="F51" s="276"/>
      <c r="G51" s="276"/>
      <c r="H51" s="276"/>
      <c r="I51" s="276"/>
      <c r="J51" s="113"/>
    </row>
    <row r="52" spans="2:10" ht="27.95" customHeight="1" x14ac:dyDescent="0.2">
      <c r="B52" s="140"/>
      <c r="C52" s="186"/>
      <c r="D52" s="277" t="s">
        <v>341</v>
      </c>
      <c r="E52" s="278"/>
      <c r="F52" s="279" t="s">
        <v>342</v>
      </c>
      <c r="G52" s="279"/>
      <c r="H52" s="186"/>
      <c r="I52" s="187"/>
      <c r="J52" s="113"/>
    </row>
    <row r="53" spans="2:10" ht="27.95" customHeight="1" x14ac:dyDescent="0.2">
      <c r="B53" s="140"/>
      <c r="C53" s="186"/>
      <c r="D53" s="282" t="s">
        <v>343</v>
      </c>
      <c r="E53" s="283"/>
      <c r="F53" s="288" t="s">
        <v>344</v>
      </c>
      <c r="G53" s="288"/>
      <c r="H53" s="186"/>
      <c r="I53" s="187"/>
      <c r="J53" s="113"/>
    </row>
    <row r="54" spans="2:10" ht="27.95" customHeight="1" x14ac:dyDescent="0.2">
      <c r="B54" s="140"/>
      <c r="C54" s="188"/>
      <c r="D54" s="284"/>
      <c r="E54" s="285"/>
      <c r="F54" s="288"/>
      <c r="G54" s="288"/>
      <c r="H54" s="188"/>
      <c r="I54" s="187"/>
      <c r="J54" s="113"/>
    </row>
    <row r="55" spans="2:10" ht="27.95" customHeight="1" x14ac:dyDescent="0.2">
      <c r="B55" s="140"/>
      <c r="C55" s="186"/>
      <c r="D55" s="286"/>
      <c r="E55" s="287"/>
      <c r="F55" s="288"/>
      <c r="G55" s="288"/>
      <c r="H55" s="186"/>
      <c r="I55" s="187"/>
      <c r="J55" s="113"/>
    </row>
    <row r="56" spans="2:10" ht="27.95" customHeight="1" x14ac:dyDescent="0.2">
      <c r="B56" s="140"/>
      <c r="C56" s="289" t="s">
        <v>345</v>
      </c>
      <c r="D56" s="289"/>
      <c r="E56" s="289"/>
      <c r="F56" s="289"/>
      <c r="G56" s="289"/>
      <c r="H56" s="289"/>
      <c r="I56" s="184"/>
      <c r="J56" s="113"/>
    </row>
    <row r="57" spans="2:10" ht="27.95" customHeight="1" x14ac:dyDescent="0.2">
      <c r="B57" s="140"/>
      <c r="C57" s="189"/>
      <c r="D57" s="189"/>
      <c r="E57" s="189"/>
      <c r="F57" s="189"/>
      <c r="G57" s="189"/>
      <c r="H57" s="189"/>
      <c r="I57" s="184"/>
      <c r="J57" s="113"/>
    </row>
    <row r="58" spans="2:10" ht="21.75" customHeight="1" x14ac:dyDescent="0.2">
      <c r="B58" s="140"/>
      <c r="C58" s="290" t="s">
        <v>346</v>
      </c>
      <c r="D58" s="290"/>
      <c r="E58" s="290"/>
      <c r="F58" s="290"/>
      <c r="G58" s="290"/>
      <c r="H58" s="290"/>
      <c r="I58" s="184"/>
      <c r="J58" s="113"/>
    </row>
    <row r="59" spans="2:10" ht="27.95" customHeight="1" x14ac:dyDescent="0.2">
      <c r="B59" s="140"/>
      <c r="C59" s="114" t="s">
        <v>347</v>
      </c>
      <c r="D59" s="114"/>
      <c r="E59" s="114"/>
      <c r="F59" s="114"/>
      <c r="G59" s="114"/>
      <c r="H59" s="114"/>
      <c r="I59" s="114"/>
      <c r="J59" s="113"/>
    </row>
    <row r="60" spans="2:10" ht="27.95" customHeight="1" x14ac:dyDescent="0.2">
      <c r="B60" s="140"/>
      <c r="C60" s="276" t="s">
        <v>366</v>
      </c>
      <c r="D60" s="276"/>
      <c r="E60" s="276"/>
      <c r="F60" s="276"/>
      <c r="G60" s="276"/>
      <c r="H60" s="276"/>
      <c r="I60" s="276"/>
      <c r="J60" s="113"/>
    </row>
    <row r="61" spans="2:10" ht="19.5" customHeight="1" x14ac:dyDescent="0.2">
      <c r="B61" s="140"/>
      <c r="C61" s="208" t="s">
        <v>348</v>
      </c>
      <c r="D61" s="111"/>
      <c r="E61" s="111"/>
      <c r="F61" s="111"/>
      <c r="G61" s="209"/>
      <c r="H61" s="209"/>
      <c r="I61" s="209"/>
      <c r="J61" s="113"/>
    </row>
    <row r="62" spans="2:10" ht="53.25" customHeight="1" x14ac:dyDescent="0.2">
      <c r="B62" s="140"/>
      <c r="C62" s="275" t="s">
        <v>349</v>
      </c>
      <c r="D62" s="275"/>
      <c r="E62" s="275"/>
      <c r="F62" s="275"/>
      <c r="G62" s="190"/>
      <c r="H62" s="190"/>
      <c r="I62" s="190"/>
      <c r="J62" s="113"/>
    </row>
    <row r="63" spans="2:10" ht="27.95" customHeight="1" x14ac:dyDescent="0.2">
      <c r="B63" s="140"/>
      <c r="D63" s="190"/>
      <c r="E63" s="190"/>
      <c r="F63" s="190"/>
      <c r="G63" s="190"/>
      <c r="H63" s="190"/>
      <c r="I63" s="190"/>
      <c r="J63" s="113"/>
    </row>
    <row r="64" spans="2:10" ht="48.75" customHeight="1" x14ac:dyDescent="0.2">
      <c r="B64" s="140"/>
      <c r="C64" s="190"/>
      <c r="D64" s="190"/>
      <c r="E64" s="190"/>
      <c r="F64" s="190"/>
      <c r="G64" s="190"/>
      <c r="H64" s="191"/>
      <c r="I64" s="191"/>
      <c r="J64" s="113"/>
    </row>
    <row r="65" spans="2:10" ht="9.75" customHeight="1" x14ac:dyDescent="0.2">
      <c r="B65" s="140"/>
      <c r="C65" s="280" t="s">
        <v>350</v>
      </c>
      <c r="D65" s="280"/>
      <c r="E65" s="280"/>
      <c r="F65" s="280"/>
      <c r="G65" s="190"/>
      <c r="H65" s="190"/>
      <c r="I65" s="190"/>
      <c r="J65" s="113"/>
    </row>
    <row r="66" spans="2:10" ht="27.95" customHeight="1" x14ac:dyDescent="0.2">
      <c r="B66" s="140"/>
      <c r="C66" s="114" t="s">
        <v>351</v>
      </c>
      <c r="D66" s="118"/>
      <c r="E66" s="118"/>
      <c r="F66" s="118"/>
      <c r="G66" s="118"/>
      <c r="H66" s="118"/>
      <c r="I66" s="118"/>
      <c r="J66" s="113"/>
    </row>
    <row r="67" spans="2:10" ht="31.5" customHeight="1" x14ac:dyDescent="0.2">
      <c r="B67" s="140"/>
      <c r="C67" s="275" t="s">
        <v>352</v>
      </c>
      <c r="D67" s="275"/>
      <c r="E67" s="275"/>
      <c r="F67" s="275"/>
      <c r="G67" s="275"/>
      <c r="H67" s="275"/>
      <c r="I67" s="275"/>
      <c r="J67" s="113"/>
    </row>
    <row r="68" spans="2:10" ht="15.6" customHeight="1" x14ac:dyDescent="0.2">
      <c r="B68" s="140"/>
      <c r="C68" s="192"/>
      <c r="D68" s="192"/>
      <c r="E68" s="192"/>
      <c r="F68" s="192"/>
      <c r="G68" s="192"/>
      <c r="H68" s="192"/>
      <c r="I68" s="192"/>
      <c r="J68" s="113"/>
    </row>
    <row r="69" spans="2:10" ht="27.95" customHeight="1" x14ac:dyDescent="0.2">
      <c r="B69" s="140"/>
      <c r="C69" s="189"/>
      <c r="D69" s="189"/>
      <c r="E69" s="189"/>
      <c r="F69" s="189"/>
      <c r="G69" s="189"/>
      <c r="H69" s="189"/>
      <c r="I69" s="191"/>
      <c r="J69" s="113"/>
    </row>
    <row r="70" spans="2:10" ht="27.95" customHeight="1" x14ac:dyDescent="0.2">
      <c r="B70" s="140"/>
      <c r="D70" s="193"/>
      <c r="E70" s="193"/>
      <c r="F70" s="193"/>
      <c r="G70" s="193"/>
      <c r="H70" s="193"/>
      <c r="I70" s="191"/>
      <c r="J70" s="113"/>
    </row>
    <row r="71" spans="2:10" ht="27.95" customHeight="1" x14ac:dyDescent="0.2">
      <c r="B71" s="140"/>
      <c r="C71" s="184"/>
      <c r="D71" s="184"/>
      <c r="E71" s="184"/>
      <c r="F71" s="184"/>
      <c r="G71" s="184"/>
      <c r="H71" s="184"/>
      <c r="I71" s="184"/>
      <c r="J71" s="113"/>
    </row>
    <row r="72" spans="2:10" ht="27.95" customHeight="1" x14ac:dyDescent="0.2">
      <c r="B72" s="140"/>
      <c r="C72" s="184"/>
      <c r="D72" s="184"/>
      <c r="E72" s="184"/>
      <c r="F72" s="184"/>
      <c r="G72" s="184"/>
      <c r="H72" s="184"/>
      <c r="I72" s="184"/>
      <c r="J72" s="113"/>
    </row>
    <row r="73" spans="2:10" ht="12.75" customHeight="1" x14ac:dyDescent="0.2">
      <c r="B73" s="140"/>
      <c r="C73" s="111"/>
      <c r="D73" s="111"/>
      <c r="E73" s="111"/>
      <c r="F73" s="111"/>
      <c r="G73" s="111"/>
      <c r="H73" s="111"/>
      <c r="I73" s="111"/>
      <c r="J73" s="113"/>
    </row>
    <row r="74" spans="2:10" ht="15" customHeight="1" x14ac:dyDescent="0.2">
      <c r="B74" s="140"/>
      <c r="D74" s="117"/>
      <c r="E74" s="117"/>
      <c r="F74" s="117"/>
      <c r="G74" s="117"/>
      <c r="H74" s="117"/>
      <c r="I74" s="117"/>
      <c r="J74" s="113"/>
    </row>
    <row r="75" spans="2:10" ht="29.1" customHeight="1" x14ac:dyDescent="0.2">
      <c r="B75" s="140"/>
      <c r="C75" s="276"/>
      <c r="D75" s="276"/>
      <c r="E75" s="276"/>
      <c r="F75" s="276"/>
      <c r="G75" s="276"/>
      <c r="H75" s="276"/>
      <c r="I75" s="276"/>
      <c r="J75" s="113"/>
    </row>
    <row r="76" spans="2:10" ht="29.1" customHeight="1" x14ac:dyDescent="0.2">
      <c r="B76" s="140"/>
      <c r="C76" s="184"/>
      <c r="D76" s="184"/>
      <c r="E76" s="184"/>
      <c r="F76" s="184"/>
      <c r="G76" s="184"/>
      <c r="H76" s="184"/>
      <c r="I76" s="184"/>
      <c r="J76" s="113"/>
    </row>
    <row r="77" spans="2:10" ht="29.1" customHeight="1" x14ac:dyDescent="0.2">
      <c r="B77" s="140"/>
      <c r="C77" s="184"/>
      <c r="D77" s="184"/>
      <c r="E77" s="184"/>
      <c r="F77" s="184"/>
      <c r="G77" s="184"/>
      <c r="H77" s="184"/>
      <c r="I77" s="184"/>
      <c r="J77" s="113"/>
    </row>
    <row r="78" spans="2:10" ht="29.1" customHeight="1" x14ac:dyDescent="0.2">
      <c r="B78" s="140"/>
      <c r="C78" s="184"/>
      <c r="D78" s="184"/>
      <c r="E78" s="184"/>
      <c r="F78" s="184"/>
      <c r="G78" s="184"/>
      <c r="H78" s="184"/>
      <c r="I78" s="184"/>
      <c r="J78" s="113"/>
    </row>
    <row r="79" spans="2:10" ht="29.1" customHeight="1" x14ac:dyDescent="0.2">
      <c r="B79" s="140"/>
      <c r="C79" s="184"/>
      <c r="D79" s="184"/>
      <c r="E79" s="184"/>
      <c r="F79" s="184"/>
      <c r="G79" s="184"/>
      <c r="H79" s="184"/>
      <c r="I79" s="184"/>
      <c r="J79" s="113"/>
    </row>
    <row r="80" spans="2:10" ht="29.1" customHeight="1" x14ac:dyDescent="0.2">
      <c r="B80" s="140"/>
      <c r="C80" s="184"/>
      <c r="D80" s="184"/>
      <c r="E80" s="184"/>
      <c r="F80" s="184"/>
      <c r="G80" s="184"/>
      <c r="H80" s="184"/>
      <c r="I80" s="184"/>
      <c r="J80" s="113"/>
    </row>
    <row r="81" spans="2:10" ht="29.1" customHeight="1" x14ac:dyDescent="0.2">
      <c r="B81" s="140"/>
      <c r="C81" s="281" t="s">
        <v>353</v>
      </c>
      <c r="D81" s="281"/>
      <c r="E81" s="281"/>
      <c r="F81" s="281"/>
      <c r="G81" s="281"/>
      <c r="H81" s="281"/>
      <c r="I81" s="184"/>
      <c r="J81" s="113"/>
    </row>
    <row r="82" spans="2:10" ht="15" customHeight="1" x14ac:dyDescent="0.2">
      <c r="B82" s="140"/>
      <c r="C82" s="114" t="s">
        <v>90</v>
      </c>
      <c r="D82" s="117"/>
      <c r="E82" s="117"/>
      <c r="F82" s="117"/>
      <c r="G82" s="117"/>
      <c r="H82" s="117"/>
      <c r="I82" s="117"/>
      <c r="J82" s="113"/>
    </row>
    <row r="83" spans="2:10" ht="15" customHeight="1" x14ac:dyDescent="0.2">
      <c r="B83" s="140"/>
      <c r="C83" s="273" t="s">
        <v>280</v>
      </c>
      <c r="D83" s="273"/>
      <c r="E83" s="273"/>
      <c r="F83" s="273"/>
      <c r="G83" s="273"/>
      <c r="H83" s="273"/>
      <c r="I83" s="273"/>
      <c r="J83" s="113"/>
    </row>
    <row r="84" spans="2:10" ht="15" customHeight="1" x14ac:dyDescent="0.2">
      <c r="B84" s="140"/>
      <c r="C84" s="273"/>
      <c r="D84" s="273"/>
      <c r="E84" s="273"/>
      <c r="F84" s="273"/>
      <c r="G84" s="273"/>
      <c r="H84" s="273"/>
      <c r="I84" s="273"/>
      <c r="J84" s="113"/>
    </row>
    <row r="85" spans="2:10" ht="15" customHeight="1" x14ac:dyDescent="0.2">
      <c r="B85" s="140"/>
      <c r="C85" s="273"/>
      <c r="D85" s="273"/>
      <c r="E85" s="273"/>
      <c r="F85" s="273"/>
      <c r="G85" s="273"/>
      <c r="H85" s="273"/>
      <c r="I85" s="273"/>
      <c r="J85" s="113"/>
    </row>
    <row r="86" spans="2:10" ht="15" customHeight="1" x14ac:dyDescent="0.2">
      <c r="B86" s="140"/>
      <c r="C86" s="114" t="s">
        <v>91</v>
      </c>
      <c r="D86" s="117"/>
      <c r="E86" s="117"/>
      <c r="F86" s="117"/>
      <c r="G86" s="117"/>
      <c r="H86" s="117"/>
      <c r="I86" s="117"/>
      <c r="J86" s="113"/>
    </row>
    <row r="87" spans="2:10" ht="66" customHeight="1" x14ac:dyDescent="0.2">
      <c r="B87" s="140"/>
      <c r="C87" s="273" t="s">
        <v>354</v>
      </c>
      <c r="D87" s="273"/>
      <c r="E87" s="273"/>
      <c r="F87" s="273"/>
      <c r="G87" s="273"/>
      <c r="H87" s="273"/>
      <c r="I87" s="273"/>
      <c r="J87" s="113"/>
    </row>
    <row r="88" spans="2:10" ht="15" customHeight="1" x14ac:dyDescent="0.2">
      <c r="B88" s="140"/>
      <c r="C88" s="132"/>
      <c r="D88" s="132"/>
      <c r="E88" s="132"/>
      <c r="F88" s="132"/>
      <c r="G88" s="132"/>
      <c r="H88" s="132"/>
      <c r="I88" s="132"/>
      <c r="J88" s="113"/>
    </row>
    <row r="89" spans="2:10" ht="5.25" customHeight="1" thickBot="1" x14ac:dyDescent="0.25">
      <c r="B89" s="141"/>
      <c r="C89" s="291"/>
      <c r="D89" s="291"/>
      <c r="E89" s="291"/>
      <c r="F89" s="291"/>
      <c r="G89" s="291"/>
      <c r="H89" s="291"/>
      <c r="I89" s="291"/>
      <c r="J89" s="120"/>
    </row>
    <row r="90" spans="2:10" ht="33" customHeight="1" thickBot="1" x14ac:dyDescent="0.25">
      <c r="B90" s="260" t="s">
        <v>291</v>
      </c>
      <c r="C90" s="261"/>
      <c r="D90" s="261"/>
      <c r="E90" s="261"/>
      <c r="F90" s="261"/>
      <c r="G90" s="261"/>
      <c r="H90" s="261"/>
      <c r="I90" s="261"/>
      <c r="J90" s="261"/>
    </row>
    <row r="91" spans="2:10" ht="5.25" customHeight="1" x14ac:dyDescent="0.2">
      <c r="B91" s="292"/>
      <c r="C91" s="294"/>
      <c r="D91" s="294"/>
      <c r="E91" s="294"/>
      <c r="F91" s="294"/>
      <c r="G91" s="294"/>
      <c r="H91" s="294"/>
      <c r="I91" s="294"/>
      <c r="J91" s="295"/>
    </row>
    <row r="92" spans="2:10" hidden="1" x14ac:dyDescent="0.2">
      <c r="B92" s="293"/>
      <c r="C92" s="115" t="s">
        <v>281</v>
      </c>
      <c r="D92" s="118"/>
      <c r="E92" s="118"/>
      <c r="F92" s="118"/>
      <c r="G92" s="118"/>
      <c r="H92" s="118"/>
      <c r="I92" s="118"/>
      <c r="J92" s="296"/>
    </row>
    <row r="93" spans="2:10" x14ac:dyDescent="0.2">
      <c r="B93" s="293"/>
      <c r="C93" s="115"/>
      <c r="D93" s="118"/>
      <c r="E93" s="118"/>
      <c r="F93" s="118"/>
      <c r="G93" s="118"/>
      <c r="H93" s="118"/>
      <c r="I93" s="118"/>
      <c r="J93" s="296"/>
    </row>
    <row r="94" spans="2:10" ht="32.1" customHeight="1" x14ac:dyDescent="0.2">
      <c r="B94" s="293"/>
      <c r="C94" s="273" t="s">
        <v>309</v>
      </c>
      <c r="D94" s="273"/>
      <c r="E94" s="273"/>
      <c r="F94" s="273"/>
      <c r="G94" s="273"/>
      <c r="H94" s="273"/>
      <c r="I94" s="273"/>
      <c r="J94" s="296"/>
    </row>
    <row r="95" spans="2:10" x14ac:dyDescent="0.2">
      <c r="B95" s="293"/>
      <c r="C95" s="115"/>
      <c r="D95" s="118"/>
      <c r="E95" s="118"/>
      <c r="F95" s="118"/>
      <c r="G95" s="118"/>
      <c r="H95" s="118"/>
      <c r="I95" s="118"/>
      <c r="J95" s="296"/>
    </row>
    <row r="96" spans="2:10" ht="12.95" customHeight="1" x14ac:dyDescent="0.2">
      <c r="B96" s="293"/>
      <c r="C96" s="262" t="s">
        <v>282</v>
      </c>
      <c r="D96" s="262"/>
      <c r="E96" s="262"/>
      <c r="F96" s="262"/>
      <c r="G96" s="262"/>
      <c r="H96" s="262"/>
      <c r="I96" s="262"/>
      <c r="J96" s="296"/>
    </row>
    <row r="97" spans="2:18" ht="12.95" customHeight="1" x14ac:dyDescent="0.2">
      <c r="B97" s="293"/>
      <c r="C97" s="112"/>
      <c r="D97" s="112"/>
      <c r="E97" s="112"/>
      <c r="F97" s="112"/>
      <c r="G97" s="112"/>
      <c r="H97" s="112"/>
      <c r="I97" s="112"/>
      <c r="J97" s="296"/>
    </row>
    <row r="98" spans="2:18" ht="12.95" customHeight="1" x14ac:dyDescent="0.2">
      <c r="B98" s="293"/>
      <c r="C98" s="297" t="s">
        <v>387</v>
      </c>
      <c r="D98" s="297"/>
      <c r="E98" s="297"/>
      <c r="F98" s="297"/>
      <c r="J98" s="296"/>
    </row>
    <row r="99" spans="2:18" ht="12.95" customHeight="1" x14ac:dyDescent="0.2">
      <c r="B99" s="293"/>
      <c r="C99" s="112"/>
      <c r="D99" s="112"/>
      <c r="E99" s="112"/>
      <c r="F99" s="112"/>
      <c r="G99" s="112"/>
      <c r="H99" s="112"/>
      <c r="I99" s="112"/>
      <c r="J99" s="296"/>
    </row>
    <row r="100" spans="2:18" ht="12.95" customHeight="1" x14ac:dyDescent="0.2">
      <c r="B100" s="293"/>
      <c r="C100" s="112"/>
      <c r="D100" s="112"/>
      <c r="E100" s="112"/>
      <c r="F100" s="112"/>
      <c r="G100" s="112"/>
      <c r="H100" s="112"/>
      <c r="I100" s="112"/>
      <c r="J100" s="296"/>
    </row>
    <row r="101" spans="2:18" ht="12.95" customHeight="1" x14ac:dyDescent="0.2">
      <c r="B101" s="293"/>
      <c r="C101" s="112"/>
      <c r="D101" s="112"/>
      <c r="E101" s="112"/>
      <c r="F101" s="112"/>
      <c r="G101" s="112"/>
      <c r="H101" s="112"/>
      <c r="I101" s="112"/>
      <c r="J101" s="296"/>
    </row>
    <row r="102" spans="2:18" ht="12.95" customHeight="1" x14ac:dyDescent="0.2">
      <c r="B102" s="293"/>
      <c r="C102" s="112"/>
      <c r="D102" s="112"/>
      <c r="E102" s="112"/>
      <c r="F102" s="112"/>
      <c r="G102" s="112"/>
      <c r="H102" s="112"/>
      <c r="I102" s="112"/>
      <c r="J102" s="296"/>
    </row>
    <row r="103" spans="2:18" ht="12.95" customHeight="1" x14ac:dyDescent="0.2">
      <c r="B103" s="293"/>
      <c r="C103" s="112"/>
      <c r="D103" s="112"/>
      <c r="E103" s="112"/>
      <c r="F103" s="112"/>
      <c r="G103" s="112"/>
      <c r="H103" s="112"/>
      <c r="I103" s="112"/>
      <c r="J103" s="296"/>
    </row>
    <row r="104" spans="2:18" ht="12.95" customHeight="1" x14ac:dyDescent="0.2">
      <c r="B104" s="293"/>
      <c r="C104" s="112"/>
      <c r="D104" s="112"/>
      <c r="E104" s="112"/>
      <c r="F104" s="112"/>
      <c r="G104" s="112"/>
      <c r="H104" s="112"/>
      <c r="I104" s="112"/>
      <c r="J104" s="296"/>
    </row>
    <row r="105" spans="2:18" ht="12.95" customHeight="1" x14ac:dyDescent="0.2">
      <c r="B105" s="293"/>
      <c r="C105" s="112"/>
      <c r="D105" s="112"/>
      <c r="E105" s="112"/>
      <c r="F105" s="112"/>
      <c r="G105" s="112"/>
      <c r="H105" s="112"/>
      <c r="I105" s="112"/>
      <c r="J105" s="296"/>
    </row>
    <row r="106" spans="2:18" ht="12.95" customHeight="1" x14ac:dyDescent="0.2">
      <c r="B106" s="293"/>
      <c r="C106" s="112"/>
      <c r="D106" s="112"/>
      <c r="E106" s="112"/>
      <c r="F106" s="112"/>
      <c r="G106" s="112"/>
      <c r="H106" s="112"/>
      <c r="I106" s="112"/>
      <c r="J106" s="296"/>
    </row>
    <row r="107" spans="2:18" ht="12.95" customHeight="1" x14ac:dyDescent="0.2">
      <c r="B107" s="293"/>
      <c r="C107" s="112"/>
      <c r="D107" s="112"/>
      <c r="E107" s="112"/>
      <c r="F107" s="112"/>
      <c r="G107" s="112"/>
      <c r="H107" s="112"/>
      <c r="I107" s="112"/>
      <c r="J107" s="296"/>
    </row>
    <row r="108" spans="2:18" x14ac:dyDescent="0.2">
      <c r="B108" s="293"/>
      <c r="C108" s="112"/>
      <c r="D108" s="112"/>
      <c r="E108" s="112"/>
      <c r="F108" s="112"/>
      <c r="G108" s="112"/>
      <c r="H108" s="112"/>
      <c r="I108" s="112"/>
      <c r="J108" s="296"/>
    </row>
    <row r="109" spans="2:18" x14ac:dyDescent="0.2">
      <c r="B109" s="293"/>
      <c r="J109" s="296"/>
      <c r="M109" s="111"/>
      <c r="N109" s="111"/>
      <c r="O109" s="111"/>
      <c r="P109" s="111"/>
      <c r="Q109" s="111"/>
      <c r="R109" s="111"/>
    </row>
    <row r="110" spans="2:18" ht="15" customHeight="1" x14ac:dyDescent="0.2">
      <c r="B110" s="293"/>
      <c r="J110" s="296"/>
    </row>
    <row r="111" spans="2:18" ht="15" customHeight="1" x14ac:dyDescent="0.2">
      <c r="B111" s="293"/>
      <c r="C111" s="262" t="s">
        <v>388</v>
      </c>
      <c r="D111" s="262"/>
      <c r="E111" s="262"/>
      <c r="F111" s="262"/>
      <c r="G111" s="262"/>
      <c r="H111" s="262"/>
      <c r="I111" s="262"/>
      <c r="J111" s="296"/>
    </row>
    <row r="112" spans="2:18" ht="15" customHeight="1" x14ac:dyDescent="0.2">
      <c r="B112" s="293"/>
      <c r="J112" s="296"/>
    </row>
    <row r="113" spans="2:10" ht="15" customHeight="1" x14ac:dyDescent="0.2">
      <c r="B113" s="293"/>
      <c r="C113" s="122"/>
      <c r="D113" s="122"/>
      <c r="E113" s="122"/>
      <c r="F113" s="122"/>
      <c r="G113" s="122"/>
      <c r="H113" s="122"/>
      <c r="I113" s="122"/>
      <c r="J113" s="296"/>
    </row>
    <row r="114" spans="2:10" ht="25.5" customHeight="1" x14ac:dyDescent="0.2">
      <c r="B114" s="293"/>
      <c r="C114" s="114"/>
      <c r="D114" s="114"/>
      <c r="E114" s="114"/>
      <c r="F114" s="114"/>
      <c r="G114" s="114"/>
      <c r="H114" s="114"/>
      <c r="I114" s="114"/>
      <c r="J114" s="296"/>
    </row>
    <row r="115" spans="2:10" ht="25.5" customHeight="1" x14ac:dyDescent="0.2">
      <c r="B115" s="293"/>
      <c r="J115" s="296"/>
    </row>
    <row r="116" spans="2:10" ht="25.5" customHeight="1" x14ac:dyDescent="0.2">
      <c r="B116" s="293"/>
      <c r="C116" s="114"/>
      <c r="D116" s="114"/>
      <c r="E116" s="114"/>
      <c r="F116" s="114"/>
      <c r="G116" s="114"/>
      <c r="H116" s="114"/>
      <c r="I116" s="114"/>
      <c r="J116" s="296"/>
    </row>
    <row r="117" spans="2:10" ht="25.5" customHeight="1" x14ac:dyDescent="0.2">
      <c r="B117" s="293"/>
      <c r="C117" s="114"/>
      <c r="D117" s="114"/>
      <c r="E117" s="114"/>
      <c r="F117" s="114"/>
      <c r="G117" s="114"/>
      <c r="H117" s="114"/>
      <c r="I117" s="114"/>
      <c r="J117" s="296"/>
    </row>
    <row r="118" spans="2:10" ht="25.5" customHeight="1" x14ac:dyDescent="0.2">
      <c r="B118" s="293"/>
      <c r="C118" s="114"/>
      <c r="D118" s="114"/>
      <c r="E118" s="114"/>
      <c r="F118" s="114"/>
      <c r="G118" s="114"/>
      <c r="H118" s="114"/>
      <c r="I118" s="114"/>
      <c r="J118" s="296"/>
    </row>
    <row r="119" spans="2:10" ht="25.5" customHeight="1" x14ac:dyDescent="0.2">
      <c r="B119" s="293"/>
      <c r="C119" s="114"/>
      <c r="D119" s="114"/>
      <c r="E119" s="114"/>
      <c r="F119" s="114"/>
      <c r="G119" s="114"/>
      <c r="H119" s="114"/>
      <c r="I119" s="114"/>
      <c r="J119" s="296"/>
    </row>
    <row r="120" spans="2:10" ht="25.5" customHeight="1" x14ac:dyDescent="0.2">
      <c r="B120" s="293"/>
      <c r="C120" s="114"/>
      <c r="D120" s="114"/>
      <c r="E120" s="114"/>
      <c r="F120" s="114"/>
      <c r="G120" s="114"/>
      <c r="H120" s="114"/>
      <c r="I120" s="114"/>
      <c r="J120" s="296"/>
    </row>
    <row r="121" spans="2:10" ht="25.5" customHeight="1" x14ac:dyDescent="0.2">
      <c r="B121" s="293"/>
      <c r="C121" s="114"/>
      <c r="D121" s="114"/>
      <c r="E121" s="114"/>
      <c r="F121" s="114"/>
      <c r="G121" s="114"/>
      <c r="H121" s="114"/>
      <c r="I121" s="114"/>
      <c r="J121" s="296"/>
    </row>
    <row r="122" spans="2:10" ht="141.6" customHeight="1" x14ac:dyDescent="0.2">
      <c r="B122" s="293"/>
      <c r="C122" s="297"/>
      <c r="D122" s="297"/>
      <c r="E122" s="297"/>
      <c r="F122" s="114"/>
      <c r="G122" s="114"/>
      <c r="H122" s="114"/>
      <c r="I122" s="114"/>
      <c r="J122" s="296"/>
    </row>
    <row r="123" spans="2:10" ht="14.25" x14ac:dyDescent="0.2">
      <c r="B123" s="293"/>
      <c r="C123" s="121" t="s">
        <v>92</v>
      </c>
      <c r="J123" s="296"/>
    </row>
    <row r="124" spans="2:10" x14ac:dyDescent="0.2">
      <c r="B124" s="293"/>
      <c r="J124" s="296"/>
    </row>
    <row r="125" spans="2:10" x14ac:dyDescent="0.2">
      <c r="B125" s="293"/>
      <c r="C125" s="273" t="s">
        <v>326</v>
      </c>
      <c r="D125" s="273"/>
      <c r="E125" s="273"/>
      <c r="F125" s="273"/>
      <c r="G125" s="273"/>
      <c r="H125" s="273"/>
      <c r="I125" s="273"/>
      <c r="J125" s="296"/>
    </row>
    <row r="126" spans="2:10" x14ac:dyDescent="0.2">
      <c r="B126" s="293"/>
      <c r="C126" s="273"/>
      <c r="D126" s="273"/>
      <c r="E126" s="273"/>
      <c r="F126" s="273"/>
      <c r="G126" s="273"/>
      <c r="H126" s="273"/>
      <c r="I126" s="273"/>
      <c r="J126" s="296"/>
    </row>
    <row r="127" spans="2:10" x14ac:dyDescent="0.2">
      <c r="B127" s="293"/>
      <c r="C127" s="112"/>
      <c r="D127" s="112"/>
      <c r="E127" s="112"/>
      <c r="F127" s="112"/>
      <c r="G127" s="112"/>
      <c r="H127" s="112"/>
      <c r="I127" s="112"/>
      <c r="J127" s="296"/>
    </row>
    <row r="128" spans="2:10" x14ac:dyDescent="0.2">
      <c r="B128" s="293"/>
      <c r="C128" s="273" t="s">
        <v>385</v>
      </c>
      <c r="D128" s="273"/>
      <c r="E128" s="273"/>
      <c r="F128" s="273"/>
      <c r="G128" s="273"/>
      <c r="H128" s="273"/>
      <c r="I128" s="273"/>
      <c r="J128" s="296"/>
    </row>
    <row r="129" spans="2:10" x14ac:dyDescent="0.2">
      <c r="B129" s="293"/>
      <c r="C129" s="273"/>
      <c r="D129" s="273"/>
      <c r="E129" s="273"/>
      <c r="F129" s="273"/>
      <c r="G129" s="273"/>
      <c r="H129" s="273"/>
      <c r="I129" s="273"/>
      <c r="J129" s="296"/>
    </row>
    <row r="130" spans="2:10" x14ac:dyDescent="0.2">
      <c r="B130" s="293"/>
      <c r="C130" s="273" t="s">
        <v>283</v>
      </c>
      <c r="D130" s="273"/>
      <c r="E130" s="273"/>
      <c r="F130" s="273"/>
      <c r="G130" s="273"/>
      <c r="H130" s="273"/>
      <c r="I130" s="273"/>
      <c r="J130" s="296"/>
    </row>
    <row r="131" spans="2:10" x14ac:dyDescent="0.2">
      <c r="B131" s="293"/>
      <c r="C131" s="273"/>
      <c r="D131" s="273"/>
      <c r="E131" s="273"/>
      <c r="F131" s="273"/>
      <c r="G131" s="273"/>
      <c r="H131" s="273"/>
      <c r="I131" s="273"/>
      <c r="J131" s="296"/>
    </row>
    <row r="132" spans="2:10" x14ac:dyDescent="0.2">
      <c r="B132" s="293"/>
      <c r="J132" s="296"/>
    </row>
    <row r="133" spans="2:10" x14ac:dyDescent="0.2">
      <c r="B133" s="293"/>
      <c r="J133" s="296"/>
    </row>
    <row r="134" spans="2:10" x14ac:dyDescent="0.2">
      <c r="B134" s="293"/>
      <c r="J134" s="296"/>
    </row>
    <row r="135" spans="2:10" x14ac:dyDescent="0.2">
      <c r="B135" s="293"/>
      <c r="J135" s="296"/>
    </row>
    <row r="136" spans="2:10" x14ac:dyDescent="0.2">
      <c r="B136" s="293"/>
      <c r="J136" s="296"/>
    </row>
    <row r="137" spans="2:10" x14ac:dyDescent="0.2">
      <c r="B137" s="293"/>
      <c r="J137" s="296"/>
    </row>
    <row r="138" spans="2:10" x14ac:dyDescent="0.2">
      <c r="B138" s="293"/>
      <c r="J138" s="296"/>
    </row>
    <row r="139" spans="2:10" x14ac:dyDescent="0.2">
      <c r="B139" s="293"/>
      <c r="J139" s="296"/>
    </row>
    <row r="140" spans="2:10" x14ac:dyDescent="0.2">
      <c r="B140" s="293"/>
      <c r="J140" s="296"/>
    </row>
    <row r="141" spans="2:10" x14ac:dyDescent="0.2">
      <c r="B141" s="293"/>
      <c r="J141" s="296"/>
    </row>
    <row r="142" spans="2:10" x14ac:dyDescent="0.2">
      <c r="B142" s="293"/>
      <c r="J142" s="296"/>
    </row>
    <row r="143" spans="2:10" x14ac:dyDescent="0.2">
      <c r="B143" s="293"/>
      <c r="J143" s="296"/>
    </row>
    <row r="144" spans="2:10" x14ac:dyDescent="0.2">
      <c r="B144" s="293"/>
      <c r="J144" s="296"/>
    </row>
    <row r="145" spans="2:10" x14ac:dyDescent="0.2">
      <c r="B145" s="293"/>
      <c r="J145" s="296"/>
    </row>
    <row r="146" spans="2:10" x14ac:dyDescent="0.2">
      <c r="B146" s="293"/>
      <c r="C146" s="114"/>
      <c r="D146" s="114"/>
      <c r="E146" s="114"/>
      <c r="F146" s="114"/>
      <c r="G146" s="114"/>
      <c r="H146" s="114"/>
      <c r="I146" s="114"/>
      <c r="J146" s="296"/>
    </row>
    <row r="147" spans="2:10" x14ac:dyDescent="0.2">
      <c r="B147" s="293"/>
      <c r="C147" s="114"/>
      <c r="D147" s="114"/>
      <c r="E147" s="114"/>
      <c r="F147" s="114"/>
      <c r="G147" s="114"/>
      <c r="H147" s="114"/>
      <c r="I147" s="114"/>
      <c r="J147" s="296"/>
    </row>
    <row r="148" spans="2:10" ht="13.5" thickBot="1" x14ac:dyDescent="0.25">
      <c r="B148" s="293"/>
      <c r="C148" s="114"/>
      <c r="D148" s="114"/>
      <c r="E148" s="114"/>
      <c r="F148" s="114"/>
      <c r="G148" s="114"/>
      <c r="H148" s="114"/>
      <c r="I148" s="114"/>
      <c r="J148" s="296"/>
    </row>
    <row r="149" spans="2:10" ht="6.75" customHeight="1" x14ac:dyDescent="0.2">
      <c r="B149" s="139"/>
      <c r="C149" s="271"/>
      <c r="D149" s="271"/>
      <c r="E149" s="271"/>
      <c r="F149" s="109"/>
      <c r="G149" s="271"/>
      <c r="H149" s="271"/>
      <c r="I149" s="271"/>
      <c r="J149" s="110"/>
    </row>
    <row r="150" spans="2:10" ht="6.75" customHeight="1" x14ac:dyDescent="0.2">
      <c r="B150" s="140"/>
      <c r="C150" s="116"/>
      <c r="D150" s="116"/>
      <c r="E150" s="116"/>
      <c r="F150" s="116"/>
      <c r="G150" s="116"/>
      <c r="H150" s="116"/>
      <c r="I150" s="116"/>
      <c r="J150" s="113"/>
    </row>
    <row r="151" spans="2:10" ht="18.95" customHeight="1" x14ac:dyDescent="0.2">
      <c r="B151" s="140"/>
      <c r="C151" s="273" t="s">
        <v>284</v>
      </c>
      <c r="D151" s="273"/>
      <c r="E151" s="273"/>
      <c r="F151" s="273"/>
      <c r="G151" s="273"/>
      <c r="H151" s="273"/>
      <c r="I151" s="273"/>
      <c r="J151" s="113"/>
    </row>
    <row r="152" spans="2:10" ht="18.95" customHeight="1" x14ac:dyDescent="0.2">
      <c r="B152" s="140"/>
      <c r="C152" s="273"/>
      <c r="D152" s="273"/>
      <c r="E152" s="273"/>
      <c r="F152" s="273"/>
      <c r="G152" s="273"/>
      <c r="H152" s="273"/>
      <c r="I152" s="273"/>
      <c r="J152" s="113"/>
    </row>
    <row r="153" spans="2:10" x14ac:dyDescent="0.2">
      <c r="B153" s="140"/>
      <c r="C153" s="273" t="s">
        <v>310</v>
      </c>
      <c r="D153" s="273"/>
      <c r="E153" s="273"/>
      <c r="F153" s="273"/>
      <c r="G153" s="273"/>
      <c r="H153" s="273"/>
      <c r="I153" s="273"/>
      <c r="J153" s="113"/>
    </row>
    <row r="154" spans="2:10" ht="19.5" customHeight="1" x14ac:dyDescent="0.2">
      <c r="B154" s="140"/>
      <c r="C154" s="273"/>
      <c r="D154" s="273"/>
      <c r="E154" s="273"/>
      <c r="F154" s="273"/>
      <c r="G154" s="273"/>
      <c r="H154" s="273"/>
      <c r="I154" s="273"/>
      <c r="J154" s="113"/>
    </row>
    <row r="155" spans="2:10" ht="19.5" customHeight="1" x14ac:dyDescent="0.2">
      <c r="B155" s="140"/>
      <c r="C155" s="273"/>
      <c r="D155" s="273"/>
      <c r="E155" s="273"/>
      <c r="F155" s="273"/>
      <c r="G155" s="273"/>
      <c r="H155" s="273"/>
      <c r="I155" s="273"/>
      <c r="J155" s="113"/>
    </row>
    <row r="156" spans="2:10" ht="19.5" customHeight="1" x14ac:dyDescent="0.2">
      <c r="B156" s="140"/>
      <c r="C156" s="273"/>
      <c r="D156" s="273"/>
      <c r="E156" s="273"/>
      <c r="F156" s="273"/>
      <c r="G156" s="273"/>
      <c r="H156" s="273"/>
      <c r="I156" s="273"/>
      <c r="J156" s="113"/>
    </row>
    <row r="157" spans="2:10" ht="19.5" customHeight="1" x14ac:dyDescent="0.2">
      <c r="B157" s="140"/>
      <c r="C157" s="273"/>
      <c r="D157" s="273"/>
      <c r="E157" s="273"/>
      <c r="F157" s="273"/>
      <c r="G157" s="273"/>
      <c r="H157" s="273"/>
      <c r="I157" s="273"/>
      <c r="J157" s="113"/>
    </row>
    <row r="158" spans="2:10" ht="7.5" customHeight="1" x14ac:dyDescent="0.2">
      <c r="B158" s="140"/>
      <c r="D158" s="118"/>
      <c r="E158" s="118"/>
      <c r="F158" s="118"/>
      <c r="G158" s="118"/>
      <c r="H158" s="118"/>
      <c r="I158" s="118"/>
      <c r="J158" s="113"/>
    </row>
    <row r="159" spans="2:10" ht="12.75" customHeight="1" x14ac:dyDescent="0.2">
      <c r="B159" s="140"/>
      <c r="C159" s="121" t="s">
        <v>108</v>
      </c>
      <c r="D159" s="118"/>
      <c r="E159" s="118"/>
      <c r="F159" s="118"/>
      <c r="G159" s="118"/>
      <c r="H159" s="118"/>
      <c r="I159" s="118"/>
      <c r="J159" s="113"/>
    </row>
    <row r="160" spans="2:10" ht="6" customHeight="1" x14ac:dyDescent="0.2">
      <c r="B160" s="140"/>
      <c r="C160" s="121"/>
      <c r="D160" s="118"/>
      <c r="E160" s="118"/>
      <c r="F160" s="118"/>
      <c r="G160" s="118"/>
      <c r="H160" s="118"/>
      <c r="I160" s="118"/>
      <c r="J160" s="113"/>
    </row>
    <row r="161" spans="2:10" ht="14.25" customHeight="1" x14ac:dyDescent="0.2">
      <c r="B161" s="140"/>
      <c r="C161" s="273" t="s">
        <v>109</v>
      </c>
      <c r="D161" s="273"/>
      <c r="E161" s="273"/>
      <c r="F161" s="273"/>
      <c r="G161" s="273"/>
      <c r="H161" s="273"/>
      <c r="I161" s="273"/>
      <c r="J161" s="113"/>
    </row>
    <row r="162" spans="2:10" ht="14.25" customHeight="1" x14ac:dyDescent="0.2">
      <c r="B162" s="140"/>
      <c r="C162" s="273"/>
      <c r="D162" s="273"/>
      <c r="E162" s="273"/>
      <c r="F162" s="273"/>
      <c r="G162" s="273"/>
      <c r="H162" s="273"/>
      <c r="I162" s="273"/>
      <c r="J162" s="113"/>
    </row>
    <row r="163" spans="2:10" ht="14.25" customHeight="1" x14ac:dyDescent="0.2">
      <c r="B163" s="140"/>
      <c r="C163" s="118"/>
      <c r="D163" s="118"/>
      <c r="E163" s="118"/>
      <c r="F163" s="118"/>
      <c r="G163" s="118"/>
      <c r="H163" s="118"/>
      <c r="I163" s="118"/>
      <c r="J163" s="113"/>
    </row>
    <row r="164" spans="2:10" ht="14.25" customHeight="1" x14ac:dyDescent="0.2">
      <c r="B164" s="140"/>
      <c r="C164" s="118"/>
      <c r="D164" s="118"/>
      <c r="E164" s="118"/>
      <c r="F164" s="118"/>
      <c r="G164" s="118"/>
      <c r="H164" s="118"/>
      <c r="I164" s="118"/>
      <c r="J164" s="113"/>
    </row>
    <row r="165" spans="2:10" ht="23.25" customHeight="1" x14ac:dyDescent="0.2">
      <c r="B165" s="140"/>
      <c r="C165" s="123" t="s">
        <v>44</v>
      </c>
      <c r="D165" s="118"/>
      <c r="E165" s="118"/>
      <c r="F165" s="118"/>
      <c r="G165" s="118"/>
      <c r="H165" s="118"/>
      <c r="I165" s="118"/>
      <c r="J165" s="113"/>
    </row>
    <row r="166" spans="2:10" ht="15" customHeight="1" x14ac:dyDescent="0.2">
      <c r="B166" s="140"/>
      <c r="C166" s="111" t="s">
        <v>114</v>
      </c>
      <c r="D166" s="115" t="s">
        <v>115</v>
      </c>
      <c r="E166" s="118"/>
      <c r="F166" s="118"/>
      <c r="G166" s="118"/>
      <c r="H166" s="118"/>
      <c r="I166" s="118"/>
      <c r="J166" s="113"/>
    </row>
    <row r="167" spans="2:10" ht="29.1" customHeight="1" x14ac:dyDescent="0.2">
      <c r="B167" s="140"/>
      <c r="C167" s="111" t="s">
        <v>110</v>
      </c>
      <c r="D167" s="273" t="s">
        <v>116</v>
      </c>
      <c r="E167" s="273"/>
      <c r="F167" s="273"/>
      <c r="G167" s="273"/>
      <c r="H167" s="273"/>
      <c r="I167" s="273"/>
      <c r="J167" s="113"/>
    </row>
    <row r="168" spans="2:10" ht="15" customHeight="1" x14ac:dyDescent="0.2">
      <c r="B168" s="140"/>
      <c r="C168" s="111" t="s">
        <v>111</v>
      </c>
      <c r="D168" s="115" t="s">
        <v>117</v>
      </c>
      <c r="E168" s="118"/>
      <c r="F168" s="118"/>
      <c r="G168" s="118"/>
      <c r="H168" s="118"/>
      <c r="I168" s="118"/>
      <c r="J168" s="113"/>
    </row>
    <row r="169" spans="2:10" ht="7.5" customHeight="1" x14ac:dyDescent="0.2">
      <c r="B169" s="140"/>
      <c r="C169" s="111"/>
      <c r="D169" s="115"/>
      <c r="E169" s="118"/>
      <c r="F169" s="118"/>
      <c r="G169" s="118"/>
      <c r="H169" s="118"/>
      <c r="I169" s="118"/>
      <c r="J169" s="113"/>
    </row>
    <row r="170" spans="2:10" ht="15" customHeight="1" x14ac:dyDescent="0.2">
      <c r="B170" s="140"/>
      <c r="C170" s="124" t="s">
        <v>120</v>
      </c>
      <c r="D170" s="115"/>
      <c r="E170" s="118"/>
      <c r="F170" s="118"/>
      <c r="G170" s="118"/>
      <c r="H170" s="118"/>
      <c r="I170" s="118"/>
      <c r="J170" s="113"/>
    </row>
    <row r="171" spans="2:10" ht="12.75" customHeight="1" x14ac:dyDescent="0.2">
      <c r="B171" s="140"/>
      <c r="C171" s="111" t="s">
        <v>112</v>
      </c>
      <c r="D171" s="115" t="s">
        <v>118</v>
      </c>
      <c r="E171" s="118"/>
      <c r="F171" s="118"/>
      <c r="G171" s="118"/>
      <c r="H171" s="118"/>
      <c r="I171" s="118"/>
      <c r="J171" s="113"/>
    </row>
    <row r="172" spans="2:10" ht="15" customHeight="1" x14ac:dyDescent="0.2">
      <c r="B172" s="140"/>
      <c r="C172" s="111" t="s">
        <v>113</v>
      </c>
      <c r="D172" s="115" t="s">
        <v>119</v>
      </c>
      <c r="E172" s="118"/>
      <c r="F172" s="118"/>
      <c r="G172" s="118"/>
      <c r="H172" s="118"/>
      <c r="I172" s="118"/>
      <c r="J172" s="113"/>
    </row>
    <row r="173" spans="2:10" ht="15" customHeight="1" x14ac:dyDescent="0.2">
      <c r="B173" s="140"/>
      <c r="C173" s="111"/>
      <c r="D173" s="115"/>
      <c r="E173" s="118"/>
      <c r="F173" s="118"/>
      <c r="G173" s="118"/>
      <c r="H173" s="118"/>
      <c r="I173" s="118"/>
      <c r="J173" s="113"/>
    </row>
    <row r="174" spans="2:10" ht="15" customHeight="1" x14ac:dyDescent="0.2">
      <c r="B174" s="140"/>
      <c r="C174" s="111"/>
      <c r="D174" s="115"/>
      <c r="E174" s="118"/>
      <c r="F174" s="118"/>
      <c r="G174" s="118"/>
      <c r="H174" s="118"/>
      <c r="I174" s="118"/>
      <c r="J174" s="113"/>
    </row>
    <row r="175" spans="2:10" ht="15" customHeight="1" x14ac:dyDescent="0.2">
      <c r="B175" s="140"/>
      <c r="C175" s="125" t="s">
        <v>121</v>
      </c>
      <c r="D175" s="115"/>
      <c r="E175" s="118"/>
      <c r="F175" s="118"/>
      <c r="G175" s="118"/>
      <c r="H175" s="118"/>
      <c r="I175" s="118"/>
      <c r="J175" s="113"/>
    </row>
    <row r="176" spans="2:10" ht="30.6" customHeight="1" x14ac:dyDescent="0.2">
      <c r="B176" s="140"/>
      <c r="C176" s="111" t="s">
        <v>122</v>
      </c>
      <c r="D176" s="115" t="s">
        <v>287</v>
      </c>
      <c r="E176" s="118"/>
      <c r="F176" s="118"/>
      <c r="G176" s="118"/>
      <c r="H176" s="118"/>
      <c r="I176" s="118"/>
      <c r="J176" s="113"/>
    </row>
    <row r="177" spans="2:10" ht="15" customHeight="1" x14ac:dyDescent="0.2">
      <c r="B177" s="140"/>
      <c r="C177" s="111" t="s">
        <v>123</v>
      </c>
      <c r="D177" s="115" t="s">
        <v>125</v>
      </c>
      <c r="E177" s="118"/>
      <c r="F177" s="118"/>
      <c r="G177" s="118"/>
      <c r="H177" s="118"/>
      <c r="I177" s="118"/>
      <c r="J177" s="113"/>
    </row>
    <row r="178" spans="2:10" ht="15" customHeight="1" x14ac:dyDescent="0.2">
      <c r="B178" s="140"/>
      <c r="C178" s="111" t="s">
        <v>124</v>
      </c>
      <c r="D178" s="115" t="s">
        <v>288</v>
      </c>
      <c r="E178" s="118"/>
      <c r="F178" s="118"/>
      <c r="G178" s="118"/>
      <c r="H178" s="118"/>
      <c r="I178" s="118"/>
      <c r="J178" s="113"/>
    </row>
    <row r="179" spans="2:10" ht="15" customHeight="1" x14ac:dyDescent="0.2">
      <c r="B179" s="140"/>
      <c r="C179" s="111"/>
      <c r="D179" s="115"/>
      <c r="E179" s="118"/>
      <c r="F179" s="118"/>
      <c r="G179" s="118"/>
      <c r="H179" s="118"/>
      <c r="I179" s="118"/>
      <c r="J179" s="113"/>
    </row>
    <row r="180" spans="2:10" ht="15" customHeight="1" x14ac:dyDescent="0.2">
      <c r="B180" s="140"/>
      <c r="C180" s="121" t="s">
        <v>107</v>
      </c>
      <c r="D180" s="115"/>
      <c r="E180" s="115"/>
      <c r="F180" s="115"/>
      <c r="G180" s="115"/>
      <c r="H180" s="115"/>
      <c r="I180" s="115"/>
      <c r="J180" s="113"/>
    </row>
    <row r="181" spans="2:10" ht="15" customHeight="1" x14ac:dyDescent="0.2">
      <c r="B181" s="140"/>
      <c r="C181" s="273" t="s">
        <v>355</v>
      </c>
      <c r="D181" s="273"/>
      <c r="E181" s="273"/>
      <c r="F181" s="273"/>
      <c r="G181" s="273"/>
      <c r="H181" s="273"/>
      <c r="I181" s="273"/>
      <c r="J181" s="113"/>
    </row>
    <row r="182" spans="2:10" ht="15" customHeight="1" x14ac:dyDescent="0.2">
      <c r="B182" s="140"/>
      <c r="C182" s="273"/>
      <c r="D182" s="273"/>
      <c r="E182" s="273"/>
      <c r="F182" s="273"/>
      <c r="G182" s="273"/>
      <c r="H182" s="273"/>
      <c r="I182" s="273"/>
      <c r="J182" s="113"/>
    </row>
    <row r="183" spans="2:10" ht="15" customHeight="1" x14ac:dyDescent="0.2">
      <c r="B183" s="140"/>
      <c r="C183" s="118"/>
      <c r="D183" s="118"/>
      <c r="E183" s="118"/>
      <c r="F183" s="118"/>
      <c r="G183" s="118"/>
      <c r="H183" s="118"/>
      <c r="I183" s="118"/>
      <c r="J183" s="113"/>
    </row>
    <row r="184" spans="2:10" ht="15" customHeight="1" x14ac:dyDescent="0.2">
      <c r="B184" s="140"/>
      <c r="J184" s="113"/>
    </row>
    <row r="185" spans="2:10" ht="15" customHeight="1" x14ac:dyDescent="0.2">
      <c r="B185" s="140"/>
      <c r="C185" s="115"/>
      <c r="D185" s="115"/>
      <c r="E185" s="115"/>
      <c r="F185" s="115"/>
      <c r="G185" s="115"/>
      <c r="H185" s="115"/>
      <c r="I185" s="115"/>
      <c r="J185" s="113"/>
    </row>
    <row r="186" spans="2:10" ht="15" customHeight="1" x14ac:dyDescent="0.2">
      <c r="B186" s="140"/>
      <c r="C186" s="115"/>
      <c r="D186" s="115"/>
      <c r="E186" s="115"/>
      <c r="F186" s="115"/>
      <c r="G186" s="115"/>
      <c r="H186" s="115"/>
      <c r="I186" s="115"/>
      <c r="J186" s="113"/>
    </row>
    <row r="187" spans="2:10" ht="15" customHeight="1" x14ac:dyDescent="0.2">
      <c r="B187" s="140"/>
      <c r="J187" s="113"/>
    </row>
    <row r="188" spans="2:10" ht="15" customHeight="1" x14ac:dyDescent="0.2">
      <c r="B188" s="140"/>
      <c r="J188" s="113"/>
    </row>
    <row r="189" spans="2:10" ht="15" customHeight="1" x14ac:dyDescent="0.2">
      <c r="B189" s="140"/>
      <c r="J189" s="113"/>
    </row>
    <row r="190" spans="2:10" ht="15" customHeight="1" x14ac:dyDescent="0.2">
      <c r="B190" s="140"/>
      <c r="C190" s="115"/>
      <c r="D190" s="115"/>
      <c r="E190" s="115"/>
      <c r="F190" s="115"/>
      <c r="G190" s="115"/>
      <c r="H190" s="115"/>
      <c r="I190" s="115"/>
      <c r="J190" s="113"/>
    </row>
    <row r="191" spans="2:10" ht="15" customHeight="1" x14ac:dyDescent="0.2">
      <c r="B191" s="140"/>
      <c r="C191" s="115"/>
      <c r="D191" s="115"/>
      <c r="E191" s="115"/>
      <c r="F191" s="115"/>
      <c r="G191" s="115"/>
      <c r="H191" s="115"/>
      <c r="I191" s="115"/>
      <c r="J191" s="113"/>
    </row>
    <row r="192" spans="2:10" ht="15" customHeight="1" x14ac:dyDescent="0.2">
      <c r="B192" s="140"/>
      <c r="C192" s="115"/>
      <c r="D192" s="115"/>
      <c r="E192" s="115"/>
      <c r="F192" s="115"/>
      <c r="G192" s="115"/>
      <c r="H192" s="115"/>
      <c r="I192" s="115"/>
      <c r="J192" s="113"/>
    </row>
    <row r="193" spans="2:10" ht="15" customHeight="1" x14ac:dyDescent="0.2">
      <c r="B193" s="140"/>
      <c r="C193" s="115"/>
      <c r="D193" s="115"/>
      <c r="E193" s="115"/>
      <c r="F193" s="115"/>
      <c r="G193" s="115"/>
      <c r="H193" s="115"/>
      <c r="I193" s="115"/>
      <c r="J193" s="113"/>
    </row>
    <row r="194" spans="2:10" ht="15" customHeight="1" x14ac:dyDescent="0.2">
      <c r="B194" s="140"/>
      <c r="C194" s="115"/>
      <c r="D194" s="115"/>
      <c r="E194" s="115"/>
      <c r="F194" s="115"/>
      <c r="G194" s="115"/>
      <c r="H194" s="115"/>
      <c r="I194" s="115"/>
      <c r="J194" s="113"/>
    </row>
    <row r="195" spans="2:10" ht="17.100000000000001" customHeight="1" x14ac:dyDescent="0.2">
      <c r="B195" s="140"/>
      <c r="C195" s="298" t="s">
        <v>311</v>
      </c>
      <c r="D195" s="298"/>
      <c r="E195" s="298"/>
      <c r="F195" s="298"/>
      <c r="G195" s="298"/>
      <c r="H195" s="298"/>
      <c r="I195" s="298"/>
      <c r="J195" s="113"/>
    </row>
    <row r="196" spans="2:10" ht="15" customHeight="1" x14ac:dyDescent="0.2">
      <c r="B196" s="140"/>
      <c r="C196" s="115"/>
      <c r="D196" s="115"/>
      <c r="E196" s="115"/>
      <c r="F196" s="115"/>
      <c r="G196" s="115"/>
      <c r="H196" s="115"/>
      <c r="I196" s="115"/>
      <c r="J196" s="113"/>
    </row>
    <row r="197" spans="2:10" ht="15" customHeight="1" x14ac:dyDescent="0.2">
      <c r="B197" s="140"/>
      <c r="C197" s="276" t="s">
        <v>285</v>
      </c>
      <c r="D197" s="276"/>
      <c r="E197" s="276"/>
      <c r="F197" s="276"/>
      <c r="G197" s="276"/>
      <c r="H197" s="276"/>
      <c r="I197" s="276"/>
      <c r="J197" s="113"/>
    </row>
    <row r="198" spans="2:10" ht="15" customHeight="1" x14ac:dyDescent="0.2">
      <c r="B198" s="140"/>
      <c r="C198" s="276"/>
      <c r="D198" s="276"/>
      <c r="E198" s="276"/>
      <c r="F198" s="276"/>
      <c r="G198" s="276"/>
      <c r="H198" s="276"/>
      <c r="I198" s="276"/>
      <c r="J198" s="113"/>
    </row>
    <row r="199" spans="2:10" ht="15" customHeight="1" x14ac:dyDescent="0.2">
      <c r="B199" s="140"/>
      <c r="C199" s="273" t="s">
        <v>356</v>
      </c>
      <c r="D199" s="273"/>
      <c r="E199" s="273"/>
      <c r="F199" s="273"/>
      <c r="G199" s="273"/>
      <c r="H199" s="273"/>
      <c r="I199" s="273"/>
      <c r="J199" s="113"/>
    </row>
    <row r="200" spans="2:10" ht="15" customHeight="1" x14ac:dyDescent="0.2">
      <c r="B200" s="140"/>
      <c r="C200" s="273"/>
      <c r="D200" s="273"/>
      <c r="E200" s="273"/>
      <c r="F200" s="273"/>
      <c r="G200" s="273"/>
      <c r="H200" s="273"/>
      <c r="I200" s="273"/>
      <c r="J200" s="113"/>
    </row>
    <row r="201" spans="2:10" ht="15" customHeight="1" x14ac:dyDescent="0.2">
      <c r="B201" s="140"/>
      <c r="C201" s="273"/>
      <c r="D201" s="273"/>
      <c r="E201" s="273"/>
      <c r="F201" s="273"/>
      <c r="G201" s="273"/>
      <c r="H201" s="273"/>
      <c r="I201" s="273"/>
      <c r="J201" s="113"/>
    </row>
    <row r="202" spans="2:10" ht="15" customHeight="1" x14ac:dyDescent="0.2">
      <c r="B202" s="140"/>
      <c r="C202" s="115"/>
      <c r="D202" s="115"/>
      <c r="E202" s="115"/>
      <c r="F202" s="115"/>
      <c r="G202" s="115"/>
      <c r="H202" s="115"/>
      <c r="I202" s="115"/>
      <c r="J202" s="113"/>
    </row>
    <row r="203" spans="2:10" ht="15" customHeight="1" x14ac:dyDescent="0.2">
      <c r="B203" s="140"/>
      <c r="J203" s="113"/>
    </row>
    <row r="204" spans="2:10" ht="15" customHeight="1" x14ac:dyDescent="0.2">
      <c r="B204" s="140"/>
      <c r="J204" s="113"/>
    </row>
    <row r="205" spans="2:10" ht="15" customHeight="1" x14ac:dyDescent="0.2">
      <c r="B205" s="140"/>
      <c r="J205" s="113"/>
    </row>
    <row r="206" spans="2:10" ht="15" customHeight="1" x14ac:dyDescent="0.2">
      <c r="B206" s="140"/>
      <c r="J206" s="113"/>
    </row>
    <row r="207" spans="2:10" ht="15" customHeight="1" x14ac:dyDescent="0.2">
      <c r="B207" s="140"/>
      <c r="C207" s="273" t="s">
        <v>286</v>
      </c>
      <c r="D207" s="273"/>
      <c r="E207" s="273"/>
      <c r="F207" s="273"/>
      <c r="G207" s="273"/>
      <c r="H207" s="273"/>
      <c r="I207" s="273"/>
      <c r="J207" s="113"/>
    </row>
    <row r="208" spans="2:10" ht="15" customHeight="1" x14ac:dyDescent="0.2">
      <c r="B208" s="140"/>
      <c r="C208" s="273"/>
      <c r="D208" s="273"/>
      <c r="E208" s="273"/>
      <c r="F208" s="273"/>
      <c r="G208" s="273"/>
      <c r="H208" s="273"/>
      <c r="I208" s="273"/>
      <c r="J208" s="113"/>
    </row>
    <row r="209" spans="2:10" ht="15" customHeight="1" thickBot="1" x14ac:dyDescent="0.25">
      <c r="B209" s="140"/>
      <c r="C209" s="273"/>
      <c r="D209" s="273"/>
      <c r="E209" s="273"/>
      <c r="F209" s="273"/>
      <c r="G209" s="273"/>
      <c r="H209" s="273"/>
      <c r="I209" s="273"/>
      <c r="J209" s="113"/>
    </row>
    <row r="210" spans="2:10" ht="33.75" customHeight="1" thickBot="1" x14ac:dyDescent="0.25">
      <c r="B210" s="260" t="s">
        <v>289</v>
      </c>
      <c r="C210" s="261"/>
      <c r="D210" s="261"/>
      <c r="E210" s="261"/>
      <c r="F210" s="261"/>
      <c r="G210" s="261"/>
      <c r="H210" s="261"/>
      <c r="I210" s="261"/>
      <c r="J210" s="261"/>
    </row>
    <row r="211" spans="2:10" ht="6.75" customHeight="1" x14ac:dyDescent="0.2">
      <c r="B211" s="139"/>
      <c r="C211" s="271"/>
      <c r="D211" s="271"/>
      <c r="E211" s="271"/>
      <c r="F211" s="109"/>
      <c r="G211" s="271"/>
      <c r="H211" s="271"/>
      <c r="I211" s="271"/>
      <c r="J211" s="110"/>
    </row>
    <row r="212" spans="2:10" ht="12.75" customHeight="1" x14ac:dyDescent="0.2">
      <c r="B212" s="140"/>
      <c r="C212" s="273" t="s">
        <v>93</v>
      </c>
      <c r="D212" s="273"/>
      <c r="E212" s="273"/>
      <c r="F212" s="273"/>
      <c r="G212" s="273"/>
      <c r="H212" s="273"/>
      <c r="I212" s="273"/>
      <c r="J212" s="113"/>
    </row>
    <row r="213" spans="2:10" ht="9.9499999999999993" customHeight="1" x14ac:dyDescent="0.2">
      <c r="B213" s="140"/>
      <c r="C213" s="273"/>
      <c r="D213" s="273"/>
      <c r="E213" s="273"/>
      <c r="F213" s="273"/>
      <c r="G213" s="273"/>
      <c r="H213" s="273"/>
      <c r="I213" s="273"/>
      <c r="J213" s="113"/>
    </row>
    <row r="214" spans="2:10" ht="21.95" customHeight="1" x14ac:dyDescent="0.2">
      <c r="B214" s="140"/>
      <c r="C214" s="274"/>
      <c r="D214" s="274"/>
      <c r="E214" s="274"/>
      <c r="F214" s="116"/>
      <c r="G214" s="274"/>
      <c r="H214" s="274"/>
      <c r="I214" s="274"/>
      <c r="J214" s="113"/>
    </row>
    <row r="215" spans="2:10" ht="15" customHeight="1" x14ac:dyDescent="0.2">
      <c r="B215" s="140"/>
      <c r="C215" s="272"/>
      <c r="D215" s="272"/>
      <c r="E215" s="272"/>
      <c r="F215" s="119"/>
      <c r="G215" s="272"/>
      <c r="H215" s="272"/>
      <c r="I215" s="272"/>
      <c r="J215" s="113"/>
    </row>
    <row r="216" spans="2:10" ht="15" customHeight="1" x14ac:dyDescent="0.2">
      <c r="B216" s="140"/>
      <c r="C216" s="272"/>
      <c r="D216" s="272"/>
      <c r="E216" s="272"/>
      <c r="F216" s="119"/>
      <c r="G216" s="272"/>
      <c r="H216" s="272"/>
      <c r="I216" s="272"/>
      <c r="J216" s="113"/>
    </row>
    <row r="217" spans="2:10" ht="15" customHeight="1" x14ac:dyDescent="0.2">
      <c r="B217" s="140"/>
      <c r="C217" s="119"/>
      <c r="D217" s="119"/>
      <c r="E217" s="119"/>
      <c r="F217" s="119"/>
      <c r="G217" s="119"/>
      <c r="H217" s="119"/>
      <c r="I217" s="119"/>
      <c r="J217" s="113"/>
    </row>
    <row r="218" spans="2:10" ht="15" customHeight="1" x14ac:dyDescent="0.2">
      <c r="B218" s="140"/>
      <c r="C218" s="272"/>
      <c r="D218" s="272"/>
      <c r="E218" s="272"/>
      <c r="F218" s="119"/>
      <c r="G218" s="272"/>
      <c r="H218" s="272"/>
      <c r="I218" s="272"/>
      <c r="J218" s="113"/>
    </row>
    <row r="219" spans="2:10" ht="15" customHeight="1" x14ac:dyDescent="0.2">
      <c r="B219" s="140"/>
      <c r="C219" s="272"/>
      <c r="D219" s="272"/>
      <c r="E219" s="272"/>
      <c r="F219" s="119"/>
      <c r="G219" s="272"/>
      <c r="H219" s="272"/>
      <c r="I219" s="272"/>
      <c r="J219" s="113"/>
    </row>
    <row r="220" spans="2:10" ht="15" customHeight="1" x14ac:dyDescent="0.2">
      <c r="B220" s="140"/>
      <c r="C220" s="272"/>
      <c r="D220" s="272"/>
      <c r="E220" s="272"/>
      <c r="F220" s="119"/>
      <c r="G220" s="272"/>
      <c r="H220" s="272"/>
      <c r="I220" s="272"/>
      <c r="J220" s="113"/>
    </row>
    <row r="221" spans="2:10" ht="12.75" customHeight="1" x14ac:dyDescent="0.2">
      <c r="B221" s="140"/>
      <c r="C221" s="119"/>
      <c r="D221" s="119"/>
      <c r="E221" s="119"/>
      <c r="F221" s="119"/>
      <c r="G221" s="119"/>
      <c r="H221" s="119"/>
      <c r="I221" s="119"/>
      <c r="J221" s="113"/>
    </row>
    <row r="222" spans="2:10" ht="14.25" customHeight="1" x14ac:dyDescent="0.2">
      <c r="B222" s="140"/>
      <c r="C222" s="119"/>
      <c r="D222" s="119"/>
      <c r="E222" s="119"/>
      <c r="F222" s="119"/>
      <c r="G222" s="119"/>
      <c r="H222" s="119"/>
      <c r="I222" s="119"/>
      <c r="J222" s="113"/>
    </row>
    <row r="223" spans="2:10" ht="14.25" customHeight="1" x14ac:dyDescent="0.2">
      <c r="B223" s="140"/>
      <c r="C223" s="272"/>
      <c r="D223" s="272"/>
      <c r="E223" s="272"/>
      <c r="F223" s="119"/>
      <c r="G223" s="272"/>
      <c r="H223" s="272"/>
      <c r="I223" s="272"/>
      <c r="J223" s="113"/>
    </row>
    <row r="224" spans="2:10" ht="14.25" customHeight="1" x14ac:dyDescent="0.2">
      <c r="B224" s="140"/>
      <c r="C224" s="272"/>
      <c r="D224" s="272"/>
      <c r="E224" s="272"/>
      <c r="F224" s="119"/>
      <c r="G224" s="272"/>
      <c r="H224" s="272"/>
      <c r="I224" s="272"/>
      <c r="J224" s="113"/>
    </row>
    <row r="225" spans="2:10" ht="15" customHeight="1" x14ac:dyDescent="0.2">
      <c r="B225" s="140"/>
      <c r="C225" s="299"/>
      <c r="D225" s="299"/>
      <c r="E225" s="299"/>
      <c r="F225" s="118"/>
      <c r="G225" s="299"/>
      <c r="H225" s="299"/>
      <c r="I225" s="299"/>
      <c r="J225" s="113"/>
    </row>
    <row r="226" spans="2:10" ht="15" customHeight="1" x14ac:dyDescent="0.2">
      <c r="B226" s="140"/>
      <c r="C226" s="304"/>
      <c r="D226" s="304"/>
      <c r="E226" s="304"/>
      <c r="F226" s="304"/>
      <c r="G226" s="304"/>
      <c r="H226" s="304"/>
      <c r="I226" s="304"/>
      <c r="J226" s="113"/>
    </row>
    <row r="227" spans="2:10" ht="15" customHeight="1" x14ac:dyDescent="0.2">
      <c r="B227" s="140"/>
      <c r="C227" s="304"/>
      <c r="D227" s="304"/>
      <c r="E227" s="304"/>
      <c r="F227" s="304"/>
      <c r="G227" s="304"/>
      <c r="H227" s="304"/>
      <c r="I227" s="304"/>
      <c r="J227" s="113"/>
    </row>
    <row r="228" spans="2:10" ht="15" customHeight="1" x14ac:dyDescent="0.2">
      <c r="B228" s="140"/>
      <c r="C228" s="304"/>
      <c r="D228" s="304"/>
      <c r="E228" s="304"/>
      <c r="F228" s="304"/>
      <c r="G228" s="304"/>
      <c r="H228" s="304"/>
      <c r="I228" s="304"/>
      <c r="J228" s="113"/>
    </row>
    <row r="229" spans="2:10" ht="15" customHeight="1" x14ac:dyDescent="0.2">
      <c r="B229" s="140"/>
      <c r="C229" s="304"/>
      <c r="D229" s="304"/>
      <c r="E229" s="304"/>
      <c r="F229" s="304"/>
      <c r="G229" s="304"/>
      <c r="H229" s="304"/>
      <c r="I229" s="304"/>
      <c r="J229" s="113"/>
    </row>
    <row r="230" spans="2:10" ht="12.75" customHeight="1" x14ac:dyDescent="0.2">
      <c r="B230" s="140"/>
      <c r="C230" s="304"/>
      <c r="D230" s="304"/>
      <c r="E230" s="304"/>
      <c r="F230" s="304"/>
      <c r="G230" s="304"/>
      <c r="H230" s="304"/>
      <c r="I230" s="304"/>
      <c r="J230" s="113"/>
    </row>
    <row r="231" spans="2:10" ht="15" customHeight="1" x14ac:dyDescent="0.2">
      <c r="B231" s="140"/>
      <c r="C231" s="304"/>
      <c r="D231" s="304"/>
      <c r="E231" s="304"/>
      <c r="F231" s="304"/>
      <c r="G231" s="304"/>
      <c r="H231" s="304"/>
      <c r="I231" s="304"/>
      <c r="J231" s="113"/>
    </row>
    <row r="232" spans="2:10" ht="15" customHeight="1" x14ac:dyDescent="0.2">
      <c r="B232" s="140"/>
      <c r="C232" s="304"/>
      <c r="D232" s="304"/>
      <c r="E232" s="304"/>
      <c r="F232" s="304"/>
      <c r="G232" s="304"/>
      <c r="H232" s="304"/>
      <c r="I232" s="304"/>
      <c r="J232" s="113"/>
    </row>
    <row r="233" spans="2:10" ht="15" customHeight="1" x14ac:dyDescent="0.2">
      <c r="B233" s="140"/>
      <c r="C233" s="121" t="s">
        <v>94</v>
      </c>
      <c r="D233" s="115"/>
      <c r="E233" s="115"/>
      <c r="F233" s="115"/>
      <c r="G233" s="115"/>
      <c r="H233" s="115"/>
      <c r="I233" s="115"/>
      <c r="J233" s="113"/>
    </row>
    <row r="234" spans="2:10" ht="15" customHeight="1" x14ac:dyDescent="0.2">
      <c r="B234" s="140"/>
      <c r="C234" s="276"/>
      <c r="D234" s="276"/>
      <c r="E234" s="276"/>
      <c r="F234" s="276"/>
      <c r="G234" s="276"/>
      <c r="H234" s="276"/>
      <c r="I234" s="276"/>
      <c r="J234" s="113"/>
    </row>
    <row r="235" spans="2:10" ht="25.5" x14ac:dyDescent="0.2">
      <c r="B235" s="140"/>
      <c r="C235" s="305" t="s">
        <v>95</v>
      </c>
      <c r="D235" s="305"/>
      <c r="E235" s="134" t="s">
        <v>82</v>
      </c>
      <c r="F235" s="305" t="s">
        <v>96</v>
      </c>
      <c r="G235" s="305"/>
      <c r="H235" s="305"/>
      <c r="I235" s="111"/>
      <c r="J235" s="113"/>
    </row>
    <row r="236" spans="2:10" ht="59.1" customHeight="1" x14ac:dyDescent="0.2">
      <c r="B236" s="140"/>
      <c r="C236" s="306" t="s">
        <v>97</v>
      </c>
      <c r="D236" s="306"/>
      <c r="E236" s="133" t="s">
        <v>99</v>
      </c>
      <c r="F236" s="301" t="s">
        <v>101</v>
      </c>
      <c r="G236" s="301"/>
      <c r="H236" s="301"/>
      <c r="I236" s="118"/>
      <c r="J236" s="113"/>
    </row>
    <row r="237" spans="2:10" ht="59.1" customHeight="1" x14ac:dyDescent="0.2">
      <c r="B237" s="140"/>
      <c r="C237" s="300" t="s">
        <v>98</v>
      </c>
      <c r="D237" s="300"/>
      <c r="E237" s="133" t="s">
        <v>100</v>
      </c>
      <c r="F237" s="301" t="s">
        <v>102</v>
      </c>
      <c r="G237" s="301"/>
      <c r="H237" s="301"/>
      <c r="I237" s="118"/>
      <c r="J237" s="113"/>
    </row>
    <row r="238" spans="2:10" ht="59.1" customHeight="1" x14ac:dyDescent="0.2">
      <c r="B238" s="140"/>
      <c r="C238" s="302" t="s">
        <v>103</v>
      </c>
      <c r="D238" s="302"/>
      <c r="E238" s="133" t="s">
        <v>100</v>
      </c>
      <c r="F238" s="301" t="s">
        <v>104</v>
      </c>
      <c r="G238" s="301"/>
      <c r="H238" s="301"/>
      <c r="I238" s="118"/>
      <c r="J238" s="113"/>
    </row>
    <row r="239" spans="2:10" ht="59.1" customHeight="1" x14ac:dyDescent="0.2">
      <c r="B239" s="140"/>
      <c r="C239" s="303" t="s">
        <v>105</v>
      </c>
      <c r="D239" s="303"/>
      <c r="E239" s="133" t="s">
        <v>106</v>
      </c>
      <c r="F239" s="301" t="s">
        <v>83</v>
      </c>
      <c r="G239" s="301"/>
      <c r="H239" s="301"/>
      <c r="I239" s="118"/>
      <c r="J239" s="113"/>
    </row>
    <row r="240" spans="2:10" ht="15" customHeight="1" x14ac:dyDescent="0.2">
      <c r="B240" s="140"/>
      <c r="C240" s="132"/>
      <c r="D240" s="132"/>
      <c r="E240" s="132"/>
      <c r="F240" s="132"/>
      <c r="G240" s="132"/>
      <c r="H240" s="132"/>
      <c r="I240" s="132"/>
      <c r="J240" s="113"/>
    </row>
    <row r="241" spans="2:18" ht="5.25" customHeight="1" thickBot="1" x14ac:dyDescent="0.25">
      <c r="B241" s="141"/>
      <c r="C241" s="291"/>
      <c r="D241" s="291"/>
      <c r="E241" s="291"/>
      <c r="F241" s="291"/>
      <c r="G241" s="291"/>
      <c r="H241" s="291"/>
      <c r="I241" s="291"/>
      <c r="J241" s="120"/>
    </row>
    <row r="242" spans="2:18" ht="4.7" customHeight="1" x14ac:dyDescent="0.2">
      <c r="B242" s="142"/>
      <c r="C242" s="126"/>
      <c r="D242" s="126"/>
      <c r="E242" s="126"/>
      <c r="F242" s="126"/>
      <c r="G242" s="126"/>
      <c r="H242" s="126"/>
      <c r="I242" s="126"/>
      <c r="J242" s="127"/>
    </row>
    <row r="243" spans="2:18" hidden="1" x14ac:dyDescent="0.2">
      <c r="B243" s="293"/>
      <c r="C243" s="273" t="s">
        <v>313</v>
      </c>
      <c r="D243" s="273"/>
      <c r="E243" s="273"/>
      <c r="F243" s="273"/>
      <c r="G243" s="273"/>
      <c r="H243" s="273"/>
      <c r="I243" s="273"/>
      <c r="J243" s="296"/>
    </row>
    <row r="244" spans="2:18" hidden="1" x14ac:dyDescent="0.2">
      <c r="B244" s="293"/>
      <c r="C244" s="273"/>
      <c r="D244" s="273"/>
      <c r="E244" s="273"/>
      <c r="F244" s="273"/>
      <c r="G244" s="273"/>
      <c r="H244" s="273"/>
      <c r="I244" s="273"/>
      <c r="J244" s="296"/>
      <c r="M244" s="111"/>
      <c r="N244" s="111"/>
      <c r="O244" s="111"/>
      <c r="P244" s="111"/>
      <c r="Q244" s="111"/>
      <c r="R244" s="111"/>
    </row>
    <row r="245" spans="2:18" ht="37.5" customHeight="1" x14ac:dyDescent="0.2">
      <c r="B245" s="293"/>
      <c r="C245" s="273"/>
      <c r="D245" s="273"/>
      <c r="E245" s="273"/>
      <c r="F245" s="273"/>
      <c r="G245" s="273"/>
      <c r="H245" s="273"/>
      <c r="I245" s="273"/>
      <c r="J245" s="296"/>
      <c r="M245" s="111"/>
      <c r="N245" s="111"/>
      <c r="O245" s="111"/>
      <c r="P245" s="111"/>
      <c r="Q245" s="111"/>
      <c r="R245" s="111"/>
    </row>
    <row r="246" spans="2:18" hidden="1" x14ac:dyDescent="0.2">
      <c r="B246" s="293"/>
      <c r="J246" s="296"/>
    </row>
    <row r="247" spans="2:18" x14ac:dyDescent="0.2">
      <c r="B247" s="293"/>
      <c r="J247" s="296"/>
    </row>
    <row r="248" spans="2:18" ht="38.450000000000003" customHeight="1" x14ac:dyDescent="0.2">
      <c r="B248" s="293"/>
      <c r="C248" s="310" t="s">
        <v>127</v>
      </c>
      <c r="D248" s="311" t="s">
        <v>129</v>
      </c>
      <c r="E248" s="311"/>
      <c r="F248" s="311"/>
      <c r="G248" s="311"/>
      <c r="H248" s="311"/>
      <c r="I248" s="311"/>
      <c r="J248" s="296"/>
    </row>
    <row r="249" spans="2:18" hidden="1" x14ac:dyDescent="0.2">
      <c r="B249" s="293"/>
      <c r="C249" s="310"/>
      <c r="D249" s="311"/>
      <c r="E249" s="311"/>
      <c r="F249" s="311"/>
      <c r="G249" s="311"/>
      <c r="H249" s="311"/>
      <c r="I249" s="311"/>
      <c r="J249" s="296"/>
    </row>
    <row r="250" spans="2:18" ht="12.75" customHeight="1" x14ac:dyDescent="0.2">
      <c r="B250" s="293"/>
      <c r="C250" s="310" t="s">
        <v>126</v>
      </c>
      <c r="D250" s="311" t="s">
        <v>128</v>
      </c>
      <c r="E250" s="311"/>
      <c r="F250" s="311"/>
      <c r="G250" s="311"/>
      <c r="H250" s="311"/>
      <c r="I250" s="311"/>
      <c r="J250" s="296"/>
    </row>
    <row r="251" spans="2:18" ht="12.75" customHeight="1" x14ac:dyDescent="0.2">
      <c r="B251" s="293"/>
      <c r="C251" s="310"/>
      <c r="D251" s="311"/>
      <c r="E251" s="311"/>
      <c r="F251" s="311"/>
      <c r="G251" s="311"/>
      <c r="H251" s="311"/>
      <c r="I251" s="311"/>
      <c r="J251" s="296"/>
    </row>
    <row r="252" spans="2:18" x14ac:dyDescent="0.2">
      <c r="B252" s="293"/>
      <c r="C252" s="310"/>
      <c r="D252" s="311"/>
      <c r="E252" s="311"/>
      <c r="F252" s="311"/>
      <c r="G252" s="311"/>
      <c r="H252" s="311"/>
      <c r="I252" s="311"/>
      <c r="J252" s="296"/>
    </row>
    <row r="253" spans="2:18" ht="7.5" customHeight="1" x14ac:dyDescent="0.2">
      <c r="B253" s="293"/>
      <c r="C253" s="116"/>
      <c r="D253" s="135"/>
      <c r="E253" s="135"/>
      <c r="F253" s="135"/>
      <c r="G253" s="135"/>
      <c r="H253" s="135"/>
      <c r="I253" s="135"/>
      <c r="J253" s="296"/>
    </row>
    <row r="254" spans="2:18" ht="7.5" customHeight="1" x14ac:dyDescent="0.2">
      <c r="B254" s="293"/>
      <c r="C254" s="116"/>
      <c r="D254" s="135"/>
      <c r="E254" s="135"/>
      <c r="F254" s="135"/>
      <c r="G254" s="135"/>
      <c r="H254" s="135"/>
      <c r="I254" s="135"/>
      <c r="J254" s="296"/>
    </row>
    <row r="255" spans="2:18" x14ac:dyDescent="0.2">
      <c r="B255" s="293"/>
      <c r="C255" s="115" t="s">
        <v>314</v>
      </c>
      <c r="D255" s="118"/>
      <c r="E255" s="118"/>
      <c r="F255" s="118"/>
      <c r="G255" s="118"/>
      <c r="H255" s="118"/>
      <c r="I255" s="118"/>
      <c r="J255" s="296"/>
    </row>
    <row r="256" spans="2:18" ht="13.5" thickBot="1" x14ac:dyDescent="0.25">
      <c r="B256" s="293"/>
      <c r="C256" s="118"/>
      <c r="D256" s="118"/>
      <c r="E256" s="118"/>
      <c r="F256" s="118"/>
      <c r="G256" s="118"/>
      <c r="H256" s="118"/>
      <c r="I256" s="118"/>
      <c r="J256" s="296"/>
    </row>
    <row r="257" spans="2:10" ht="26.25" thickBot="1" x14ac:dyDescent="0.25">
      <c r="B257" s="293"/>
      <c r="C257" s="312" t="s">
        <v>312</v>
      </c>
      <c r="D257" s="313"/>
      <c r="E257" s="313"/>
      <c r="F257" s="128" t="s">
        <v>130</v>
      </c>
      <c r="G257" s="128" t="s">
        <v>131</v>
      </c>
      <c r="H257" s="128" t="s">
        <v>292</v>
      </c>
      <c r="I257" s="129" t="s">
        <v>132</v>
      </c>
      <c r="J257" s="296"/>
    </row>
    <row r="258" spans="2:10" ht="13.5" thickBot="1" x14ac:dyDescent="0.25">
      <c r="B258" s="293"/>
      <c r="C258" s="314"/>
      <c r="D258" s="315"/>
      <c r="E258" s="315"/>
      <c r="F258" s="130"/>
      <c r="G258" s="130"/>
      <c r="H258" s="130"/>
      <c r="I258" s="131"/>
      <c r="J258" s="296"/>
    </row>
    <row r="259" spans="2:10" x14ac:dyDescent="0.2">
      <c r="B259" s="293"/>
      <c r="J259" s="296"/>
    </row>
    <row r="260" spans="2:10" x14ac:dyDescent="0.2">
      <c r="B260" s="293"/>
      <c r="C260" s="273" t="s">
        <v>315</v>
      </c>
      <c r="D260" s="273"/>
      <c r="E260" s="273"/>
      <c r="F260" s="273"/>
      <c r="G260" s="273"/>
      <c r="H260" s="273"/>
      <c r="I260" s="273"/>
      <c r="J260" s="296"/>
    </row>
    <row r="261" spans="2:10" x14ac:dyDescent="0.2">
      <c r="B261" s="293"/>
      <c r="C261" s="273"/>
      <c r="D261" s="273"/>
      <c r="E261" s="273"/>
      <c r="F261" s="273"/>
      <c r="G261" s="273"/>
      <c r="H261" s="273"/>
      <c r="I261" s="273"/>
      <c r="J261" s="296"/>
    </row>
    <row r="262" spans="2:10" ht="13.5" thickBot="1" x14ac:dyDescent="0.25">
      <c r="B262" s="308"/>
      <c r="C262" s="307"/>
      <c r="D262" s="307"/>
      <c r="E262" s="307"/>
      <c r="F262" s="307"/>
      <c r="G262" s="307"/>
      <c r="H262" s="307"/>
      <c r="I262" s="307"/>
      <c r="J262" s="309"/>
    </row>
    <row r="263" spans="2:10" x14ac:dyDescent="0.2"/>
    <row r="264" spans="2:10" x14ac:dyDescent="0.2"/>
    <row r="265" spans="2:10" x14ac:dyDescent="0.2"/>
    <row r="266" spans="2:10" x14ac:dyDescent="0.2"/>
    <row r="267" spans="2:10" x14ac:dyDescent="0.2"/>
    <row r="268" spans="2:10" x14ac:dyDescent="0.2"/>
    <row r="269" spans="2:10" x14ac:dyDescent="0.2"/>
    <row r="270" spans="2:10" x14ac:dyDescent="0.2"/>
    <row r="271" spans="2:10" x14ac:dyDescent="0.2"/>
    <row r="272" spans="2:10"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sheetData>
  <sheetProtection algorithmName="SHA-512" hashValue="+UqNV+MihmvTlG1g8NqsrH70jLfoE4jD6FYJQm5ZAx0omtD1D16OU1XQwDu3mAC67x83QitptPcVTvLa927j+Q==" saltValue="uIEr37GV6ZZ8X0shqFzyrQ==" spinCount="100000" sheet="1" objects="1" scenarios="1"/>
  <mergeCells count="119">
    <mergeCell ref="C260:I261"/>
    <mergeCell ref="C262:I262"/>
    <mergeCell ref="C241:I241"/>
    <mergeCell ref="B243:B262"/>
    <mergeCell ref="C243:I245"/>
    <mergeCell ref="J243:J262"/>
    <mergeCell ref="C248:C249"/>
    <mergeCell ref="D248:I249"/>
    <mergeCell ref="C250:C252"/>
    <mergeCell ref="D250:I252"/>
    <mergeCell ref="C257:E257"/>
    <mergeCell ref="C258:E258"/>
    <mergeCell ref="C237:D237"/>
    <mergeCell ref="F237:H237"/>
    <mergeCell ref="C238:D238"/>
    <mergeCell ref="F238:H238"/>
    <mergeCell ref="C239:D239"/>
    <mergeCell ref="F239:H239"/>
    <mergeCell ref="C226:I232"/>
    <mergeCell ref="C234:I234"/>
    <mergeCell ref="C235:D235"/>
    <mergeCell ref="F235:H235"/>
    <mergeCell ref="C236:D236"/>
    <mergeCell ref="F236:H236"/>
    <mergeCell ref="C223:E223"/>
    <mergeCell ref="G223:I223"/>
    <mergeCell ref="C224:E224"/>
    <mergeCell ref="G224:I224"/>
    <mergeCell ref="C225:E225"/>
    <mergeCell ref="G225:I225"/>
    <mergeCell ref="C218:E218"/>
    <mergeCell ref="G218:I218"/>
    <mergeCell ref="C219:E219"/>
    <mergeCell ref="G219:I219"/>
    <mergeCell ref="C220:E220"/>
    <mergeCell ref="G220:I220"/>
    <mergeCell ref="C214:E214"/>
    <mergeCell ref="G214:I214"/>
    <mergeCell ref="C215:E215"/>
    <mergeCell ref="G215:I215"/>
    <mergeCell ref="C216:E216"/>
    <mergeCell ref="G216:I216"/>
    <mergeCell ref="C199:I201"/>
    <mergeCell ref="C207:I209"/>
    <mergeCell ref="B210:J210"/>
    <mergeCell ref="C211:E211"/>
    <mergeCell ref="G211:I211"/>
    <mergeCell ref="C212:I213"/>
    <mergeCell ref="C153:I157"/>
    <mergeCell ref="C161:I162"/>
    <mergeCell ref="D167:I167"/>
    <mergeCell ref="C181:I182"/>
    <mergeCell ref="C195:I195"/>
    <mergeCell ref="C197:I198"/>
    <mergeCell ref="C125:I126"/>
    <mergeCell ref="C128:I129"/>
    <mergeCell ref="C130:I131"/>
    <mergeCell ref="C149:E149"/>
    <mergeCell ref="G149:I149"/>
    <mergeCell ref="C151:I152"/>
    <mergeCell ref="C89:I89"/>
    <mergeCell ref="B90:J90"/>
    <mergeCell ref="B91:B148"/>
    <mergeCell ref="C91:I91"/>
    <mergeCell ref="J91:J148"/>
    <mergeCell ref="C94:I94"/>
    <mergeCell ref="C96:I96"/>
    <mergeCell ref="C111:I111"/>
    <mergeCell ref="C122:E122"/>
    <mergeCell ref="C98:F98"/>
    <mergeCell ref="C65:F65"/>
    <mergeCell ref="C67:I67"/>
    <mergeCell ref="C75:I75"/>
    <mergeCell ref="C81:H81"/>
    <mergeCell ref="C83:I85"/>
    <mergeCell ref="C87:I87"/>
    <mergeCell ref="D53:E55"/>
    <mergeCell ref="F53:G55"/>
    <mergeCell ref="C56:H56"/>
    <mergeCell ref="C58:H58"/>
    <mergeCell ref="C60:I60"/>
    <mergeCell ref="C62:F62"/>
    <mergeCell ref="C39:I39"/>
    <mergeCell ref="C42:I44"/>
    <mergeCell ref="C46:I46"/>
    <mergeCell ref="C47:I47"/>
    <mergeCell ref="C51:I51"/>
    <mergeCell ref="D52:E52"/>
    <mergeCell ref="F52:G52"/>
    <mergeCell ref="C29:E29"/>
    <mergeCell ref="G29:I29"/>
    <mergeCell ref="C30:E30"/>
    <mergeCell ref="G30:I30"/>
    <mergeCell ref="C31:E31"/>
    <mergeCell ref="C36:I36"/>
    <mergeCell ref="C25:E25"/>
    <mergeCell ref="G25:I25"/>
    <mergeCell ref="C26:E26"/>
    <mergeCell ref="G26:I26"/>
    <mergeCell ref="C28:E28"/>
    <mergeCell ref="G28:I28"/>
    <mergeCell ref="C17:I18"/>
    <mergeCell ref="C19:E19"/>
    <mergeCell ref="G19:I19"/>
    <mergeCell ref="C20:I20"/>
    <mergeCell ref="C24:E24"/>
    <mergeCell ref="G24:I24"/>
    <mergeCell ref="D11:E11"/>
    <mergeCell ref="F11:G11"/>
    <mergeCell ref="H11:I11"/>
    <mergeCell ref="B15:J15"/>
    <mergeCell ref="C16:E16"/>
    <mergeCell ref="G16:I16"/>
    <mergeCell ref="C7:I7"/>
    <mergeCell ref="D8:I8"/>
    <mergeCell ref="D9:I9"/>
    <mergeCell ref="D10:E10"/>
    <mergeCell ref="F10:G10"/>
    <mergeCell ref="H10:I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4B667-8C80-4343-9056-CA42B8618DE4}">
  <dimension ref="A2:WVN20"/>
  <sheetViews>
    <sheetView showGridLines="0" topLeftCell="A2" workbookViewId="0">
      <selection activeCell="C8" sqref="C8"/>
    </sheetView>
  </sheetViews>
  <sheetFormatPr baseColWidth="10" defaultColWidth="0" defaultRowHeight="12.75" zeroHeight="1" x14ac:dyDescent="0.2"/>
  <cols>
    <col min="1" max="1" width="1.5703125" style="106" customWidth="1"/>
    <col min="2" max="2" width="1.42578125" style="138" customWidth="1"/>
    <col min="3" max="3" width="23.28515625" style="106" customWidth="1"/>
    <col min="4" max="9" width="20.140625" style="106" customWidth="1"/>
    <col min="10" max="10" width="1.42578125" style="106" customWidth="1"/>
    <col min="11" max="11" width="2.85546875" style="106" customWidth="1"/>
    <col min="12" max="241" width="11.42578125" style="106" hidden="1"/>
    <col min="242" max="242" width="53.85546875" style="106" hidden="1"/>
    <col min="243" max="243" width="4.140625" style="106" hidden="1"/>
    <col min="244" max="244" width="3.85546875" style="106" hidden="1"/>
    <col min="245" max="246" width="4.85546875" style="106" hidden="1"/>
    <col min="247" max="247" width="8.85546875" style="106" hidden="1"/>
    <col min="248" max="250" width="16.85546875" style="106" hidden="1"/>
    <col min="251" max="251" width="3.85546875" style="106" hidden="1"/>
    <col min="252" max="497" width="11.42578125" style="106" hidden="1"/>
    <col min="498" max="498" width="53.85546875" style="106" hidden="1"/>
    <col min="499" max="499" width="4.140625" style="106" hidden="1"/>
    <col min="500" max="500" width="3.85546875" style="106" hidden="1"/>
    <col min="501" max="502" width="4.85546875" style="106" hidden="1"/>
    <col min="503" max="503" width="8.85546875" style="106" hidden="1"/>
    <col min="504" max="506" width="16.85546875" style="106" hidden="1"/>
    <col min="507" max="507" width="3.85546875" style="106" hidden="1"/>
    <col min="508" max="753" width="11.42578125" style="106" hidden="1"/>
    <col min="754" max="754" width="53.85546875" style="106" hidden="1"/>
    <col min="755" max="755" width="4.140625" style="106" hidden="1"/>
    <col min="756" max="756" width="3.85546875" style="106" hidden="1"/>
    <col min="757" max="758" width="4.85546875" style="106" hidden="1"/>
    <col min="759" max="759" width="8.85546875" style="106" hidden="1"/>
    <col min="760" max="762" width="16.85546875" style="106" hidden="1"/>
    <col min="763" max="763" width="3.85546875" style="106" hidden="1"/>
    <col min="764" max="1009" width="11.42578125" style="106" hidden="1"/>
    <col min="1010" max="1010" width="53.85546875" style="106" hidden="1"/>
    <col min="1011" max="1011" width="4.140625" style="106" hidden="1"/>
    <col min="1012" max="1012" width="3.85546875" style="106" hidden="1"/>
    <col min="1013" max="1014" width="4.85546875" style="106" hidden="1"/>
    <col min="1015" max="1015" width="8.85546875" style="106" hidden="1"/>
    <col min="1016" max="1018" width="16.85546875" style="106" hidden="1"/>
    <col min="1019" max="1019" width="3.85546875" style="106" hidden="1"/>
    <col min="1020" max="1265" width="11.42578125" style="106" hidden="1"/>
    <col min="1266" max="1266" width="53.85546875" style="106" hidden="1"/>
    <col min="1267" max="1267" width="4.140625" style="106" hidden="1"/>
    <col min="1268" max="1268" width="3.85546875" style="106" hidden="1"/>
    <col min="1269" max="1270" width="4.85546875" style="106" hidden="1"/>
    <col min="1271" max="1271" width="8.85546875" style="106" hidden="1"/>
    <col min="1272" max="1274" width="16.85546875" style="106" hidden="1"/>
    <col min="1275" max="1275" width="3.85546875" style="106" hidden="1"/>
    <col min="1276" max="1521" width="11.42578125" style="106" hidden="1"/>
    <col min="1522" max="1522" width="53.85546875" style="106" hidden="1"/>
    <col min="1523" max="1523" width="4.140625" style="106" hidden="1"/>
    <col min="1524" max="1524" width="3.85546875" style="106" hidden="1"/>
    <col min="1525" max="1526" width="4.85546875" style="106" hidden="1"/>
    <col min="1527" max="1527" width="8.85546875" style="106" hidden="1"/>
    <col min="1528" max="1530" width="16.85546875" style="106" hidden="1"/>
    <col min="1531" max="1531" width="3.85546875" style="106" hidden="1"/>
    <col min="1532" max="1777" width="11.42578125" style="106" hidden="1"/>
    <col min="1778" max="1778" width="53.85546875" style="106" hidden="1"/>
    <col min="1779" max="1779" width="4.140625" style="106" hidden="1"/>
    <col min="1780" max="1780" width="3.85546875" style="106" hidden="1"/>
    <col min="1781" max="1782" width="4.85546875" style="106" hidden="1"/>
    <col min="1783" max="1783" width="8.85546875" style="106" hidden="1"/>
    <col min="1784" max="1786" width="16.85546875" style="106" hidden="1"/>
    <col min="1787" max="1787" width="3.85546875" style="106" hidden="1"/>
    <col min="1788" max="2033" width="11.42578125" style="106" hidden="1"/>
    <col min="2034" max="2034" width="53.85546875" style="106" hidden="1"/>
    <col min="2035" max="2035" width="4.140625" style="106" hidden="1"/>
    <col min="2036" max="2036" width="3.85546875" style="106" hidden="1"/>
    <col min="2037" max="2038" width="4.85546875" style="106" hidden="1"/>
    <col min="2039" max="2039" width="8.85546875" style="106" hidden="1"/>
    <col min="2040" max="2042" width="16.85546875" style="106" hidden="1"/>
    <col min="2043" max="2043" width="3.85546875" style="106" hidden="1"/>
    <col min="2044" max="2289" width="11.42578125" style="106" hidden="1"/>
    <col min="2290" max="2290" width="53.85546875" style="106" hidden="1"/>
    <col min="2291" max="2291" width="4.140625" style="106" hidden="1"/>
    <col min="2292" max="2292" width="3.85546875" style="106" hidden="1"/>
    <col min="2293" max="2294" width="4.85546875" style="106" hidden="1"/>
    <col min="2295" max="2295" width="8.85546875" style="106" hidden="1"/>
    <col min="2296" max="2298" width="16.85546875" style="106" hidden="1"/>
    <col min="2299" max="2299" width="3.85546875" style="106" hidden="1"/>
    <col min="2300" max="2545" width="11.42578125" style="106" hidden="1"/>
    <col min="2546" max="2546" width="53.85546875" style="106" hidden="1"/>
    <col min="2547" max="2547" width="4.140625" style="106" hidden="1"/>
    <col min="2548" max="2548" width="3.85546875" style="106" hidden="1"/>
    <col min="2549" max="2550" width="4.85546875" style="106" hidden="1"/>
    <col min="2551" max="2551" width="8.85546875" style="106" hidden="1"/>
    <col min="2552" max="2554" width="16.85546875" style="106" hidden="1"/>
    <col min="2555" max="2555" width="3.85546875" style="106" hidden="1"/>
    <col min="2556" max="2801" width="11.42578125" style="106" hidden="1"/>
    <col min="2802" max="2802" width="53.85546875" style="106" hidden="1"/>
    <col min="2803" max="2803" width="4.140625" style="106" hidden="1"/>
    <col min="2804" max="2804" width="3.85546875" style="106" hidden="1"/>
    <col min="2805" max="2806" width="4.85546875" style="106" hidden="1"/>
    <col min="2807" max="2807" width="8.85546875" style="106" hidden="1"/>
    <col min="2808" max="2810" width="16.85546875" style="106" hidden="1"/>
    <col min="2811" max="2811" width="3.85546875" style="106" hidden="1"/>
    <col min="2812" max="3057" width="11.42578125" style="106" hidden="1"/>
    <col min="3058" max="3058" width="53.85546875" style="106" hidden="1"/>
    <col min="3059" max="3059" width="4.140625" style="106" hidden="1"/>
    <col min="3060" max="3060" width="3.85546875" style="106" hidden="1"/>
    <col min="3061" max="3062" width="4.85546875" style="106" hidden="1"/>
    <col min="3063" max="3063" width="8.85546875" style="106" hidden="1"/>
    <col min="3064" max="3066" width="16.85546875" style="106" hidden="1"/>
    <col min="3067" max="3067" width="3.85546875" style="106" hidden="1"/>
    <col min="3068" max="3313" width="11.42578125" style="106" hidden="1"/>
    <col min="3314" max="3314" width="53.85546875" style="106" hidden="1"/>
    <col min="3315" max="3315" width="4.140625" style="106" hidden="1"/>
    <col min="3316" max="3316" width="3.85546875" style="106" hidden="1"/>
    <col min="3317" max="3318" width="4.85546875" style="106" hidden="1"/>
    <col min="3319" max="3319" width="8.85546875" style="106" hidden="1"/>
    <col min="3320" max="3322" width="16.85546875" style="106" hidden="1"/>
    <col min="3323" max="3323" width="3.85546875" style="106" hidden="1"/>
    <col min="3324" max="3569" width="11.42578125" style="106" hidden="1"/>
    <col min="3570" max="3570" width="53.85546875" style="106" hidden="1"/>
    <col min="3571" max="3571" width="4.140625" style="106" hidden="1"/>
    <col min="3572" max="3572" width="3.85546875" style="106" hidden="1"/>
    <col min="3573" max="3574" width="4.85546875" style="106" hidden="1"/>
    <col min="3575" max="3575" width="8.85546875" style="106" hidden="1"/>
    <col min="3576" max="3578" width="16.85546875" style="106" hidden="1"/>
    <col min="3579" max="3579" width="3.85546875" style="106" hidden="1"/>
    <col min="3580" max="3825" width="11.42578125" style="106" hidden="1"/>
    <col min="3826" max="3826" width="53.85546875" style="106" hidden="1"/>
    <col min="3827" max="3827" width="4.140625" style="106" hidden="1"/>
    <col min="3828" max="3828" width="3.85546875" style="106" hidden="1"/>
    <col min="3829" max="3830" width="4.85546875" style="106" hidden="1"/>
    <col min="3831" max="3831" width="8.85546875" style="106" hidden="1"/>
    <col min="3832" max="3834" width="16.85546875" style="106" hidden="1"/>
    <col min="3835" max="3835" width="3.85546875" style="106" hidden="1"/>
    <col min="3836" max="4081" width="11.42578125" style="106" hidden="1"/>
    <col min="4082" max="4082" width="53.85546875" style="106" hidden="1"/>
    <col min="4083" max="4083" width="4.140625" style="106" hidden="1"/>
    <col min="4084" max="4084" width="3.85546875" style="106" hidden="1"/>
    <col min="4085" max="4086" width="4.85546875" style="106" hidden="1"/>
    <col min="4087" max="4087" width="8.85546875" style="106" hidden="1"/>
    <col min="4088" max="4090" width="16.85546875" style="106" hidden="1"/>
    <col min="4091" max="4091" width="3.85546875" style="106" hidden="1"/>
    <col min="4092" max="4337" width="11.42578125" style="106" hidden="1"/>
    <col min="4338" max="4338" width="53.85546875" style="106" hidden="1"/>
    <col min="4339" max="4339" width="4.140625" style="106" hidden="1"/>
    <col min="4340" max="4340" width="3.85546875" style="106" hidden="1"/>
    <col min="4341" max="4342" width="4.85546875" style="106" hidden="1"/>
    <col min="4343" max="4343" width="8.85546875" style="106" hidden="1"/>
    <col min="4344" max="4346" width="16.85546875" style="106" hidden="1"/>
    <col min="4347" max="4347" width="3.85546875" style="106" hidden="1"/>
    <col min="4348" max="4593" width="11.42578125" style="106" hidden="1"/>
    <col min="4594" max="4594" width="53.85546875" style="106" hidden="1"/>
    <col min="4595" max="4595" width="4.140625" style="106" hidden="1"/>
    <col min="4596" max="4596" width="3.85546875" style="106" hidden="1"/>
    <col min="4597" max="4598" width="4.85546875" style="106" hidden="1"/>
    <col min="4599" max="4599" width="8.85546875" style="106" hidden="1"/>
    <col min="4600" max="4602" width="16.85546875" style="106" hidden="1"/>
    <col min="4603" max="4603" width="3.85546875" style="106" hidden="1"/>
    <col min="4604" max="4849" width="11.42578125" style="106" hidden="1"/>
    <col min="4850" max="4850" width="53.85546875" style="106" hidden="1"/>
    <col min="4851" max="4851" width="4.140625" style="106" hidden="1"/>
    <col min="4852" max="4852" width="3.85546875" style="106" hidden="1"/>
    <col min="4853" max="4854" width="4.85546875" style="106" hidden="1"/>
    <col min="4855" max="4855" width="8.85546875" style="106" hidden="1"/>
    <col min="4856" max="4858" width="16.85546875" style="106" hidden="1"/>
    <col min="4859" max="4859" width="3.85546875" style="106" hidden="1"/>
    <col min="4860" max="5105" width="11.42578125" style="106" hidden="1"/>
    <col min="5106" max="5106" width="53.85546875" style="106" hidden="1"/>
    <col min="5107" max="5107" width="4.140625" style="106" hidden="1"/>
    <col min="5108" max="5108" width="3.85546875" style="106" hidden="1"/>
    <col min="5109" max="5110" width="4.85546875" style="106" hidden="1"/>
    <col min="5111" max="5111" width="8.85546875" style="106" hidden="1"/>
    <col min="5112" max="5114" width="16.85546875" style="106" hidden="1"/>
    <col min="5115" max="5115" width="3.85546875" style="106" hidden="1"/>
    <col min="5116" max="5361" width="11.42578125" style="106" hidden="1"/>
    <col min="5362" max="5362" width="53.85546875" style="106" hidden="1"/>
    <col min="5363" max="5363" width="4.140625" style="106" hidden="1"/>
    <col min="5364" max="5364" width="3.85546875" style="106" hidden="1"/>
    <col min="5365" max="5366" width="4.85546875" style="106" hidden="1"/>
    <col min="5367" max="5367" width="8.85546875" style="106" hidden="1"/>
    <col min="5368" max="5370" width="16.85546875" style="106" hidden="1"/>
    <col min="5371" max="5371" width="3.85546875" style="106" hidden="1"/>
    <col min="5372" max="5617" width="11.42578125" style="106" hidden="1"/>
    <col min="5618" max="5618" width="53.85546875" style="106" hidden="1"/>
    <col min="5619" max="5619" width="4.140625" style="106" hidden="1"/>
    <col min="5620" max="5620" width="3.85546875" style="106" hidden="1"/>
    <col min="5621" max="5622" width="4.85546875" style="106" hidden="1"/>
    <col min="5623" max="5623" width="8.85546875" style="106" hidden="1"/>
    <col min="5624" max="5626" width="16.85546875" style="106" hidden="1"/>
    <col min="5627" max="5627" width="3.85546875" style="106" hidden="1"/>
    <col min="5628" max="5873" width="11.42578125" style="106" hidden="1"/>
    <col min="5874" max="5874" width="53.85546875" style="106" hidden="1"/>
    <col min="5875" max="5875" width="4.140625" style="106" hidden="1"/>
    <col min="5876" max="5876" width="3.85546875" style="106" hidden="1"/>
    <col min="5877" max="5878" width="4.85546875" style="106" hidden="1"/>
    <col min="5879" max="5879" width="8.85546875" style="106" hidden="1"/>
    <col min="5880" max="5882" width="16.85546875" style="106" hidden="1"/>
    <col min="5883" max="5883" width="3.85546875" style="106" hidden="1"/>
    <col min="5884" max="6129" width="11.42578125" style="106" hidden="1"/>
    <col min="6130" max="6130" width="53.85546875" style="106" hidden="1"/>
    <col min="6131" max="6131" width="4.140625" style="106" hidden="1"/>
    <col min="6132" max="6132" width="3.85546875" style="106" hidden="1"/>
    <col min="6133" max="6134" width="4.85546875" style="106" hidden="1"/>
    <col min="6135" max="6135" width="8.85546875" style="106" hidden="1"/>
    <col min="6136" max="6138" width="16.85546875" style="106" hidden="1"/>
    <col min="6139" max="6139" width="3.85546875" style="106" hidden="1"/>
    <col min="6140" max="6385" width="11.42578125" style="106" hidden="1"/>
    <col min="6386" max="6386" width="53.85546875" style="106" hidden="1"/>
    <col min="6387" max="6387" width="4.140625" style="106" hidden="1"/>
    <col min="6388" max="6388" width="3.85546875" style="106" hidden="1"/>
    <col min="6389" max="6390" width="4.85546875" style="106" hidden="1"/>
    <col min="6391" max="6391" width="8.85546875" style="106" hidden="1"/>
    <col min="6392" max="6394" width="16.85546875" style="106" hidden="1"/>
    <col min="6395" max="6395" width="3.85546875" style="106" hidden="1"/>
    <col min="6396" max="6641" width="11.42578125" style="106" hidden="1"/>
    <col min="6642" max="6642" width="53.85546875" style="106" hidden="1"/>
    <col min="6643" max="6643" width="4.140625" style="106" hidden="1"/>
    <col min="6644" max="6644" width="3.85546875" style="106" hidden="1"/>
    <col min="6645" max="6646" width="4.85546875" style="106" hidden="1"/>
    <col min="6647" max="6647" width="8.85546875" style="106" hidden="1"/>
    <col min="6648" max="6650" width="16.85546875" style="106" hidden="1"/>
    <col min="6651" max="6651" width="3.85546875" style="106" hidden="1"/>
    <col min="6652" max="6897" width="11.42578125" style="106" hidden="1"/>
    <col min="6898" max="6898" width="53.85546875" style="106" hidden="1"/>
    <col min="6899" max="6899" width="4.140625" style="106" hidden="1"/>
    <col min="6900" max="6900" width="3.85546875" style="106" hidden="1"/>
    <col min="6901" max="6902" width="4.85546875" style="106" hidden="1"/>
    <col min="6903" max="6903" width="8.85546875" style="106" hidden="1"/>
    <col min="6904" max="6906" width="16.85546875" style="106" hidden="1"/>
    <col min="6907" max="6907" width="3.85546875" style="106" hidden="1"/>
    <col min="6908" max="7153" width="11.42578125" style="106" hidden="1"/>
    <col min="7154" max="7154" width="53.85546875" style="106" hidden="1"/>
    <col min="7155" max="7155" width="4.140625" style="106" hidden="1"/>
    <col min="7156" max="7156" width="3.85546875" style="106" hidden="1"/>
    <col min="7157" max="7158" width="4.85546875" style="106" hidden="1"/>
    <col min="7159" max="7159" width="8.85546875" style="106" hidden="1"/>
    <col min="7160" max="7162" width="16.85546875" style="106" hidden="1"/>
    <col min="7163" max="7163" width="3.85546875" style="106" hidden="1"/>
    <col min="7164" max="7409" width="11.42578125" style="106" hidden="1"/>
    <col min="7410" max="7410" width="53.85546875" style="106" hidden="1"/>
    <col min="7411" max="7411" width="4.140625" style="106" hidden="1"/>
    <col min="7412" max="7412" width="3.85546875" style="106" hidden="1"/>
    <col min="7413" max="7414" width="4.85546875" style="106" hidden="1"/>
    <col min="7415" max="7415" width="8.85546875" style="106" hidden="1"/>
    <col min="7416" max="7418" width="16.85546875" style="106" hidden="1"/>
    <col min="7419" max="7419" width="3.85546875" style="106" hidden="1"/>
    <col min="7420" max="7665" width="11.42578125" style="106" hidden="1"/>
    <col min="7666" max="7666" width="53.85546875" style="106" hidden="1"/>
    <col min="7667" max="7667" width="4.140625" style="106" hidden="1"/>
    <col min="7668" max="7668" width="3.85546875" style="106" hidden="1"/>
    <col min="7669" max="7670" width="4.85546875" style="106" hidden="1"/>
    <col min="7671" max="7671" width="8.85546875" style="106" hidden="1"/>
    <col min="7672" max="7674" width="16.85546875" style="106" hidden="1"/>
    <col min="7675" max="7675" width="3.85546875" style="106" hidden="1"/>
    <col min="7676" max="7921" width="11.42578125" style="106" hidden="1"/>
    <col min="7922" max="7922" width="53.85546875" style="106" hidden="1"/>
    <col min="7923" max="7923" width="4.140625" style="106" hidden="1"/>
    <col min="7924" max="7924" width="3.85546875" style="106" hidden="1"/>
    <col min="7925" max="7926" width="4.85546875" style="106" hidden="1"/>
    <col min="7927" max="7927" width="8.85546875" style="106" hidden="1"/>
    <col min="7928" max="7930" width="16.85546875" style="106" hidden="1"/>
    <col min="7931" max="7931" width="3.85546875" style="106" hidden="1"/>
    <col min="7932" max="8177" width="11.42578125" style="106" hidden="1"/>
    <col min="8178" max="8178" width="53.85546875" style="106" hidden="1"/>
    <col min="8179" max="8179" width="4.140625" style="106" hidden="1"/>
    <col min="8180" max="8180" width="3.85546875" style="106" hidden="1"/>
    <col min="8181" max="8182" width="4.85546875" style="106" hidden="1"/>
    <col min="8183" max="8183" width="8.85546875" style="106" hidden="1"/>
    <col min="8184" max="8186" width="16.85546875" style="106" hidden="1"/>
    <col min="8187" max="8187" width="3.85546875" style="106" hidden="1"/>
    <col min="8188" max="8433" width="11.42578125" style="106" hidden="1"/>
    <col min="8434" max="8434" width="53.85546875" style="106" hidden="1"/>
    <col min="8435" max="8435" width="4.140625" style="106" hidden="1"/>
    <col min="8436" max="8436" width="3.85546875" style="106" hidden="1"/>
    <col min="8437" max="8438" width="4.85546875" style="106" hidden="1"/>
    <col min="8439" max="8439" width="8.85546875" style="106" hidden="1"/>
    <col min="8440" max="8442" width="16.85546875" style="106" hidden="1"/>
    <col min="8443" max="8443" width="3.85546875" style="106" hidden="1"/>
    <col min="8444" max="8689" width="11.42578125" style="106" hidden="1"/>
    <col min="8690" max="8690" width="53.85546875" style="106" hidden="1"/>
    <col min="8691" max="8691" width="4.140625" style="106" hidden="1"/>
    <col min="8692" max="8692" width="3.85546875" style="106" hidden="1"/>
    <col min="8693" max="8694" width="4.85546875" style="106" hidden="1"/>
    <col min="8695" max="8695" width="8.85546875" style="106" hidden="1"/>
    <col min="8696" max="8698" width="16.85546875" style="106" hidden="1"/>
    <col min="8699" max="8699" width="3.85546875" style="106" hidden="1"/>
    <col min="8700" max="8945" width="11.42578125" style="106" hidden="1"/>
    <col min="8946" max="8946" width="53.85546875" style="106" hidden="1"/>
    <col min="8947" max="8947" width="4.140625" style="106" hidden="1"/>
    <col min="8948" max="8948" width="3.85546875" style="106" hidden="1"/>
    <col min="8949" max="8950" width="4.85546875" style="106" hidden="1"/>
    <col min="8951" max="8951" width="8.85546875" style="106" hidden="1"/>
    <col min="8952" max="8954" width="16.85546875" style="106" hidden="1"/>
    <col min="8955" max="8955" width="3.85546875" style="106" hidden="1"/>
    <col min="8956" max="9201" width="11.42578125" style="106" hidden="1"/>
    <col min="9202" max="9202" width="53.85546875" style="106" hidden="1"/>
    <col min="9203" max="9203" width="4.140625" style="106" hidden="1"/>
    <col min="9204" max="9204" width="3.85546875" style="106" hidden="1"/>
    <col min="9205" max="9206" width="4.85546875" style="106" hidden="1"/>
    <col min="9207" max="9207" width="8.85546875" style="106" hidden="1"/>
    <col min="9208" max="9210" width="16.85546875" style="106" hidden="1"/>
    <col min="9211" max="9211" width="3.85546875" style="106" hidden="1"/>
    <col min="9212" max="9457" width="11.42578125" style="106" hidden="1"/>
    <col min="9458" max="9458" width="53.85546875" style="106" hidden="1"/>
    <col min="9459" max="9459" width="4.140625" style="106" hidden="1"/>
    <col min="9460" max="9460" width="3.85546875" style="106" hidden="1"/>
    <col min="9461" max="9462" width="4.85546875" style="106" hidden="1"/>
    <col min="9463" max="9463" width="8.85546875" style="106" hidden="1"/>
    <col min="9464" max="9466" width="16.85546875" style="106" hidden="1"/>
    <col min="9467" max="9467" width="3.85546875" style="106" hidden="1"/>
    <col min="9468" max="9713" width="11.42578125" style="106" hidden="1"/>
    <col min="9714" max="9714" width="53.85546875" style="106" hidden="1"/>
    <col min="9715" max="9715" width="4.140625" style="106" hidden="1"/>
    <col min="9716" max="9716" width="3.85546875" style="106" hidden="1"/>
    <col min="9717" max="9718" width="4.85546875" style="106" hidden="1"/>
    <col min="9719" max="9719" width="8.85546875" style="106" hidden="1"/>
    <col min="9720" max="9722" width="16.85546875" style="106" hidden="1"/>
    <col min="9723" max="9723" width="3.85546875" style="106" hidden="1"/>
    <col min="9724" max="9969" width="11.42578125" style="106" hidden="1"/>
    <col min="9970" max="9970" width="53.85546875" style="106" hidden="1"/>
    <col min="9971" max="9971" width="4.140625" style="106" hidden="1"/>
    <col min="9972" max="9972" width="3.85546875" style="106" hidden="1"/>
    <col min="9973" max="9974" width="4.85546875" style="106" hidden="1"/>
    <col min="9975" max="9975" width="8.85546875" style="106" hidden="1"/>
    <col min="9976" max="9978" width="16.85546875" style="106" hidden="1"/>
    <col min="9979" max="9979" width="3.85546875" style="106" hidden="1"/>
    <col min="9980" max="10225" width="11.42578125" style="106" hidden="1"/>
    <col min="10226" max="10226" width="53.85546875" style="106" hidden="1"/>
    <col min="10227" max="10227" width="4.140625" style="106" hidden="1"/>
    <col min="10228" max="10228" width="3.85546875" style="106" hidden="1"/>
    <col min="10229" max="10230" width="4.85546875" style="106" hidden="1"/>
    <col min="10231" max="10231" width="8.85546875" style="106" hidden="1"/>
    <col min="10232" max="10234" width="16.85546875" style="106" hidden="1"/>
    <col min="10235" max="10235" width="3.85546875" style="106" hidden="1"/>
    <col min="10236" max="10481" width="11.42578125" style="106" hidden="1"/>
    <col min="10482" max="10482" width="53.85546875" style="106" hidden="1"/>
    <col min="10483" max="10483" width="4.140625" style="106" hidden="1"/>
    <col min="10484" max="10484" width="3.85546875" style="106" hidden="1"/>
    <col min="10485" max="10486" width="4.85546875" style="106" hidden="1"/>
    <col min="10487" max="10487" width="8.85546875" style="106" hidden="1"/>
    <col min="10488" max="10490" width="16.85546875" style="106" hidden="1"/>
    <col min="10491" max="10491" width="3.85546875" style="106" hidden="1"/>
    <col min="10492" max="10737" width="11.42578125" style="106" hidden="1"/>
    <col min="10738" max="10738" width="53.85546875" style="106" hidden="1"/>
    <col min="10739" max="10739" width="4.140625" style="106" hidden="1"/>
    <col min="10740" max="10740" width="3.85546875" style="106" hidden="1"/>
    <col min="10741" max="10742" width="4.85546875" style="106" hidden="1"/>
    <col min="10743" max="10743" width="8.85546875" style="106" hidden="1"/>
    <col min="10744" max="10746" width="16.85546875" style="106" hidden="1"/>
    <col min="10747" max="10747" width="3.85546875" style="106" hidden="1"/>
    <col min="10748" max="10993" width="11.42578125" style="106" hidden="1"/>
    <col min="10994" max="10994" width="53.85546875" style="106" hidden="1"/>
    <col min="10995" max="10995" width="4.140625" style="106" hidden="1"/>
    <col min="10996" max="10996" width="3.85546875" style="106" hidden="1"/>
    <col min="10997" max="10998" width="4.85546875" style="106" hidden="1"/>
    <col min="10999" max="10999" width="8.85546875" style="106" hidden="1"/>
    <col min="11000" max="11002" width="16.85546875" style="106" hidden="1"/>
    <col min="11003" max="11003" width="3.85546875" style="106" hidden="1"/>
    <col min="11004" max="11249" width="11.42578125" style="106" hidden="1"/>
    <col min="11250" max="11250" width="53.85546875" style="106" hidden="1"/>
    <col min="11251" max="11251" width="4.140625" style="106" hidden="1"/>
    <col min="11252" max="11252" width="3.85546875" style="106" hidden="1"/>
    <col min="11253" max="11254" width="4.85546875" style="106" hidden="1"/>
    <col min="11255" max="11255" width="8.85546875" style="106" hidden="1"/>
    <col min="11256" max="11258" width="16.85546875" style="106" hidden="1"/>
    <col min="11259" max="11259" width="3.85546875" style="106" hidden="1"/>
    <col min="11260" max="11505" width="11.42578125" style="106" hidden="1"/>
    <col min="11506" max="11506" width="53.85546875" style="106" hidden="1"/>
    <col min="11507" max="11507" width="4.140625" style="106" hidden="1"/>
    <col min="11508" max="11508" width="3.85546875" style="106" hidden="1"/>
    <col min="11509" max="11510" width="4.85546875" style="106" hidden="1"/>
    <col min="11511" max="11511" width="8.85546875" style="106" hidden="1"/>
    <col min="11512" max="11514" width="16.85546875" style="106" hidden="1"/>
    <col min="11515" max="11515" width="3.85546875" style="106" hidden="1"/>
    <col min="11516" max="11761" width="11.42578125" style="106" hidden="1"/>
    <col min="11762" max="11762" width="53.85546875" style="106" hidden="1"/>
    <col min="11763" max="11763" width="4.140625" style="106" hidden="1"/>
    <col min="11764" max="11764" width="3.85546875" style="106" hidden="1"/>
    <col min="11765" max="11766" width="4.85546875" style="106" hidden="1"/>
    <col min="11767" max="11767" width="8.85546875" style="106" hidden="1"/>
    <col min="11768" max="11770" width="16.85546875" style="106" hidden="1"/>
    <col min="11771" max="11771" width="3.85546875" style="106" hidden="1"/>
    <col min="11772" max="12017" width="11.42578125" style="106" hidden="1"/>
    <col min="12018" max="12018" width="53.85546875" style="106" hidden="1"/>
    <col min="12019" max="12019" width="4.140625" style="106" hidden="1"/>
    <col min="12020" max="12020" width="3.85546875" style="106" hidden="1"/>
    <col min="12021" max="12022" width="4.85546875" style="106" hidden="1"/>
    <col min="12023" max="12023" width="8.85546875" style="106" hidden="1"/>
    <col min="12024" max="12026" width="16.85546875" style="106" hidden="1"/>
    <col min="12027" max="12027" width="3.85546875" style="106" hidden="1"/>
    <col min="12028" max="12273" width="11.42578125" style="106" hidden="1"/>
    <col min="12274" max="12274" width="53.85546875" style="106" hidden="1"/>
    <col min="12275" max="12275" width="4.140625" style="106" hidden="1"/>
    <col min="12276" max="12276" width="3.85546875" style="106" hidden="1"/>
    <col min="12277" max="12278" width="4.85546875" style="106" hidden="1"/>
    <col min="12279" max="12279" width="8.85546875" style="106" hidden="1"/>
    <col min="12280" max="12282" width="16.85546875" style="106" hidden="1"/>
    <col min="12283" max="12283" width="3.85546875" style="106" hidden="1"/>
    <col min="12284" max="12529" width="11.42578125" style="106" hidden="1"/>
    <col min="12530" max="12530" width="53.85546875" style="106" hidden="1"/>
    <col min="12531" max="12531" width="4.140625" style="106" hidden="1"/>
    <col min="12532" max="12532" width="3.85546875" style="106" hidden="1"/>
    <col min="12533" max="12534" width="4.85546875" style="106" hidden="1"/>
    <col min="12535" max="12535" width="8.85546875" style="106" hidden="1"/>
    <col min="12536" max="12538" width="16.85546875" style="106" hidden="1"/>
    <col min="12539" max="12539" width="3.85546875" style="106" hidden="1"/>
    <col min="12540" max="12785" width="11.42578125" style="106" hidden="1"/>
    <col min="12786" max="12786" width="53.85546875" style="106" hidden="1"/>
    <col min="12787" max="12787" width="4.140625" style="106" hidden="1"/>
    <col min="12788" max="12788" width="3.85546875" style="106" hidden="1"/>
    <col min="12789" max="12790" width="4.85546875" style="106" hidden="1"/>
    <col min="12791" max="12791" width="8.85546875" style="106" hidden="1"/>
    <col min="12792" max="12794" width="16.85546875" style="106" hidden="1"/>
    <col min="12795" max="12795" width="3.85546875" style="106" hidden="1"/>
    <col min="12796" max="13041" width="11.42578125" style="106" hidden="1"/>
    <col min="13042" max="13042" width="53.85546875" style="106" hidden="1"/>
    <col min="13043" max="13043" width="4.140625" style="106" hidden="1"/>
    <col min="13044" max="13044" width="3.85546875" style="106" hidden="1"/>
    <col min="13045" max="13046" width="4.85546875" style="106" hidden="1"/>
    <col min="13047" max="13047" width="8.85546875" style="106" hidden="1"/>
    <col min="13048" max="13050" width="16.85546875" style="106" hidden="1"/>
    <col min="13051" max="13051" width="3.85546875" style="106" hidden="1"/>
    <col min="13052" max="13297" width="11.42578125" style="106" hidden="1"/>
    <col min="13298" max="13298" width="53.85546875" style="106" hidden="1"/>
    <col min="13299" max="13299" width="4.140625" style="106" hidden="1"/>
    <col min="13300" max="13300" width="3.85546875" style="106" hidden="1"/>
    <col min="13301" max="13302" width="4.85546875" style="106" hidden="1"/>
    <col min="13303" max="13303" width="8.85546875" style="106" hidden="1"/>
    <col min="13304" max="13306" width="16.85546875" style="106" hidden="1"/>
    <col min="13307" max="13307" width="3.85546875" style="106" hidden="1"/>
    <col min="13308" max="13553" width="11.42578125" style="106" hidden="1"/>
    <col min="13554" max="13554" width="53.85546875" style="106" hidden="1"/>
    <col min="13555" max="13555" width="4.140625" style="106" hidden="1"/>
    <col min="13556" max="13556" width="3.85546875" style="106" hidden="1"/>
    <col min="13557" max="13558" width="4.85546875" style="106" hidden="1"/>
    <col min="13559" max="13559" width="8.85546875" style="106" hidden="1"/>
    <col min="13560" max="13562" width="16.85546875" style="106" hidden="1"/>
    <col min="13563" max="13563" width="3.85546875" style="106" hidden="1"/>
    <col min="13564" max="13809" width="11.42578125" style="106" hidden="1"/>
    <col min="13810" max="13810" width="53.85546875" style="106" hidden="1"/>
    <col min="13811" max="13811" width="4.140625" style="106" hidden="1"/>
    <col min="13812" max="13812" width="3.85546875" style="106" hidden="1"/>
    <col min="13813" max="13814" width="4.85546875" style="106" hidden="1"/>
    <col min="13815" max="13815" width="8.85546875" style="106" hidden="1"/>
    <col min="13816" max="13818" width="16.85546875" style="106" hidden="1"/>
    <col min="13819" max="13819" width="3.85546875" style="106" hidden="1"/>
    <col min="13820" max="14065" width="11.42578125" style="106" hidden="1"/>
    <col min="14066" max="14066" width="53.85546875" style="106" hidden="1"/>
    <col min="14067" max="14067" width="4.140625" style="106" hidden="1"/>
    <col min="14068" max="14068" width="3.85546875" style="106" hidden="1"/>
    <col min="14069" max="14070" width="4.85546875" style="106" hidden="1"/>
    <col min="14071" max="14071" width="8.85546875" style="106" hidden="1"/>
    <col min="14072" max="14074" width="16.85546875" style="106" hidden="1"/>
    <col min="14075" max="14075" width="3.85546875" style="106" hidden="1"/>
    <col min="14076" max="14321" width="11.42578125" style="106" hidden="1"/>
    <col min="14322" max="14322" width="53.85546875" style="106" hidden="1"/>
    <col min="14323" max="14323" width="4.140625" style="106" hidden="1"/>
    <col min="14324" max="14324" width="3.85546875" style="106" hidden="1"/>
    <col min="14325" max="14326" width="4.85546875" style="106" hidden="1"/>
    <col min="14327" max="14327" width="8.85546875" style="106" hidden="1"/>
    <col min="14328" max="14330" width="16.85546875" style="106" hidden="1"/>
    <col min="14331" max="14331" width="3.85546875" style="106" hidden="1"/>
    <col min="14332" max="14577" width="11.42578125" style="106" hidden="1"/>
    <col min="14578" max="14578" width="53.85546875" style="106" hidden="1"/>
    <col min="14579" max="14579" width="4.140625" style="106" hidden="1"/>
    <col min="14580" max="14580" width="3.85546875" style="106" hidden="1"/>
    <col min="14581" max="14582" width="4.85546875" style="106" hidden="1"/>
    <col min="14583" max="14583" width="8.85546875" style="106" hidden="1"/>
    <col min="14584" max="14586" width="16.85546875" style="106" hidden="1"/>
    <col min="14587" max="14587" width="3.85546875" style="106" hidden="1"/>
    <col min="14588" max="14833" width="11.42578125" style="106" hidden="1"/>
    <col min="14834" max="14834" width="53.85546875" style="106" hidden="1"/>
    <col min="14835" max="14835" width="4.140625" style="106" hidden="1"/>
    <col min="14836" max="14836" width="3.85546875" style="106" hidden="1"/>
    <col min="14837" max="14838" width="4.85546875" style="106" hidden="1"/>
    <col min="14839" max="14839" width="8.85546875" style="106" hidden="1"/>
    <col min="14840" max="14842" width="16.85546875" style="106" hidden="1"/>
    <col min="14843" max="14843" width="3.85546875" style="106" hidden="1"/>
    <col min="14844" max="15089" width="11.42578125" style="106" hidden="1"/>
    <col min="15090" max="15090" width="53.85546875" style="106" hidden="1"/>
    <col min="15091" max="15091" width="4.140625" style="106" hidden="1"/>
    <col min="15092" max="15092" width="3.85546875" style="106" hidden="1"/>
    <col min="15093" max="15094" width="4.85546875" style="106" hidden="1"/>
    <col min="15095" max="15095" width="8.85546875" style="106" hidden="1"/>
    <col min="15096" max="15098" width="16.85546875" style="106" hidden="1"/>
    <col min="15099" max="15099" width="3.85546875" style="106" hidden="1"/>
    <col min="15100" max="15345" width="11.42578125" style="106" hidden="1"/>
    <col min="15346" max="15346" width="53.85546875" style="106" hidden="1"/>
    <col min="15347" max="15347" width="4.140625" style="106" hidden="1"/>
    <col min="15348" max="15348" width="3.85546875" style="106" hidden="1"/>
    <col min="15349" max="15350" width="4.85546875" style="106" hidden="1"/>
    <col min="15351" max="15351" width="8.85546875" style="106" hidden="1"/>
    <col min="15352" max="15354" width="16.85546875" style="106" hidden="1"/>
    <col min="15355" max="15355" width="3.85546875" style="106" hidden="1"/>
    <col min="15356" max="15601" width="11.42578125" style="106" hidden="1"/>
    <col min="15602" max="15602" width="53.85546875" style="106" hidden="1"/>
    <col min="15603" max="15603" width="4.140625" style="106" hidden="1"/>
    <col min="15604" max="15604" width="3.85546875" style="106" hidden="1"/>
    <col min="15605" max="15606" width="4.85546875" style="106" hidden="1"/>
    <col min="15607" max="15607" width="8.85546875" style="106" hidden="1"/>
    <col min="15608" max="15610" width="16.85546875" style="106" hidden="1"/>
    <col min="15611" max="15611" width="3.85546875" style="106" hidden="1"/>
    <col min="15612" max="15857" width="11.42578125" style="106" hidden="1"/>
    <col min="15858" max="15858" width="53.85546875" style="106" hidden="1"/>
    <col min="15859" max="15859" width="4.140625" style="106" hidden="1"/>
    <col min="15860" max="15860" width="3.85546875" style="106" hidden="1"/>
    <col min="15861" max="15862" width="4.85546875" style="106" hidden="1"/>
    <col min="15863" max="15863" width="8.85546875" style="106" hidden="1"/>
    <col min="15864" max="15866" width="16.85546875" style="106" hidden="1"/>
    <col min="15867" max="15867" width="3.85546875" style="106" hidden="1"/>
    <col min="15868" max="16113" width="11.42578125" style="106" hidden="1"/>
    <col min="16114" max="16114" width="53.85546875" style="106" hidden="1"/>
    <col min="16115" max="16115" width="4.140625" style="106" hidden="1"/>
    <col min="16116" max="16116" width="3.85546875" style="106" hidden="1"/>
    <col min="16117" max="16118" width="4.85546875" style="106" hidden="1"/>
    <col min="16119" max="16119" width="8.85546875" style="106" hidden="1"/>
    <col min="16120" max="16122" width="16.85546875" style="106" hidden="1"/>
    <col min="16123" max="16123" width="3.85546875" style="106" hidden="1"/>
    <col min="16124" max="16124" width="0" style="106" hidden="1"/>
    <col min="16125" max="16125" width="3.85546875" style="106" hidden="1"/>
    <col min="16126" max="16127" width="4.85546875" style="106" hidden="1"/>
    <col min="16128" max="16128" width="8.85546875" style="106" hidden="1"/>
    <col min="16129" max="16131" width="16.85546875" style="106" hidden="1"/>
    <col min="16132" max="16132" width="3.85546875" style="106" hidden="1"/>
    <col min="16133" max="16134" width="0" style="106" hidden="1"/>
    <col min="16135" max="16384" width="11.42578125" style="106" hidden="1"/>
  </cols>
  <sheetData>
    <row r="2" spans="3:9" ht="10.35" customHeight="1" x14ac:dyDescent="0.2">
      <c r="C2" s="136"/>
      <c r="D2" s="136"/>
      <c r="E2" s="136"/>
      <c r="F2" s="136"/>
    </row>
    <row r="3" spans="3:9" ht="10.35" customHeight="1" x14ac:dyDescent="0.2">
      <c r="C3" s="136"/>
      <c r="D3" s="136"/>
      <c r="E3" s="136"/>
      <c r="F3" s="136"/>
    </row>
    <row r="4" spans="3:9" ht="10.35" customHeight="1" x14ac:dyDescent="0.2"/>
    <row r="5" spans="3:9" ht="10.35" customHeight="1" x14ac:dyDescent="0.2"/>
    <row r="6" spans="3:9" ht="10.35" customHeight="1" x14ac:dyDescent="0.2"/>
    <row r="7" spans="3:9" ht="27.6" customHeight="1" x14ac:dyDescent="0.2">
      <c r="C7" s="265" t="str">
        <f>Metodología!C7</f>
        <v>MATRIZ DE RIESGOS DE SEGURIDAD DE LA INFORMACIÓN Y SEGURIDAD DIGITAL</v>
      </c>
      <c r="D7" s="265"/>
      <c r="E7" s="265"/>
      <c r="F7" s="265"/>
      <c r="G7" s="265"/>
      <c r="H7" s="265"/>
      <c r="I7" s="265"/>
    </row>
    <row r="8" spans="3:9" ht="27.6" customHeight="1" x14ac:dyDescent="0.2">
      <c r="C8" s="179" t="s">
        <v>301</v>
      </c>
      <c r="D8" s="268" t="s">
        <v>337</v>
      </c>
      <c r="E8" s="269"/>
      <c r="F8" s="269"/>
      <c r="G8" s="269"/>
      <c r="H8" s="269"/>
      <c r="I8" s="270"/>
    </row>
    <row r="9" spans="3:9" ht="27.6" customHeight="1" x14ac:dyDescent="0.2">
      <c r="C9" s="179" t="s">
        <v>302</v>
      </c>
      <c r="D9" s="266" t="s">
        <v>395</v>
      </c>
      <c r="E9" s="266"/>
      <c r="F9" s="266"/>
      <c r="G9" s="266"/>
      <c r="H9" s="266"/>
      <c r="I9" s="266"/>
    </row>
    <row r="10" spans="3:9" ht="27.6" customHeight="1" x14ac:dyDescent="0.2">
      <c r="C10" s="179" t="s">
        <v>303</v>
      </c>
      <c r="D10" s="265" t="s">
        <v>304</v>
      </c>
      <c r="E10" s="265"/>
      <c r="F10" s="265" t="s">
        <v>305</v>
      </c>
      <c r="G10" s="265"/>
      <c r="H10" s="265" t="s">
        <v>306</v>
      </c>
      <c r="I10" s="265"/>
    </row>
    <row r="11" spans="3:9" ht="27.6" customHeight="1" x14ac:dyDescent="0.2">
      <c r="C11" s="181">
        <v>45841</v>
      </c>
      <c r="D11" s="267" t="s">
        <v>394</v>
      </c>
      <c r="E11" s="267"/>
      <c r="F11" s="267">
        <v>1</v>
      </c>
      <c r="G11" s="267"/>
      <c r="H11" s="267" t="s">
        <v>327</v>
      </c>
      <c r="I11" s="267"/>
    </row>
    <row r="12" spans="3:9" ht="27.6" customHeight="1" thickBot="1" x14ac:dyDescent="0.25"/>
    <row r="13" spans="3:9" ht="23.1" customHeight="1" thickBot="1" x14ac:dyDescent="0.25">
      <c r="C13" s="260" t="s">
        <v>316</v>
      </c>
      <c r="D13" s="261"/>
      <c r="E13" s="261"/>
      <c r="F13" s="261"/>
      <c r="G13" s="261"/>
      <c r="H13" s="261"/>
      <c r="I13" s="261"/>
    </row>
    <row r="14" spans="3:9" x14ac:dyDescent="0.2"/>
    <row r="15" spans="3:9" ht="38.25" customHeight="1" x14ac:dyDescent="0.2">
      <c r="C15" s="143" t="s">
        <v>318</v>
      </c>
      <c r="D15" s="262" t="s">
        <v>319</v>
      </c>
      <c r="E15" s="262"/>
      <c r="F15" s="262"/>
      <c r="G15" s="262"/>
      <c r="H15" s="262"/>
      <c r="I15" s="262"/>
    </row>
    <row r="16" spans="3:9" x14ac:dyDescent="0.2">
      <c r="D16" s="144"/>
      <c r="E16" s="144"/>
      <c r="F16" s="144"/>
      <c r="G16" s="144"/>
      <c r="H16" s="144"/>
      <c r="I16" s="144"/>
    </row>
    <row r="17" spans="3:9" ht="29.25" customHeight="1" x14ac:dyDescent="0.2">
      <c r="C17" s="194" t="s">
        <v>317</v>
      </c>
      <c r="D17" s="264" t="s">
        <v>320</v>
      </c>
      <c r="E17" s="264"/>
      <c r="F17" s="264"/>
      <c r="G17" s="264"/>
      <c r="H17" s="264"/>
      <c r="I17" s="264"/>
    </row>
    <row r="18" spans="3:9" x14ac:dyDescent="0.2">
      <c r="D18" s="144"/>
      <c r="E18" s="144"/>
      <c r="F18" s="144"/>
      <c r="G18" s="144"/>
      <c r="H18" s="144"/>
      <c r="I18" s="144"/>
    </row>
    <row r="19" spans="3:9" ht="27" customHeight="1" x14ac:dyDescent="0.2">
      <c r="C19" s="194" t="s">
        <v>321</v>
      </c>
      <c r="D19" s="263" t="s">
        <v>322</v>
      </c>
      <c r="E19" s="263"/>
      <c r="F19" s="263"/>
      <c r="G19" s="263"/>
      <c r="H19" s="263"/>
      <c r="I19" s="263"/>
    </row>
    <row r="20" spans="3:9" x14ac:dyDescent="0.2"/>
  </sheetData>
  <sheetProtection algorithmName="SHA-512" hashValue="K384KhE/tNadB48GApa6ZzliHCRL/8G2+yIkjJBTyE8/72uF7o4wPvmjYiEuAXVl0+c2X1kEfev93KSajRWHzQ==" saltValue="0GrHQ6KYDcxURKx7RV2xkw==" spinCount="100000" sheet="1" objects="1" scenarios="1"/>
  <mergeCells count="13">
    <mergeCell ref="C7:I7"/>
    <mergeCell ref="D9:I9"/>
    <mergeCell ref="D11:E11"/>
    <mergeCell ref="F11:G11"/>
    <mergeCell ref="H11:I11"/>
    <mergeCell ref="D8:I8"/>
    <mergeCell ref="C13:I13"/>
    <mergeCell ref="D15:I15"/>
    <mergeCell ref="D19:I19"/>
    <mergeCell ref="D17:I17"/>
    <mergeCell ref="D10:E10"/>
    <mergeCell ref="F10:G10"/>
    <mergeCell ref="H10:I10"/>
  </mergeCells>
  <hyperlinks>
    <hyperlink ref="C15" location="Metodología!A1" display="1. Metodología: " xr:uid="{2C558235-008D-496E-925E-FE47416AB612}"/>
    <hyperlink ref="C17" location="'Matriz explicativa'!A1" display="2. Matriz explicativa" xr:uid="{20024E8B-19FC-4603-BA57-A5BB455888A0}"/>
    <hyperlink ref="C19" location="'Formato Matriz'!A1" display="3. Formato Matriz" xr:uid="{FFF54622-6E71-497D-8462-BE9D9F99D3B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43100-2C90-4F49-AE00-EDB41EDAD8DD}">
  <dimension ref="A1:BK24"/>
  <sheetViews>
    <sheetView showGridLines="0" topLeftCell="A2" zoomScale="85" zoomScaleNormal="85" workbookViewId="0">
      <selection activeCell="B6" sqref="B6"/>
    </sheetView>
  </sheetViews>
  <sheetFormatPr baseColWidth="10" defaultColWidth="11.42578125" defaultRowHeight="15" zeroHeight="1" x14ac:dyDescent="0.25"/>
  <cols>
    <col min="1" max="1" width="21.85546875" style="177" customWidth="1"/>
    <col min="2" max="2" width="47.85546875" style="177" customWidth="1"/>
    <col min="3" max="3" width="22.85546875" style="177" customWidth="1"/>
    <col min="4" max="4" width="22.140625" style="177" customWidth="1"/>
    <col min="5" max="5" width="59.5703125" style="177" customWidth="1"/>
    <col min="6" max="6" width="48.140625" style="177" customWidth="1"/>
    <col min="7" max="8" width="19" style="177" customWidth="1"/>
    <col min="9" max="9" width="21.85546875" style="177" customWidth="1"/>
    <col min="10" max="10" width="27.85546875" style="177" customWidth="1"/>
    <col min="11" max="11" width="34.85546875" style="177" customWidth="1"/>
    <col min="12" max="12" width="30.42578125" style="177" customWidth="1"/>
    <col min="13" max="13" width="22.42578125" style="177" customWidth="1"/>
    <col min="14" max="14" width="58" style="177" customWidth="1"/>
    <col min="15" max="22" width="16.42578125" style="177" customWidth="1"/>
    <col min="23" max="23" width="16.42578125" style="177" hidden="1" customWidth="1"/>
    <col min="24" max="25" width="16.42578125" style="177" customWidth="1"/>
    <col min="26" max="26" width="37" style="177" customWidth="1"/>
    <col min="27" max="33" width="16.42578125" style="177" customWidth="1"/>
    <col min="34" max="35" width="16.42578125" style="177" hidden="1" customWidth="1"/>
    <col min="36" max="36" width="10.85546875" style="177" hidden="1" customWidth="1"/>
    <col min="37" max="40" width="10.85546875" style="177" customWidth="1"/>
    <col min="41" max="41" width="10.85546875" style="177" hidden="1" customWidth="1"/>
    <col min="42" max="42" width="10.85546875" style="177" customWidth="1"/>
    <col min="43" max="43" width="17.5703125" style="177" customWidth="1"/>
    <col min="44" max="48" width="18.140625" style="177" customWidth="1"/>
    <col min="49" max="49" width="26.140625" style="177" customWidth="1"/>
    <col min="50" max="50" width="19.42578125" style="177" customWidth="1"/>
    <col min="51" max="51" width="19.85546875" style="177" customWidth="1"/>
    <col min="52" max="52" width="16.140625" style="177" customWidth="1"/>
    <col min="53" max="53" width="17.140625" style="177" hidden="1" customWidth="1"/>
    <col min="54" max="55" width="13.140625" style="177" hidden="1" customWidth="1"/>
    <col min="56" max="59" width="14.85546875" style="177" customWidth="1"/>
    <col min="60" max="60" width="14.85546875" style="177" hidden="1" customWidth="1"/>
    <col min="61" max="61" width="14.85546875" style="177" customWidth="1"/>
    <col min="62" max="62" width="20.5703125" style="177" customWidth="1"/>
    <col min="63" max="67" width="40.5703125" style="177" customWidth="1"/>
    <col min="68" max="68" width="4.85546875" style="177" customWidth="1"/>
    <col min="69" max="16384" width="11.42578125" style="177"/>
  </cols>
  <sheetData>
    <row r="1" spans="1:63" s="145" customFormat="1" ht="14.25" hidden="1" x14ac:dyDescent="0.2">
      <c r="B1" s="146"/>
      <c r="C1" s="147"/>
      <c r="D1" s="147"/>
      <c r="E1" s="147"/>
      <c r="F1" s="147"/>
    </row>
    <row r="2" spans="1:63" s="145" customFormat="1" ht="14.1" customHeight="1" x14ac:dyDescent="0.2"/>
    <row r="3" spans="1:63" s="145" customFormat="1" ht="14.1" customHeight="1" x14ac:dyDescent="0.2"/>
    <row r="4" spans="1:63" s="145" customFormat="1" ht="27.6" customHeight="1" x14ac:dyDescent="0.2"/>
    <row r="5" spans="1:63" s="145" customFormat="1" ht="27.6" customHeight="1" x14ac:dyDescent="0.2">
      <c r="B5" s="321" t="str">
        <f>Metodología!C7</f>
        <v>MATRIZ DE RIESGOS DE SEGURIDAD DE LA INFORMACIÓN Y SEGURIDAD DIGITAL</v>
      </c>
      <c r="C5" s="321"/>
      <c r="D5" s="321"/>
      <c r="E5" s="321"/>
      <c r="F5" s="321"/>
      <c r="G5" s="321"/>
      <c r="H5" s="321"/>
    </row>
    <row r="6" spans="1:63" s="145" customFormat="1" ht="27.6" customHeight="1" x14ac:dyDescent="0.2">
      <c r="B6" s="180" t="s">
        <v>301</v>
      </c>
      <c r="C6" s="268" t="s">
        <v>337</v>
      </c>
      <c r="D6" s="269"/>
      <c r="E6" s="269"/>
      <c r="F6" s="269"/>
      <c r="G6" s="269"/>
      <c r="H6" s="270"/>
    </row>
    <row r="7" spans="1:63" s="145" customFormat="1" ht="27.6" customHeight="1" x14ac:dyDescent="0.2">
      <c r="B7" s="180" t="s">
        <v>302</v>
      </c>
      <c r="C7" s="266" t="str">
        <f>Presentación!D9</f>
        <v>POLÍTICA DE ADMINISTRACIÓN DEL RIESGO</v>
      </c>
      <c r="D7" s="266"/>
      <c r="E7" s="266"/>
      <c r="F7" s="266"/>
      <c r="G7" s="266"/>
      <c r="H7" s="266"/>
    </row>
    <row r="8" spans="1:63" s="145" customFormat="1" ht="27.6" customHeight="1" x14ac:dyDescent="0.2">
      <c r="B8" s="180" t="s">
        <v>303</v>
      </c>
      <c r="C8" s="321" t="s">
        <v>304</v>
      </c>
      <c r="D8" s="321"/>
      <c r="E8" s="321" t="s">
        <v>305</v>
      </c>
      <c r="F8" s="321"/>
      <c r="G8" s="321" t="s">
        <v>306</v>
      </c>
      <c r="H8" s="321"/>
    </row>
    <row r="9" spans="1:63" s="145" customFormat="1" ht="27.6" customHeight="1" x14ac:dyDescent="0.2">
      <c r="B9" s="182">
        <f>Presentación!C11</f>
        <v>45841</v>
      </c>
      <c r="C9" s="267" t="str">
        <f>Metodología!D11</f>
        <v>PI02-FOR02</v>
      </c>
      <c r="D9" s="267"/>
      <c r="E9" s="267">
        <f>Presentación!F11</f>
        <v>1</v>
      </c>
      <c r="F9" s="267"/>
      <c r="G9" s="267" t="str">
        <f>Presentación!H11</f>
        <v>1 de 1</v>
      </c>
      <c r="H9" s="267"/>
    </row>
    <row r="10" spans="1:63" s="148" customFormat="1" ht="15.75" thickBot="1" x14ac:dyDescent="0.25">
      <c r="B10" s="149"/>
      <c r="C10" s="150"/>
      <c r="D10" s="150"/>
      <c r="E10" s="150"/>
      <c r="AM10" s="150"/>
      <c r="AT10" s="151"/>
      <c r="BA10" s="150"/>
      <c r="BB10" s="150"/>
      <c r="BC10" s="150"/>
      <c r="BJ10" s="152"/>
      <c r="BK10" s="153"/>
    </row>
    <row r="11" spans="1:63" s="148" customFormat="1" ht="62.25" thickBot="1" x14ac:dyDescent="0.25">
      <c r="A11" s="154"/>
      <c r="B11" s="322" t="s">
        <v>390</v>
      </c>
      <c r="C11" s="323"/>
      <c r="D11" s="323"/>
      <c r="E11" s="323"/>
      <c r="F11" s="323"/>
      <c r="G11" s="323"/>
      <c r="H11" s="323"/>
      <c r="I11" s="323"/>
      <c r="J11" s="323"/>
      <c r="K11" s="323"/>
      <c r="L11" s="324"/>
      <c r="BC11" s="155"/>
    </row>
    <row r="12" spans="1:63" s="156" customFormat="1" x14ac:dyDescent="0.25">
      <c r="G12" s="157"/>
      <c r="H12" s="157"/>
      <c r="I12" s="157"/>
    </row>
    <row r="13" spans="1:63" s="158" customFormat="1" ht="19.5" customHeight="1" x14ac:dyDescent="0.25">
      <c r="A13" s="352" t="s">
        <v>32</v>
      </c>
      <c r="B13" s="352"/>
      <c r="C13" s="352"/>
      <c r="D13" s="352"/>
      <c r="E13" s="352"/>
      <c r="F13" s="352"/>
      <c r="G13" s="352"/>
      <c r="H13" s="352"/>
      <c r="I13" s="352"/>
      <c r="J13" s="352"/>
      <c r="K13" s="352"/>
      <c r="L13" s="352"/>
      <c r="M13" s="352"/>
      <c r="N13" s="352"/>
      <c r="O13" s="352"/>
      <c r="P13" s="352"/>
      <c r="Q13" s="350" t="s">
        <v>242</v>
      </c>
      <c r="R13" s="350"/>
      <c r="S13" s="350"/>
      <c r="T13" s="350"/>
      <c r="U13" s="350"/>
      <c r="V13" s="350"/>
      <c r="W13" s="350"/>
      <c r="X13" s="350"/>
      <c r="Y13" s="351" t="s">
        <v>33</v>
      </c>
      <c r="Z13" s="351"/>
      <c r="AA13" s="351"/>
      <c r="AB13" s="351"/>
      <c r="AC13" s="351"/>
      <c r="AD13" s="351"/>
      <c r="AE13" s="351"/>
      <c r="AF13" s="351"/>
      <c r="AG13" s="351"/>
      <c r="AH13" s="197"/>
      <c r="AI13" s="197"/>
      <c r="AJ13" s="197"/>
      <c r="AK13" s="350" t="s">
        <v>243</v>
      </c>
      <c r="AL13" s="350"/>
      <c r="AM13" s="350"/>
      <c r="AN13" s="350"/>
      <c r="AO13" s="350"/>
      <c r="AP13" s="350"/>
      <c r="AQ13" s="350"/>
      <c r="AR13" s="359" t="s">
        <v>323</v>
      </c>
      <c r="AS13" s="359"/>
      <c r="AT13" s="359"/>
      <c r="AU13" s="359"/>
      <c r="AV13" s="359"/>
    </row>
    <row r="14" spans="1:63" s="158" customFormat="1" ht="18" customHeight="1" thickBot="1" x14ac:dyDescent="0.3">
      <c r="A14" s="352"/>
      <c r="B14" s="352"/>
      <c r="C14" s="352"/>
      <c r="D14" s="352"/>
      <c r="E14" s="352"/>
      <c r="F14" s="352"/>
      <c r="G14" s="352"/>
      <c r="H14" s="352"/>
      <c r="I14" s="352"/>
      <c r="J14" s="352"/>
      <c r="K14" s="352"/>
      <c r="L14" s="352"/>
      <c r="M14" s="352"/>
      <c r="N14" s="352"/>
      <c r="O14" s="352"/>
      <c r="P14" s="352"/>
      <c r="Q14" s="196"/>
      <c r="R14" s="196"/>
      <c r="S14" s="196"/>
      <c r="T14" s="196"/>
      <c r="U14" s="196"/>
      <c r="V14" s="196"/>
      <c r="W14" s="196"/>
      <c r="X14" s="196"/>
      <c r="Y14" s="351"/>
      <c r="Z14" s="351"/>
      <c r="AA14" s="351"/>
      <c r="AB14" s="351"/>
      <c r="AC14" s="351"/>
      <c r="AD14" s="351"/>
      <c r="AE14" s="351"/>
      <c r="AF14" s="351"/>
      <c r="AG14" s="351"/>
      <c r="AH14" s="197"/>
      <c r="AI14" s="197"/>
      <c r="AJ14" s="197"/>
      <c r="AK14" s="350"/>
      <c r="AL14" s="350"/>
      <c r="AM14" s="350"/>
      <c r="AN14" s="350"/>
      <c r="AO14" s="350"/>
      <c r="AP14" s="350"/>
      <c r="AQ14" s="350"/>
      <c r="AR14" s="359"/>
      <c r="AS14" s="359"/>
      <c r="AT14" s="359"/>
      <c r="AU14" s="359"/>
      <c r="AV14" s="359"/>
    </row>
    <row r="15" spans="1:63" s="173" customFormat="1" ht="87.95" customHeight="1" x14ac:dyDescent="0.2">
      <c r="A15" s="198" t="s">
        <v>34</v>
      </c>
      <c r="B15" s="199" t="s">
        <v>179</v>
      </c>
      <c r="C15" s="199" t="s">
        <v>35</v>
      </c>
      <c r="D15" s="199" t="s">
        <v>79</v>
      </c>
      <c r="E15" s="199" t="s">
        <v>293</v>
      </c>
      <c r="F15" s="199" t="s">
        <v>37</v>
      </c>
      <c r="G15" s="199" t="s">
        <v>65</v>
      </c>
      <c r="H15" s="199" t="s">
        <v>328</v>
      </c>
      <c r="I15" s="199" t="s">
        <v>392</v>
      </c>
      <c r="J15" s="199" t="s">
        <v>329</v>
      </c>
      <c r="K15" s="199" t="s">
        <v>330</v>
      </c>
      <c r="L15" s="199" t="s">
        <v>331</v>
      </c>
      <c r="M15" s="199" t="s">
        <v>39</v>
      </c>
      <c r="N15" s="199" t="s">
        <v>36</v>
      </c>
      <c r="O15" s="348" t="s">
        <v>38</v>
      </c>
      <c r="P15" s="349"/>
      <c r="Q15" s="317" t="s">
        <v>332</v>
      </c>
      <c r="R15" s="317"/>
      <c r="S15" s="317" t="s">
        <v>62</v>
      </c>
      <c r="T15" s="317"/>
      <c r="U15" s="317" t="s">
        <v>38</v>
      </c>
      <c r="V15" s="317"/>
      <c r="W15" s="201"/>
      <c r="X15" s="201" t="s">
        <v>169</v>
      </c>
      <c r="Y15" s="202" t="s">
        <v>333</v>
      </c>
      <c r="Z15" s="202" t="s">
        <v>334</v>
      </c>
      <c r="AA15" s="197" t="s">
        <v>43</v>
      </c>
      <c r="AB15" s="197" t="s">
        <v>80</v>
      </c>
      <c r="AC15" s="197" t="s">
        <v>44</v>
      </c>
      <c r="AD15" s="197" t="s">
        <v>45</v>
      </c>
      <c r="AE15" s="197" t="s">
        <v>81</v>
      </c>
      <c r="AF15" s="197" t="s">
        <v>180</v>
      </c>
      <c r="AG15" s="197" t="s">
        <v>46</v>
      </c>
      <c r="AH15" s="203" t="s">
        <v>133</v>
      </c>
      <c r="AI15" s="203" t="s">
        <v>134</v>
      </c>
      <c r="AJ15" s="203" t="s">
        <v>135</v>
      </c>
      <c r="AK15" s="317" t="s">
        <v>62</v>
      </c>
      <c r="AL15" s="317"/>
      <c r="AM15" s="317" t="s">
        <v>38</v>
      </c>
      <c r="AN15" s="317"/>
      <c r="AO15" s="201" t="s">
        <v>41</v>
      </c>
      <c r="AP15" s="201" t="s">
        <v>170</v>
      </c>
      <c r="AQ15" s="201" t="s">
        <v>230</v>
      </c>
      <c r="AR15" s="204" t="s">
        <v>324</v>
      </c>
      <c r="AS15" s="204" t="s">
        <v>181</v>
      </c>
      <c r="AT15" s="204" t="s">
        <v>182</v>
      </c>
      <c r="AU15" s="204" t="s">
        <v>183</v>
      </c>
      <c r="AV15" s="204" t="s">
        <v>184</v>
      </c>
    </row>
    <row r="16" spans="1:63" s="173" customFormat="1" ht="12.95" customHeight="1" x14ac:dyDescent="0.2">
      <c r="A16" s="198"/>
      <c r="B16" s="199"/>
      <c r="C16" s="199"/>
      <c r="D16" s="199"/>
      <c r="E16" s="199"/>
      <c r="F16" s="199"/>
      <c r="G16" s="199"/>
      <c r="H16" s="199"/>
      <c r="I16" s="199"/>
      <c r="J16" s="199"/>
      <c r="K16" s="199"/>
      <c r="L16" s="199"/>
      <c r="M16" s="199"/>
      <c r="N16" s="199"/>
      <c r="O16" s="200"/>
      <c r="P16" s="200"/>
      <c r="Q16" s="201"/>
      <c r="R16" s="201"/>
      <c r="S16" s="201"/>
      <c r="T16" s="201"/>
      <c r="U16" s="201"/>
      <c r="V16" s="201"/>
      <c r="W16" s="201"/>
      <c r="X16" s="201"/>
      <c r="Y16" s="205"/>
      <c r="Z16" s="205"/>
      <c r="AA16" s="197"/>
      <c r="AB16" s="197"/>
      <c r="AC16" s="197"/>
      <c r="AD16" s="197"/>
      <c r="AE16" s="197"/>
      <c r="AF16" s="197"/>
      <c r="AG16" s="197"/>
      <c r="AH16" s="206"/>
      <c r="AI16" s="206"/>
      <c r="AJ16" s="206"/>
      <c r="AK16" s="207"/>
      <c r="AL16" s="207"/>
      <c r="AM16" s="207"/>
      <c r="AN16" s="207"/>
      <c r="AO16" s="201"/>
      <c r="AP16" s="201"/>
      <c r="AQ16" s="201"/>
      <c r="AR16" s="204"/>
      <c r="AS16" s="204"/>
      <c r="AT16" s="204"/>
      <c r="AU16" s="204"/>
      <c r="AV16" s="204"/>
    </row>
    <row r="17" spans="1:48" s="173" customFormat="1" ht="87.95" customHeight="1" x14ac:dyDescent="0.2">
      <c r="A17" s="316" t="s">
        <v>266</v>
      </c>
      <c r="B17" s="329" t="s">
        <v>367</v>
      </c>
      <c r="C17" s="329" t="s">
        <v>368</v>
      </c>
      <c r="D17" s="329" t="s">
        <v>369</v>
      </c>
      <c r="E17" s="331" t="s">
        <v>389</v>
      </c>
      <c r="F17" s="329" t="s">
        <v>267</v>
      </c>
      <c r="G17" s="329" t="s">
        <v>268</v>
      </c>
      <c r="H17" s="329" t="s">
        <v>357</v>
      </c>
      <c r="I17" s="329" t="s">
        <v>393</v>
      </c>
      <c r="J17" s="329" t="s">
        <v>359</v>
      </c>
      <c r="K17" s="329" t="s">
        <v>360</v>
      </c>
      <c r="L17" s="329" t="s">
        <v>361</v>
      </c>
      <c r="M17" s="334" t="s">
        <v>270</v>
      </c>
      <c r="N17" s="329" t="s">
        <v>269</v>
      </c>
      <c r="O17" s="329" t="s">
        <v>362</v>
      </c>
      <c r="P17" s="334" t="s">
        <v>270</v>
      </c>
      <c r="Q17" s="329" t="s">
        <v>363</v>
      </c>
      <c r="R17" s="334" t="s">
        <v>270</v>
      </c>
      <c r="S17" s="334" t="s">
        <v>270</v>
      </c>
      <c r="T17" s="334" t="s">
        <v>270</v>
      </c>
      <c r="U17" s="334" t="s">
        <v>270</v>
      </c>
      <c r="V17" s="334" t="s">
        <v>270</v>
      </c>
      <c r="W17" s="195"/>
      <c r="X17" s="334" t="s">
        <v>270</v>
      </c>
      <c r="Y17" s="353" t="s">
        <v>364</v>
      </c>
      <c r="Z17" s="356" t="s">
        <v>371</v>
      </c>
      <c r="AA17" s="353" t="s">
        <v>370</v>
      </c>
      <c r="AB17" s="353" t="s">
        <v>275</v>
      </c>
      <c r="AC17" s="335" t="s">
        <v>294</v>
      </c>
      <c r="AD17" s="335" t="s">
        <v>295</v>
      </c>
      <c r="AE17" s="335" t="s">
        <v>276</v>
      </c>
      <c r="AF17" s="335" t="s">
        <v>271</v>
      </c>
      <c r="AG17" s="335" t="s">
        <v>272</v>
      </c>
      <c r="AH17" s="195"/>
      <c r="AI17" s="195"/>
      <c r="AJ17" s="195"/>
      <c r="AK17" s="334" t="s">
        <v>270</v>
      </c>
      <c r="AL17" s="334" t="s">
        <v>270</v>
      </c>
      <c r="AM17" s="334" t="s">
        <v>270</v>
      </c>
      <c r="AN17" s="334" t="s">
        <v>270</v>
      </c>
      <c r="AO17" s="334" t="s">
        <v>270</v>
      </c>
      <c r="AP17" s="334" t="s">
        <v>270</v>
      </c>
      <c r="AQ17" s="329" t="s">
        <v>365</v>
      </c>
      <c r="AR17" s="335" t="s">
        <v>277</v>
      </c>
      <c r="AS17" s="335" t="s">
        <v>325</v>
      </c>
      <c r="AT17" s="335" t="s">
        <v>273</v>
      </c>
      <c r="AU17" s="335" t="s">
        <v>278</v>
      </c>
      <c r="AV17" s="335" t="s">
        <v>274</v>
      </c>
    </row>
    <row r="18" spans="1:48" s="173" customFormat="1" ht="87.95" customHeight="1" x14ac:dyDescent="0.2">
      <c r="A18" s="316"/>
      <c r="B18" s="329"/>
      <c r="C18" s="329"/>
      <c r="D18" s="329"/>
      <c r="E18" s="331"/>
      <c r="F18" s="329"/>
      <c r="G18" s="329"/>
      <c r="H18" s="329"/>
      <c r="I18" s="329"/>
      <c r="J18" s="329"/>
      <c r="K18" s="329"/>
      <c r="L18" s="329"/>
      <c r="M18" s="334"/>
      <c r="N18" s="329"/>
      <c r="O18" s="329"/>
      <c r="P18" s="334"/>
      <c r="Q18" s="329"/>
      <c r="R18" s="334"/>
      <c r="S18" s="334"/>
      <c r="T18" s="334"/>
      <c r="U18" s="334"/>
      <c r="V18" s="334"/>
      <c r="W18" s="195"/>
      <c r="X18" s="334"/>
      <c r="Y18" s="354"/>
      <c r="Z18" s="357"/>
      <c r="AA18" s="354"/>
      <c r="AB18" s="354"/>
      <c r="AC18" s="336"/>
      <c r="AD18" s="336"/>
      <c r="AE18" s="336"/>
      <c r="AF18" s="336"/>
      <c r="AG18" s="336"/>
      <c r="AH18" s="195"/>
      <c r="AI18" s="195"/>
      <c r="AJ18" s="195"/>
      <c r="AK18" s="334"/>
      <c r="AL18" s="334"/>
      <c r="AM18" s="334"/>
      <c r="AN18" s="334"/>
      <c r="AO18" s="334"/>
      <c r="AP18" s="334"/>
      <c r="AQ18" s="329"/>
      <c r="AR18" s="336"/>
      <c r="AS18" s="336"/>
      <c r="AT18" s="336"/>
      <c r="AU18" s="336"/>
      <c r="AV18" s="336"/>
    </row>
    <row r="19" spans="1:48" s="173" customFormat="1" ht="87.95" customHeight="1" x14ac:dyDescent="0.2">
      <c r="A19" s="316"/>
      <c r="B19" s="329"/>
      <c r="C19" s="329"/>
      <c r="D19" s="329"/>
      <c r="E19" s="331"/>
      <c r="F19" s="329"/>
      <c r="G19" s="329"/>
      <c r="H19" s="329"/>
      <c r="I19" s="329"/>
      <c r="J19" s="329"/>
      <c r="K19" s="329"/>
      <c r="L19" s="329"/>
      <c r="M19" s="334"/>
      <c r="N19" s="329"/>
      <c r="O19" s="329"/>
      <c r="P19" s="334"/>
      <c r="Q19" s="329"/>
      <c r="R19" s="334"/>
      <c r="S19" s="334"/>
      <c r="T19" s="334"/>
      <c r="U19" s="334"/>
      <c r="V19" s="334"/>
      <c r="W19" s="195"/>
      <c r="X19" s="334"/>
      <c r="Y19" s="354"/>
      <c r="Z19" s="357"/>
      <c r="AA19" s="354"/>
      <c r="AB19" s="354"/>
      <c r="AC19" s="336"/>
      <c r="AD19" s="336"/>
      <c r="AE19" s="336"/>
      <c r="AF19" s="336"/>
      <c r="AG19" s="336"/>
      <c r="AH19" s="195"/>
      <c r="AI19" s="195"/>
      <c r="AJ19" s="195"/>
      <c r="AK19" s="334"/>
      <c r="AL19" s="334"/>
      <c r="AM19" s="334"/>
      <c r="AN19" s="334"/>
      <c r="AO19" s="334"/>
      <c r="AP19" s="334"/>
      <c r="AQ19" s="329"/>
      <c r="AR19" s="336"/>
      <c r="AS19" s="336"/>
      <c r="AT19" s="336"/>
      <c r="AU19" s="336"/>
      <c r="AV19" s="336"/>
    </row>
    <row r="20" spans="1:48" s="173" customFormat="1" ht="87.95" customHeight="1" x14ac:dyDescent="0.2">
      <c r="A20" s="316"/>
      <c r="B20" s="329"/>
      <c r="C20" s="329"/>
      <c r="D20" s="329"/>
      <c r="E20" s="331"/>
      <c r="F20" s="329"/>
      <c r="G20" s="329"/>
      <c r="H20" s="329"/>
      <c r="I20" s="329"/>
      <c r="J20" s="329"/>
      <c r="K20" s="329"/>
      <c r="L20" s="329"/>
      <c r="M20" s="334"/>
      <c r="N20" s="329"/>
      <c r="O20" s="329"/>
      <c r="P20" s="334"/>
      <c r="Q20" s="329"/>
      <c r="R20" s="334"/>
      <c r="S20" s="334"/>
      <c r="T20" s="334"/>
      <c r="U20" s="334"/>
      <c r="V20" s="334"/>
      <c r="W20" s="195"/>
      <c r="X20" s="334"/>
      <c r="Y20" s="355"/>
      <c r="Z20" s="358"/>
      <c r="AA20" s="355"/>
      <c r="AB20" s="355"/>
      <c r="AC20" s="337"/>
      <c r="AD20" s="337"/>
      <c r="AE20" s="337"/>
      <c r="AF20" s="337"/>
      <c r="AG20" s="337"/>
      <c r="AH20" s="195"/>
      <c r="AI20" s="195"/>
      <c r="AJ20" s="195"/>
      <c r="AK20" s="334"/>
      <c r="AL20" s="334"/>
      <c r="AM20" s="334"/>
      <c r="AN20" s="334"/>
      <c r="AO20" s="334"/>
      <c r="AP20" s="334"/>
      <c r="AQ20" s="329"/>
      <c r="AR20" s="337"/>
      <c r="AS20" s="337"/>
      <c r="AT20" s="337"/>
      <c r="AU20" s="337"/>
      <c r="AV20" s="337"/>
    </row>
    <row r="21" spans="1:48" s="148" customFormat="1" ht="39" customHeight="1" x14ac:dyDescent="0.2">
      <c r="A21" s="333"/>
      <c r="B21" s="316"/>
      <c r="C21" s="316"/>
      <c r="D21" s="316"/>
      <c r="E21" s="316"/>
      <c r="F21" s="330"/>
      <c r="G21" s="330"/>
      <c r="H21" s="316"/>
      <c r="I21" s="316"/>
      <c r="J21" s="330"/>
      <c r="K21" s="327"/>
      <c r="L21" s="327"/>
      <c r="M21" s="328"/>
      <c r="N21" s="329"/>
      <c r="O21" s="332"/>
      <c r="P21" s="338" t="e">
        <f>VLOOKUP(O21,Datos!$L$25:$M$29,2,0)</f>
        <v>#N/A</v>
      </c>
      <c r="Q21" s="339"/>
      <c r="R21" s="325" t="e">
        <f>VLOOKUP(Q21,Datos!$E$25:$F$29,2,0)</f>
        <v>#N/A</v>
      </c>
      <c r="S21" s="326" t="e">
        <f>VLOOKUP(Q21,Datos!$G$25:$I$29,3,0)</f>
        <v>#N/A</v>
      </c>
      <c r="T21" s="326" t="e">
        <f>IF(E21="Corrupción",(IF(S21=1,"Rara Vez",IF(S21=2,"Improbable",IF(S21=3,"Posible",IF(S21=4,"Probable",IF(S21=5,"Seguro","Revisar")))))),IF(S21=1,"Muy Baja",IF(S21=2,"Baja",IF(S21=3,"Media",IF(S21=4,"Alta","Muy Alta")))))</f>
        <v>#N/A</v>
      </c>
      <c r="U21" s="325" t="e">
        <f>VLOOKUP(O21,Datos!$L$25:$N$29,3,0)</f>
        <v>#N/A</v>
      </c>
      <c r="V21" s="326" t="e">
        <f>IF(U21=1,"Leve",IF(U21=2,"Menor",IF(U21=3,"Moderado",IF(U21=4,"Mayor","Catastrófico"))))</f>
        <v>#N/A</v>
      </c>
      <c r="W21" s="340" t="e">
        <f>_xlfn.NUMBERVALUE(CONCATENATE(S21,U21),"##")</f>
        <v>#N/A</v>
      </c>
      <c r="X21" s="341" t="e">
        <f>VLOOKUP(W21,Datos!$I$37:$J$61,2,FALSE)</f>
        <v>#N/A</v>
      </c>
      <c r="Y21" s="240"/>
      <c r="Z21" s="241"/>
      <c r="AA21" s="242"/>
      <c r="AB21" s="243"/>
      <c r="AC21" s="175"/>
      <c r="AD21" s="175"/>
      <c r="AE21" s="175"/>
      <c r="AF21" s="175"/>
      <c r="AG21" s="174"/>
      <c r="AH21" s="259">
        <v>0.65</v>
      </c>
      <c r="AI21" s="259">
        <v>0</v>
      </c>
      <c r="AJ21" s="259">
        <v>0.65</v>
      </c>
      <c r="AK21" s="342" t="e">
        <f>IF(ROUND(S21-SUM(AM21:AM23),0)&lt;=0,1,ROUND(S21-SUM(AM21:AM23),0))</f>
        <v>#N/A</v>
      </c>
      <c r="AL21" s="342" t="e">
        <f>IF(AK21=1,"Muy Baja",IF(AK21=2,"Baja",IF(AK21=3,"Media",IF(AK21=4,"Alta","Muy Alta"))))</f>
        <v>#N/A</v>
      </c>
      <c r="AM21" s="342" t="e">
        <f>ROUND(U21-SUM(AI21:AI23),0)</f>
        <v>#N/A</v>
      </c>
      <c r="AN21" s="342" t="e">
        <f>IF(AM21=1,"Leve",IF(AM21=2,"Menor",IF(AM21=3,"Moderado",IF(AM21=4,"Mayor","Catastrófico"))))</f>
        <v>#N/A</v>
      </c>
      <c r="AO21" s="318" t="e">
        <f>_xlfn.NUMBERVALUE(CONCATENATE(AK21,AM21),"##")</f>
        <v>#N/A</v>
      </c>
      <c r="AP21" s="345" t="e">
        <f>+VLOOKUP(AO21,Datos!$I$37:$J$65,2,FALSE)</f>
        <v>#N/A</v>
      </c>
      <c r="AQ21" s="316"/>
      <c r="AR21" s="176"/>
      <c r="AS21" s="174"/>
      <c r="AT21" s="174"/>
      <c r="AU21" s="174"/>
      <c r="AV21" s="174"/>
    </row>
    <row r="22" spans="1:48" ht="39" customHeight="1" x14ac:dyDescent="0.25">
      <c r="A22" s="333"/>
      <c r="B22" s="316"/>
      <c r="C22" s="316"/>
      <c r="D22" s="316"/>
      <c r="E22" s="316"/>
      <c r="F22" s="330"/>
      <c r="G22" s="330"/>
      <c r="H22" s="316"/>
      <c r="I22" s="316"/>
      <c r="J22" s="330"/>
      <c r="K22" s="327"/>
      <c r="L22" s="327"/>
      <c r="M22" s="328"/>
      <c r="N22" s="329"/>
      <c r="O22" s="332"/>
      <c r="P22" s="338"/>
      <c r="Q22" s="339"/>
      <c r="R22" s="325"/>
      <c r="S22" s="326"/>
      <c r="T22" s="326"/>
      <c r="U22" s="325"/>
      <c r="V22" s="326"/>
      <c r="W22" s="340"/>
      <c r="X22" s="341"/>
      <c r="Y22" s="240"/>
      <c r="Z22" s="241"/>
      <c r="AA22" s="242"/>
      <c r="AB22" s="244"/>
      <c r="AC22" s="175"/>
      <c r="AD22" s="175"/>
      <c r="AE22" s="175"/>
      <c r="AF22" s="175"/>
      <c r="AG22" s="174"/>
      <c r="AH22" s="259">
        <v>0.65</v>
      </c>
      <c r="AI22" s="259">
        <v>0</v>
      </c>
      <c r="AJ22" s="259">
        <v>0.65</v>
      </c>
      <c r="AK22" s="343"/>
      <c r="AL22" s="343"/>
      <c r="AM22" s="343"/>
      <c r="AN22" s="343"/>
      <c r="AO22" s="319"/>
      <c r="AP22" s="346"/>
      <c r="AQ22" s="316"/>
      <c r="AR22" s="176"/>
      <c r="AS22" s="174"/>
      <c r="AT22" s="174"/>
      <c r="AU22" s="174"/>
      <c r="AV22" s="174"/>
    </row>
    <row r="23" spans="1:48" ht="24.75" customHeight="1" x14ac:dyDescent="0.25">
      <c r="A23" s="333"/>
      <c r="B23" s="316"/>
      <c r="C23" s="316"/>
      <c r="D23" s="316"/>
      <c r="E23" s="316"/>
      <c r="F23" s="330"/>
      <c r="G23" s="330"/>
      <c r="H23" s="316"/>
      <c r="I23" s="316"/>
      <c r="J23" s="330"/>
      <c r="K23" s="327"/>
      <c r="L23" s="327"/>
      <c r="M23" s="328"/>
      <c r="N23" s="329"/>
      <c r="O23" s="332"/>
      <c r="P23" s="338"/>
      <c r="Q23" s="339"/>
      <c r="R23" s="325"/>
      <c r="S23" s="326"/>
      <c r="T23" s="326"/>
      <c r="U23" s="325"/>
      <c r="V23" s="326"/>
      <c r="W23" s="340"/>
      <c r="X23" s="341"/>
      <c r="Y23" s="240"/>
      <c r="Z23" s="245"/>
      <c r="AA23" s="246"/>
      <c r="AB23" s="247"/>
      <c r="AC23" s="175"/>
      <c r="AD23" s="175"/>
      <c r="AE23" s="175"/>
      <c r="AF23" s="175"/>
      <c r="AG23" s="174"/>
      <c r="AH23" s="259">
        <v>0.65</v>
      </c>
      <c r="AI23" s="259">
        <v>0</v>
      </c>
      <c r="AJ23" s="259">
        <v>0.65</v>
      </c>
      <c r="AK23" s="344"/>
      <c r="AL23" s="344"/>
      <c r="AM23" s="344"/>
      <c r="AN23" s="344"/>
      <c r="AO23" s="320"/>
      <c r="AP23" s="347"/>
      <c r="AQ23" s="316"/>
      <c r="AR23" s="178"/>
      <c r="AS23" s="178"/>
      <c r="AT23" s="178"/>
      <c r="AU23" s="178"/>
      <c r="AV23" s="178"/>
    </row>
    <row r="24" spans="1:48" x14ac:dyDescent="0.25"/>
  </sheetData>
  <sheetProtection algorithmName="SHA-512" hashValue="ZCWDDvrt30ycMZiNLRU/YhFdP8IRJSYmZ4Pzk+1qhhkUTtWRX2ntStGhVkeoFJdgH2GJBO20xOX9p6S13pPB1A==" saltValue="0yCJrbWtiv8c/4HKWh9GzA==" spinCount="100000" sheet="1" objects="1" scenarios="1"/>
  <mergeCells count="96">
    <mergeCell ref="AR13:AV14"/>
    <mergeCell ref="AC17:AC20"/>
    <mergeCell ref="AD17:AD20"/>
    <mergeCell ref="AE17:AE20"/>
    <mergeCell ref="AF17:AF20"/>
    <mergeCell ref="AG17:AG20"/>
    <mergeCell ref="AS17:AS20"/>
    <mergeCell ref="AT17:AT20"/>
    <mergeCell ref="AU17:AU20"/>
    <mergeCell ref="AV17:AV20"/>
    <mergeCell ref="AK17:AK20"/>
    <mergeCell ref="AL17:AL20"/>
    <mergeCell ref="AP17:AP20"/>
    <mergeCell ref="AM17:AM20"/>
    <mergeCell ref="AN17:AN20"/>
    <mergeCell ref="AO17:AO20"/>
    <mergeCell ref="Y13:AG14"/>
    <mergeCell ref="AK13:AQ14"/>
    <mergeCell ref="A13:P14"/>
    <mergeCell ref="Y17:Y20"/>
    <mergeCell ref="Z17:Z20"/>
    <mergeCell ref="AA17:AA20"/>
    <mergeCell ref="AB17:AB20"/>
    <mergeCell ref="U17:U20"/>
    <mergeCell ref="V17:V20"/>
    <mergeCell ref="X17:X20"/>
    <mergeCell ref="A17:A20"/>
    <mergeCell ref="B17:B20"/>
    <mergeCell ref="C17:C20"/>
    <mergeCell ref="AR17:AR20"/>
    <mergeCell ref="P21:P23"/>
    <mergeCell ref="Q21:Q23"/>
    <mergeCell ref="T17:T20"/>
    <mergeCell ref="S17:S20"/>
    <mergeCell ref="V21:V23"/>
    <mergeCell ref="W21:W23"/>
    <mergeCell ref="X21:X23"/>
    <mergeCell ref="AK21:AK23"/>
    <mergeCell ref="AL21:AL23"/>
    <mergeCell ref="AM21:AM23"/>
    <mergeCell ref="AN21:AN23"/>
    <mergeCell ref="AP21:AP23"/>
    <mergeCell ref="AQ17:AQ20"/>
    <mergeCell ref="J21:J23"/>
    <mergeCell ref="G17:G20"/>
    <mergeCell ref="M17:M20"/>
    <mergeCell ref="I17:I20"/>
    <mergeCell ref="H17:H20"/>
    <mergeCell ref="J17:J20"/>
    <mergeCell ref="K17:K20"/>
    <mergeCell ref="L17:L20"/>
    <mergeCell ref="N17:N20"/>
    <mergeCell ref="O17:O20"/>
    <mergeCell ref="P17:P20"/>
    <mergeCell ref="Q17:Q20"/>
    <mergeCell ref="R17:R20"/>
    <mergeCell ref="A21:A23"/>
    <mergeCell ref="B21:B23"/>
    <mergeCell ref="C21:C23"/>
    <mergeCell ref="D21:D23"/>
    <mergeCell ref="E21:E23"/>
    <mergeCell ref="F21:F23"/>
    <mergeCell ref="G21:G23"/>
    <mergeCell ref="H21:H23"/>
    <mergeCell ref="I21:I23"/>
    <mergeCell ref="D17:D20"/>
    <mergeCell ref="E17:E20"/>
    <mergeCell ref="F17:F20"/>
    <mergeCell ref="R21:R23"/>
    <mergeCell ref="S21:S23"/>
    <mergeCell ref="T21:T23"/>
    <mergeCell ref="U21:U23"/>
    <mergeCell ref="K21:K23"/>
    <mergeCell ref="L21:L23"/>
    <mergeCell ref="M21:M23"/>
    <mergeCell ref="N21:N23"/>
    <mergeCell ref="O21:O23"/>
    <mergeCell ref="B5:H5"/>
    <mergeCell ref="C7:H7"/>
    <mergeCell ref="C8:D8"/>
    <mergeCell ref="E8:F8"/>
    <mergeCell ref="G8:H8"/>
    <mergeCell ref="C9:D9"/>
    <mergeCell ref="E9:F9"/>
    <mergeCell ref="G9:H9"/>
    <mergeCell ref="C6:H6"/>
    <mergeCell ref="Q15:R15"/>
    <mergeCell ref="B11:L11"/>
    <mergeCell ref="O15:P15"/>
    <mergeCell ref="Q13:X13"/>
    <mergeCell ref="AQ21:AQ23"/>
    <mergeCell ref="S15:T15"/>
    <mergeCell ref="U15:V15"/>
    <mergeCell ref="AK15:AL15"/>
    <mergeCell ref="AM15:AN15"/>
    <mergeCell ref="AO21:AO23"/>
  </mergeCells>
  <conditionalFormatting sqref="T21 AL21:AL23">
    <cfRule type="cellIs" dxfId="92" priority="1" operator="equal">
      <formula>"Seguro"</formula>
    </cfRule>
    <cfRule type="cellIs" dxfId="91" priority="2" operator="equal">
      <formula>"Probable"</formula>
    </cfRule>
    <cfRule type="cellIs" dxfId="90" priority="3" operator="equal">
      <formula>"Posible"</formula>
    </cfRule>
    <cfRule type="cellIs" dxfId="89" priority="4" operator="equal">
      <formula>"Improbable"</formula>
    </cfRule>
    <cfRule type="cellIs" dxfId="88" priority="5" operator="equal">
      <formula>"Rara Vez"</formula>
    </cfRule>
    <cfRule type="cellIs" dxfId="87" priority="6" operator="equal">
      <formula>"Muy Alta"</formula>
    </cfRule>
    <cfRule type="cellIs" dxfId="86" priority="7" operator="equal">
      <formula>"Alta"</formula>
    </cfRule>
    <cfRule type="cellIs" dxfId="85" priority="8" operator="equal">
      <formula>"Media"</formula>
    </cfRule>
    <cfRule type="cellIs" dxfId="84" priority="9" operator="equal">
      <formula>"Baja"</formula>
    </cfRule>
    <cfRule type="cellIs" dxfId="83" priority="10" operator="equal">
      <formula>"Muy Baja"</formula>
    </cfRule>
  </conditionalFormatting>
  <conditionalFormatting sqref="V21 AN21:AN23">
    <cfRule type="cellIs" dxfId="82" priority="19" operator="equal">
      <formula>"Catastrófico"</formula>
    </cfRule>
    <cfRule type="cellIs" dxfId="81" priority="20" operator="equal">
      <formula>"Mayor"</formula>
    </cfRule>
    <cfRule type="cellIs" dxfId="80" priority="21" operator="equal">
      <formula>"Moderado"</formula>
    </cfRule>
    <cfRule type="cellIs" dxfId="79" priority="22" operator="equal">
      <formula>"Menor"</formula>
    </cfRule>
    <cfRule type="cellIs" dxfId="78" priority="23" operator="equal">
      <formula>"Leve"</formula>
    </cfRule>
  </conditionalFormatting>
  <conditionalFormatting sqref="X21">
    <cfRule type="containsText" dxfId="77" priority="24" operator="containsText" text="BAJO">
      <formula>NOT(ISERROR(SEARCH("BAJO",X21)))</formula>
    </cfRule>
    <cfRule type="containsText" dxfId="76" priority="25" operator="containsText" text="MODERADO">
      <formula>NOT(ISERROR(SEARCH("MODERADO",X21)))</formula>
    </cfRule>
    <cfRule type="containsText" dxfId="75" priority="26" operator="containsText" text="ALTO">
      <formula>NOT(ISERROR(SEARCH("ALTO",X21)))</formula>
    </cfRule>
    <cfRule type="containsText" dxfId="74" priority="27" operator="containsText" text="EXTREMO">
      <formula>NOT(ISERROR(SEARCH("EXTREMO",X21)))</formula>
    </cfRule>
  </conditionalFormatting>
  <conditionalFormatting sqref="AP21">
    <cfRule type="containsText" dxfId="73" priority="11" operator="containsText" text="BAJO">
      <formula>NOT(ISERROR(SEARCH("BAJO",AP21)))</formula>
    </cfRule>
    <cfRule type="containsText" dxfId="72" priority="12" operator="containsText" text="MODERADO">
      <formula>NOT(ISERROR(SEARCH("MODERADO",AP21)))</formula>
    </cfRule>
    <cfRule type="containsText" dxfId="71" priority="13" operator="containsText" text="ALTO">
      <formula>NOT(ISERROR(SEARCH("ALTO",AP21)))</formula>
    </cfRule>
    <cfRule type="containsText" dxfId="70" priority="14" operator="containsText" text="EXTREMO">
      <formula>NOT(ISERROR(SEARCH("EXTREMO",AP21)))</formula>
    </cfRule>
  </conditionalFormatting>
  <conditionalFormatting sqref="AQ17">
    <cfRule type="containsText" dxfId="69" priority="55" operator="containsText" text="RIESGO BAJO">
      <formula>NOT(ISERROR(SEARCH("RIESGO BAJO",AQ17)))</formula>
    </cfRule>
    <cfRule type="containsText" dxfId="68" priority="56" operator="containsText" text="RIESGO MODERADO">
      <formula>NOT(ISERROR(SEARCH("RIESGO MODERADO",AQ17)))</formula>
    </cfRule>
    <cfRule type="containsText" dxfId="67" priority="57" operator="containsText" text="RIESGO ALTO">
      <formula>NOT(ISERROR(SEARCH("RIESGO ALTO",AQ17)))</formula>
    </cfRule>
    <cfRule type="containsText" dxfId="66" priority="58" operator="containsText" text="RIESGO EXTREMO">
      <formula>NOT(ISERROR(SEARCH("RIESGO EXTREMO",AQ17)))</formula>
    </cfRule>
  </conditionalFormatting>
  <conditionalFormatting sqref="AQ21">
    <cfRule type="containsText" dxfId="65" priority="15" operator="containsText" text="RIESGO BAJO">
      <formula>NOT(ISERROR(SEARCH("RIESGO BAJO",AQ21)))</formula>
    </cfRule>
    <cfRule type="containsText" dxfId="64" priority="16" operator="containsText" text="RIESGO MODERADO">
      <formula>NOT(ISERROR(SEARCH("RIESGO MODERADO",AQ21)))</formula>
    </cfRule>
    <cfRule type="containsText" dxfId="63" priority="17" operator="containsText" text="RIESGO ALTO">
      <formula>NOT(ISERROR(SEARCH("RIESGO ALTO",AQ21)))</formula>
    </cfRule>
    <cfRule type="containsText" dxfId="62" priority="18" operator="containsText" text="RIESGO EXTREMO">
      <formula>NOT(ISERROR(SEARCH("RIESGO EXTREMO",AQ21)))</formula>
    </cfRule>
  </conditionalFormatting>
  <dataValidations count="1">
    <dataValidation type="list" allowBlank="1" showInputMessage="1" showErrorMessage="1" sqref="G21:G23" xr:uid="{EDE09139-B5E7-4B3F-B3A8-ECA6D87CA461}">
      <formula1>INDIRECT(F21)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1D092C38-718B-48DF-9C1A-265ED058E2C8}">
          <x14:formula1>
            <xm:f>Datos!$F$9:$F$15</xm:f>
          </x14:formula1>
          <xm:sqref>N21</xm:sqref>
        </x14:dataValidation>
        <x14:dataValidation type="list" allowBlank="1" showInputMessage="1" showErrorMessage="1" xr:uid="{44995D9C-890A-4EDC-B529-39184C855541}">
          <x14:formula1>
            <xm:f>Datos!$G$9:$G$13</xm:f>
          </x14:formula1>
          <xm:sqref>F21</xm:sqref>
        </x14:dataValidation>
        <x14:dataValidation type="list" allowBlank="1" showInputMessage="1" showErrorMessage="1" xr:uid="{FA4A9C32-78FF-42C8-8100-12649BCEB68A}">
          <x14:formula1>
            <xm:f>Datos!$B$84:$B$87</xm:f>
          </x14:formula1>
          <xm:sqref>AQ21:AQ23</xm:sqref>
        </x14:dataValidation>
        <x14:dataValidation type="list" allowBlank="1" showInputMessage="1" showErrorMessage="1" xr:uid="{2B918C34-6EC6-4C5B-A986-9B68CCDB4102}">
          <x14:formula1>
            <xm:f>Datos!$C$63:$C$65</xm:f>
          </x14:formula1>
          <xm:sqref>AC21:AC23</xm:sqref>
        </x14:dataValidation>
        <x14:dataValidation type="list" allowBlank="1" showInputMessage="1" showErrorMessage="1" xr:uid="{2FBCC8F4-2C7C-49AC-923F-8DA5F51B08C9}">
          <x14:formula1>
            <xm:f>Datos!$E$63:$E$64</xm:f>
          </x14:formula1>
          <xm:sqref>AE21:AE23</xm:sqref>
        </x14:dataValidation>
        <x14:dataValidation type="list" allowBlank="1" showInputMessage="1" showErrorMessage="1" xr:uid="{7897C8E9-3BAC-4E5A-B73C-0938D87F8472}">
          <x14:formula1>
            <xm:f>Datos!$D$63:$D$64</xm:f>
          </x14:formula1>
          <xm:sqref>AD21:AD23</xm:sqref>
        </x14:dataValidation>
        <x14:dataValidation type="list" allowBlank="1" showInputMessage="1" showErrorMessage="1" xr:uid="{73B9CA90-C291-41E3-86B3-EEA9E940E9C8}">
          <x14:formula1>
            <xm:f>Datos!$F$63:$F$71</xm:f>
          </x14:formula1>
          <xm:sqref>AF21:AF23</xm:sqref>
        </x14:dataValidation>
        <x14:dataValidation type="list" allowBlank="1" showInputMessage="1" showErrorMessage="1" xr:uid="{046EE1F6-A463-4471-93F9-9C9F70FD15C3}">
          <x14:formula1>
            <xm:f>Datos!$G$63:$G$65</xm:f>
          </x14:formula1>
          <xm:sqref>AG21:AG23</xm:sqref>
        </x14:dataValidation>
        <x14:dataValidation type="list" allowBlank="1" showInputMessage="1" showErrorMessage="1" xr:uid="{D251CF29-6214-4D5E-AAAE-15201CED94F4}">
          <x14:formula1>
            <xm:f>Datos!$G$25:$G$29</xm:f>
          </x14:formula1>
          <xm:sqref>Q21</xm:sqref>
        </x14:dataValidation>
        <x14:dataValidation type="list" allowBlank="1" showInputMessage="1" showErrorMessage="1" xr:uid="{7A7AA33D-34F0-4E2F-9229-0563AAE81056}">
          <x14:formula1>
            <xm:f>Datos!$L$25:$L$29</xm:f>
          </x14:formula1>
          <xm:sqref>O21:O23</xm:sqref>
        </x14:dataValidation>
        <x14:dataValidation type="list" allowBlank="1" showInputMessage="1" showErrorMessage="1" xr:uid="{834B3F17-D0CB-4B40-BBCE-985FCCE7EE9A}">
          <x14:formula1>
            <xm:f>Datos!$E$9</xm:f>
          </x14:formula1>
          <xm:sqref>E21:E23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ECC7-F68F-46C1-8DE9-144F7419B864}">
  <dimension ref="A1:BF113"/>
  <sheetViews>
    <sheetView showGridLines="0" topLeftCell="A2" zoomScale="70" zoomScaleNormal="70" workbookViewId="0">
      <selection activeCell="B6" sqref="B6"/>
    </sheetView>
  </sheetViews>
  <sheetFormatPr baseColWidth="10" defaultColWidth="11.42578125" defaultRowHeight="15" zeroHeight="1" x14ac:dyDescent="0.25"/>
  <cols>
    <col min="1" max="1" width="3.5703125" style="177" bestFit="1" customWidth="1"/>
    <col min="2" max="2" width="31.42578125" style="177" bestFit="1" customWidth="1"/>
    <col min="3" max="3" width="10.140625" style="177" bestFit="1" customWidth="1"/>
    <col min="4" max="4" width="20.42578125" style="177" bestFit="1" customWidth="1"/>
    <col min="5" max="5" width="22.85546875" style="177" bestFit="1" customWidth="1"/>
    <col min="6" max="6" width="19.5703125" style="177" bestFit="1" customWidth="1"/>
    <col min="7" max="7" width="18.85546875" style="177" bestFit="1" customWidth="1"/>
    <col min="8" max="8" width="9.5703125" style="177" bestFit="1" customWidth="1"/>
    <col min="9" max="9" width="16.5703125" style="177" bestFit="1" customWidth="1"/>
    <col min="10" max="10" width="14.42578125" style="177" bestFit="1" customWidth="1"/>
    <col min="11" max="11" width="22.42578125" style="177" bestFit="1" customWidth="1"/>
    <col min="12" max="12" width="21.85546875" style="177" bestFit="1" customWidth="1"/>
    <col min="13" max="13" width="26" style="177" bestFit="1" customWidth="1"/>
    <col min="14" max="14" width="19.5703125" style="177" bestFit="1" customWidth="1"/>
    <col min="15" max="15" width="16.140625" style="177" customWidth="1"/>
    <col min="16" max="16" width="6.42578125" style="177" bestFit="1" customWidth="1"/>
    <col min="17" max="17" width="18" style="177" customWidth="1"/>
    <col min="18" max="18" width="6.42578125" style="177" bestFit="1" customWidth="1"/>
    <col min="19" max="19" width="7.42578125" style="177" bestFit="1" customWidth="1"/>
    <col min="20" max="20" width="10.140625" style="177" customWidth="1"/>
    <col min="21" max="21" width="6.42578125" style="177" bestFit="1" customWidth="1"/>
    <col min="22" max="22" width="7.42578125" style="177" bestFit="1" customWidth="1"/>
    <col min="23" max="23" width="6.85546875" style="177" hidden="1" customWidth="1"/>
    <col min="24" max="24" width="12" style="177" bestFit="1" customWidth="1"/>
    <col min="25" max="25" width="28.140625" style="177" bestFit="1" customWidth="1"/>
    <col min="26" max="26" width="16.140625" style="177" bestFit="1" customWidth="1"/>
    <col min="27" max="27" width="31.140625" style="177" bestFit="1" customWidth="1"/>
    <col min="28" max="28" width="15.140625" style="177" bestFit="1" customWidth="1"/>
    <col min="29" max="29" width="16.140625" style="177" bestFit="1" customWidth="1"/>
    <col min="30" max="30" width="20.5703125" style="177" bestFit="1" customWidth="1"/>
    <col min="31" max="31" width="16.140625" style="177" bestFit="1" customWidth="1"/>
    <col min="32" max="32" width="15.140625" style="177" bestFit="1" customWidth="1"/>
    <col min="33" max="33" width="10.140625" style="177" bestFit="1" customWidth="1"/>
    <col min="34" max="36" width="10.140625" style="177" hidden="1" customWidth="1"/>
    <col min="37" max="37" width="7.42578125" style="177" bestFit="1" customWidth="1"/>
    <col min="38" max="38" width="8.85546875" style="177" customWidth="1"/>
    <col min="39" max="40" width="7.42578125" style="177" bestFit="1" customWidth="1"/>
    <col min="41" max="41" width="6.5703125" style="177" hidden="1" customWidth="1"/>
    <col min="42" max="42" width="10.5703125" style="177" bestFit="1" customWidth="1"/>
    <col min="43" max="43" width="18.140625" style="177" bestFit="1" customWidth="1"/>
    <col min="44" max="44" width="9.42578125" style="177" bestFit="1" customWidth="1"/>
    <col min="45" max="45" width="15" style="177" customWidth="1"/>
    <col min="46" max="46" width="10.140625" style="177" bestFit="1" customWidth="1"/>
    <col min="47" max="47" width="14.5703125" style="177" bestFit="1" customWidth="1"/>
    <col min="48" max="48" width="13.5703125" style="177" bestFit="1" customWidth="1"/>
    <col min="49" max="49" width="4.85546875" style="177" customWidth="1"/>
    <col min="50" max="16384" width="11.42578125" style="177"/>
  </cols>
  <sheetData>
    <row r="1" spans="1:58" s="145" customFormat="1" ht="14.25" hidden="1" x14ac:dyDescent="0.2">
      <c r="B1" s="146"/>
      <c r="C1" s="147"/>
      <c r="D1" s="147"/>
      <c r="E1" s="147"/>
      <c r="F1" s="147"/>
    </row>
    <row r="2" spans="1:58" s="145" customFormat="1" ht="14.1" customHeight="1" x14ac:dyDescent="0.2"/>
    <row r="3" spans="1:58" s="145" customFormat="1" ht="14.1" customHeight="1" x14ac:dyDescent="0.2"/>
    <row r="4" spans="1:58" s="145" customFormat="1" ht="27.6" customHeight="1" x14ac:dyDescent="0.2"/>
    <row r="5" spans="1:58" s="145" customFormat="1" ht="27.6" customHeight="1" x14ac:dyDescent="0.2">
      <c r="B5" s="321" t="str">
        <f>Metodología!C7</f>
        <v>MATRIZ DE RIESGOS DE SEGURIDAD DE LA INFORMACIÓN Y SEGURIDAD DIGITAL</v>
      </c>
      <c r="C5" s="321"/>
      <c r="D5" s="321"/>
      <c r="E5" s="321"/>
      <c r="F5" s="321"/>
      <c r="G5" s="321"/>
      <c r="H5" s="321"/>
      <c r="I5" s="321"/>
      <c r="J5" s="321"/>
    </row>
    <row r="6" spans="1:58" s="145" customFormat="1" ht="27.6" customHeight="1" x14ac:dyDescent="0.2">
      <c r="B6" s="180" t="s">
        <v>301</v>
      </c>
      <c r="C6" s="266" t="s">
        <v>337</v>
      </c>
      <c r="D6" s="266"/>
      <c r="E6" s="266"/>
      <c r="F6" s="266"/>
      <c r="G6" s="266"/>
      <c r="H6" s="266"/>
      <c r="I6" s="266"/>
      <c r="J6" s="266"/>
    </row>
    <row r="7" spans="1:58" s="145" customFormat="1" ht="27.6" customHeight="1" x14ac:dyDescent="0.2">
      <c r="B7" s="180" t="s">
        <v>302</v>
      </c>
      <c r="C7" s="266" t="str">
        <f>Presentación!D9</f>
        <v>POLÍTICA DE ADMINISTRACIÓN DEL RIESGO</v>
      </c>
      <c r="D7" s="266"/>
      <c r="E7" s="266"/>
      <c r="F7" s="266"/>
      <c r="G7" s="266"/>
      <c r="H7" s="266"/>
      <c r="I7" s="266"/>
      <c r="J7" s="266"/>
    </row>
    <row r="8" spans="1:58" s="145" customFormat="1" ht="27.6" customHeight="1" x14ac:dyDescent="0.2">
      <c r="B8" s="180" t="s">
        <v>303</v>
      </c>
      <c r="C8" s="321" t="s">
        <v>304</v>
      </c>
      <c r="D8" s="321"/>
      <c r="E8" s="321" t="s">
        <v>305</v>
      </c>
      <c r="F8" s="321"/>
      <c r="G8" s="321" t="s">
        <v>306</v>
      </c>
      <c r="H8" s="321"/>
      <c r="I8" s="321"/>
      <c r="J8" s="321"/>
    </row>
    <row r="9" spans="1:58" s="145" customFormat="1" ht="27.6" customHeight="1" x14ac:dyDescent="0.2">
      <c r="B9" s="182">
        <f>Presentación!C11</f>
        <v>45841</v>
      </c>
      <c r="C9" s="267" t="str">
        <f>Presentación!D11</f>
        <v>PI02-FOR02</v>
      </c>
      <c r="D9" s="267"/>
      <c r="E9" s="267">
        <f>Presentación!F11</f>
        <v>1</v>
      </c>
      <c r="F9" s="267"/>
      <c r="G9" s="267" t="str">
        <f>Presentación!H11</f>
        <v>1 de 1</v>
      </c>
      <c r="H9" s="267"/>
      <c r="I9" s="267"/>
      <c r="J9" s="267"/>
      <c r="W9" s="185"/>
    </row>
    <row r="10" spans="1:58" s="148" customFormat="1" ht="15.75" thickBot="1" x14ac:dyDescent="0.25">
      <c r="B10" s="149"/>
      <c r="C10" s="150"/>
      <c r="D10" s="150"/>
      <c r="E10" s="150"/>
      <c r="S10" s="150"/>
      <c r="AA10" s="151"/>
      <c r="AQ10" s="152"/>
      <c r="AR10" s="153"/>
    </row>
    <row r="11" spans="1:58" s="148" customFormat="1" ht="62.25" thickBot="1" x14ac:dyDescent="0.25">
      <c r="A11" s="154"/>
      <c r="B11" s="322" t="s">
        <v>390</v>
      </c>
      <c r="C11" s="323"/>
      <c r="D11" s="323"/>
      <c r="E11" s="323"/>
      <c r="F11" s="323"/>
      <c r="G11" s="323"/>
      <c r="H11" s="323"/>
      <c r="I11" s="323"/>
      <c r="J11" s="323"/>
      <c r="K11" s="323"/>
      <c r="L11" s="324"/>
      <c r="BF11" s="155"/>
    </row>
    <row r="12" spans="1:58" s="156" customFormat="1" ht="15.75" thickBot="1" x14ac:dyDescent="0.3">
      <c r="G12" s="157"/>
      <c r="H12" s="157"/>
      <c r="I12" s="157"/>
      <c r="J12" s="157"/>
      <c r="K12" s="157"/>
      <c r="L12" s="157"/>
    </row>
    <row r="13" spans="1:58" s="158" customFormat="1" ht="19.5" customHeight="1" thickBot="1" x14ac:dyDescent="0.3">
      <c r="A13" s="368" t="s">
        <v>32</v>
      </c>
      <c r="B13" s="369"/>
      <c r="C13" s="369"/>
      <c r="D13" s="369"/>
      <c r="E13" s="369"/>
      <c r="F13" s="369"/>
      <c r="G13" s="369"/>
      <c r="H13" s="369"/>
      <c r="I13" s="369"/>
      <c r="J13" s="369"/>
      <c r="K13" s="369"/>
      <c r="L13" s="369"/>
      <c r="M13" s="369"/>
      <c r="N13" s="369"/>
      <c r="O13" s="369"/>
      <c r="P13" s="369"/>
      <c r="Q13" s="370" t="s">
        <v>242</v>
      </c>
      <c r="R13" s="371"/>
      <c r="S13" s="371"/>
      <c r="T13" s="371"/>
      <c r="U13" s="371"/>
      <c r="V13" s="371"/>
      <c r="W13" s="371"/>
      <c r="X13" s="372"/>
      <c r="Y13" s="373" t="s">
        <v>33</v>
      </c>
      <c r="Z13" s="373"/>
      <c r="AA13" s="373"/>
      <c r="AB13" s="373"/>
      <c r="AC13" s="373"/>
      <c r="AD13" s="373"/>
      <c r="AE13" s="373"/>
      <c r="AF13" s="373"/>
      <c r="AG13" s="374"/>
      <c r="AH13" s="252"/>
      <c r="AI13" s="252"/>
      <c r="AJ13" s="252"/>
      <c r="AK13" s="377" t="s">
        <v>243</v>
      </c>
      <c r="AL13" s="378"/>
      <c r="AM13" s="378"/>
      <c r="AN13" s="378"/>
      <c r="AO13" s="378"/>
      <c r="AP13" s="378"/>
      <c r="AQ13" s="379"/>
      <c r="AR13" s="363" t="s">
        <v>323</v>
      </c>
      <c r="AS13" s="364"/>
      <c r="AT13" s="364"/>
      <c r="AU13" s="364"/>
      <c r="AV13" s="364"/>
    </row>
    <row r="14" spans="1:58" s="158" customFormat="1" ht="18" customHeight="1" thickBot="1" x14ac:dyDescent="0.3">
      <c r="A14" s="160"/>
      <c r="B14" s="160"/>
      <c r="C14" s="160"/>
      <c r="D14" s="160"/>
      <c r="E14" s="160"/>
      <c r="F14" s="160"/>
      <c r="G14" s="160"/>
      <c r="H14" s="160"/>
      <c r="I14" s="160"/>
      <c r="J14" s="160"/>
      <c r="K14" s="160"/>
      <c r="L14" s="160"/>
      <c r="M14" s="160"/>
      <c r="N14" s="160"/>
      <c r="O14" s="367"/>
      <c r="P14" s="367"/>
      <c r="Q14" s="161"/>
      <c r="R14" s="161"/>
      <c r="S14" s="161"/>
      <c r="T14" s="161"/>
      <c r="U14" s="159"/>
      <c r="V14" s="159"/>
      <c r="W14" s="161"/>
      <c r="X14" s="161"/>
      <c r="Y14" s="375"/>
      <c r="Z14" s="375"/>
      <c r="AA14" s="375"/>
      <c r="AB14" s="375"/>
      <c r="AC14" s="375"/>
      <c r="AD14" s="375"/>
      <c r="AE14" s="375"/>
      <c r="AF14" s="375"/>
      <c r="AG14" s="376"/>
      <c r="AH14" s="253"/>
      <c r="AI14" s="253"/>
      <c r="AJ14" s="254"/>
      <c r="AK14" s="380"/>
      <c r="AL14" s="381"/>
      <c r="AM14" s="381"/>
      <c r="AN14" s="381"/>
      <c r="AO14" s="381"/>
      <c r="AP14" s="381"/>
      <c r="AQ14" s="382"/>
      <c r="AR14" s="365"/>
      <c r="AS14" s="366"/>
      <c r="AT14" s="366"/>
      <c r="AU14" s="366"/>
      <c r="AV14" s="366"/>
    </row>
    <row r="15" spans="1:58" s="173" customFormat="1" ht="107.45" customHeight="1" x14ac:dyDescent="0.2">
      <c r="A15" s="163" t="s">
        <v>34</v>
      </c>
      <c r="B15" s="164" t="s">
        <v>179</v>
      </c>
      <c r="C15" s="164" t="s">
        <v>35</v>
      </c>
      <c r="D15" s="164" t="s">
        <v>79</v>
      </c>
      <c r="E15" s="164" t="s">
        <v>293</v>
      </c>
      <c r="F15" s="164" t="s">
        <v>37</v>
      </c>
      <c r="G15" s="164" t="s">
        <v>65</v>
      </c>
      <c r="H15" s="164" t="s">
        <v>328</v>
      </c>
      <c r="I15" s="164" t="s">
        <v>391</v>
      </c>
      <c r="J15" s="164" t="s">
        <v>329</v>
      </c>
      <c r="K15" s="164" t="s">
        <v>330</v>
      </c>
      <c r="L15" s="164" t="s">
        <v>331</v>
      </c>
      <c r="M15" s="164" t="s">
        <v>39</v>
      </c>
      <c r="N15" s="164" t="s">
        <v>36</v>
      </c>
      <c r="O15" s="383" t="s">
        <v>38</v>
      </c>
      <c r="P15" s="384"/>
      <c r="Q15" s="360" t="s">
        <v>332</v>
      </c>
      <c r="R15" s="361"/>
      <c r="S15" s="362" t="s">
        <v>62</v>
      </c>
      <c r="T15" s="362"/>
      <c r="U15" s="362" t="s">
        <v>38</v>
      </c>
      <c r="V15" s="362"/>
      <c r="W15" s="167" t="s">
        <v>40</v>
      </c>
      <c r="X15" s="167" t="s">
        <v>169</v>
      </c>
      <c r="Y15" s="183" t="s">
        <v>333</v>
      </c>
      <c r="Z15" s="183" t="s">
        <v>334</v>
      </c>
      <c r="AA15" s="168" t="s">
        <v>43</v>
      </c>
      <c r="AB15" s="168" t="s">
        <v>80</v>
      </c>
      <c r="AC15" s="168" t="s">
        <v>44</v>
      </c>
      <c r="AD15" s="168" t="s">
        <v>45</v>
      </c>
      <c r="AE15" s="168" t="s">
        <v>81</v>
      </c>
      <c r="AF15" s="168" t="s">
        <v>180</v>
      </c>
      <c r="AG15" s="168" t="s">
        <v>46</v>
      </c>
      <c r="AH15" s="255" t="s">
        <v>133</v>
      </c>
      <c r="AI15" s="255" t="s">
        <v>134</v>
      </c>
      <c r="AJ15" s="256" t="s">
        <v>135</v>
      </c>
      <c r="AK15" s="362" t="s">
        <v>62</v>
      </c>
      <c r="AL15" s="362"/>
      <c r="AM15" s="362" t="s">
        <v>38</v>
      </c>
      <c r="AN15" s="362"/>
      <c r="AO15" s="167" t="s">
        <v>41</v>
      </c>
      <c r="AP15" s="167" t="s">
        <v>170</v>
      </c>
      <c r="AQ15" s="169" t="s">
        <v>230</v>
      </c>
      <c r="AR15" s="170" t="s">
        <v>324</v>
      </c>
      <c r="AS15" s="171" t="s">
        <v>181</v>
      </c>
      <c r="AT15" s="171" t="s">
        <v>182</v>
      </c>
      <c r="AU15" s="171" t="s">
        <v>183</v>
      </c>
      <c r="AV15" s="172" t="s">
        <v>184</v>
      </c>
    </row>
    <row r="16" spans="1:58" s="173" customFormat="1" ht="13.5" customHeight="1" x14ac:dyDescent="0.2">
      <c r="A16" s="211"/>
      <c r="B16" s="212"/>
      <c r="C16" s="212"/>
      <c r="D16" s="212"/>
      <c r="E16" s="212"/>
      <c r="F16" s="212"/>
      <c r="G16" s="212"/>
      <c r="H16" s="212"/>
      <c r="I16" s="212"/>
      <c r="J16" s="212"/>
      <c r="K16" s="212"/>
      <c r="L16" s="212"/>
      <c r="M16" s="212"/>
      <c r="N16" s="212"/>
      <c r="O16" s="165"/>
      <c r="P16" s="166"/>
      <c r="Q16" s="213"/>
      <c r="R16" s="213"/>
      <c r="S16" s="214"/>
      <c r="T16" s="215"/>
      <c r="U16" s="214"/>
      <c r="V16" s="215"/>
      <c r="W16" s="213"/>
      <c r="X16" s="213"/>
      <c r="Y16" s="210"/>
      <c r="Z16" s="210"/>
      <c r="AA16" s="162"/>
      <c r="AB16" s="162"/>
      <c r="AC16" s="162"/>
      <c r="AD16" s="162"/>
      <c r="AE16" s="162"/>
      <c r="AF16" s="162"/>
      <c r="AG16" s="162"/>
      <c r="AH16" s="257"/>
      <c r="AI16" s="257"/>
      <c r="AJ16" s="258"/>
      <c r="AK16" s="216"/>
      <c r="AL16" s="217"/>
      <c r="AM16" s="218"/>
      <c r="AN16" s="217"/>
      <c r="AO16" s="213"/>
      <c r="AP16" s="213"/>
      <c r="AQ16" s="219"/>
      <c r="AR16" s="220"/>
      <c r="AS16" s="221"/>
      <c r="AT16" s="221"/>
      <c r="AU16" s="221"/>
      <c r="AV16" s="222"/>
    </row>
    <row r="17" spans="1:48" s="148" customFormat="1" ht="39" customHeight="1" x14ac:dyDescent="0.2">
      <c r="A17" s="333"/>
      <c r="B17" s="316"/>
      <c r="C17" s="316"/>
      <c r="D17" s="316"/>
      <c r="E17" s="316"/>
      <c r="F17" s="330"/>
      <c r="G17" s="330"/>
      <c r="H17" s="316"/>
      <c r="I17" s="316"/>
      <c r="J17" s="330"/>
      <c r="K17" s="327"/>
      <c r="L17" s="327"/>
      <c r="M17" s="328"/>
      <c r="N17" s="329"/>
      <c r="O17" s="332"/>
      <c r="P17" s="338" t="e">
        <f>VLOOKUP(O17,Datos!$L$25:$M$29,2,0)</f>
        <v>#N/A</v>
      </c>
      <c r="Q17" s="339"/>
      <c r="R17" s="325" t="e">
        <f>VLOOKUP(Q17,Datos!$E$25:$F$29,2,0)</f>
        <v>#N/A</v>
      </c>
      <c r="S17" s="326" t="e">
        <f>VLOOKUP(Q17,Datos!$G$25:$I$29,3,0)</f>
        <v>#N/A</v>
      </c>
      <c r="T17" s="326" t="e">
        <f>IF(E17="Corrupción",(IF(S17=1,"Rara Vez",IF(S17=2,"Improbable",IF(S17=3,"Posible",IF(S17=4,"Probable",IF(S17=5,"Seguro","Revisar")))))),IF(S17=1,"Muy Baja",IF(S17=2,"Baja",IF(S17=3,"Media",IF(S17=4,"Alta","Muy Alta")))))</f>
        <v>#N/A</v>
      </c>
      <c r="U17" s="325" t="e">
        <f>VLOOKUP(O17,Datos!$L$25:$N$29,3,0)</f>
        <v>#N/A</v>
      </c>
      <c r="V17" s="326" t="e">
        <f>IF(U17=1,"Leve",IF(U17=2,"Menor",IF(U17=3,"Moderado",IF(U17=4,"Mayor","Catastrófico"))))</f>
        <v>#N/A</v>
      </c>
      <c r="W17" s="340" t="e">
        <f>_xlfn.NUMBERVALUE(CONCATENATE(S17,U17),"##")</f>
        <v>#N/A</v>
      </c>
      <c r="X17" s="341" t="e">
        <f>VLOOKUP(W17,Datos!$I$37:$J$61,2,FALSE)</f>
        <v>#N/A</v>
      </c>
      <c r="Y17" s="240"/>
      <c r="Z17" s="241"/>
      <c r="AA17" s="242"/>
      <c r="AB17" s="243"/>
      <c r="AC17" s="175"/>
      <c r="AD17" s="175"/>
      <c r="AE17" s="175"/>
      <c r="AF17" s="175"/>
      <c r="AG17" s="174"/>
      <c r="AH17" s="259">
        <v>0.65</v>
      </c>
      <c r="AI17" s="259">
        <v>0</v>
      </c>
      <c r="AJ17" s="259">
        <v>0.65</v>
      </c>
      <c r="AK17" s="342" t="e">
        <f>IF(ROUND(S17-SUM(AM17:AM19),0)&lt;=0,1,ROUND(S17-SUM(AM17:AM19),0))</f>
        <v>#N/A</v>
      </c>
      <c r="AL17" s="342" t="e">
        <f>IF(AK17=1,"Muy Baja",IF(AK17=2,"Baja",IF(AK17=3,"Media",IF(AK17=4,"Alta","Muy Alta"))))</f>
        <v>#N/A</v>
      </c>
      <c r="AM17" s="342" t="e">
        <f>ROUND(U17-SUM(AI17:AI19),0)</f>
        <v>#N/A</v>
      </c>
      <c r="AN17" s="342" t="e">
        <f>IF(AM17=1,"Leve",IF(AM17=2,"Menor",IF(AM17=3,"Moderado",IF(AM17=4,"Mayor","Catastrófico"))))</f>
        <v>#N/A</v>
      </c>
      <c r="AO17" s="318" t="e">
        <f>_xlfn.NUMBERVALUE(CONCATENATE(AK17,AM17),"##")</f>
        <v>#N/A</v>
      </c>
      <c r="AP17" s="345" t="e">
        <f>+VLOOKUP(AO17,Datos!$I$37:$J$65,2,FALSE)</f>
        <v>#N/A</v>
      </c>
      <c r="AQ17" s="316"/>
      <c r="AR17" s="176"/>
      <c r="AS17" s="174"/>
      <c r="AT17" s="174"/>
      <c r="AU17" s="174"/>
      <c r="AV17" s="174"/>
    </row>
    <row r="18" spans="1:48" ht="39" customHeight="1" x14ac:dyDescent="0.25">
      <c r="A18" s="333"/>
      <c r="B18" s="316"/>
      <c r="C18" s="316"/>
      <c r="D18" s="316"/>
      <c r="E18" s="316"/>
      <c r="F18" s="330"/>
      <c r="G18" s="330"/>
      <c r="H18" s="316"/>
      <c r="I18" s="316"/>
      <c r="J18" s="330"/>
      <c r="K18" s="327"/>
      <c r="L18" s="327"/>
      <c r="M18" s="328"/>
      <c r="N18" s="329"/>
      <c r="O18" s="332"/>
      <c r="P18" s="338"/>
      <c r="Q18" s="339"/>
      <c r="R18" s="325"/>
      <c r="S18" s="326"/>
      <c r="T18" s="326"/>
      <c r="U18" s="325"/>
      <c r="V18" s="326"/>
      <c r="W18" s="340"/>
      <c r="X18" s="341"/>
      <c r="Y18" s="240"/>
      <c r="Z18" s="241"/>
      <c r="AA18" s="242"/>
      <c r="AB18" s="244"/>
      <c r="AC18" s="175"/>
      <c r="AD18" s="175"/>
      <c r="AE18" s="175"/>
      <c r="AF18" s="175"/>
      <c r="AG18" s="174"/>
      <c r="AH18" s="259">
        <v>0.65</v>
      </c>
      <c r="AI18" s="259">
        <v>0</v>
      </c>
      <c r="AJ18" s="259">
        <v>0.65</v>
      </c>
      <c r="AK18" s="343"/>
      <c r="AL18" s="343"/>
      <c r="AM18" s="343"/>
      <c r="AN18" s="343"/>
      <c r="AO18" s="319"/>
      <c r="AP18" s="346"/>
      <c r="AQ18" s="316"/>
      <c r="AR18" s="176"/>
      <c r="AS18" s="174"/>
      <c r="AT18" s="174"/>
      <c r="AU18" s="174"/>
      <c r="AV18" s="174"/>
    </row>
    <row r="19" spans="1:48" ht="24.75" customHeight="1" x14ac:dyDescent="0.25">
      <c r="A19" s="333"/>
      <c r="B19" s="316"/>
      <c r="C19" s="316"/>
      <c r="D19" s="316"/>
      <c r="E19" s="316"/>
      <c r="F19" s="330"/>
      <c r="G19" s="330"/>
      <c r="H19" s="316"/>
      <c r="I19" s="316"/>
      <c r="J19" s="330"/>
      <c r="K19" s="327"/>
      <c r="L19" s="327"/>
      <c r="M19" s="328"/>
      <c r="N19" s="329"/>
      <c r="O19" s="332"/>
      <c r="P19" s="338"/>
      <c r="Q19" s="339"/>
      <c r="R19" s="325"/>
      <c r="S19" s="326"/>
      <c r="T19" s="326"/>
      <c r="U19" s="325"/>
      <c r="V19" s="326"/>
      <c r="W19" s="340"/>
      <c r="X19" s="341"/>
      <c r="Y19" s="240"/>
      <c r="Z19" s="245"/>
      <c r="AA19" s="246"/>
      <c r="AB19" s="247"/>
      <c r="AC19" s="175"/>
      <c r="AD19" s="175"/>
      <c r="AE19" s="175"/>
      <c r="AF19" s="175"/>
      <c r="AG19" s="174"/>
      <c r="AH19" s="259">
        <v>0.65</v>
      </c>
      <c r="AI19" s="259">
        <v>0</v>
      </c>
      <c r="AJ19" s="259">
        <v>0.65</v>
      </c>
      <c r="AK19" s="344"/>
      <c r="AL19" s="344"/>
      <c r="AM19" s="344"/>
      <c r="AN19" s="344"/>
      <c r="AO19" s="320"/>
      <c r="AP19" s="347"/>
      <c r="AQ19" s="316"/>
      <c r="AR19" s="178"/>
      <c r="AS19" s="178"/>
      <c r="AT19" s="178"/>
      <c r="AU19" s="178"/>
      <c r="AV19" s="178"/>
    </row>
    <row r="20" spans="1:48" s="148" customFormat="1" ht="39" customHeight="1" x14ac:dyDescent="0.2">
      <c r="A20" s="333"/>
      <c r="B20" s="316"/>
      <c r="C20" s="316"/>
      <c r="D20" s="316"/>
      <c r="E20" s="316"/>
      <c r="F20" s="330"/>
      <c r="G20" s="330"/>
      <c r="H20" s="316"/>
      <c r="I20" s="316"/>
      <c r="J20" s="330"/>
      <c r="K20" s="327"/>
      <c r="L20" s="327"/>
      <c r="M20" s="328"/>
      <c r="N20" s="329"/>
      <c r="O20" s="332"/>
      <c r="P20" s="338" t="e">
        <f>VLOOKUP(O20,Datos!$L$25:$M$29,2,0)</f>
        <v>#N/A</v>
      </c>
      <c r="Q20" s="339"/>
      <c r="R20" s="325" t="e">
        <f>VLOOKUP(Q20,Datos!$E$25:$F$29,2,0)</f>
        <v>#N/A</v>
      </c>
      <c r="S20" s="326" t="e">
        <f>VLOOKUP(Q20,Datos!$G$25:$I$29,3,0)</f>
        <v>#N/A</v>
      </c>
      <c r="T20" s="326" t="e">
        <f>IF(E20="Corrupción",(IF(S20=1,"Rara Vez",IF(S20=2,"Improbable",IF(S20=3,"Posible",IF(S20=4,"Probable",IF(S20=5,"Seguro","Revisar")))))),IF(S20=1,"Muy Baja",IF(S20=2,"Baja",IF(S20=3,"Media",IF(S20=4,"Alta","Muy Alta")))))</f>
        <v>#N/A</v>
      </c>
      <c r="U20" s="325" t="e">
        <f>VLOOKUP(O20,Datos!$L$25:$N$29,3,0)</f>
        <v>#N/A</v>
      </c>
      <c r="V20" s="326" t="e">
        <f>IF(U20=1,"Leve",IF(U20=2,"Menor",IF(U20=3,"Moderado",IF(U20=4,"Mayor","Catastrófico"))))</f>
        <v>#N/A</v>
      </c>
      <c r="W20" s="340" t="e">
        <f>_xlfn.NUMBERVALUE(CONCATENATE(S20,U20),"##")</f>
        <v>#N/A</v>
      </c>
      <c r="X20" s="341" t="e">
        <f>VLOOKUP(W20,Datos!$I$37:$J$61,2,FALSE)</f>
        <v>#N/A</v>
      </c>
      <c r="Y20" s="240"/>
      <c r="Z20" s="241"/>
      <c r="AA20" s="242"/>
      <c r="AB20" s="243"/>
      <c r="AC20" s="175"/>
      <c r="AD20" s="175"/>
      <c r="AE20" s="175"/>
      <c r="AF20" s="175"/>
      <c r="AG20" s="174"/>
      <c r="AH20" s="174"/>
      <c r="AI20" s="174"/>
      <c r="AJ20" s="174"/>
      <c r="AK20" s="342" t="e">
        <f t="shared" ref="AK20" si="0">IF(ROUND(S20-SUM(AM20:AM22),0)&lt;=0,1,ROUND(S20-SUM(AM20:AM22),0))</f>
        <v>#N/A</v>
      </c>
      <c r="AL20" s="342" t="e">
        <f t="shared" ref="AL20" si="1">IF(AK20=1,"Muy Baja",IF(AK20=2,"Baja",IF(AK20=3,"Media",IF(AK20=4,"Alta","Muy Alta"))))</f>
        <v>#N/A</v>
      </c>
      <c r="AM20" s="342" t="e">
        <f t="shared" ref="AM20" si="2">ROUND(U20-SUM(AI20:AI22),0)</f>
        <v>#N/A</v>
      </c>
      <c r="AN20" s="342" t="e">
        <f t="shared" ref="AN20" si="3">IF(AM20=1,"Leve",IF(AM20=2,"Menor",IF(AM20=3,"Moderado",IF(AM20=4,"Mayor","Catastrófico"))))</f>
        <v>#N/A</v>
      </c>
      <c r="AO20" s="318" t="e">
        <f t="shared" ref="AO20" si="4">_xlfn.NUMBERVALUE(CONCATENATE(AK20,AM20),"##")</f>
        <v>#N/A</v>
      </c>
      <c r="AP20" s="345" t="e">
        <f>+VLOOKUP(AO20,Datos!$I$37:$J$65,2,FALSE)</f>
        <v>#N/A</v>
      </c>
      <c r="AQ20" s="316"/>
      <c r="AR20" s="176"/>
      <c r="AS20" s="174"/>
      <c r="AT20" s="174"/>
      <c r="AU20" s="174"/>
      <c r="AV20" s="174"/>
    </row>
    <row r="21" spans="1:48" ht="39" customHeight="1" x14ac:dyDescent="0.25">
      <c r="A21" s="333"/>
      <c r="B21" s="316"/>
      <c r="C21" s="316"/>
      <c r="D21" s="316"/>
      <c r="E21" s="316"/>
      <c r="F21" s="330"/>
      <c r="G21" s="330"/>
      <c r="H21" s="316"/>
      <c r="I21" s="316"/>
      <c r="J21" s="330"/>
      <c r="K21" s="327"/>
      <c r="L21" s="327"/>
      <c r="M21" s="328"/>
      <c r="N21" s="329"/>
      <c r="O21" s="332"/>
      <c r="P21" s="338"/>
      <c r="Q21" s="339"/>
      <c r="R21" s="325"/>
      <c r="S21" s="326"/>
      <c r="T21" s="326"/>
      <c r="U21" s="325"/>
      <c r="V21" s="326"/>
      <c r="W21" s="340"/>
      <c r="X21" s="341"/>
      <c r="Y21" s="240"/>
      <c r="Z21" s="241"/>
      <c r="AA21" s="242"/>
      <c r="AB21" s="244"/>
      <c r="AC21" s="175"/>
      <c r="AD21" s="175"/>
      <c r="AE21" s="175"/>
      <c r="AF21" s="175"/>
      <c r="AG21" s="174"/>
      <c r="AH21" s="174"/>
      <c r="AI21" s="174"/>
      <c r="AJ21" s="174"/>
      <c r="AK21" s="343"/>
      <c r="AL21" s="343"/>
      <c r="AM21" s="343"/>
      <c r="AN21" s="343"/>
      <c r="AO21" s="319"/>
      <c r="AP21" s="346"/>
      <c r="AQ21" s="316"/>
      <c r="AR21" s="176"/>
      <c r="AS21" s="174"/>
      <c r="AT21" s="174"/>
      <c r="AU21" s="174"/>
      <c r="AV21" s="174"/>
    </row>
    <row r="22" spans="1:48" ht="24.75" customHeight="1" x14ac:dyDescent="0.25">
      <c r="A22" s="333"/>
      <c r="B22" s="316"/>
      <c r="C22" s="316"/>
      <c r="D22" s="316"/>
      <c r="E22" s="316"/>
      <c r="F22" s="330"/>
      <c r="G22" s="330"/>
      <c r="H22" s="316"/>
      <c r="I22" s="316"/>
      <c r="J22" s="330"/>
      <c r="K22" s="327"/>
      <c r="L22" s="327"/>
      <c r="M22" s="328"/>
      <c r="N22" s="329"/>
      <c r="O22" s="332"/>
      <c r="P22" s="338"/>
      <c r="Q22" s="339"/>
      <c r="R22" s="325"/>
      <c r="S22" s="326"/>
      <c r="T22" s="326"/>
      <c r="U22" s="325"/>
      <c r="V22" s="326"/>
      <c r="W22" s="340"/>
      <c r="X22" s="341"/>
      <c r="Y22" s="240"/>
      <c r="Z22" s="245"/>
      <c r="AA22" s="246"/>
      <c r="AB22" s="247"/>
      <c r="AC22" s="175"/>
      <c r="AD22" s="175"/>
      <c r="AE22" s="175"/>
      <c r="AF22" s="175"/>
      <c r="AG22" s="174"/>
      <c r="AH22" s="174"/>
      <c r="AI22" s="174"/>
      <c r="AJ22" s="174"/>
      <c r="AK22" s="344"/>
      <c r="AL22" s="344"/>
      <c r="AM22" s="344"/>
      <c r="AN22" s="344"/>
      <c r="AO22" s="320"/>
      <c r="AP22" s="347"/>
      <c r="AQ22" s="316"/>
      <c r="AR22" s="178"/>
      <c r="AS22" s="178"/>
      <c r="AT22" s="178"/>
      <c r="AU22" s="178"/>
      <c r="AV22" s="178"/>
    </row>
    <row r="23" spans="1:48" s="148" customFormat="1" ht="39" customHeight="1" x14ac:dyDescent="0.2">
      <c r="A23" s="333"/>
      <c r="B23" s="316"/>
      <c r="C23" s="316"/>
      <c r="D23" s="316"/>
      <c r="E23" s="316"/>
      <c r="F23" s="330"/>
      <c r="G23" s="330"/>
      <c r="H23" s="316"/>
      <c r="I23" s="316"/>
      <c r="J23" s="330"/>
      <c r="K23" s="327"/>
      <c r="L23" s="327"/>
      <c r="M23" s="328"/>
      <c r="N23" s="329"/>
      <c r="O23" s="332"/>
      <c r="P23" s="338" t="e">
        <f>VLOOKUP(O23,Datos!$L$25:$M$29,2,0)</f>
        <v>#N/A</v>
      </c>
      <c r="Q23" s="339"/>
      <c r="R23" s="325" t="e">
        <f>VLOOKUP(Q23,Datos!$E$25:$F$29,2,0)</f>
        <v>#N/A</v>
      </c>
      <c r="S23" s="326" t="e">
        <f>VLOOKUP(Q23,Datos!$G$25:$I$29,3,0)</f>
        <v>#N/A</v>
      </c>
      <c r="T23" s="326" t="e">
        <f>IF(E23="Corrupción",(IF(S23=1,"Rara Vez",IF(S23=2,"Improbable",IF(S23=3,"Posible",IF(S23=4,"Probable",IF(S23=5,"Seguro","Revisar")))))),IF(S23=1,"Muy Baja",IF(S23=2,"Baja",IF(S23=3,"Media",IF(S23=4,"Alta","Muy Alta")))))</f>
        <v>#N/A</v>
      </c>
      <c r="U23" s="325" t="e">
        <f>VLOOKUP(O23,Datos!$L$25:$N$29,3,0)</f>
        <v>#N/A</v>
      </c>
      <c r="V23" s="326" t="e">
        <f>IF(U23=1,"Leve",IF(U23=2,"Menor",IF(U23=3,"Moderado",IF(U23=4,"Mayor","Catastrófico"))))</f>
        <v>#N/A</v>
      </c>
      <c r="W23" s="340" t="e">
        <f>_xlfn.NUMBERVALUE(CONCATENATE(S23,U23),"##")</f>
        <v>#N/A</v>
      </c>
      <c r="X23" s="341" t="e">
        <f>VLOOKUP(W23,Datos!$I$37:$J$61,2,FALSE)</f>
        <v>#N/A</v>
      </c>
      <c r="Y23" s="240"/>
      <c r="Z23" s="241"/>
      <c r="AA23" s="242"/>
      <c r="AB23" s="243"/>
      <c r="AC23" s="175"/>
      <c r="AD23" s="175"/>
      <c r="AE23" s="175"/>
      <c r="AF23" s="175"/>
      <c r="AG23" s="174"/>
      <c r="AH23" s="174"/>
      <c r="AI23" s="174"/>
      <c r="AJ23" s="174"/>
      <c r="AK23" s="342" t="e">
        <f t="shared" ref="AK23" si="5">IF(ROUND(S23-SUM(AM23:AM25),0)&lt;=0,1,ROUND(S23-SUM(AM23:AM25),0))</f>
        <v>#N/A</v>
      </c>
      <c r="AL23" s="342" t="e">
        <f t="shared" ref="AL23" si="6">IF(AK23=1,"Muy Baja",IF(AK23=2,"Baja",IF(AK23=3,"Media",IF(AK23=4,"Alta","Muy Alta"))))</f>
        <v>#N/A</v>
      </c>
      <c r="AM23" s="342" t="e">
        <f t="shared" ref="AM23" si="7">ROUND(U23-SUM(AI23:AI25),0)</f>
        <v>#N/A</v>
      </c>
      <c r="AN23" s="342" t="e">
        <f t="shared" ref="AN23" si="8">IF(AM23=1,"Leve",IF(AM23=2,"Menor",IF(AM23=3,"Moderado",IF(AM23=4,"Mayor","Catastrófico"))))</f>
        <v>#N/A</v>
      </c>
      <c r="AO23" s="318" t="e">
        <f t="shared" ref="AO23" si="9">_xlfn.NUMBERVALUE(CONCATENATE(AK23,AM23),"##")</f>
        <v>#N/A</v>
      </c>
      <c r="AP23" s="345" t="e">
        <f>+VLOOKUP(AO23,Datos!$I$37:$J$65,2,FALSE)</f>
        <v>#N/A</v>
      </c>
      <c r="AQ23" s="316"/>
      <c r="AR23" s="176"/>
      <c r="AS23" s="174"/>
      <c r="AT23" s="174"/>
      <c r="AU23" s="174"/>
      <c r="AV23" s="174"/>
    </row>
    <row r="24" spans="1:48" ht="39" customHeight="1" x14ac:dyDescent="0.25">
      <c r="A24" s="333"/>
      <c r="B24" s="316"/>
      <c r="C24" s="316"/>
      <c r="D24" s="316"/>
      <c r="E24" s="316"/>
      <c r="F24" s="330"/>
      <c r="G24" s="330"/>
      <c r="H24" s="316"/>
      <c r="I24" s="316"/>
      <c r="J24" s="330"/>
      <c r="K24" s="327"/>
      <c r="L24" s="327"/>
      <c r="M24" s="328"/>
      <c r="N24" s="329"/>
      <c r="O24" s="332"/>
      <c r="P24" s="338"/>
      <c r="Q24" s="339"/>
      <c r="R24" s="325"/>
      <c r="S24" s="326"/>
      <c r="T24" s="326"/>
      <c r="U24" s="325"/>
      <c r="V24" s="326"/>
      <c r="W24" s="340"/>
      <c r="X24" s="341"/>
      <c r="Y24" s="240"/>
      <c r="Z24" s="241"/>
      <c r="AA24" s="242"/>
      <c r="AB24" s="244"/>
      <c r="AC24" s="175"/>
      <c r="AD24" s="175"/>
      <c r="AE24" s="175"/>
      <c r="AF24" s="175"/>
      <c r="AG24" s="174"/>
      <c r="AH24" s="174"/>
      <c r="AI24" s="174"/>
      <c r="AJ24" s="174"/>
      <c r="AK24" s="343"/>
      <c r="AL24" s="343"/>
      <c r="AM24" s="343"/>
      <c r="AN24" s="343"/>
      <c r="AO24" s="319"/>
      <c r="AP24" s="346"/>
      <c r="AQ24" s="316"/>
      <c r="AR24" s="176"/>
      <c r="AS24" s="174"/>
      <c r="AT24" s="174"/>
      <c r="AU24" s="174"/>
      <c r="AV24" s="174"/>
    </row>
    <row r="25" spans="1:48" ht="24.75" customHeight="1" x14ac:dyDescent="0.25">
      <c r="A25" s="333"/>
      <c r="B25" s="316"/>
      <c r="C25" s="316"/>
      <c r="D25" s="316"/>
      <c r="E25" s="316"/>
      <c r="F25" s="330"/>
      <c r="G25" s="330"/>
      <c r="H25" s="316"/>
      <c r="I25" s="316"/>
      <c r="J25" s="330"/>
      <c r="K25" s="327"/>
      <c r="L25" s="327"/>
      <c r="M25" s="328"/>
      <c r="N25" s="329"/>
      <c r="O25" s="332"/>
      <c r="P25" s="338"/>
      <c r="Q25" s="339"/>
      <c r="R25" s="325"/>
      <c r="S25" s="326"/>
      <c r="T25" s="326"/>
      <c r="U25" s="325"/>
      <c r="V25" s="326"/>
      <c r="W25" s="340"/>
      <c r="X25" s="341"/>
      <c r="Y25" s="240"/>
      <c r="Z25" s="245"/>
      <c r="AA25" s="246"/>
      <c r="AB25" s="247"/>
      <c r="AC25" s="175"/>
      <c r="AD25" s="175"/>
      <c r="AE25" s="175"/>
      <c r="AF25" s="175"/>
      <c r="AG25" s="174"/>
      <c r="AH25" s="174"/>
      <c r="AI25" s="174"/>
      <c r="AJ25" s="174"/>
      <c r="AK25" s="344"/>
      <c r="AL25" s="344"/>
      <c r="AM25" s="344"/>
      <c r="AN25" s="344"/>
      <c r="AO25" s="320"/>
      <c r="AP25" s="347"/>
      <c r="AQ25" s="316"/>
      <c r="AR25" s="178"/>
      <c r="AS25" s="178"/>
      <c r="AT25" s="178"/>
      <c r="AU25" s="178"/>
      <c r="AV25" s="178"/>
    </row>
    <row r="26" spans="1:48" ht="14.45" customHeight="1" x14ac:dyDescent="0.25"/>
    <row r="27" spans="1:48" ht="14.45" customHeight="1" x14ac:dyDescent="0.25"/>
    <row r="28" spans="1:48" ht="14.45" customHeight="1" x14ac:dyDescent="0.25"/>
    <row r="29" spans="1:48" ht="15" customHeight="1" x14ac:dyDescent="0.25"/>
    <row r="30" spans="1:48" ht="14.45" customHeight="1" x14ac:dyDescent="0.25"/>
    <row r="31" spans="1:48" ht="14.45" customHeight="1" x14ac:dyDescent="0.25"/>
    <row r="32" spans="1:48" ht="14.45" customHeight="1" x14ac:dyDescent="0.25"/>
    <row r="33" ht="15" customHeight="1" x14ac:dyDescent="0.25"/>
    <row r="34" ht="14.45" customHeight="1" x14ac:dyDescent="0.25"/>
    <row r="35" ht="14.45" customHeight="1" x14ac:dyDescent="0.25"/>
    <row r="36" ht="14.45" customHeight="1" x14ac:dyDescent="0.25"/>
    <row r="37" ht="15" customHeight="1" x14ac:dyDescent="0.25"/>
    <row r="38" ht="14.45" customHeight="1" x14ac:dyDescent="0.25"/>
    <row r="39" ht="14.45" customHeight="1" x14ac:dyDescent="0.25"/>
    <row r="40" ht="14.45" customHeight="1" x14ac:dyDescent="0.25"/>
    <row r="41" ht="15" customHeight="1" x14ac:dyDescent="0.25"/>
    <row r="42" ht="14.45" customHeight="1" x14ac:dyDescent="0.25"/>
    <row r="43" ht="14.45" customHeight="1" x14ac:dyDescent="0.25"/>
    <row r="44" ht="14.45" customHeight="1" x14ac:dyDescent="0.25"/>
    <row r="45" ht="15" customHeight="1" x14ac:dyDescent="0.25"/>
    <row r="46" ht="14.45" customHeight="1" x14ac:dyDescent="0.25"/>
    <row r="47" ht="14.45" customHeight="1" x14ac:dyDescent="0.25"/>
    <row r="48" ht="14.45" customHeight="1" x14ac:dyDescent="0.25"/>
    <row r="49" ht="15" customHeight="1" x14ac:dyDescent="0.25"/>
    <row r="50" ht="14.45" customHeight="1" x14ac:dyDescent="0.25"/>
    <row r="51" ht="14.45" customHeight="1" x14ac:dyDescent="0.25"/>
    <row r="52" ht="14.45" customHeight="1" x14ac:dyDescent="0.25"/>
    <row r="53" ht="15" customHeight="1" x14ac:dyDescent="0.25"/>
    <row r="54" ht="14.45" customHeight="1" x14ac:dyDescent="0.25"/>
    <row r="55" ht="14.45" customHeight="1" x14ac:dyDescent="0.25"/>
    <row r="56" ht="14.45" customHeight="1" x14ac:dyDescent="0.25"/>
    <row r="57" ht="15" customHeight="1" x14ac:dyDescent="0.25"/>
    <row r="58" ht="14.45" customHeight="1" x14ac:dyDescent="0.25"/>
    <row r="59" ht="14.45" customHeight="1" x14ac:dyDescent="0.25"/>
    <row r="60" ht="14.45" customHeight="1" x14ac:dyDescent="0.25"/>
    <row r="61" ht="15" customHeight="1" x14ac:dyDescent="0.25"/>
    <row r="62" ht="14.45" customHeight="1" x14ac:dyDescent="0.25"/>
    <row r="63" ht="14.45" customHeight="1" x14ac:dyDescent="0.25"/>
    <row r="64" ht="14.45" customHeight="1" x14ac:dyDescent="0.25"/>
    <row r="65" ht="15" customHeight="1" x14ac:dyDescent="0.25"/>
    <row r="66" ht="14.45" customHeight="1" x14ac:dyDescent="0.25"/>
    <row r="67" ht="14.45" customHeight="1" x14ac:dyDescent="0.25"/>
    <row r="68" ht="14.45" customHeight="1" x14ac:dyDescent="0.25"/>
    <row r="69" ht="15" customHeight="1" x14ac:dyDescent="0.25"/>
    <row r="70" ht="14.45" customHeight="1" x14ac:dyDescent="0.25"/>
    <row r="71" ht="14.45" customHeight="1" x14ac:dyDescent="0.25"/>
    <row r="72" ht="14.45" customHeight="1" x14ac:dyDescent="0.25"/>
    <row r="73" ht="15" customHeight="1" x14ac:dyDescent="0.25"/>
    <row r="74" ht="14.45" customHeight="1" x14ac:dyDescent="0.25"/>
    <row r="75" ht="14.45" customHeight="1" x14ac:dyDescent="0.25"/>
    <row r="76" ht="14.45" customHeight="1" x14ac:dyDescent="0.25"/>
    <row r="77" ht="15" customHeight="1" x14ac:dyDescent="0.25"/>
    <row r="78" ht="14.45" customHeight="1" x14ac:dyDescent="0.25"/>
    <row r="79" ht="14.45" customHeight="1" x14ac:dyDescent="0.25"/>
    <row r="80" ht="14.45" customHeight="1" x14ac:dyDescent="0.25"/>
    <row r="81" ht="15" customHeight="1" x14ac:dyDescent="0.25"/>
    <row r="82" ht="14.45" customHeight="1" x14ac:dyDescent="0.25"/>
    <row r="83" ht="14.45" customHeight="1" x14ac:dyDescent="0.25"/>
    <row r="84" ht="14.45" customHeight="1" x14ac:dyDescent="0.25"/>
    <row r="85" ht="15" customHeight="1" x14ac:dyDescent="0.25"/>
    <row r="86" ht="14.45" customHeight="1" x14ac:dyDescent="0.25"/>
    <row r="87" ht="14.45" customHeight="1" x14ac:dyDescent="0.25"/>
    <row r="88" ht="14.45" customHeight="1" x14ac:dyDescent="0.25"/>
    <row r="89" ht="15" customHeight="1" x14ac:dyDescent="0.25"/>
    <row r="90" ht="14.45" customHeight="1" x14ac:dyDescent="0.25"/>
    <row r="91" ht="14.45" customHeight="1" x14ac:dyDescent="0.25"/>
    <row r="92" ht="14.45" customHeight="1" x14ac:dyDescent="0.25"/>
    <row r="93" ht="15" customHeight="1" x14ac:dyDescent="0.25"/>
    <row r="94" ht="14.45" customHeight="1" x14ac:dyDescent="0.25"/>
    <row r="95" ht="14.45" customHeight="1" x14ac:dyDescent="0.25"/>
    <row r="96" ht="14.45" customHeight="1" x14ac:dyDescent="0.25"/>
    <row r="97" spans="7:12" ht="15" customHeight="1" x14ac:dyDescent="0.25"/>
    <row r="98" spans="7:12" ht="14.45" customHeight="1" x14ac:dyDescent="0.25"/>
    <row r="99" spans="7:12" ht="14.45" customHeight="1" x14ac:dyDescent="0.25"/>
    <row r="100" spans="7:12" ht="14.45" customHeight="1" x14ac:dyDescent="0.25"/>
    <row r="101" spans="7:12" ht="15" customHeight="1" x14ac:dyDescent="0.25"/>
    <row r="102" spans="7:12" x14ac:dyDescent="0.25"/>
    <row r="103" spans="7:12" x14ac:dyDescent="0.25">
      <c r="J103" s="329"/>
      <c r="K103" s="329"/>
      <c r="L103" s="329"/>
    </row>
    <row r="104" spans="7:12" x14ac:dyDescent="0.25">
      <c r="G104" s="385"/>
      <c r="H104" s="387"/>
      <c r="I104" s="385"/>
      <c r="J104" s="329"/>
      <c r="K104" s="329"/>
      <c r="L104" s="329"/>
    </row>
    <row r="105" spans="7:12" x14ac:dyDescent="0.25">
      <c r="G105" s="386"/>
      <c r="H105" s="386"/>
      <c r="I105" s="386"/>
    </row>
    <row r="106" spans="7:12" x14ac:dyDescent="0.25">
      <c r="G106" s="386"/>
      <c r="H106" s="386"/>
      <c r="I106" s="386"/>
    </row>
    <row r="107" spans="7:12" x14ac:dyDescent="0.25"/>
    <row r="108" spans="7:12" x14ac:dyDescent="0.25"/>
    <row r="109" spans="7:12" x14ac:dyDescent="0.25"/>
    <row r="110" spans="7:12" x14ac:dyDescent="0.25"/>
    <row r="111" spans="7:12" x14ac:dyDescent="0.25"/>
    <row r="112" spans="7:12" x14ac:dyDescent="0.25"/>
    <row r="113" x14ac:dyDescent="0.25"/>
  </sheetData>
  <sheetProtection algorithmName="SHA-512" hashValue="QDohG0nk7x/gMVyBUTmhfSAxRRfBAD8dXZp5ZjA1an9MDa9PjzElAx31FWWWSjFztGnyCy+qMfHadYd1vrNxfA==" saltValue="z1ypUqkNjuinr+UE6zBSDg==" spinCount="100000" sheet="1" formatCells="0" formatColumns="0" formatRows="0"/>
  <mergeCells count="121">
    <mergeCell ref="G104:G106"/>
    <mergeCell ref="H104:H106"/>
    <mergeCell ref="I104:I106"/>
    <mergeCell ref="I17:I19"/>
    <mergeCell ref="H17:H19"/>
    <mergeCell ref="N17:N19"/>
    <mergeCell ref="O17:O19"/>
    <mergeCell ref="P17:P19"/>
    <mergeCell ref="Q17:Q19"/>
    <mergeCell ref="J103:J104"/>
    <mergeCell ref="K103:K104"/>
    <mergeCell ref="L103:L104"/>
    <mergeCell ref="N23:N25"/>
    <mergeCell ref="O23:O25"/>
    <mergeCell ref="P23:P25"/>
    <mergeCell ref="Q23:Q25"/>
    <mergeCell ref="AR13:AV14"/>
    <mergeCell ref="O14:P14"/>
    <mergeCell ref="A13:P13"/>
    <mergeCell ref="Q13:X13"/>
    <mergeCell ref="Y13:AG14"/>
    <mergeCell ref="AK13:AQ14"/>
    <mergeCell ref="AM17:AM19"/>
    <mergeCell ref="AN17:AN19"/>
    <mergeCell ref="T17:T19"/>
    <mergeCell ref="U17:U19"/>
    <mergeCell ref="V17:V19"/>
    <mergeCell ref="W17:W19"/>
    <mergeCell ref="AK17:AK19"/>
    <mergeCell ref="X17:X19"/>
    <mergeCell ref="C17:C19"/>
    <mergeCell ref="D17:D19"/>
    <mergeCell ref="E17:E19"/>
    <mergeCell ref="F17:F19"/>
    <mergeCell ref="G17:G19"/>
    <mergeCell ref="O15:P15"/>
    <mergeCell ref="S15:T15"/>
    <mergeCell ref="U15:V15"/>
    <mergeCell ref="AK15:AL15"/>
    <mergeCell ref="AP17:AP19"/>
    <mergeCell ref="AQ17:AQ19"/>
    <mergeCell ref="R17:R19"/>
    <mergeCell ref="S17:S19"/>
    <mergeCell ref="AO17:AO19"/>
    <mergeCell ref="B5:J5"/>
    <mergeCell ref="C6:J6"/>
    <mergeCell ref="C7:J7"/>
    <mergeCell ref="C8:D8"/>
    <mergeCell ref="E8:F8"/>
    <mergeCell ref="G8:J8"/>
    <mergeCell ref="C9:D9"/>
    <mergeCell ref="E9:F9"/>
    <mergeCell ref="G9:J9"/>
    <mergeCell ref="AM15:AN15"/>
    <mergeCell ref="AL17:AL19"/>
    <mergeCell ref="B11:L11"/>
    <mergeCell ref="A17:A19"/>
    <mergeCell ref="B17:B19"/>
    <mergeCell ref="A20:A22"/>
    <mergeCell ref="B20:B22"/>
    <mergeCell ref="C20:C22"/>
    <mergeCell ref="Q15:R15"/>
    <mergeCell ref="J17:J19"/>
    <mergeCell ref="K17:K19"/>
    <mergeCell ref="L17:L19"/>
    <mergeCell ref="M17:M19"/>
    <mergeCell ref="I20:I22"/>
    <mergeCell ref="J20:J22"/>
    <mergeCell ref="K20:K22"/>
    <mergeCell ref="L20:L22"/>
    <mergeCell ref="M20:M22"/>
    <mergeCell ref="D20:D22"/>
    <mergeCell ref="E20:E22"/>
    <mergeCell ref="F20:F22"/>
    <mergeCell ref="G20:G22"/>
    <mergeCell ref="H20:H22"/>
    <mergeCell ref="AM20:AM22"/>
    <mergeCell ref="AN20:AN22"/>
    <mergeCell ref="S20:S22"/>
    <mergeCell ref="T20:T22"/>
    <mergeCell ref="U20:U22"/>
    <mergeCell ref="V20:V22"/>
    <mergeCell ref="W20:W22"/>
    <mergeCell ref="N20:N22"/>
    <mergeCell ref="O20:O22"/>
    <mergeCell ref="P20:P22"/>
    <mergeCell ref="Q20:Q22"/>
    <mergeCell ref="R20:R22"/>
    <mergeCell ref="R23:R25"/>
    <mergeCell ref="AO20:AO22"/>
    <mergeCell ref="AP20:AP22"/>
    <mergeCell ref="AQ20:AQ22"/>
    <mergeCell ref="A23:A25"/>
    <mergeCell ref="B23:B25"/>
    <mergeCell ref="C23:C25"/>
    <mergeCell ref="D23:D25"/>
    <mergeCell ref="E23:E25"/>
    <mergeCell ref="F23:F25"/>
    <mergeCell ref="G23:G25"/>
    <mergeCell ref="H23:H25"/>
    <mergeCell ref="I23:I25"/>
    <mergeCell ref="J23:J25"/>
    <mergeCell ref="K23:K25"/>
    <mergeCell ref="L23:L25"/>
    <mergeCell ref="M23:M25"/>
    <mergeCell ref="X20:X22"/>
    <mergeCell ref="AK20:AK22"/>
    <mergeCell ref="AL20:AL22"/>
    <mergeCell ref="AO23:AO25"/>
    <mergeCell ref="AP23:AP25"/>
    <mergeCell ref="AQ23:AQ25"/>
    <mergeCell ref="X23:X25"/>
    <mergeCell ref="AK23:AK25"/>
    <mergeCell ref="AL23:AL25"/>
    <mergeCell ref="AM23:AM25"/>
    <mergeCell ref="AN23:AN25"/>
    <mergeCell ref="S23:S25"/>
    <mergeCell ref="T23:T25"/>
    <mergeCell ref="U23:U25"/>
    <mergeCell ref="V23:V25"/>
    <mergeCell ref="W23:W25"/>
  </mergeCells>
  <conditionalFormatting sqref="T17 T20 T23">
    <cfRule type="cellIs" dxfId="61" priority="186" operator="equal">
      <formula>"Muy Baja"</formula>
    </cfRule>
    <cfRule type="cellIs" dxfId="60" priority="185" operator="equal">
      <formula>"Baja"</formula>
    </cfRule>
    <cfRule type="cellIs" dxfId="59" priority="184" operator="equal">
      <formula>"Media"</formula>
    </cfRule>
    <cfRule type="cellIs" dxfId="58" priority="180" operator="equal">
      <formula>"Improbable"</formula>
    </cfRule>
    <cfRule type="cellIs" dxfId="57" priority="183" operator="equal">
      <formula>"Alta"</formula>
    </cfRule>
    <cfRule type="cellIs" dxfId="56" priority="182" operator="equal">
      <formula>"Muy Alta"</formula>
    </cfRule>
    <cfRule type="cellIs" dxfId="55" priority="181" operator="equal">
      <formula>"Rara Vez"</formula>
    </cfRule>
    <cfRule type="cellIs" dxfId="54" priority="179" operator="equal">
      <formula>"Posible"</formula>
    </cfRule>
    <cfRule type="cellIs" dxfId="53" priority="178" operator="equal">
      <formula>"Probable"</formula>
    </cfRule>
    <cfRule type="cellIs" dxfId="52" priority="177" operator="equal">
      <formula>"Seguro"</formula>
    </cfRule>
  </conditionalFormatting>
  <conditionalFormatting sqref="V17 V20 V23">
    <cfRule type="cellIs" dxfId="51" priority="225" operator="equal">
      <formula>"Catastrófico"</formula>
    </cfRule>
    <cfRule type="cellIs" dxfId="50" priority="226" operator="equal">
      <formula>"Mayor"</formula>
    </cfRule>
    <cfRule type="cellIs" dxfId="49" priority="229" operator="equal">
      <formula>"Leve"</formula>
    </cfRule>
    <cfRule type="cellIs" dxfId="48" priority="228" operator="equal">
      <formula>"Menor"</formula>
    </cfRule>
    <cfRule type="cellIs" dxfId="47" priority="227" operator="equal">
      <formula>"Moderado"</formula>
    </cfRule>
  </conditionalFormatting>
  <conditionalFormatting sqref="X17">
    <cfRule type="containsText" dxfId="46" priority="233" operator="containsText" text="EXTREMO">
      <formula>NOT(ISERROR(SEARCH("EXTREMO",X17)))</formula>
    </cfRule>
    <cfRule type="containsText" dxfId="45" priority="232" operator="containsText" text="ALTO">
      <formula>NOT(ISERROR(SEARCH("ALTO",X17)))</formula>
    </cfRule>
    <cfRule type="containsText" dxfId="44" priority="231" operator="containsText" text="MODERADO">
      <formula>NOT(ISERROR(SEARCH("MODERADO",X17)))</formula>
    </cfRule>
    <cfRule type="containsText" dxfId="43" priority="230" operator="containsText" text="BAJO">
      <formula>NOT(ISERROR(SEARCH("BAJO",X17)))</formula>
    </cfRule>
  </conditionalFormatting>
  <conditionalFormatting sqref="X20">
    <cfRule type="containsText" dxfId="42" priority="40" operator="containsText" text="BAJO">
      <formula>NOT(ISERROR(SEARCH("BAJO",X20)))</formula>
    </cfRule>
    <cfRule type="containsText" dxfId="41" priority="41" operator="containsText" text="MODERADO">
      <formula>NOT(ISERROR(SEARCH("MODERADO",X20)))</formula>
    </cfRule>
    <cfRule type="containsText" dxfId="40" priority="42" operator="containsText" text="ALTO">
      <formula>NOT(ISERROR(SEARCH("ALTO",X20)))</formula>
    </cfRule>
    <cfRule type="containsText" dxfId="39" priority="43" operator="containsText" text="EXTREMO">
      <formula>NOT(ISERROR(SEARCH("EXTREMO",X20)))</formula>
    </cfRule>
  </conditionalFormatting>
  <conditionalFormatting sqref="X23">
    <cfRule type="containsText" dxfId="38" priority="28" operator="containsText" text="BAJO">
      <formula>NOT(ISERROR(SEARCH("BAJO",X23)))</formula>
    </cfRule>
    <cfRule type="containsText" dxfId="37" priority="30" operator="containsText" text="ALTO">
      <formula>NOT(ISERROR(SEARCH("ALTO",X23)))</formula>
    </cfRule>
    <cfRule type="containsText" dxfId="36" priority="31" operator="containsText" text="EXTREMO">
      <formula>NOT(ISERROR(SEARCH("EXTREMO",X23)))</formula>
    </cfRule>
    <cfRule type="containsText" dxfId="35" priority="29" operator="containsText" text="MODERADO">
      <formula>NOT(ISERROR(SEARCH("MODERADO",X23)))</formula>
    </cfRule>
  </conditionalFormatting>
  <conditionalFormatting sqref="AL17:AL25">
    <cfRule type="cellIs" dxfId="34" priority="2" operator="equal">
      <formula>"Probable"</formula>
    </cfRule>
    <cfRule type="cellIs" dxfId="33" priority="3" operator="equal">
      <formula>"Posible"</formula>
    </cfRule>
    <cfRule type="cellIs" dxfId="32" priority="4" operator="equal">
      <formula>"Improbable"</formula>
    </cfRule>
    <cfRule type="cellIs" dxfId="31" priority="5" operator="equal">
      <formula>"Rara Vez"</formula>
    </cfRule>
    <cfRule type="cellIs" dxfId="30" priority="6" operator="equal">
      <formula>"Muy Alta"</formula>
    </cfRule>
    <cfRule type="cellIs" dxfId="29" priority="7" operator="equal">
      <formula>"Alta"</formula>
    </cfRule>
    <cfRule type="cellIs" dxfId="28" priority="9" operator="equal">
      <formula>"Baja"</formula>
    </cfRule>
    <cfRule type="cellIs" dxfId="27" priority="10" operator="equal">
      <formula>"Muy Baja"</formula>
    </cfRule>
    <cfRule type="cellIs" dxfId="26" priority="8" operator="equal">
      <formula>"Media"</formula>
    </cfRule>
    <cfRule type="cellIs" dxfId="25" priority="1" operator="equal">
      <formula>"Seguro"</formula>
    </cfRule>
  </conditionalFormatting>
  <conditionalFormatting sqref="AN17:AN25">
    <cfRule type="cellIs" dxfId="24" priority="19" operator="equal">
      <formula>"Leve"</formula>
    </cfRule>
    <cfRule type="cellIs" dxfId="23" priority="18" operator="equal">
      <formula>"Menor"</formula>
    </cfRule>
    <cfRule type="cellIs" dxfId="22" priority="17" operator="equal">
      <formula>"Moderado"</formula>
    </cfRule>
    <cfRule type="cellIs" dxfId="21" priority="16" operator="equal">
      <formula>"Mayor"</formula>
    </cfRule>
    <cfRule type="cellIs" dxfId="20" priority="15" operator="equal">
      <formula>"Catastrófico"</formula>
    </cfRule>
  </conditionalFormatting>
  <conditionalFormatting sqref="AP17">
    <cfRule type="containsText" dxfId="19" priority="212" operator="containsText" text="BAJO">
      <formula>NOT(ISERROR(SEARCH("BAJO",AP17)))</formula>
    </cfRule>
    <cfRule type="containsText" dxfId="18" priority="213" operator="containsText" text="MODERADO">
      <formula>NOT(ISERROR(SEARCH("MODERADO",AP17)))</formula>
    </cfRule>
    <cfRule type="containsText" dxfId="17" priority="215" operator="containsText" text="EXTREMO">
      <formula>NOT(ISERROR(SEARCH("EXTREMO",AP17)))</formula>
    </cfRule>
    <cfRule type="containsText" dxfId="16" priority="214" operator="containsText" text="ALTO">
      <formula>NOT(ISERROR(SEARCH("ALTO",AP17)))</formula>
    </cfRule>
  </conditionalFormatting>
  <conditionalFormatting sqref="AP20 AP23">
    <cfRule type="containsText" dxfId="15" priority="11" operator="containsText" text="BAJO">
      <formula>NOT(ISERROR(SEARCH("BAJO",AP20)))</formula>
    </cfRule>
    <cfRule type="containsText" dxfId="14" priority="12" operator="containsText" text="MODERADO">
      <formula>NOT(ISERROR(SEARCH("MODERADO",AP20)))</formula>
    </cfRule>
    <cfRule type="containsText" dxfId="13" priority="13" operator="containsText" text="ALTO">
      <formula>NOT(ISERROR(SEARCH("ALTO",AP20)))</formula>
    </cfRule>
    <cfRule type="containsText" dxfId="12" priority="14" operator="containsText" text="EXTREMO">
      <formula>NOT(ISERROR(SEARCH("EXTREMO",AP20)))</formula>
    </cfRule>
  </conditionalFormatting>
  <conditionalFormatting sqref="AQ17">
    <cfRule type="containsText" dxfId="11" priority="216" operator="containsText" text="RIESGO BAJO">
      <formula>NOT(ISERROR(SEARCH("RIESGO BAJO",AQ17)))</formula>
    </cfRule>
    <cfRule type="containsText" dxfId="10" priority="217" operator="containsText" text="RIESGO MODERADO">
      <formula>NOT(ISERROR(SEARCH("RIESGO MODERADO",AQ17)))</formula>
    </cfRule>
    <cfRule type="containsText" dxfId="9" priority="218" operator="containsText" text="RIESGO ALTO">
      <formula>NOT(ISERROR(SEARCH("RIESGO ALTO",AQ17)))</formula>
    </cfRule>
    <cfRule type="containsText" dxfId="8" priority="219" operator="containsText" text="RIESGO EXTREMO">
      <formula>NOT(ISERROR(SEARCH("RIESGO EXTREMO",AQ17)))</formula>
    </cfRule>
  </conditionalFormatting>
  <conditionalFormatting sqref="AQ20">
    <cfRule type="containsText" dxfId="7" priority="39" operator="containsText" text="RIESGO EXTREMO">
      <formula>NOT(ISERROR(SEARCH("RIESGO EXTREMO",AQ20)))</formula>
    </cfRule>
    <cfRule type="containsText" dxfId="6" priority="38" operator="containsText" text="RIESGO ALTO">
      <formula>NOT(ISERROR(SEARCH("RIESGO ALTO",AQ20)))</formula>
    </cfRule>
    <cfRule type="containsText" dxfId="5" priority="37" operator="containsText" text="RIESGO MODERADO">
      <formula>NOT(ISERROR(SEARCH("RIESGO MODERADO",AQ20)))</formula>
    </cfRule>
    <cfRule type="containsText" dxfId="4" priority="36" operator="containsText" text="RIESGO BAJO">
      <formula>NOT(ISERROR(SEARCH("RIESGO BAJO",AQ20)))</formula>
    </cfRule>
  </conditionalFormatting>
  <conditionalFormatting sqref="AQ23">
    <cfRule type="containsText" dxfId="3" priority="26" operator="containsText" text="RIESGO ALTO">
      <formula>NOT(ISERROR(SEARCH("RIESGO ALTO",AQ23)))</formula>
    </cfRule>
    <cfRule type="containsText" dxfId="2" priority="25" operator="containsText" text="RIESGO MODERADO">
      <formula>NOT(ISERROR(SEARCH("RIESGO MODERADO",AQ23)))</formula>
    </cfRule>
    <cfRule type="containsText" dxfId="1" priority="24" operator="containsText" text="RIESGO BAJO">
      <formula>NOT(ISERROR(SEARCH("RIESGO BAJO",AQ23)))</formula>
    </cfRule>
    <cfRule type="containsText" dxfId="0" priority="27" operator="containsText" text="RIESGO EXTREMO">
      <formula>NOT(ISERROR(SEARCH("RIESGO EXTREMO",AQ23)))</formula>
    </cfRule>
  </conditionalFormatting>
  <dataValidations count="1">
    <dataValidation type="list" allowBlank="1" showInputMessage="1" showErrorMessage="1" sqref="G17:G25" xr:uid="{2CCE9C84-4AE9-460E-9061-B3C27345A316}">
      <formula1>INDIRECT(F17)</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955BBFC8-37D1-4385-9D13-06BBA0CC1A2C}">
          <x14:formula1>
            <xm:f>Datos!$G$9:$G$13</xm:f>
          </x14:formula1>
          <xm:sqref>F17 F20 F23</xm:sqref>
        </x14:dataValidation>
        <x14:dataValidation type="list" allowBlank="1" showInputMessage="1" showErrorMessage="1" xr:uid="{1A243C03-DFFC-400E-9542-6BB05856F367}">
          <x14:formula1>
            <xm:f>Datos!$F$9:$F$15</xm:f>
          </x14:formula1>
          <xm:sqref>N17 N20 N23</xm:sqref>
        </x14:dataValidation>
        <x14:dataValidation type="list" allowBlank="1" showInputMessage="1" showErrorMessage="1" xr:uid="{3B6E2470-791C-46C2-B9E6-93947E1E05A4}">
          <x14:formula1>
            <xm:f>Datos!$G$25:$G$29</xm:f>
          </x14:formula1>
          <xm:sqref>Q17 Q20 Q23</xm:sqref>
        </x14:dataValidation>
        <x14:dataValidation type="list" allowBlank="1" showInputMessage="1" showErrorMessage="1" xr:uid="{C46F39C5-4FF2-4DFC-9189-F84E276CED7E}">
          <x14:formula1>
            <xm:f>Datos!$B$84:$B$87</xm:f>
          </x14:formula1>
          <xm:sqref>AQ17:AQ25</xm:sqref>
        </x14:dataValidation>
        <x14:dataValidation type="list" allowBlank="1" showInputMessage="1" showErrorMessage="1" xr:uid="{A5C9DB96-378F-44A4-81C1-00C7B8BFE811}">
          <x14:formula1>
            <xm:f>Datos!$G$63:$G$65</xm:f>
          </x14:formula1>
          <xm:sqref>AG17:AG25 AH20:AJ25</xm:sqref>
        </x14:dataValidation>
        <x14:dataValidation type="list" allowBlank="1" showInputMessage="1" showErrorMessage="1" xr:uid="{7261474B-CDA3-4133-8202-57720BBDE70C}">
          <x14:formula1>
            <xm:f>Datos!$F$63:$F$71</xm:f>
          </x14:formula1>
          <xm:sqref>AF17:AF25</xm:sqref>
        </x14:dataValidation>
        <x14:dataValidation type="list" allowBlank="1" showInputMessage="1" showErrorMessage="1" xr:uid="{846E3252-0A30-46AA-A99B-378A9113ED2F}">
          <x14:formula1>
            <xm:f>Datos!$D$63:$D$64</xm:f>
          </x14:formula1>
          <xm:sqref>AD17:AD25</xm:sqref>
        </x14:dataValidation>
        <x14:dataValidation type="list" allowBlank="1" showInputMessage="1" showErrorMessage="1" xr:uid="{07872405-BED2-4DFE-9FA0-1C19BCE124DA}">
          <x14:formula1>
            <xm:f>Datos!$E$63:$E$64</xm:f>
          </x14:formula1>
          <xm:sqref>AE17:AE25</xm:sqref>
        </x14:dataValidation>
        <x14:dataValidation type="list" allowBlank="1" showInputMessage="1" showErrorMessage="1" xr:uid="{201612B2-760C-452E-9EA9-51F5240474C2}">
          <x14:formula1>
            <xm:f>Datos!$C$63:$C$65</xm:f>
          </x14:formula1>
          <xm:sqref>AC17:AC25</xm:sqref>
        </x14:dataValidation>
        <x14:dataValidation type="list" allowBlank="1" showInputMessage="1" showErrorMessage="1" xr:uid="{7520B846-FD12-4826-81F7-BB61AAB6C7FE}">
          <x14:formula1>
            <xm:f>Datos!$L$25:$L$29</xm:f>
          </x14:formula1>
          <xm:sqref>O17:O25</xm:sqref>
        </x14:dataValidation>
        <x14:dataValidation type="list" allowBlank="1" showInputMessage="1" showErrorMessage="1" xr:uid="{99B0C98A-B193-46BF-A3C3-98E5CE82FC7E}">
          <x14:formula1>
            <xm:f>Datos!$E$9</xm:f>
          </x14:formula1>
          <xm:sqref>E17:E25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3BEAF-15DE-423B-A862-3F8585E4EDDC}">
  <sheetPr>
    <tabColor theme="0" tint="-0.249977111117893"/>
  </sheetPr>
  <dimension ref="A1:F47"/>
  <sheetViews>
    <sheetView showGridLines="0" topLeftCell="A29" zoomScaleNormal="100" workbookViewId="0">
      <selection activeCell="A43" sqref="A43"/>
    </sheetView>
  </sheetViews>
  <sheetFormatPr baseColWidth="10" defaultRowHeight="15" x14ac:dyDescent="0.25"/>
  <cols>
    <col min="1" max="1" width="15.42578125" customWidth="1"/>
    <col min="2" max="2" width="13.42578125" customWidth="1"/>
    <col min="3" max="5" width="39.140625" customWidth="1"/>
  </cols>
  <sheetData>
    <row r="1" spans="1:5" ht="21" x14ac:dyDescent="0.35">
      <c r="A1" s="388" t="s">
        <v>62</v>
      </c>
      <c r="B1" s="388"/>
      <c r="C1" s="388"/>
      <c r="D1" s="388"/>
      <c r="E1" s="388"/>
    </row>
    <row r="2" spans="1:5" ht="15.75" thickBot="1" x14ac:dyDescent="0.3"/>
    <row r="3" spans="1:5" ht="15.75" thickBot="1" x14ac:dyDescent="0.3">
      <c r="B3" s="389" t="s">
        <v>213</v>
      </c>
      <c r="C3" s="390"/>
      <c r="D3" s="391"/>
    </row>
    <row r="4" spans="1:5" ht="15.75" thickBot="1" x14ac:dyDescent="0.3"/>
    <row r="5" spans="1:5" ht="15.75" thickBot="1" x14ac:dyDescent="0.3">
      <c r="B5" s="68"/>
      <c r="C5" s="65" t="s">
        <v>206</v>
      </c>
      <c r="D5" s="65" t="s">
        <v>212</v>
      </c>
    </row>
    <row r="6" spans="1:5" ht="26.25" thickBot="1" x14ac:dyDescent="0.3">
      <c r="B6" s="60" t="s">
        <v>56</v>
      </c>
      <c r="C6" s="66" t="s">
        <v>207</v>
      </c>
      <c r="D6" s="67">
        <v>0.2</v>
      </c>
    </row>
    <row r="7" spans="1:5" ht="26.25" thickBot="1" x14ac:dyDescent="0.3">
      <c r="B7" s="61" t="s">
        <v>57</v>
      </c>
      <c r="C7" s="66" t="s">
        <v>208</v>
      </c>
      <c r="D7" s="67">
        <v>0.4</v>
      </c>
    </row>
    <row r="8" spans="1:5" ht="26.25" thickBot="1" x14ac:dyDescent="0.3">
      <c r="B8" s="62" t="s">
        <v>59</v>
      </c>
      <c r="C8" s="66" t="s">
        <v>209</v>
      </c>
      <c r="D8" s="67">
        <v>0.6</v>
      </c>
    </row>
    <row r="9" spans="1:5" ht="39" thickBot="1" x14ac:dyDescent="0.3">
      <c r="B9" s="63" t="s">
        <v>60</v>
      </c>
      <c r="C9" s="66" t="s">
        <v>210</v>
      </c>
      <c r="D9" s="67">
        <v>0.8</v>
      </c>
    </row>
    <row r="10" spans="1:5" ht="26.25" thickBot="1" x14ac:dyDescent="0.3">
      <c r="B10" s="64" t="s">
        <v>61</v>
      </c>
      <c r="C10" s="66" t="s">
        <v>211</v>
      </c>
      <c r="D10" s="67">
        <v>1</v>
      </c>
    </row>
    <row r="12" spans="1:5" ht="15.75" thickBot="1" x14ac:dyDescent="0.3"/>
    <row r="13" spans="1:5" ht="15.75" thickBot="1" x14ac:dyDescent="0.3">
      <c r="B13" s="389" t="s">
        <v>229</v>
      </c>
      <c r="C13" s="390"/>
      <c r="D13" s="391"/>
    </row>
    <row r="14" spans="1:5" ht="15.75" thickBot="1" x14ac:dyDescent="0.3"/>
    <row r="15" spans="1:5" ht="15.75" thickBot="1" x14ac:dyDescent="0.3">
      <c r="B15" s="69"/>
      <c r="C15" s="70" t="s">
        <v>206</v>
      </c>
      <c r="D15" s="70" t="s">
        <v>212</v>
      </c>
    </row>
    <row r="16" spans="1:5" ht="39" thickBot="1" x14ac:dyDescent="0.3">
      <c r="B16" s="71" t="s">
        <v>214</v>
      </c>
      <c r="C16" s="72" t="s">
        <v>215</v>
      </c>
      <c r="D16" s="72" t="s">
        <v>216</v>
      </c>
    </row>
    <row r="17" spans="1:5" ht="15.75" thickBot="1" x14ac:dyDescent="0.3">
      <c r="B17" s="61" t="s">
        <v>217</v>
      </c>
      <c r="C17" s="72" t="s">
        <v>218</v>
      </c>
      <c r="D17" s="72" t="s">
        <v>219</v>
      </c>
    </row>
    <row r="18" spans="1:5" ht="15.75" thickBot="1" x14ac:dyDescent="0.3">
      <c r="B18" s="62" t="s">
        <v>220</v>
      </c>
      <c r="C18" s="72" t="s">
        <v>221</v>
      </c>
      <c r="D18" s="72" t="s">
        <v>222</v>
      </c>
    </row>
    <row r="19" spans="1:5" ht="26.25" thickBot="1" x14ac:dyDescent="0.3">
      <c r="B19" s="63" t="s">
        <v>223</v>
      </c>
      <c r="C19" s="72" t="s">
        <v>224</v>
      </c>
      <c r="D19" s="72" t="s">
        <v>225</v>
      </c>
    </row>
    <row r="20" spans="1:5" ht="26.25" thickBot="1" x14ac:dyDescent="0.3">
      <c r="B20" s="64" t="s">
        <v>226</v>
      </c>
      <c r="C20" s="72" t="s">
        <v>227</v>
      </c>
      <c r="D20" s="72" t="s">
        <v>228</v>
      </c>
    </row>
    <row r="23" spans="1:5" ht="21" x14ac:dyDescent="0.35">
      <c r="A23" s="388" t="s">
        <v>38</v>
      </c>
      <c r="B23" s="388"/>
      <c r="C23" s="388"/>
      <c r="D23" s="388"/>
      <c r="E23" s="388"/>
    </row>
    <row r="25" spans="1:5" x14ac:dyDescent="0.25">
      <c r="A25" s="398" t="s">
        <v>136</v>
      </c>
      <c r="B25" s="398"/>
      <c r="C25" s="52" t="s">
        <v>137</v>
      </c>
      <c r="D25" s="52" t="s">
        <v>138</v>
      </c>
      <c r="E25" s="52" t="s">
        <v>139</v>
      </c>
    </row>
    <row r="26" spans="1:5" ht="54.95" customHeight="1" x14ac:dyDescent="0.25">
      <c r="A26" s="42" t="s">
        <v>172</v>
      </c>
      <c r="B26" s="43">
        <v>0.2</v>
      </c>
      <c r="C26" s="53" t="s">
        <v>140</v>
      </c>
      <c r="D26" s="53" t="s">
        <v>141</v>
      </c>
      <c r="E26" s="53" t="s">
        <v>142</v>
      </c>
    </row>
    <row r="27" spans="1:5" ht="54.95" customHeight="1" x14ac:dyDescent="0.25">
      <c r="A27" s="44" t="s">
        <v>54</v>
      </c>
      <c r="B27" s="45">
        <v>0.4</v>
      </c>
      <c r="C27" s="53" t="s">
        <v>143</v>
      </c>
      <c r="D27" s="53" t="s">
        <v>144</v>
      </c>
      <c r="E27" s="53" t="s">
        <v>145</v>
      </c>
    </row>
    <row r="28" spans="1:5" ht="54.95" customHeight="1" x14ac:dyDescent="0.25">
      <c r="A28" s="46" t="s">
        <v>53</v>
      </c>
      <c r="B28" s="47">
        <v>0.6</v>
      </c>
      <c r="C28" s="53" t="s">
        <v>146</v>
      </c>
      <c r="D28" s="53" t="s">
        <v>147</v>
      </c>
      <c r="E28" s="53" t="s">
        <v>148</v>
      </c>
    </row>
    <row r="29" spans="1:5" ht="54.95" customHeight="1" x14ac:dyDescent="0.25">
      <c r="A29" s="48" t="s">
        <v>52</v>
      </c>
      <c r="B29" s="49">
        <v>0.8</v>
      </c>
      <c r="C29" s="53" t="s">
        <v>149</v>
      </c>
      <c r="D29" s="53" t="s">
        <v>255</v>
      </c>
      <c r="E29" s="53" t="s">
        <v>150</v>
      </c>
    </row>
    <row r="30" spans="1:5" ht="54.95" customHeight="1" x14ac:dyDescent="0.25">
      <c r="A30" s="50" t="s">
        <v>51</v>
      </c>
      <c r="B30" s="51">
        <v>1</v>
      </c>
      <c r="C30" s="53" t="s">
        <v>151</v>
      </c>
      <c r="D30" s="53" t="s">
        <v>256</v>
      </c>
      <c r="E30" s="53" t="s">
        <v>152</v>
      </c>
    </row>
    <row r="31" spans="1:5" ht="46.5" customHeight="1" thickBot="1" x14ac:dyDescent="0.3"/>
    <row r="32" spans="1:5" ht="15.75" thickBot="1" x14ac:dyDescent="0.3">
      <c r="B32" s="389" t="s">
        <v>229</v>
      </c>
      <c r="C32" s="390"/>
      <c r="D32" s="391"/>
    </row>
    <row r="33" spans="1:6" ht="15.75" thickBot="1" x14ac:dyDescent="0.3"/>
    <row r="34" spans="1:6" ht="15.75" thickBot="1" x14ac:dyDescent="0.3">
      <c r="B34" s="65" t="s">
        <v>257</v>
      </c>
      <c r="C34" s="70" t="s">
        <v>258</v>
      </c>
      <c r="D34" s="70" t="s">
        <v>259</v>
      </c>
    </row>
    <row r="35" spans="1:6" ht="26.25" thickBot="1" x14ac:dyDescent="0.3">
      <c r="B35" s="62" t="s">
        <v>53</v>
      </c>
      <c r="C35" s="72" t="s">
        <v>260</v>
      </c>
      <c r="D35" s="72" t="s">
        <v>261</v>
      </c>
    </row>
    <row r="36" spans="1:6" ht="26.25" thickBot="1" x14ac:dyDescent="0.3">
      <c r="B36" s="63" t="s">
        <v>52</v>
      </c>
      <c r="C36" s="72" t="s">
        <v>262</v>
      </c>
      <c r="D36" s="72" t="s">
        <v>263</v>
      </c>
    </row>
    <row r="37" spans="1:6" ht="26.25" thickBot="1" x14ac:dyDescent="0.3">
      <c r="B37" s="64" t="s">
        <v>51</v>
      </c>
      <c r="C37" s="72" t="s">
        <v>264</v>
      </c>
      <c r="D37" s="72" t="s">
        <v>265</v>
      </c>
    </row>
    <row r="40" spans="1:6" ht="21" x14ac:dyDescent="0.35">
      <c r="A40" s="388" t="s">
        <v>234</v>
      </c>
      <c r="B40" s="388"/>
      <c r="C40" s="388"/>
      <c r="D40" s="388"/>
      <c r="E40" s="388"/>
    </row>
    <row r="41" spans="1:6" ht="21.75" thickBot="1" x14ac:dyDescent="0.4">
      <c r="A41" s="96"/>
      <c r="B41" s="96"/>
      <c r="C41" s="96"/>
      <c r="D41" s="96"/>
      <c r="E41" s="96"/>
    </row>
    <row r="42" spans="1:6" ht="24" customHeight="1" x14ac:dyDescent="0.25">
      <c r="B42" s="392" t="s">
        <v>231</v>
      </c>
      <c r="C42" s="394" t="s">
        <v>232</v>
      </c>
      <c r="D42" s="396" t="s">
        <v>233</v>
      </c>
      <c r="E42" s="93"/>
      <c r="F42" s="95"/>
    </row>
    <row r="43" spans="1:6" ht="15.75" thickBot="1" x14ac:dyDescent="0.3">
      <c r="B43" s="393"/>
      <c r="C43" s="395"/>
      <c r="D43" s="397"/>
      <c r="E43" s="94"/>
      <c r="F43" s="95"/>
    </row>
    <row r="44" spans="1:6" ht="77.25" thickBot="1" x14ac:dyDescent="0.3">
      <c r="B44" s="101" t="s">
        <v>97</v>
      </c>
      <c r="C44" s="99" t="s">
        <v>99</v>
      </c>
      <c r="D44" s="97" t="s">
        <v>101</v>
      </c>
      <c r="E44" s="95"/>
      <c r="F44" s="95"/>
    </row>
    <row r="45" spans="1:6" ht="87.6" customHeight="1" thickBot="1" x14ac:dyDescent="0.3">
      <c r="B45" s="102" t="s">
        <v>239</v>
      </c>
      <c r="C45" s="99" t="s">
        <v>100</v>
      </c>
      <c r="D45" s="97" t="s">
        <v>102</v>
      </c>
      <c r="E45" s="95"/>
      <c r="F45" s="95"/>
    </row>
    <row r="46" spans="1:6" ht="64.5" thickBot="1" x14ac:dyDescent="0.3">
      <c r="B46" s="103" t="s">
        <v>240</v>
      </c>
      <c r="C46" s="99" t="s">
        <v>100</v>
      </c>
      <c r="D46" s="97" t="s">
        <v>104</v>
      </c>
      <c r="E46" s="95"/>
      <c r="F46" s="95"/>
    </row>
    <row r="47" spans="1:6" ht="39" thickBot="1" x14ac:dyDescent="0.3">
      <c r="B47" s="98" t="s">
        <v>241</v>
      </c>
      <c r="C47" s="100" t="s">
        <v>106</v>
      </c>
      <c r="D47" s="69" t="s">
        <v>83</v>
      </c>
      <c r="E47" s="95"/>
      <c r="F47" s="95"/>
    </row>
  </sheetData>
  <mergeCells count="10">
    <mergeCell ref="B42:B43"/>
    <mergeCell ref="C42:C43"/>
    <mergeCell ref="D42:D43"/>
    <mergeCell ref="A25:B25"/>
    <mergeCell ref="B32:D32"/>
    <mergeCell ref="A1:E1"/>
    <mergeCell ref="A23:E23"/>
    <mergeCell ref="B3:D3"/>
    <mergeCell ref="B13:D13"/>
    <mergeCell ref="A40:E4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5A986-644B-49A2-8465-5C7D33805E87}">
  <sheetPr>
    <tabColor theme="0" tint="-0.249977111117893"/>
  </sheetPr>
  <dimension ref="A5:BW130"/>
  <sheetViews>
    <sheetView zoomScale="55" zoomScaleNormal="55" workbookViewId="0">
      <selection activeCell="E9" sqref="E9"/>
    </sheetView>
  </sheetViews>
  <sheetFormatPr baseColWidth="10" defaultRowHeight="15" x14ac:dyDescent="0.25"/>
  <cols>
    <col min="2" max="2" width="35.140625" bestFit="1" customWidth="1"/>
    <col min="3" max="3" width="40.42578125" customWidth="1"/>
    <col min="4" max="4" width="29.85546875" bestFit="1" customWidth="1"/>
    <col min="5" max="5" width="25.42578125" bestFit="1" customWidth="1"/>
    <col min="6" max="6" width="36.85546875" bestFit="1" customWidth="1"/>
    <col min="7" max="7" width="15.85546875" bestFit="1" customWidth="1"/>
    <col min="8" max="12" width="19.140625" style="41" customWidth="1"/>
    <col min="13" max="13" width="16.85546875" customWidth="1"/>
    <col min="14" max="14" width="14" customWidth="1"/>
    <col min="15" max="15" width="19.140625" customWidth="1"/>
    <col min="26" max="26" width="18.42578125" bestFit="1" customWidth="1"/>
    <col min="42" max="43" width="21.140625" bestFit="1" customWidth="1"/>
    <col min="46" max="47" width="21.140625" bestFit="1" customWidth="1"/>
    <col min="48" max="48" width="27.85546875" bestFit="1" customWidth="1"/>
  </cols>
  <sheetData>
    <row r="5" spans="1:75" ht="15.75" x14ac:dyDescent="0.25">
      <c r="A5" s="402" t="s">
        <v>203</v>
      </c>
      <c r="B5" s="403"/>
      <c r="C5" s="403"/>
      <c r="D5" s="403"/>
      <c r="E5" s="403"/>
      <c r="F5" s="403"/>
      <c r="G5" s="403"/>
      <c r="H5" s="403"/>
      <c r="I5" s="403"/>
      <c r="J5" s="403"/>
      <c r="K5" s="403"/>
      <c r="L5" s="403"/>
    </row>
    <row r="8" spans="1:75" ht="47.25" x14ac:dyDescent="0.25">
      <c r="A8" s="33" t="s">
        <v>179</v>
      </c>
      <c r="B8" s="33" t="s">
        <v>35</v>
      </c>
      <c r="C8" s="33" t="s">
        <v>201</v>
      </c>
      <c r="D8" s="33" t="s">
        <v>202</v>
      </c>
      <c r="E8" s="33" t="s">
        <v>64</v>
      </c>
      <c r="F8" s="33" t="s">
        <v>36</v>
      </c>
      <c r="G8" s="33" t="s">
        <v>37</v>
      </c>
      <c r="H8" s="400" t="s">
        <v>65</v>
      </c>
      <c r="I8" s="401"/>
      <c r="J8" s="401"/>
      <c r="K8" s="401"/>
      <c r="L8" s="401"/>
    </row>
    <row r="9" spans="1:75" ht="52.5" customHeight="1" x14ac:dyDescent="0.25">
      <c r="A9" s="1" t="s">
        <v>296</v>
      </c>
      <c r="B9" s="8" t="s">
        <v>186</v>
      </c>
      <c r="C9" s="32" t="s">
        <v>191</v>
      </c>
      <c r="D9" s="32" t="s">
        <v>190</v>
      </c>
      <c r="E9" s="32" t="s">
        <v>358</v>
      </c>
      <c r="F9" s="4" t="s">
        <v>0</v>
      </c>
      <c r="G9" s="9" t="s">
        <v>1</v>
      </c>
      <c r="H9" s="55" t="s">
        <v>1</v>
      </c>
      <c r="I9" s="55" t="s">
        <v>72</v>
      </c>
      <c r="J9" s="55" t="s">
        <v>16</v>
      </c>
      <c r="K9" s="55" t="s">
        <v>22</v>
      </c>
      <c r="L9" s="55" t="s">
        <v>73</v>
      </c>
      <c r="M9" s="4"/>
      <c r="N9" s="4"/>
      <c r="AO9" s="4">
        <v>1</v>
      </c>
      <c r="AP9" s="4" t="s">
        <v>2</v>
      </c>
      <c r="AQ9" s="4" t="s">
        <v>2</v>
      </c>
      <c r="AR9" s="4"/>
      <c r="AS9" s="4">
        <v>1</v>
      </c>
      <c r="AT9" s="4" t="s">
        <v>2</v>
      </c>
      <c r="AU9" s="4" t="s">
        <v>2</v>
      </c>
      <c r="AW9" s="4"/>
      <c r="AX9" s="31"/>
      <c r="BN9" s="9"/>
      <c r="BO9" s="9"/>
      <c r="BP9" s="9"/>
      <c r="BQ9" s="9"/>
      <c r="BR9" s="9"/>
      <c r="BS9" s="4"/>
      <c r="BT9" s="4"/>
      <c r="BU9" s="4"/>
      <c r="BV9" s="4"/>
      <c r="BW9" s="4"/>
    </row>
    <row r="10" spans="1:75" ht="57.75" x14ac:dyDescent="0.25">
      <c r="A10" s="1" t="s">
        <v>297</v>
      </c>
      <c r="B10" s="8" t="s">
        <v>153</v>
      </c>
      <c r="C10" s="32" t="s">
        <v>192</v>
      </c>
      <c r="D10" s="32" t="s">
        <v>173</v>
      </c>
      <c r="E10" s="8"/>
      <c r="F10" s="4" t="s">
        <v>8</v>
      </c>
      <c r="G10" s="9" t="s">
        <v>72</v>
      </c>
      <c r="H10" s="56" t="s">
        <v>66</v>
      </c>
      <c r="I10" s="56" t="s">
        <v>69</v>
      </c>
      <c r="J10" s="56" t="s">
        <v>247</v>
      </c>
      <c r="K10" s="56" t="s">
        <v>249</v>
      </c>
      <c r="L10" s="56" t="s">
        <v>71</v>
      </c>
      <c r="M10" s="4"/>
      <c r="N10" s="4"/>
      <c r="AO10" s="4">
        <v>2</v>
      </c>
      <c r="AP10" s="4" t="s">
        <v>9</v>
      </c>
      <c r="AQ10" s="4" t="s">
        <v>9</v>
      </c>
      <c r="AR10" s="4"/>
      <c r="AS10" s="4">
        <v>2</v>
      </c>
      <c r="AT10" s="4" t="s">
        <v>9</v>
      </c>
      <c r="AU10" s="4" t="s">
        <v>9</v>
      </c>
      <c r="AW10" s="4"/>
      <c r="AX10" s="31"/>
      <c r="BN10" s="9"/>
      <c r="BO10" s="9"/>
      <c r="BP10" s="9"/>
      <c r="BQ10" s="9"/>
      <c r="BR10" s="9"/>
      <c r="BS10" s="4"/>
      <c r="BT10" s="4"/>
      <c r="BU10" s="4"/>
      <c r="BV10" s="4"/>
      <c r="BW10" s="4"/>
    </row>
    <row r="11" spans="1:75" ht="72" x14ac:dyDescent="0.25">
      <c r="A11" s="1" t="s">
        <v>163</v>
      </c>
      <c r="B11" s="8" t="s">
        <v>174</v>
      </c>
      <c r="C11" s="32" t="s">
        <v>193</v>
      </c>
      <c r="D11" s="32" t="s">
        <v>189</v>
      </c>
      <c r="E11" s="8"/>
      <c r="F11" s="4" t="s">
        <v>15</v>
      </c>
      <c r="G11" s="9" t="s">
        <v>16</v>
      </c>
      <c r="H11" s="56" t="s">
        <v>67</v>
      </c>
      <c r="I11" s="56" t="s">
        <v>245</v>
      </c>
      <c r="J11" s="56" t="s">
        <v>70</v>
      </c>
      <c r="K11" s="56" t="s">
        <v>250</v>
      </c>
      <c r="L11" s="56" t="s">
        <v>252</v>
      </c>
      <c r="M11" s="4"/>
      <c r="N11" s="4"/>
      <c r="AO11" s="4">
        <v>3</v>
      </c>
      <c r="AP11" s="4" t="s">
        <v>17</v>
      </c>
      <c r="AQ11" s="4" t="s">
        <v>17</v>
      </c>
      <c r="AR11" s="4"/>
      <c r="AS11" s="4">
        <v>3</v>
      </c>
      <c r="AT11" s="4" t="s">
        <v>17</v>
      </c>
      <c r="AU11" s="4" t="s">
        <v>17</v>
      </c>
      <c r="AW11" s="4"/>
      <c r="AX11" s="31"/>
      <c r="BN11" s="9"/>
      <c r="BO11" s="9"/>
      <c r="BP11" s="9"/>
      <c r="BQ11" s="9"/>
      <c r="BR11" s="9"/>
      <c r="BS11" s="4"/>
      <c r="BT11" s="4"/>
      <c r="BU11" s="4"/>
      <c r="BV11" s="4"/>
      <c r="BW11" s="4"/>
    </row>
    <row r="12" spans="1:75" ht="57.75" x14ac:dyDescent="0.25">
      <c r="A12" s="1" t="s">
        <v>164</v>
      </c>
      <c r="B12" s="8" t="s">
        <v>175</v>
      </c>
      <c r="C12" s="32" t="s">
        <v>194</v>
      </c>
      <c r="D12" s="32" t="s">
        <v>156</v>
      </c>
      <c r="F12" s="4" t="s">
        <v>21</v>
      </c>
      <c r="G12" s="9" t="s">
        <v>22</v>
      </c>
      <c r="H12" s="56" t="s">
        <v>68</v>
      </c>
      <c r="I12" s="56" t="s">
        <v>246</v>
      </c>
      <c r="J12" s="56" t="s">
        <v>248</v>
      </c>
      <c r="K12" s="56" t="s">
        <v>251</v>
      </c>
      <c r="L12" s="56" t="s">
        <v>253</v>
      </c>
      <c r="M12" s="4"/>
      <c r="N12" s="4"/>
      <c r="AO12" s="4">
        <v>4</v>
      </c>
      <c r="AP12" s="4" t="s">
        <v>23</v>
      </c>
      <c r="AQ12" s="4" t="s">
        <v>23</v>
      </c>
      <c r="AR12" s="4"/>
      <c r="AS12" s="4">
        <v>4</v>
      </c>
      <c r="AT12" s="4" t="s">
        <v>23</v>
      </c>
      <c r="AU12" s="4" t="s">
        <v>23</v>
      </c>
      <c r="AW12" s="4"/>
      <c r="AX12" s="31"/>
      <c r="BN12" s="9"/>
      <c r="BO12" s="9"/>
      <c r="BP12" s="9"/>
      <c r="BQ12" s="9"/>
      <c r="BR12" s="9"/>
      <c r="BS12" s="4"/>
      <c r="BT12" s="4"/>
      <c r="BU12" s="4"/>
      <c r="BV12" s="4"/>
      <c r="BW12" s="4"/>
    </row>
    <row r="13" spans="1:75" ht="57.75" x14ac:dyDescent="0.25">
      <c r="A13" s="1" t="s">
        <v>165</v>
      </c>
      <c r="B13" s="8" t="s">
        <v>176</v>
      </c>
      <c r="C13" s="32" t="s">
        <v>195</v>
      </c>
      <c r="D13" s="32" t="s">
        <v>157</v>
      </c>
      <c r="E13" s="8"/>
      <c r="F13" s="4" t="s">
        <v>25</v>
      </c>
      <c r="G13" s="9" t="s">
        <v>73</v>
      </c>
      <c r="H13" s="56" t="s">
        <v>244</v>
      </c>
      <c r="I13" s="56"/>
      <c r="J13" s="56"/>
      <c r="K13" s="56"/>
      <c r="L13" s="56" t="s">
        <v>254</v>
      </c>
      <c r="M13" s="4"/>
      <c r="N13" s="4"/>
      <c r="AO13" s="4">
        <v>5</v>
      </c>
      <c r="AP13" s="4"/>
      <c r="AQ13" s="5"/>
      <c r="AR13" s="4"/>
      <c r="AS13" s="4">
        <v>5</v>
      </c>
      <c r="AT13" s="4"/>
      <c r="AU13" s="5"/>
      <c r="AV13" s="4"/>
      <c r="AW13" s="4"/>
      <c r="AX13" s="31"/>
      <c r="BN13" s="9"/>
      <c r="BO13" s="9"/>
      <c r="BP13" s="9"/>
      <c r="BQ13" s="9"/>
      <c r="BR13" s="9"/>
      <c r="BS13" s="4"/>
      <c r="BT13" s="4"/>
      <c r="BU13" s="4"/>
      <c r="BV13" s="4"/>
      <c r="BW13" s="4"/>
    </row>
    <row r="14" spans="1:75" ht="28.5" x14ac:dyDescent="0.25">
      <c r="A14" s="1" t="s">
        <v>299</v>
      </c>
      <c r="B14" s="8" t="s">
        <v>177</v>
      </c>
      <c r="C14" s="32" t="s">
        <v>196</v>
      </c>
      <c r="D14" s="32" t="s">
        <v>158</v>
      </c>
      <c r="F14" s="4" t="s">
        <v>185</v>
      </c>
      <c r="G14" s="9" t="s">
        <v>47</v>
      </c>
      <c r="I14" s="54"/>
      <c r="J14" s="54"/>
      <c r="K14" s="54"/>
      <c r="L14" s="54"/>
      <c r="M14" s="4"/>
      <c r="N14" s="4"/>
      <c r="AO14" s="4"/>
      <c r="AP14" s="4"/>
      <c r="AQ14" s="5"/>
      <c r="AR14" s="4"/>
      <c r="AS14" s="4"/>
      <c r="AT14" s="4"/>
      <c r="AU14" s="5"/>
      <c r="AV14" s="4"/>
      <c r="AW14" s="4"/>
      <c r="AX14" s="31"/>
      <c r="BN14" s="9"/>
      <c r="BO14" s="9"/>
      <c r="BP14" s="9"/>
      <c r="BQ14" s="9"/>
      <c r="BR14" s="9"/>
      <c r="BS14" s="4"/>
      <c r="BT14" s="4"/>
      <c r="BU14" s="4"/>
      <c r="BV14" s="4"/>
      <c r="BW14" s="4"/>
    </row>
    <row r="15" spans="1:75" ht="28.5" x14ac:dyDescent="0.25">
      <c r="A15" s="1" t="s">
        <v>166</v>
      </c>
      <c r="B15" s="8" t="s">
        <v>63</v>
      </c>
      <c r="C15" s="32" t="s">
        <v>197</v>
      </c>
      <c r="D15" s="32" t="s">
        <v>161</v>
      </c>
      <c r="E15" s="8"/>
      <c r="F15" s="4" t="s">
        <v>28</v>
      </c>
      <c r="G15" s="9" t="s">
        <v>47</v>
      </c>
      <c r="I15" s="35"/>
      <c r="J15" s="35"/>
      <c r="K15" s="35"/>
      <c r="L15" s="35"/>
      <c r="M15" s="4"/>
      <c r="N15" s="4"/>
      <c r="AO15" s="4"/>
      <c r="AP15" s="4"/>
      <c r="AQ15" s="5"/>
      <c r="AR15" s="4"/>
      <c r="AS15" s="4"/>
      <c r="AT15" s="4"/>
      <c r="AU15" s="5"/>
      <c r="AV15" s="4"/>
      <c r="AW15" s="4"/>
      <c r="AX15" s="31"/>
      <c r="BN15" s="9"/>
      <c r="BO15" s="9"/>
      <c r="BP15" s="9"/>
      <c r="BQ15" s="9"/>
      <c r="BR15" s="9"/>
      <c r="BS15" s="4"/>
      <c r="BT15" s="4"/>
      <c r="BU15" s="4"/>
      <c r="BV15" s="4"/>
      <c r="BW15" s="4"/>
    </row>
    <row r="16" spans="1:75" ht="29.25" thickBot="1" x14ac:dyDescent="0.3">
      <c r="A16" s="1" t="s">
        <v>167</v>
      </c>
      <c r="B16" s="8" t="s">
        <v>154</v>
      </c>
      <c r="C16" s="32" t="s">
        <v>197</v>
      </c>
      <c r="D16" s="32" t="s">
        <v>161</v>
      </c>
      <c r="E16" s="8"/>
      <c r="F16" s="4"/>
      <c r="G16" s="9"/>
      <c r="I16" s="35"/>
      <c r="J16" s="35"/>
      <c r="K16" s="35"/>
      <c r="L16" s="35"/>
      <c r="M16" s="4"/>
      <c r="N16" s="4"/>
      <c r="AO16" s="4"/>
      <c r="AP16" s="4"/>
      <c r="AQ16" s="5"/>
      <c r="AR16" s="4" t="s">
        <v>78</v>
      </c>
      <c r="AS16" s="4"/>
      <c r="AT16" s="4"/>
      <c r="AU16" s="5"/>
      <c r="AV16" s="4"/>
      <c r="AW16" s="4"/>
      <c r="AX16" s="31"/>
      <c r="BN16" s="9"/>
      <c r="BO16" s="9"/>
      <c r="BP16" s="9"/>
      <c r="BQ16" s="9"/>
      <c r="BR16" s="9"/>
      <c r="BS16" s="4"/>
      <c r="BT16" s="4"/>
      <c r="BU16" s="4"/>
      <c r="BV16" s="4"/>
      <c r="BW16" s="4"/>
    </row>
    <row r="17" spans="1:75" ht="28.5" x14ac:dyDescent="0.25">
      <c r="A17" s="1" t="s">
        <v>300</v>
      </c>
      <c r="B17" s="8" t="s">
        <v>155</v>
      </c>
      <c r="C17" s="32" t="s">
        <v>198</v>
      </c>
      <c r="D17" s="32" t="s">
        <v>188</v>
      </c>
      <c r="E17" s="8"/>
      <c r="F17" s="4"/>
      <c r="G17" s="9"/>
      <c r="I17" s="35"/>
      <c r="J17" s="35"/>
      <c r="K17" s="35"/>
      <c r="L17" s="35"/>
      <c r="M17" s="4"/>
      <c r="N17" s="4"/>
      <c r="AO17" s="4"/>
      <c r="AP17" s="4"/>
      <c r="AQ17" s="5"/>
      <c r="AR17" s="15">
        <v>1</v>
      </c>
      <c r="AS17" s="4"/>
      <c r="AT17" s="4"/>
      <c r="AU17" s="5"/>
      <c r="AV17" s="4"/>
      <c r="AW17" s="4"/>
      <c r="AX17" s="31"/>
      <c r="BN17" s="9"/>
      <c r="BO17" s="9"/>
      <c r="BP17" s="9"/>
      <c r="BQ17" s="9"/>
      <c r="BR17" s="9"/>
      <c r="BS17" s="4"/>
      <c r="BT17" s="4"/>
      <c r="BU17" s="4"/>
      <c r="BV17" s="4"/>
      <c r="BW17" s="4"/>
    </row>
    <row r="18" spans="1:75" ht="28.5" x14ac:dyDescent="0.25">
      <c r="A18" s="1" t="s">
        <v>298</v>
      </c>
      <c r="B18" s="8" t="s">
        <v>178</v>
      </c>
      <c r="C18" s="32" t="s">
        <v>199</v>
      </c>
      <c r="D18" s="32" t="s">
        <v>159</v>
      </c>
      <c r="E18" s="8"/>
      <c r="F18" s="4"/>
      <c r="G18" s="9"/>
      <c r="I18" s="54"/>
      <c r="J18" s="54"/>
      <c r="K18" s="54"/>
      <c r="L18" s="35"/>
      <c r="M18" s="4"/>
      <c r="N18" s="4"/>
      <c r="AO18" s="4"/>
      <c r="AP18" s="4"/>
      <c r="AQ18" s="5"/>
      <c r="AR18" s="16">
        <v>1</v>
      </c>
      <c r="AS18" s="4"/>
      <c r="AT18" s="4"/>
      <c r="AU18" s="5"/>
      <c r="AV18" s="4"/>
      <c r="AW18" s="4"/>
      <c r="AX18" s="31"/>
      <c r="BN18" s="9"/>
      <c r="BO18" s="9"/>
      <c r="BP18" s="9"/>
      <c r="BQ18" s="9"/>
      <c r="BR18" s="9"/>
      <c r="BS18" s="4"/>
      <c r="BT18" s="4"/>
      <c r="BU18" s="4"/>
      <c r="BV18" s="4"/>
      <c r="BW18" s="4"/>
    </row>
    <row r="19" spans="1:75" x14ac:dyDescent="0.25">
      <c r="A19" s="1" t="s">
        <v>168</v>
      </c>
      <c r="B19" s="8" t="s">
        <v>160</v>
      </c>
      <c r="C19" s="32" t="s">
        <v>200</v>
      </c>
      <c r="D19" s="32" t="s">
        <v>187</v>
      </c>
      <c r="E19" s="8"/>
      <c r="F19" s="4"/>
      <c r="G19" s="9"/>
      <c r="I19" s="35"/>
      <c r="J19" s="35"/>
      <c r="K19" s="35"/>
      <c r="L19" s="35"/>
      <c r="M19" s="4"/>
      <c r="N19" s="4"/>
      <c r="AO19" s="4"/>
      <c r="AP19" s="4"/>
      <c r="AQ19" s="5"/>
      <c r="AR19" s="16">
        <v>1</v>
      </c>
      <c r="AS19" s="4"/>
      <c r="AT19" s="4"/>
      <c r="AU19" s="5"/>
      <c r="AV19" s="4"/>
      <c r="AW19" s="4"/>
      <c r="AX19" s="31"/>
      <c r="BN19" s="9"/>
      <c r="BO19" s="9"/>
      <c r="BP19" s="9"/>
      <c r="BQ19" s="9"/>
      <c r="BR19" s="9"/>
      <c r="BS19" s="4"/>
      <c r="BT19" s="4"/>
      <c r="BU19" s="4"/>
      <c r="BV19" s="4"/>
      <c r="BW19" s="4"/>
    </row>
    <row r="20" spans="1:75" ht="15.75" thickBot="1" x14ac:dyDescent="0.3">
      <c r="A20" s="1"/>
      <c r="B20" s="8"/>
      <c r="C20" s="8"/>
      <c r="D20" s="8"/>
      <c r="E20" s="4"/>
      <c r="F20" s="4"/>
      <c r="G20" s="4"/>
      <c r="I20" s="35"/>
      <c r="J20" s="35"/>
      <c r="K20" s="35"/>
      <c r="L20" s="35"/>
      <c r="M20" s="4"/>
      <c r="N20" s="4"/>
      <c r="AO20" s="4"/>
      <c r="AP20" s="5"/>
      <c r="AQ20" s="17">
        <v>1</v>
      </c>
      <c r="AR20" s="4"/>
      <c r="AS20" s="4"/>
      <c r="AT20" s="5"/>
      <c r="AU20" s="4"/>
      <c r="AV20" s="4"/>
      <c r="AW20" s="31"/>
      <c r="AX20" s="3"/>
      <c r="BN20" s="9"/>
      <c r="BO20" s="9"/>
      <c r="BP20" s="9"/>
      <c r="BQ20" s="9"/>
      <c r="BR20" s="4"/>
      <c r="BS20" s="4"/>
      <c r="BT20" s="4"/>
      <c r="BU20" s="4"/>
      <c r="BV20" s="4"/>
    </row>
    <row r="21" spans="1:75" ht="12.95" customHeight="1" x14ac:dyDescent="0.25">
      <c r="A21" s="1"/>
      <c r="B21" s="8"/>
      <c r="C21" s="8"/>
      <c r="D21" s="8"/>
      <c r="E21" s="4"/>
      <c r="F21" s="4"/>
      <c r="G21" s="4"/>
      <c r="I21" s="5"/>
      <c r="J21" s="5"/>
      <c r="K21" s="5"/>
      <c r="L21" s="5"/>
      <c r="M21" s="4"/>
      <c r="N21" s="4"/>
      <c r="AO21" s="4"/>
      <c r="AP21" s="5"/>
      <c r="AQ21" s="4"/>
      <c r="AR21" s="4"/>
      <c r="AS21" s="4"/>
      <c r="AT21" s="5"/>
      <c r="AU21" s="4"/>
      <c r="AV21" s="4"/>
      <c r="AW21" s="31"/>
      <c r="AX21" s="3"/>
      <c r="BN21" s="9"/>
      <c r="BO21" s="9"/>
      <c r="BP21" s="9"/>
      <c r="BQ21" s="9"/>
      <c r="BR21" s="4"/>
      <c r="BS21" s="4"/>
      <c r="BT21" s="4"/>
      <c r="BU21" s="4"/>
      <c r="BV21" s="4"/>
    </row>
    <row r="22" spans="1:75" ht="39" customHeight="1" x14ac:dyDescent="0.25">
      <c r="A22" s="402" t="s">
        <v>204</v>
      </c>
      <c r="B22" s="403"/>
      <c r="C22" s="403"/>
      <c r="D22" s="403"/>
      <c r="E22" s="403"/>
      <c r="F22" s="403"/>
      <c r="G22" s="403"/>
      <c r="H22" s="403"/>
      <c r="I22" s="403"/>
      <c r="J22" s="403"/>
      <c r="K22" s="403"/>
      <c r="L22" s="403"/>
    </row>
    <row r="23" spans="1:75" ht="21.75" thickBot="1" x14ac:dyDescent="0.3">
      <c r="A23" s="57"/>
      <c r="B23" s="57"/>
      <c r="C23" s="57"/>
      <c r="D23" s="57"/>
      <c r="F23" s="406" t="s">
        <v>62</v>
      </c>
      <c r="G23" s="407"/>
      <c r="H23" s="407"/>
      <c r="I23" s="57"/>
      <c r="J23" s="57"/>
      <c r="K23" s="57"/>
      <c r="L23" s="406" t="s">
        <v>38</v>
      </c>
      <c r="M23" s="407"/>
      <c r="N23" s="407"/>
      <c r="O23" s="407"/>
    </row>
    <row r="24" spans="1:75" ht="39" thickBot="1" x14ac:dyDescent="0.3">
      <c r="A24" s="57"/>
      <c r="B24" s="404" t="s">
        <v>205</v>
      </c>
      <c r="C24" s="405"/>
      <c r="D24" s="57"/>
      <c r="E24" s="231" t="s">
        <v>206</v>
      </c>
      <c r="F24" s="232" t="s">
        <v>335</v>
      </c>
      <c r="G24" s="231" t="s">
        <v>206</v>
      </c>
      <c r="H24" s="232" t="s">
        <v>212</v>
      </c>
      <c r="I24" s="233" t="s">
        <v>374</v>
      </c>
      <c r="J24" s="233" t="s">
        <v>386</v>
      </c>
      <c r="K24" s="57"/>
      <c r="L24" s="224" t="s">
        <v>372</v>
      </c>
      <c r="M24" s="224" t="s">
        <v>373</v>
      </c>
      <c r="N24" s="224" t="s">
        <v>374</v>
      </c>
    </row>
    <row r="25" spans="1:75" ht="89.25" x14ac:dyDescent="0.25">
      <c r="A25" s="4"/>
      <c r="B25" s="77" t="s">
        <v>162</v>
      </c>
      <c r="C25" s="78">
        <v>0.2</v>
      </c>
      <c r="D25" s="4"/>
      <c r="E25" s="234" t="s">
        <v>215</v>
      </c>
      <c r="F25" s="235" t="s">
        <v>214</v>
      </c>
      <c r="G25" s="234" t="s">
        <v>215</v>
      </c>
      <c r="H25" s="234" t="s">
        <v>216</v>
      </c>
      <c r="I25" s="30">
        <v>1</v>
      </c>
      <c r="J25" s="235" t="s">
        <v>56</v>
      </c>
      <c r="K25" s="4"/>
      <c r="L25" s="230" t="s">
        <v>375</v>
      </c>
      <c r="M25" s="225" t="s">
        <v>380</v>
      </c>
      <c r="N25" s="223">
        <v>1</v>
      </c>
      <c r="R25" s="4"/>
      <c r="S25" s="4"/>
      <c r="T25" s="4"/>
      <c r="U25" s="4"/>
      <c r="V25" s="4"/>
      <c r="W25" s="4"/>
      <c r="X25" s="4"/>
      <c r="Y25" s="4"/>
      <c r="Z25" s="4"/>
      <c r="AO25" s="4"/>
      <c r="AP25" s="5"/>
      <c r="AQ25" s="4"/>
      <c r="AR25" s="4"/>
      <c r="AS25" s="4"/>
      <c r="AT25" s="5"/>
      <c r="AU25" s="4"/>
      <c r="AV25" s="4"/>
      <c r="AW25" s="31"/>
      <c r="AX25" s="3"/>
      <c r="BN25" s="9"/>
      <c r="BO25" s="9"/>
      <c r="BP25" s="9"/>
      <c r="BQ25" s="9"/>
      <c r="BR25" s="4"/>
      <c r="BS25" s="4"/>
      <c r="BT25" s="4"/>
      <c r="BU25" s="4"/>
      <c r="BV25" s="4"/>
    </row>
    <row r="26" spans="1:75" ht="89.25" x14ac:dyDescent="0.25">
      <c r="A26" s="4"/>
      <c r="B26" s="73" t="s">
        <v>75</v>
      </c>
      <c r="C26" s="74">
        <v>0.4</v>
      </c>
      <c r="D26" s="4"/>
      <c r="E26" s="234" t="s">
        <v>218</v>
      </c>
      <c r="F26" s="236" t="s">
        <v>217</v>
      </c>
      <c r="G26" s="234" t="s">
        <v>218</v>
      </c>
      <c r="H26" s="234" t="s">
        <v>219</v>
      </c>
      <c r="I26" s="30">
        <v>2</v>
      </c>
      <c r="J26" s="236" t="s">
        <v>57</v>
      </c>
      <c r="L26" s="230" t="s">
        <v>376</v>
      </c>
      <c r="M26" s="226" t="s">
        <v>381</v>
      </c>
      <c r="N26" s="223">
        <v>2</v>
      </c>
      <c r="R26" s="4"/>
      <c r="S26" s="4"/>
      <c r="T26" s="4"/>
      <c r="U26" s="4"/>
      <c r="V26" s="4"/>
      <c r="W26" s="4"/>
      <c r="X26" s="4"/>
      <c r="Y26" s="4"/>
      <c r="Z26" s="4"/>
      <c r="AO26" s="4"/>
      <c r="AP26" s="5"/>
      <c r="AQ26" s="4"/>
      <c r="AR26" s="4"/>
      <c r="AS26" s="4"/>
      <c r="AT26" s="5"/>
      <c r="AU26" s="4"/>
      <c r="AV26" s="4"/>
      <c r="AW26" s="31"/>
      <c r="AX26" s="3"/>
      <c r="BN26" s="9"/>
      <c r="BO26" s="9"/>
      <c r="BP26" s="9"/>
      <c r="BQ26" s="9"/>
      <c r="BR26" s="4"/>
      <c r="BS26" s="4"/>
      <c r="BT26" s="4"/>
      <c r="BU26" s="4"/>
      <c r="BV26" s="4"/>
    </row>
    <row r="27" spans="1:75" ht="191.25" x14ac:dyDescent="0.25">
      <c r="A27" s="4"/>
      <c r="B27" s="73" t="s">
        <v>76</v>
      </c>
      <c r="C27" s="74">
        <v>0.6</v>
      </c>
      <c r="D27" s="4"/>
      <c r="E27" s="234" t="s">
        <v>221</v>
      </c>
      <c r="F27" s="237" t="s">
        <v>220</v>
      </c>
      <c r="G27" s="234" t="s">
        <v>221</v>
      </c>
      <c r="H27" s="234" t="s">
        <v>222</v>
      </c>
      <c r="I27" s="30">
        <v>3</v>
      </c>
      <c r="J27" s="237" t="s">
        <v>59</v>
      </c>
      <c r="L27" s="230" t="s">
        <v>377</v>
      </c>
      <c r="M27" s="227" t="s">
        <v>382</v>
      </c>
      <c r="N27" s="223">
        <v>3</v>
      </c>
      <c r="R27" s="4"/>
      <c r="S27" s="4"/>
      <c r="T27" s="4"/>
      <c r="U27" s="4"/>
      <c r="V27" s="4"/>
      <c r="W27" s="4"/>
      <c r="X27" s="4"/>
      <c r="Y27" s="4"/>
      <c r="Z27" s="4"/>
      <c r="AO27" s="4"/>
      <c r="AP27" s="5"/>
      <c r="AQ27" s="4"/>
      <c r="AR27" s="4"/>
      <c r="AS27" s="4"/>
      <c r="AT27" s="5"/>
      <c r="AU27" s="4"/>
      <c r="AV27" s="4"/>
      <c r="AW27" s="31"/>
      <c r="AX27" s="3"/>
      <c r="BN27" s="4"/>
      <c r="BO27" s="4"/>
      <c r="BP27" s="4"/>
      <c r="BQ27" s="4"/>
      <c r="BR27" s="4"/>
      <c r="BS27" s="4"/>
      <c r="BT27" s="4"/>
      <c r="BU27" s="4"/>
      <c r="BV27" s="4"/>
    </row>
    <row r="28" spans="1:75" ht="191.25" x14ac:dyDescent="0.25">
      <c r="A28" s="4"/>
      <c r="B28" s="73" t="s">
        <v>77</v>
      </c>
      <c r="C28" s="74">
        <v>0.8</v>
      </c>
      <c r="D28" s="4"/>
      <c r="E28" s="234" t="s">
        <v>224</v>
      </c>
      <c r="F28" s="238" t="s">
        <v>223</v>
      </c>
      <c r="G28" s="234" t="s">
        <v>224</v>
      </c>
      <c r="H28" s="234" t="s">
        <v>225</v>
      </c>
      <c r="I28" s="30">
        <v>4</v>
      </c>
      <c r="J28" s="238" t="s">
        <v>60</v>
      </c>
      <c r="L28" s="230" t="s">
        <v>378</v>
      </c>
      <c r="M28" s="228" t="s">
        <v>383</v>
      </c>
      <c r="N28" s="223">
        <v>4</v>
      </c>
      <c r="R28" s="4"/>
      <c r="S28" s="4"/>
      <c r="T28" s="4"/>
      <c r="U28" s="4"/>
      <c r="V28" s="4"/>
      <c r="W28" s="4"/>
      <c r="X28" s="4"/>
      <c r="Y28" s="4"/>
      <c r="Z28" s="4"/>
      <c r="AO28" s="4"/>
      <c r="AP28" s="5"/>
      <c r="AQ28" s="4"/>
      <c r="AR28" s="4"/>
      <c r="AS28" s="4"/>
      <c r="AT28" s="5"/>
      <c r="AU28" s="4"/>
      <c r="AV28" s="4"/>
      <c r="AW28" s="31"/>
      <c r="AX28" s="3"/>
      <c r="AY28" s="4"/>
      <c r="AZ28" s="4"/>
      <c r="BA28" s="4"/>
      <c r="BB28" s="4"/>
      <c r="BC28" s="4"/>
      <c r="BD28" s="4"/>
      <c r="BE28" s="3"/>
      <c r="BF28" s="3"/>
      <c r="BG28" s="3"/>
      <c r="BH28" s="3"/>
      <c r="BI28" s="4"/>
      <c r="BJ28" s="4"/>
      <c r="BK28" s="4"/>
      <c r="BL28" s="4"/>
      <c r="BM28" s="4"/>
      <c r="BN28" s="4"/>
      <c r="BO28" s="4"/>
      <c r="BP28" s="4"/>
      <c r="BQ28" s="4"/>
      <c r="BR28" s="4"/>
      <c r="BS28" s="4"/>
      <c r="BT28" s="4"/>
      <c r="BU28" s="4"/>
      <c r="BV28" s="4"/>
    </row>
    <row r="29" spans="1:75" ht="217.5" thickBot="1" x14ac:dyDescent="0.3">
      <c r="A29" s="4"/>
      <c r="B29" s="75" t="s">
        <v>78</v>
      </c>
      <c r="C29" s="76">
        <v>1</v>
      </c>
      <c r="D29" s="4"/>
      <c r="E29" s="234" t="s">
        <v>227</v>
      </c>
      <c r="F29" s="239" t="s">
        <v>226</v>
      </c>
      <c r="G29" s="234" t="s">
        <v>227</v>
      </c>
      <c r="H29" s="234" t="s">
        <v>228</v>
      </c>
      <c r="I29" s="30">
        <v>5</v>
      </c>
      <c r="J29" s="239" t="s">
        <v>61</v>
      </c>
      <c r="L29" s="230" t="s">
        <v>379</v>
      </c>
      <c r="M29" s="229" t="s">
        <v>384</v>
      </c>
      <c r="N29" s="223">
        <v>5</v>
      </c>
      <c r="R29" s="4"/>
      <c r="S29" s="4"/>
      <c r="T29" s="4"/>
      <c r="U29" s="4"/>
      <c r="V29" s="4"/>
      <c r="W29" s="4"/>
      <c r="X29" s="4"/>
      <c r="Y29" s="4"/>
      <c r="Z29" s="4"/>
      <c r="AO29" s="4"/>
      <c r="AP29" s="5"/>
      <c r="AQ29" s="4"/>
      <c r="AR29" s="4"/>
      <c r="AS29" s="4"/>
      <c r="AT29" s="5"/>
      <c r="AU29" s="4"/>
      <c r="AV29" s="4"/>
      <c r="AW29" s="31"/>
      <c r="AX29" s="3"/>
      <c r="AY29" s="4"/>
      <c r="AZ29" s="4"/>
      <c r="BA29" s="4"/>
      <c r="BB29" s="4"/>
      <c r="BC29" s="4"/>
      <c r="BD29" s="4"/>
      <c r="BE29" s="3"/>
      <c r="BF29" s="3"/>
      <c r="BG29" s="3"/>
      <c r="BH29" s="3"/>
      <c r="BI29" s="4"/>
      <c r="BJ29" s="4"/>
      <c r="BK29" s="4"/>
      <c r="BL29" s="4"/>
      <c r="BM29" s="4"/>
      <c r="BN29" s="4"/>
      <c r="BO29" s="4"/>
      <c r="BP29" s="4"/>
      <c r="BQ29" s="4"/>
      <c r="BR29" s="4"/>
      <c r="BS29" s="4"/>
      <c r="BT29" s="4"/>
      <c r="BU29" s="4"/>
      <c r="BV29" s="4"/>
    </row>
    <row r="30" spans="1:75" x14ac:dyDescent="0.25">
      <c r="A30" s="4"/>
      <c r="B30" s="4"/>
      <c r="C30" s="4"/>
      <c r="D30" s="4"/>
      <c r="E30" s="4"/>
      <c r="F30" s="4"/>
      <c r="G30" s="4"/>
      <c r="H30" s="4"/>
      <c r="I30" s="4"/>
      <c r="J30" s="4"/>
      <c r="K30" s="4"/>
      <c r="R30" s="4"/>
      <c r="S30" s="4"/>
      <c r="T30" s="4"/>
      <c r="U30" s="4"/>
      <c r="V30" s="4"/>
      <c r="W30" s="4"/>
      <c r="X30" s="4"/>
      <c r="Y30" s="4"/>
      <c r="Z30" s="4"/>
      <c r="AO30" s="4"/>
      <c r="AP30" s="5"/>
      <c r="AQ30" s="4"/>
      <c r="AR30" s="4"/>
      <c r="AS30" s="4"/>
      <c r="AT30" s="5"/>
      <c r="AU30" s="4"/>
      <c r="AV30" s="4"/>
      <c r="AW30" s="31"/>
      <c r="AX30" s="3"/>
      <c r="AY30" s="4"/>
      <c r="AZ30" s="4"/>
      <c r="BA30" s="4"/>
      <c r="BB30" s="4"/>
      <c r="BC30" s="4"/>
      <c r="BD30" s="4"/>
      <c r="BE30" s="3"/>
      <c r="BF30" s="3"/>
      <c r="BG30" s="3"/>
      <c r="BH30" s="3"/>
      <c r="BI30" s="4"/>
      <c r="BJ30" s="4"/>
      <c r="BK30" s="4"/>
      <c r="BL30" s="4"/>
      <c r="BM30" s="4"/>
      <c r="BN30" s="4"/>
      <c r="BO30" s="4"/>
      <c r="BP30" s="4"/>
      <c r="BQ30" s="4"/>
      <c r="BR30" s="4"/>
      <c r="BS30" s="4"/>
      <c r="BT30" s="4"/>
      <c r="BU30" s="4"/>
      <c r="BV30" s="4"/>
    </row>
    <row r="31" spans="1:75"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O31" s="4"/>
      <c r="AP31" s="5"/>
      <c r="AQ31" s="4"/>
      <c r="AR31" s="4"/>
      <c r="AS31" s="4"/>
      <c r="AT31" s="5"/>
      <c r="AU31" s="4"/>
      <c r="AV31" s="4"/>
      <c r="AW31" s="31"/>
      <c r="AX31" s="3"/>
      <c r="AY31" s="4"/>
      <c r="AZ31" s="4"/>
      <c r="BA31" s="4"/>
      <c r="BB31" s="4"/>
      <c r="BC31" s="4"/>
      <c r="BD31" s="4"/>
      <c r="BE31" s="3"/>
      <c r="BF31" s="3"/>
      <c r="BG31" s="3"/>
      <c r="BH31" s="3"/>
      <c r="BI31" s="4"/>
      <c r="BJ31" s="4"/>
      <c r="BK31" s="4"/>
      <c r="BL31" s="4"/>
      <c r="BM31" s="4"/>
      <c r="BN31" s="4"/>
      <c r="BO31" s="4"/>
      <c r="BP31" s="4"/>
      <c r="BQ31" s="4"/>
      <c r="BR31" s="4"/>
      <c r="BS31" s="4"/>
      <c r="BT31" s="4"/>
      <c r="BU31" s="4"/>
      <c r="BV31" s="4"/>
    </row>
    <row r="32" spans="1:75" ht="17.100000000000001" customHeight="1" x14ac:dyDescent="0.25">
      <c r="A32" s="4"/>
      <c r="G32" s="4"/>
      <c r="H32" s="4"/>
      <c r="I32" s="4"/>
      <c r="J32" s="4"/>
      <c r="K32" s="4"/>
      <c r="L32" s="4"/>
      <c r="M32" s="4"/>
      <c r="N32" s="4"/>
      <c r="O32" s="4"/>
      <c r="P32" s="4"/>
      <c r="Q32" s="4"/>
      <c r="R32" s="4"/>
      <c r="S32" s="4"/>
      <c r="T32" s="4"/>
      <c r="U32" s="4"/>
      <c r="V32" s="4"/>
      <c r="W32" s="4"/>
      <c r="X32" s="4"/>
      <c r="AO32" s="4"/>
      <c r="AP32" s="5"/>
      <c r="AQ32" s="4"/>
      <c r="AR32" s="4"/>
      <c r="AS32" s="4"/>
      <c r="AT32" s="5"/>
      <c r="AU32" s="4"/>
      <c r="AV32" s="4"/>
      <c r="AW32" s="31"/>
      <c r="AX32" s="3"/>
      <c r="AY32" s="4"/>
      <c r="AZ32" s="4"/>
      <c r="BA32" s="4"/>
      <c r="BB32" s="4"/>
      <c r="BC32" s="4"/>
      <c r="BD32" s="4"/>
      <c r="BE32" s="3"/>
      <c r="BF32" s="3"/>
      <c r="BG32" s="3"/>
      <c r="BH32" s="3"/>
      <c r="BI32" s="4"/>
      <c r="BJ32" s="4"/>
      <c r="BK32" s="4"/>
      <c r="BL32" s="4"/>
      <c r="BM32" s="4"/>
      <c r="BN32" s="4"/>
      <c r="BO32" s="4"/>
      <c r="BP32" s="4"/>
      <c r="BQ32" s="4"/>
      <c r="BR32" s="4"/>
      <c r="BS32" s="4"/>
      <c r="BT32" s="4"/>
      <c r="BU32" s="4"/>
      <c r="BV32" s="4"/>
    </row>
    <row r="33" spans="1:74" ht="16.5" customHeight="1" x14ac:dyDescent="0.25">
      <c r="A33" s="4"/>
      <c r="G33" s="14"/>
      <c r="H33" s="14"/>
      <c r="I33" s="14"/>
      <c r="J33" s="14"/>
      <c r="K33" s="14"/>
      <c r="L33" s="14"/>
      <c r="M33" s="14"/>
      <c r="N33" s="14"/>
      <c r="O33" s="14"/>
      <c r="P33" s="14"/>
      <c r="Q33" s="14"/>
      <c r="R33" s="14"/>
      <c r="S33" s="14"/>
      <c r="T33" s="14"/>
      <c r="U33" s="14"/>
      <c r="V33" s="14"/>
      <c r="W33" s="14"/>
      <c r="X33" s="14"/>
      <c r="AO33" s="4"/>
      <c r="AP33" s="5"/>
      <c r="AQ33" s="4"/>
      <c r="AR33" s="4"/>
      <c r="AS33" s="4"/>
      <c r="AT33" s="5"/>
      <c r="AU33" s="4"/>
      <c r="AV33" s="4"/>
      <c r="AW33" s="31"/>
      <c r="AX33" s="3"/>
      <c r="AY33" s="4"/>
      <c r="AZ33" s="4"/>
      <c r="BA33" s="4"/>
      <c r="BB33" s="4"/>
      <c r="BC33" s="4"/>
      <c r="BD33" s="4"/>
      <c r="BE33" s="3"/>
      <c r="BF33" s="3"/>
      <c r="BG33" s="3"/>
      <c r="BH33" s="3"/>
      <c r="BI33" s="4"/>
      <c r="BJ33" s="4"/>
      <c r="BK33" s="4"/>
      <c r="BL33" s="4"/>
      <c r="BM33" s="4"/>
      <c r="BN33" s="4"/>
      <c r="BO33" s="4"/>
      <c r="BP33" s="4"/>
      <c r="BQ33" s="4"/>
      <c r="BR33" s="4"/>
      <c r="BS33" s="4"/>
      <c r="BT33" s="4"/>
      <c r="BU33" s="4"/>
      <c r="BV33" s="4"/>
    </row>
    <row r="34" spans="1:74" x14ac:dyDescent="0.25">
      <c r="A34" s="4"/>
      <c r="B34" s="14"/>
      <c r="C34" s="14"/>
      <c r="D34" s="14"/>
      <c r="E34" s="14"/>
      <c r="F34" s="14"/>
      <c r="G34" s="14"/>
      <c r="H34" s="14"/>
      <c r="I34" s="14"/>
      <c r="J34" s="14"/>
      <c r="K34" s="14"/>
      <c r="L34" s="14"/>
      <c r="M34" s="14"/>
      <c r="N34" s="14"/>
      <c r="O34" s="14"/>
      <c r="P34" s="14"/>
      <c r="Q34" s="14"/>
      <c r="R34" s="14"/>
      <c r="S34" s="14"/>
      <c r="T34" s="14"/>
      <c r="U34" s="14"/>
      <c r="V34" s="14"/>
      <c r="W34" s="14"/>
      <c r="X34" s="14"/>
      <c r="Y34" s="14"/>
      <c r="Z34" s="29"/>
      <c r="AO34" s="4"/>
      <c r="AP34" s="5"/>
      <c r="AQ34" s="4"/>
      <c r="AR34" s="4"/>
      <c r="AS34" s="4"/>
      <c r="AT34" s="5"/>
      <c r="AU34" s="4"/>
      <c r="AV34" s="4"/>
      <c r="AW34" s="31"/>
      <c r="AX34" s="3"/>
      <c r="AY34" s="4"/>
      <c r="AZ34" s="4"/>
      <c r="BA34" s="4"/>
      <c r="BB34" s="4"/>
      <c r="BC34" s="4"/>
      <c r="BD34" s="4"/>
      <c r="BE34" s="3"/>
      <c r="BF34" s="3"/>
      <c r="BG34" s="3"/>
      <c r="BH34" s="3"/>
      <c r="BI34" s="4"/>
      <c r="BJ34" s="4"/>
      <c r="BK34" s="4"/>
      <c r="BL34" s="4"/>
      <c r="BM34" s="4"/>
      <c r="BN34" s="4"/>
      <c r="BO34" s="4"/>
      <c r="BP34" s="4"/>
      <c r="BQ34" s="4"/>
      <c r="BR34" s="4"/>
      <c r="BS34" s="4"/>
      <c r="BT34" s="4"/>
      <c r="BU34" s="4"/>
      <c r="BV34" s="4"/>
    </row>
    <row r="35" spans="1:74" ht="15.75" thickBot="1" x14ac:dyDescent="0.3">
      <c r="H35"/>
      <c r="I35" s="10"/>
      <c r="J35"/>
      <c r="K35"/>
      <c r="L35"/>
    </row>
    <row r="36" spans="1:74" ht="15.75" thickBot="1" x14ac:dyDescent="0.3">
      <c r="A36" s="389" t="s">
        <v>62</v>
      </c>
      <c r="B36" s="391"/>
      <c r="C36" s="13"/>
      <c r="D36" s="13"/>
      <c r="E36" s="13"/>
      <c r="F36" s="13"/>
      <c r="G36" s="13"/>
      <c r="H36"/>
      <c r="I36" s="10"/>
      <c r="J36"/>
      <c r="K36"/>
      <c r="L36"/>
    </row>
    <row r="37" spans="1:74" x14ac:dyDescent="0.25">
      <c r="A37">
        <v>5</v>
      </c>
      <c r="B37" t="s">
        <v>61</v>
      </c>
      <c r="C37" s="81" t="str">
        <f>CONCATENATE($A$37,C43)</f>
        <v>51</v>
      </c>
      <c r="D37" s="82" t="str">
        <f>CONCATENATE($A$37,D43)</f>
        <v>52</v>
      </c>
      <c r="E37" s="82" t="str">
        <f>CONCATENATE($A$37,E43)</f>
        <v>53</v>
      </c>
      <c r="F37" s="82" t="str">
        <f>CONCATENATE($A$37,F43)</f>
        <v>54</v>
      </c>
      <c r="G37" s="83" t="str">
        <f>CONCATENATE($A$37,G43)</f>
        <v>55</v>
      </c>
      <c r="H37"/>
      <c r="I37" s="10">
        <v>11</v>
      </c>
      <c r="J37" t="s">
        <v>58</v>
      </c>
      <c r="K37"/>
      <c r="L37"/>
    </row>
    <row r="38" spans="1:74" x14ac:dyDescent="0.25">
      <c r="A38">
        <v>4</v>
      </c>
      <c r="B38" t="s">
        <v>60</v>
      </c>
      <c r="C38" s="84" t="str">
        <f>CONCATENATE($A$38,C43)</f>
        <v>41</v>
      </c>
      <c r="D38" s="80" t="str">
        <f>CONCATENATE($A$38,D43)</f>
        <v>42</v>
      </c>
      <c r="E38" s="79" t="str">
        <f>CONCATENATE($A$38,E43)</f>
        <v>43</v>
      </c>
      <c r="F38" s="79" t="str">
        <f>CONCATENATE($A$38,F43)</f>
        <v>44</v>
      </c>
      <c r="G38" s="85" t="str">
        <f>CONCATENATE($A$38,G43)</f>
        <v>45</v>
      </c>
      <c r="H38"/>
      <c r="I38" s="10">
        <v>12</v>
      </c>
      <c r="J38" t="s">
        <v>58</v>
      </c>
      <c r="K38"/>
      <c r="L38"/>
    </row>
    <row r="39" spans="1:74" x14ac:dyDescent="0.25">
      <c r="A39">
        <v>3</v>
      </c>
      <c r="B39" t="s">
        <v>59</v>
      </c>
      <c r="C39" s="84" t="str">
        <f>CONCATENATE($A$39,C43)</f>
        <v>31</v>
      </c>
      <c r="D39" s="80" t="str">
        <f>CONCATENATE($A$39,D43)</f>
        <v>32</v>
      </c>
      <c r="E39" s="80" t="str">
        <f>CONCATENATE($A$39,E43)</f>
        <v>33</v>
      </c>
      <c r="F39" s="79" t="str">
        <f>CONCATENATE($A$39,F43)</f>
        <v>34</v>
      </c>
      <c r="G39" s="85" t="str">
        <f>CONCATENATE($A$39,G43)</f>
        <v>35</v>
      </c>
      <c r="H39"/>
      <c r="I39" s="10">
        <v>21</v>
      </c>
      <c r="J39" t="s">
        <v>58</v>
      </c>
      <c r="K39"/>
      <c r="L39"/>
    </row>
    <row r="40" spans="1:74" x14ac:dyDescent="0.25">
      <c r="A40">
        <v>2</v>
      </c>
      <c r="B40" t="s">
        <v>57</v>
      </c>
      <c r="C40" s="86" t="str">
        <f>CONCATENATE($A$40,C43)</f>
        <v>21</v>
      </c>
      <c r="D40" s="80" t="str">
        <f>CONCATENATE($A$40,D43)</f>
        <v>22</v>
      </c>
      <c r="E40" s="80" t="str">
        <f>CONCATENATE($A$40,E43)</f>
        <v>23</v>
      </c>
      <c r="F40" s="79" t="str">
        <f>CONCATENATE($A$40,F43)</f>
        <v>24</v>
      </c>
      <c r="G40" s="85" t="str">
        <f>CONCATENATE($A$40,G43)</f>
        <v>25</v>
      </c>
      <c r="H40"/>
      <c r="I40" s="10">
        <v>41</v>
      </c>
      <c r="J40" t="s">
        <v>50</v>
      </c>
      <c r="K40"/>
      <c r="L40"/>
    </row>
    <row r="41" spans="1:74" ht="15.75" thickBot="1" x14ac:dyDescent="0.3">
      <c r="A41">
        <v>1</v>
      </c>
      <c r="B41" t="s">
        <v>56</v>
      </c>
      <c r="C41" s="87" t="str">
        <f>CONCATENATE($A$41,C43)</f>
        <v>11</v>
      </c>
      <c r="D41" s="88" t="str">
        <f>CONCATENATE($A$41,D43)</f>
        <v>12</v>
      </c>
      <c r="E41" s="89" t="str">
        <f>CONCATENATE($A$41,E43)</f>
        <v>13</v>
      </c>
      <c r="F41" s="90" t="str">
        <f>CONCATENATE($A$41,F43)</f>
        <v>14</v>
      </c>
      <c r="G41" s="91" t="str">
        <f>CONCATENATE($A$41,G43)</f>
        <v>15</v>
      </c>
      <c r="H41"/>
      <c r="I41" s="10">
        <v>31</v>
      </c>
      <c r="J41" t="s">
        <v>50</v>
      </c>
      <c r="K41"/>
      <c r="L41"/>
    </row>
    <row r="42" spans="1:74" x14ac:dyDescent="0.25">
      <c r="C42" s="13" t="s">
        <v>55</v>
      </c>
      <c r="D42" s="13" t="s">
        <v>54</v>
      </c>
      <c r="E42" s="13" t="s">
        <v>53</v>
      </c>
      <c r="F42" s="13" t="s">
        <v>52</v>
      </c>
      <c r="G42" s="13" t="s">
        <v>51</v>
      </c>
      <c r="H42"/>
      <c r="I42" s="10">
        <v>42</v>
      </c>
      <c r="J42" t="s">
        <v>50</v>
      </c>
      <c r="K42"/>
      <c r="L42"/>
    </row>
    <row r="43" spans="1:74" x14ac:dyDescent="0.25">
      <c r="C43" s="13">
        <v>1</v>
      </c>
      <c r="D43" s="13">
        <v>2</v>
      </c>
      <c r="E43" s="13">
        <v>3</v>
      </c>
      <c r="F43" s="13">
        <v>4</v>
      </c>
      <c r="G43" s="13">
        <v>5</v>
      </c>
      <c r="H43"/>
      <c r="I43" s="12">
        <v>32</v>
      </c>
      <c r="J43" t="s">
        <v>50</v>
      </c>
      <c r="K43"/>
      <c r="L43"/>
    </row>
    <row r="44" spans="1:74" x14ac:dyDescent="0.25">
      <c r="C44" s="399" t="s">
        <v>38</v>
      </c>
      <c r="D44" s="399"/>
      <c r="E44" s="399"/>
      <c r="F44" s="399"/>
      <c r="G44" s="399"/>
      <c r="H44"/>
      <c r="I44" s="10">
        <v>22</v>
      </c>
      <c r="J44" t="s">
        <v>50</v>
      </c>
      <c r="K44"/>
      <c r="L44"/>
    </row>
    <row r="45" spans="1:74" x14ac:dyDescent="0.25">
      <c r="H45"/>
      <c r="I45" s="10">
        <v>33</v>
      </c>
      <c r="J45" t="s">
        <v>50</v>
      </c>
      <c r="K45"/>
      <c r="L45"/>
    </row>
    <row r="46" spans="1:74" x14ac:dyDescent="0.25">
      <c r="C46" s="19" t="s">
        <v>58</v>
      </c>
      <c r="H46"/>
      <c r="I46" s="10">
        <v>23</v>
      </c>
      <c r="J46" t="s">
        <v>50</v>
      </c>
      <c r="K46"/>
      <c r="L46"/>
    </row>
    <row r="47" spans="1:74" x14ac:dyDescent="0.25">
      <c r="C47" s="20" t="s">
        <v>50</v>
      </c>
      <c r="H47"/>
      <c r="I47" s="10">
        <v>13</v>
      </c>
      <c r="J47" t="s">
        <v>50</v>
      </c>
      <c r="K47"/>
      <c r="L47"/>
    </row>
    <row r="48" spans="1:74" x14ac:dyDescent="0.25">
      <c r="C48" s="21" t="s">
        <v>49</v>
      </c>
      <c r="H48"/>
      <c r="I48" s="10">
        <v>51</v>
      </c>
      <c r="J48" t="s">
        <v>49</v>
      </c>
      <c r="K48"/>
      <c r="L48"/>
    </row>
    <row r="49" spans="2:12" x14ac:dyDescent="0.25">
      <c r="C49" s="22" t="s">
        <v>48</v>
      </c>
      <c r="H49"/>
      <c r="I49" s="10">
        <v>52</v>
      </c>
      <c r="J49" t="s">
        <v>49</v>
      </c>
      <c r="K49"/>
      <c r="L49"/>
    </row>
    <row r="50" spans="2:12" x14ac:dyDescent="0.25">
      <c r="H50"/>
      <c r="I50" s="10">
        <v>53</v>
      </c>
      <c r="J50" t="s">
        <v>49</v>
      </c>
      <c r="K50"/>
      <c r="L50"/>
    </row>
    <row r="51" spans="2:12" x14ac:dyDescent="0.25">
      <c r="H51"/>
      <c r="I51" s="10">
        <v>54</v>
      </c>
      <c r="J51" t="s">
        <v>49</v>
      </c>
      <c r="K51"/>
      <c r="L51"/>
    </row>
    <row r="52" spans="2:12" x14ac:dyDescent="0.25">
      <c r="H52"/>
      <c r="I52" s="10">
        <v>43</v>
      </c>
      <c r="J52" t="s">
        <v>49</v>
      </c>
      <c r="K52"/>
      <c r="L52"/>
    </row>
    <row r="53" spans="2:12" x14ac:dyDescent="0.25">
      <c r="H53"/>
      <c r="I53" s="10">
        <v>44</v>
      </c>
      <c r="J53" t="s">
        <v>49</v>
      </c>
      <c r="K53"/>
      <c r="L53"/>
    </row>
    <row r="54" spans="2:12" x14ac:dyDescent="0.25">
      <c r="H54"/>
      <c r="I54" s="10">
        <v>34</v>
      </c>
      <c r="J54" t="s">
        <v>49</v>
      </c>
      <c r="K54"/>
      <c r="L54"/>
    </row>
    <row r="55" spans="2:12" x14ac:dyDescent="0.25">
      <c r="H55"/>
      <c r="I55" s="10">
        <v>24</v>
      </c>
      <c r="J55" t="s">
        <v>49</v>
      </c>
      <c r="K55"/>
      <c r="L55"/>
    </row>
    <row r="56" spans="2:12" x14ac:dyDescent="0.25">
      <c r="H56"/>
      <c r="I56" s="10">
        <v>14</v>
      </c>
      <c r="J56" t="s">
        <v>49</v>
      </c>
      <c r="K56"/>
      <c r="L56"/>
    </row>
    <row r="57" spans="2:12" x14ac:dyDescent="0.25">
      <c r="H57"/>
      <c r="I57" s="10">
        <v>15</v>
      </c>
      <c r="J57" t="s">
        <v>48</v>
      </c>
      <c r="K57"/>
      <c r="L57"/>
    </row>
    <row r="58" spans="2:12" x14ac:dyDescent="0.25">
      <c r="H58"/>
      <c r="I58" s="10">
        <v>25</v>
      </c>
      <c r="J58" t="s">
        <v>48</v>
      </c>
      <c r="K58"/>
      <c r="L58"/>
    </row>
    <row r="59" spans="2:12" x14ac:dyDescent="0.25">
      <c r="H59"/>
      <c r="I59" s="10">
        <v>35</v>
      </c>
      <c r="J59" t="s">
        <v>48</v>
      </c>
      <c r="K59"/>
      <c r="L59"/>
    </row>
    <row r="60" spans="2:12" x14ac:dyDescent="0.25">
      <c r="H60"/>
      <c r="I60" s="10">
        <v>45</v>
      </c>
      <c r="J60" t="s">
        <v>48</v>
      </c>
      <c r="K60"/>
      <c r="L60"/>
    </row>
    <row r="61" spans="2:12" x14ac:dyDescent="0.25">
      <c r="C61" s="92" t="s">
        <v>42</v>
      </c>
      <c r="H61"/>
      <c r="I61" s="10">
        <v>55</v>
      </c>
      <c r="J61" t="s">
        <v>48</v>
      </c>
      <c r="K61"/>
      <c r="L61"/>
    </row>
    <row r="62" spans="2:12" ht="31.5" x14ac:dyDescent="0.25">
      <c r="B62" s="104" t="s">
        <v>171</v>
      </c>
      <c r="C62" s="34" t="s">
        <v>44</v>
      </c>
      <c r="D62" s="34" t="s">
        <v>45</v>
      </c>
      <c r="E62" s="34" t="s">
        <v>81</v>
      </c>
      <c r="F62" s="34" t="s">
        <v>180</v>
      </c>
      <c r="G62" s="34" t="s">
        <v>46</v>
      </c>
    </row>
    <row r="63" spans="2:12" x14ac:dyDescent="0.25">
      <c r="B63" s="105" t="s">
        <v>3</v>
      </c>
      <c r="C63" s="9" t="s">
        <v>4</v>
      </c>
      <c r="D63" s="9" t="s">
        <v>12</v>
      </c>
      <c r="E63" s="9" t="s">
        <v>3</v>
      </c>
      <c r="F63" s="9" t="s">
        <v>6</v>
      </c>
      <c r="G63" s="8" t="s">
        <v>7</v>
      </c>
    </row>
    <row r="64" spans="2:12" x14ac:dyDescent="0.25">
      <c r="B64" s="105" t="s">
        <v>10</v>
      </c>
      <c r="C64" s="9" t="s">
        <v>11</v>
      </c>
      <c r="D64" s="9" t="s">
        <v>5</v>
      </c>
      <c r="E64" s="9" t="s">
        <v>10</v>
      </c>
      <c r="F64" s="9" t="s">
        <v>13</v>
      </c>
      <c r="G64" s="8" t="s">
        <v>14</v>
      </c>
    </row>
    <row r="65" spans="3:8" x14ac:dyDescent="0.25">
      <c r="C65" s="9" t="s">
        <v>18</v>
      </c>
      <c r="D65" s="9"/>
      <c r="E65" s="9"/>
      <c r="F65" s="9" t="s">
        <v>19</v>
      </c>
      <c r="G65" s="8" t="s">
        <v>20</v>
      </c>
    </row>
    <row r="66" spans="3:8" x14ac:dyDescent="0.25">
      <c r="E66" s="9"/>
      <c r="F66" s="9" t="s">
        <v>24</v>
      </c>
      <c r="G66" s="8"/>
    </row>
    <row r="67" spans="3:8" x14ac:dyDescent="0.25">
      <c r="E67" s="9"/>
      <c r="F67" s="9" t="s">
        <v>26</v>
      </c>
      <c r="G67" s="8">
        <v>10</v>
      </c>
    </row>
    <row r="68" spans="3:8" x14ac:dyDescent="0.25">
      <c r="E68" s="9"/>
      <c r="F68" s="9" t="s">
        <v>27</v>
      </c>
      <c r="G68" s="8">
        <v>5</v>
      </c>
    </row>
    <row r="69" spans="3:8" x14ac:dyDescent="0.25">
      <c r="C69" s="9"/>
      <c r="D69" s="9"/>
      <c r="E69" s="9"/>
      <c r="F69" s="9" t="s">
        <v>29</v>
      </c>
      <c r="G69" s="8">
        <v>0</v>
      </c>
    </row>
    <row r="70" spans="3:8" x14ac:dyDescent="0.25">
      <c r="C70" s="9"/>
      <c r="D70" s="9"/>
      <c r="E70" s="9"/>
      <c r="F70" s="9" t="s">
        <v>30</v>
      </c>
      <c r="G70" s="8"/>
    </row>
    <row r="71" spans="3:8" x14ac:dyDescent="0.25">
      <c r="C71" s="9"/>
      <c r="D71" s="9"/>
      <c r="E71" s="9"/>
      <c r="F71" s="9" t="s">
        <v>31</v>
      </c>
      <c r="G71" s="8"/>
    </row>
    <row r="73" spans="3:8" x14ac:dyDescent="0.25">
      <c r="C73" s="248">
        <v>0.25</v>
      </c>
      <c r="D73" s="248">
        <v>0.25</v>
      </c>
      <c r="E73" s="248">
        <v>0.15</v>
      </c>
      <c r="F73" s="249"/>
      <c r="G73" s="248">
        <v>0.1</v>
      </c>
      <c r="H73" s="250"/>
    </row>
    <row r="74" spans="3:8" x14ac:dyDescent="0.25">
      <c r="C74" s="248">
        <v>0.15</v>
      </c>
      <c r="D74" s="248">
        <v>0.15</v>
      </c>
      <c r="E74" s="248">
        <v>0</v>
      </c>
      <c r="F74" s="249"/>
      <c r="G74" s="248">
        <v>0.05</v>
      </c>
      <c r="H74" s="250"/>
    </row>
    <row r="75" spans="3:8" x14ac:dyDescent="0.25">
      <c r="C75" s="248">
        <v>0.1</v>
      </c>
      <c r="D75" s="251"/>
      <c r="E75" s="249"/>
      <c r="F75" s="249"/>
      <c r="G75" s="248">
        <v>0</v>
      </c>
      <c r="H75" s="250"/>
    </row>
    <row r="76" spans="3:8" x14ac:dyDescent="0.25">
      <c r="C76" s="251"/>
      <c r="D76" s="251"/>
      <c r="E76" s="251"/>
      <c r="F76" s="251"/>
      <c r="G76" s="251"/>
      <c r="H76" s="250"/>
    </row>
    <row r="77" spans="3:8" x14ac:dyDescent="0.25">
      <c r="C77" s="251"/>
      <c r="D77" s="251"/>
      <c r="E77" s="251"/>
      <c r="F77" s="251"/>
      <c r="G77" s="251"/>
      <c r="H77" s="250"/>
    </row>
    <row r="81" spans="1:26"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3" spans="1:26" x14ac:dyDescent="0.25">
      <c r="B83" s="11" t="s">
        <v>234</v>
      </c>
    </row>
    <row r="84" spans="1:26" x14ac:dyDescent="0.25">
      <c r="B84" s="4" t="s">
        <v>236</v>
      </c>
      <c r="H84"/>
      <c r="I84"/>
      <c r="J84"/>
      <c r="K84"/>
      <c r="L84"/>
    </row>
    <row r="85" spans="1:26" x14ac:dyDescent="0.25">
      <c r="B85" s="4" t="s">
        <v>238</v>
      </c>
      <c r="D85" s="9"/>
      <c r="J85" s="8"/>
      <c r="K85" s="8"/>
      <c r="L85" s="8"/>
      <c r="M85" s="9"/>
      <c r="N85" s="9"/>
      <c r="O85" s="9"/>
      <c r="P85" s="9"/>
    </row>
    <row r="86" spans="1:26" x14ac:dyDescent="0.25">
      <c r="B86" s="4" t="s">
        <v>235</v>
      </c>
      <c r="D86" s="9"/>
      <c r="J86" s="8"/>
      <c r="K86" s="8"/>
      <c r="L86" s="8"/>
      <c r="M86" s="9"/>
      <c r="N86" s="9"/>
      <c r="O86" s="9"/>
      <c r="P86" s="9"/>
    </row>
    <row r="87" spans="1:26" x14ac:dyDescent="0.25">
      <c r="B87" s="4" t="s">
        <v>237</v>
      </c>
      <c r="C87" s="9"/>
      <c r="D87" s="9"/>
      <c r="J87" s="8"/>
      <c r="K87" s="8"/>
      <c r="L87" s="8"/>
      <c r="M87" s="9"/>
      <c r="N87" s="9"/>
      <c r="O87" s="9"/>
      <c r="P87" s="9"/>
    </row>
    <row r="88" spans="1:26" x14ac:dyDescent="0.25">
      <c r="B88" s="3"/>
      <c r="C88" s="9"/>
      <c r="D88" s="9"/>
      <c r="J88" s="8"/>
      <c r="K88" s="8"/>
      <c r="L88" s="8"/>
      <c r="M88" s="9"/>
      <c r="N88" s="9"/>
      <c r="O88" s="9"/>
      <c r="P88" s="9"/>
    </row>
    <row r="89" spans="1:26" x14ac:dyDescent="0.25">
      <c r="B89" s="3"/>
      <c r="C89" s="9"/>
      <c r="D89" s="9"/>
      <c r="J89" s="8"/>
      <c r="K89" s="8"/>
      <c r="L89" s="8"/>
      <c r="M89" s="9"/>
      <c r="N89" s="9"/>
      <c r="O89" s="9"/>
      <c r="P89" s="9"/>
    </row>
    <row r="90" spans="1:26" x14ac:dyDescent="0.25">
      <c r="B90" s="3"/>
      <c r="C90" s="9"/>
      <c r="D90" s="9"/>
      <c r="J90" s="8"/>
      <c r="K90" s="8"/>
      <c r="L90" s="8"/>
      <c r="M90" s="9"/>
      <c r="N90" s="9"/>
      <c r="O90" s="9"/>
      <c r="P90" s="9"/>
    </row>
    <row r="91" spans="1:26" x14ac:dyDescent="0.25">
      <c r="B91" s="3"/>
      <c r="C91" s="9"/>
      <c r="D91" s="9"/>
      <c r="J91" s="8"/>
      <c r="K91" s="8"/>
      <c r="L91" s="8"/>
      <c r="M91" s="9"/>
      <c r="N91" s="9"/>
      <c r="O91" s="9"/>
      <c r="P91" s="9"/>
    </row>
    <row r="92" spans="1:26" x14ac:dyDescent="0.25">
      <c r="B92" s="3"/>
      <c r="C92" s="9"/>
      <c r="D92" s="9"/>
      <c r="J92" s="8"/>
      <c r="K92" s="8"/>
      <c r="L92" s="8"/>
      <c r="M92" s="9"/>
      <c r="N92" s="9"/>
      <c r="O92" s="9"/>
      <c r="P92" s="9"/>
    </row>
    <row r="93" spans="1:26" x14ac:dyDescent="0.25">
      <c r="B93" s="3"/>
      <c r="C93" s="9"/>
      <c r="D93" s="9"/>
      <c r="J93" s="8"/>
      <c r="K93" s="8"/>
      <c r="L93" s="8"/>
      <c r="M93" s="9"/>
      <c r="N93" s="9"/>
      <c r="O93" s="9"/>
      <c r="P93" s="9"/>
    </row>
    <row r="94" spans="1:26" x14ac:dyDescent="0.25">
      <c r="B94" s="3"/>
      <c r="C94" s="9"/>
      <c r="D94" s="9"/>
      <c r="E94" s="9"/>
      <c r="F94" s="9"/>
      <c r="G94" s="9"/>
      <c r="H94" s="9"/>
      <c r="I94" s="8"/>
      <c r="J94" s="8"/>
      <c r="K94" s="8"/>
      <c r="L94" s="8"/>
      <c r="M94" s="9"/>
      <c r="N94" s="9"/>
      <c r="O94" s="9"/>
      <c r="P94" s="9"/>
    </row>
    <row r="95" spans="1:26" x14ac:dyDescent="0.25">
      <c r="B95" s="3"/>
      <c r="C95" s="9"/>
      <c r="D95" s="9"/>
      <c r="E95" s="9"/>
      <c r="F95" s="9"/>
      <c r="G95" s="9"/>
      <c r="H95" s="9"/>
      <c r="I95" s="8"/>
      <c r="J95" s="8"/>
      <c r="K95" s="8"/>
      <c r="L95" s="8"/>
      <c r="M95" s="9"/>
      <c r="N95" s="9"/>
      <c r="O95" s="9"/>
      <c r="P95" s="9"/>
    </row>
    <row r="96" spans="1:26" x14ac:dyDescent="0.25">
      <c r="B96" s="9"/>
      <c r="C96" s="9"/>
      <c r="D96" s="9"/>
      <c r="E96" s="9"/>
      <c r="F96" s="9"/>
      <c r="G96" s="9"/>
      <c r="H96" s="8"/>
      <c r="I96" s="8"/>
      <c r="J96" s="8"/>
      <c r="K96" s="8"/>
      <c r="L96" s="9"/>
      <c r="M96" s="9"/>
      <c r="N96" s="9"/>
      <c r="O96" s="9"/>
      <c r="P96" s="9"/>
    </row>
    <row r="97" spans="2:16" x14ac:dyDescent="0.25">
      <c r="B97" s="9"/>
      <c r="C97" s="9"/>
      <c r="D97" s="28">
        <v>0.25</v>
      </c>
      <c r="E97" s="28">
        <v>0.25</v>
      </c>
      <c r="F97" s="28">
        <v>0.15</v>
      </c>
      <c r="G97" s="28"/>
      <c r="H97" s="28">
        <v>0.1</v>
      </c>
      <c r="I97" s="28"/>
      <c r="J97" s="28"/>
      <c r="K97" s="28"/>
      <c r="L97" s="28"/>
      <c r="M97" s="9"/>
      <c r="N97" s="9"/>
      <c r="O97" s="9"/>
      <c r="P97" s="9"/>
    </row>
    <row r="98" spans="2:16" x14ac:dyDescent="0.25">
      <c r="H98"/>
      <c r="I98"/>
      <c r="J98"/>
      <c r="K98"/>
      <c r="L98"/>
    </row>
    <row r="99" spans="2:16" x14ac:dyDescent="0.25">
      <c r="H99"/>
      <c r="I99"/>
      <c r="J99"/>
      <c r="K99"/>
      <c r="L99"/>
    </row>
    <row r="100" spans="2:16" x14ac:dyDescent="0.25">
      <c r="H100"/>
      <c r="I100"/>
      <c r="J100"/>
      <c r="K100"/>
      <c r="L100"/>
    </row>
    <row r="101" spans="2:16" x14ac:dyDescent="0.25">
      <c r="B101" s="9"/>
      <c r="C101" s="9"/>
      <c r="D101" s="28">
        <v>0.1</v>
      </c>
      <c r="E101" s="28"/>
      <c r="F101" s="28"/>
      <c r="G101" s="28"/>
      <c r="H101" s="28">
        <v>0</v>
      </c>
      <c r="I101" s="28"/>
      <c r="J101" s="28"/>
      <c r="K101" s="28"/>
      <c r="L101" s="28"/>
      <c r="M101" s="9"/>
      <c r="N101" s="9"/>
      <c r="O101" s="9"/>
      <c r="P101" s="9"/>
    </row>
    <row r="102" spans="2:16" x14ac:dyDescent="0.25">
      <c r="B102" s="9"/>
      <c r="C102" s="9"/>
      <c r="D102" s="9"/>
      <c r="E102" s="4"/>
      <c r="F102" s="9"/>
      <c r="G102" s="9"/>
      <c r="H102" s="8"/>
      <c r="I102" s="8"/>
      <c r="J102" s="8"/>
      <c r="K102" s="8"/>
      <c r="L102" s="9"/>
      <c r="M102" s="9"/>
      <c r="N102" s="9"/>
      <c r="O102" s="9"/>
      <c r="P102" s="9"/>
    </row>
    <row r="103" spans="2:16" x14ac:dyDescent="0.25">
      <c r="B103" s="4"/>
      <c r="C103" s="4"/>
      <c r="D103" s="4"/>
      <c r="E103" s="4"/>
      <c r="F103" s="4"/>
      <c r="G103" s="4"/>
      <c r="H103" s="3"/>
      <c r="I103" s="3"/>
      <c r="J103" s="3"/>
      <c r="K103" s="3"/>
      <c r="L103" s="4"/>
      <c r="M103" s="4"/>
      <c r="N103" s="4"/>
      <c r="O103" s="4"/>
      <c r="P103" s="4"/>
    </row>
    <row r="110" spans="2:16" x14ac:dyDescent="0.25">
      <c r="H110"/>
      <c r="I110" s="10"/>
      <c r="J110"/>
      <c r="K110"/>
      <c r="L110"/>
    </row>
    <row r="111" spans="2:16" x14ac:dyDescent="0.25">
      <c r="H111"/>
      <c r="I111" s="10"/>
      <c r="J111"/>
      <c r="K111"/>
      <c r="L111"/>
    </row>
    <row r="112" spans="2:16" x14ac:dyDescent="0.25">
      <c r="H112"/>
      <c r="I112" s="10"/>
      <c r="J112"/>
      <c r="K112"/>
      <c r="L112"/>
    </row>
    <row r="113" spans="1:74" x14ac:dyDescent="0.25">
      <c r="H113"/>
      <c r="I113" s="10"/>
      <c r="J113"/>
      <c r="K113"/>
      <c r="L113"/>
    </row>
    <row r="114" spans="1:74" x14ac:dyDescent="0.25">
      <c r="H114"/>
      <c r="I114" s="10"/>
      <c r="J114"/>
      <c r="K114"/>
      <c r="L114"/>
    </row>
    <row r="115" spans="1:74" x14ac:dyDescent="0.25">
      <c r="A115" s="4"/>
      <c r="B115" s="4"/>
      <c r="C115" s="4"/>
      <c r="D115" s="4"/>
      <c r="F115" s="4"/>
      <c r="G115" s="4"/>
      <c r="H115" s="4"/>
      <c r="I115" s="4"/>
      <c r="J115" s="4"/>
      <c r="K115" s="4"/>
      <c r="L115" s="4"/>
      <c r="M115" s="4"/>
      <c r="N115" s="4"/>
      <c r="O115" s="4"/>
      <c r="P115" s="4"/>
      <c r="Q115" s="4"/>
      <c r="R115" s="4"/>
      <c r="S115" s="4"/>
      <c r="T115" s="4"/>
      <c r="U115" s="4"/>
      <c r="V115" s="4"/>
      <c r="AA115" s="4"/>
      <c r="AB115" s="4"/>
      <c r="AC115" s="4"/>
      <c r="AD115" s="4"/>
      <c r="AE115" s="4"/>
      <c r="AF115" s="4"/>
      <c r="AG115" s="4"/>
      <c r="AH115" s="4"/>
      <c r="AI115" s="4"/>
      <c r="AJ115" s="4"/>
      <c r="AK115" s="4"/>
      <c r="AL115" s="4"/>
      <c r="AM115" s="4"/>
      <c r="AN115" s="4"/>
      <c r="AO115" s="4"/>
      <c r="AP115" s="5"/>
      <c r="AQ115" s="4"/>
      <c r="AR115" s="4"/>
      <c r="AS115" s="4"/>
      <c r="AT115" s="5"/>
      <c r="AU115" s="4"/>
      <c r="AV115" s="4"/>
      <c r="AW115" s="31"/>
      <c r="AX115" s="3"/>
      <c r="AY115" s="4"/>
      <c r="AZ115" s="4"/>
      <c r="BA115" s="4"/>
      <c r="BB115" s="4"/>
      <c r="BC115" s="4"/>
      <c r="BD115" s="4"/>
      <c r="BE115" s="3"/>
      <c r="BF115" s="3"/>
      <c r="BG115" s="3"/>
      <c r="BH115" s="3"/>
      <c r="BI115" s="4"/>
      <c r="BJ115" s="4"/>
      <c r="BK115" s="4"/>
      <c r="BL115" s="4"/>
      <c r="BM115" s="4"/>
      <c r="BN115" s="4"/>
      <c r="BO115" s="4"/>
      <c r="BP115" s="4"/>
      <c r="BQ115" s="4"/>
      <c r="BR115" s="4"/>
      <c r="BS115" s="4"/>
      <c r="BT115" s="4"/>
      <c r="BU115" s="4"/>
      <c r="BV115" s="4"/>
    </row>
    <row r="116" spans="1:74" x14ac:dyDescent="0.25">
      <c r="A116" s="4"/>
      <c r="B116" s="30" t="s">
        <v>162</v>
      </c>
      <c r="C116" s="30" t="s">
        <v>75</v>
      </c>
      <c r="D116" s="30" t="s">
        <v>76</v>
      </c>
      <c r="E116" s="30" t="s">
        <v>77</v>
      </c>
      <c r="F116" s="30" t="s">
        <v>78</v>
      </c>
      <c r="G116" s="4"/>
      <c r="H116" s="4"/>
      <c r="I116" s="4"/>
      <c r="J116" s="4"/>
      <c r="K116" s="4"/>
      <c r="L116" s="4"/>
      <c r="M116" s="4"/>
      <c r="N116" s="4"/>
      <c r="O116" s="4"/>
      <c r="P116" s="4"/>
      <c r="Q116" s="4"/>
      <c r="R116" s="4"/>
      <c r="S116" s="4"/>
      <c r="T116" s="4"/>
      <c r="U116" s="4"/>
      <c r="V116" s="4"/>
      <c r="AA116" s="4"/>
      <c r="AB116" s="4"/>
      <c r="AC116" s="4"/>
      <c r="AD116" s="4"/>
      <c r="AE116" s="4"/>
      <c r="AF116" s="4"/>
      <c r="AG116" s="4"/>
      <c r="AH116" s="4"/>
      <c r="AI116" s="4"/>
      <c r="AJ116" s="4"/>
      <c r="AK116" s="4"/>
      <c r="AL116" s="4"/>
      <c r="AM116" s="4"/>
      <c r="AN116" s="4"/>
      <c r="AO116" s="4"/>
      <c r="AP116" s="5"/>
      <c r="AQ116" s="4"/>
      <c r="AR116" s="4"/>
      <c r="AS116" s="4"/>
      <c r="AT116" s="5"/>
      <c r="AU116" s="4"/>
      <c r="AV116" s="4"/>
      <c r="AW116" s="31"/>
      <c r="AX116" s="3"/>
      <c r="AY116" s="4"/>
      <c r="AZ116" s="4"/>
      <c r="BA116" s="4"/>
      <c r="BB116" s="4"/>
      <c r="BC116" s="4"/>
      <c r="BD116" s="4"/>
      <c r="BE116" s="3"/>
      <c r="BF116" s="3"/>
      <c r="BG116" s="3"/>
      <c r="BH116" s="3"/>
      <c r="BI116" s="4"/>
      <c r="BJ116" s="4"/>
      <c r="BK116" s="4"/>
      <c r="BL116" s="4"/>
      <c r="BM116" s="4"/>
      <c r="BN116" s="4"/>
      <c r="BO116" s="4"/>
      <c r="BP116" s="4"/>
      <c r="BQ116" s="4"/>
      <c r="BR116" s="4"/>
      <c r="BS116" s="4"/>
      <c r="BT116" s="4"/>
      <c r="BU116" s="4"/>
      <c r="BV116" s="4"/>
    </row>
    <row r="117" spans="1:74" x14ac:dyDescent="0.25">
      <c r="A117" s="4"/>
      <c r="B117" s="58">
        <v>0.2</v>
      </c>
      <c r="C117" s="58">
        <v>0.4</v>
      </c>
      <c r="D117" s="58">
        <v>0.6</v>
      </c>
      <c r="E117" s="58">
        <v>0.8</v>
      </c>
      <c r="F117" s="59">
        <v>1</v>
      </c>
      <c r="G117" s="4"/>
      <c r="H117" s="4"/>
      <c r="I117" s="4"/>
      <c r="J117" s="4"/>
      <c r="K117" s="4"/>
      <c r="L117" s="4"/>
      <c r="M117" s="4"/>
      <c r="N117" s="4"/>
      <c r="O117" s="4"/>
      <c r="P117" s="4"/>
      <c r="Q117" s="4"/>
      <c r="R117" s="4"/>
      <c r="S117" s="4"/>
      <c r="T117" s="4"/>
      <c r="U117" s="4"/>
      <c r="V117" s="4"/>
      <c r="AA117" s="4"/>
      <c r="AB117" s="4"/>
      <c r="AC117" s="4"/>
      <c r="AD117" s="4"/>
      <c r="AE117" s="4"/>
      <c r="AF117" s="4"/>
      <c r="AG117" s="4"/>
      <c r="AH117" s="4"/>
      <c r="AI117" s="4"/>
      <c r="AJ117" s="4"/>
      <c r="AK117" s="4"/>
      <c r="AL117" s="4"/>
      <c r="AM117" s="4"/>
      <c r="AN117" s="4"/>
      <c r="AO117" s="4"/>
      <c r="AP117" s="5"/>
      <c r="AQ117" s="4"/>
      <c r="AR117" s="4"/>
      <c r="AS117" s="4"/>
      <c r="AT117" s="5"/>
      <c r="AU117" s="4"/>
      <c r="AV117" s="4"/>
      <c r="AW117" s="31"/>
      <c r="AX117" s="3"/>
      <c r="AY117" s="4"/>
      <c r="AZ117" s="4"/>
      <c r="BA117" s="4"/>
      <c r="BB117" s="4"/>
      <c r="BC117" s="4"/>
      <c r="BD117" s="4"/>
      <c r="BE117" s="3"/>
      <c r="BF117" s="3"/>
      <c r="BG117" s="3"/>
      <c r="BH117" s="3"/>
      <c r="BI117" s="4"/>
      <c r="BJ117" s="4"/>
      <c r="BK117" s="4"/>
      <c r="BL117" s="4"/>
      <c r="BM117" s="4"/>
      <c r="BN117" s="4"/>
      <c r="BO117" s="4"/>
      <c r="BP117" s="4"/>
      <c r="BQ117" s="4"/>
      <c r="BR117" s="4"/>
      <c r="BS117" s="4"/>
      <c r="BT117" s="4"/>
      <c r="BU117" s="4"/>
      <c r="BV117" s="4"/>
    </row>
    <row r="118" spans="1:74" x14ac:dyDescent="0.25">
      <c r="A118" s="4"/>
      <c r="B118" s="4"/>
      <c r="C118" s="4"/>
      <c r="D118" s="4"/>
      <c r="F118" s="4"/>
      <c r="G118" s="4"/>
      <c r="H118" s="4"/>
      <c r="I118" s="4"/>
      <c r="J118" s="4"/>
      <c r="K118" s="4"/>
      <c r="L118" s="4"/>
      <c r="M118" s="4"/>
      <c r="N118" s="4"/>
      <c r="O118" s="4"/>
      <c r="P118" s="4"/>
      <c r="Q118" s="4"/>
      <c r="R118" s="4"/>
      <c r="S118" s="4"/>
      <c r="T118" s="4"/>
      <c r="U118" s="4"/>
      <c r="V118" s="4"/>
      <c r="AA118" s="4"/>
      <c r="AB118" s="4"/>
      <c r="AC118" s="4"/>
      <c r="AD118" s="4"/>
      <c r="AE118" s="4"/>
      <c r="AF118" s="4"/>
      <c r="AG118" s="4"/>
      <c r="AH118" s="4"/>
      <c r="AI118" s="4"/>
      <c r="AJ118" s="4"/>
      <c r="AK118" s="4"/>
      <c r="AL118" s="4"/>
      <c r="AM118" s="4"/>
      <c r="AN118" s="4"/>
      <c r="AO118" s="4"/>
      <c r="AP118" s="5"/>
      <c r="AQ118" s="4"/>
      <c r="AR118" s="4"/>
      <c r="AS118" s="4"/>
      <c r="AT118" s="5"/>
      <c r="AU118" s="4"/>
      <c r="AV118" s="4"/>
      <c r="AW118" s="31"/>
      <c r="AX118" s="3"/>
      <c r="AY118" s="4"/>
      <c r="AZ118" s="4"/>
      <c r="BA118" s="4"/>
      <c r="BB118" s="4"/>
      <c r="BC118" s="4"/>
      <c r="BD118" s="4"/>
      <c r="BE118" s="3"/>
      <c r="BF118" s="3"/>
      <c r="BG118" s="3"/>
      <c r="BH118" s="3"/>
      <c r="BI118" s="4"/>
      <c r="BJ118" s="4"/>
      <c r="BK118" s="4"/>
      <c r="BL118" s="4"/>
      <c r="BM118" s="4"/>
      <c r="BN118" s="4"/>
      <c r="BO118" s="4"/>
      <c r="BP118" s="4"/>
      <c r="BQ118" s="4"/>
      <c r="BR118" s="4"/>
      <c r="BS118" s="4"/>
      <c r="BT118" s="4"/>
      <c r="BU118" s="4"/>
      <c r="BV118" s="4"/>
    </row>
    <row r="119" spans="1:74" x14ac:dyDescent="0.25">
      <c r="A119" s="4"/>
      <c r="B119" s="4"/>
      <c r="C119" s="4"/>
      <c r="D119" s="4"/>
      <c r="F119" s="4"/>
      <c r="G119" s="4"/>
      <c r="H119" s="4"/>
      <c r="I119" s="4"/>
      <c r="J119" s="4"/>
      <c r="K119" s="4"/>
      <c r="L119" s="4"/>
      <c r="M119" s="4"/>
      <c r="N119" s="4"/>
      <c r="O119" s="4"/>
      <c r="P119" s="4"/>
      <c r="Q119" s="4"/>
      <c r="R119" s="4"/>
      <c r="S119" s="4"/>
      <c r="T119" s="4"/>
      <c r="U119" s="4"/>
      <c r="V119" s="4"/>
      <c r="AA119" s="4"/>
      <c r="AB119" s="4"/>
      <c r="AC119" s="4"/>
      <c r="AD119" s="4"/>
      <c r="AE119" s="4"/>
      <c r="AF119" s="4"/>
      <c r="AG119" s="4"/>
      <c r="AH119" s="4"/>
      <c r="AI119" s="4"/>
      <c r="AJ119" s="4"/>
      <c r="AK119" s="4"/>
      <c r="AL119" s="4"/>
      <c r="AM119" s="4"/>
      <c r="AN119" s="4"/>
      <c r="AO119" s="4"/>
      <c r="AP119" s="5"/>
      <c r="AQ119" s="4"/>
      <c r="AR119" s="4"/>
      <c r="AS119" s="4"/>
      <c r="AT119" s="5"/>
      <c r="AU119" s="4"/>
      <c r="AV119" s="4"/>
      <c r="AW119" s="31"/>
      <c r="AX119" s="3"/>
      <c r="AY119" s="4"/>
      <c r="AZ119" s="4"/>
      <c r="BA119" s="4"/>
      <c r="BB119" s="4"/>
      <c r="BC119" s="4"/>
      <c r="BD119" s="4"/>
      <c r="BE119" s="3"/>
      <c r="BF119" s="3"/>
      <c r="BG119" s="3"/>
      <c r="BH119" s="3"/>
      <c r="BI119" s="4"/>
      <c r="BJ119" s="4"/>
      <c r="BK119" s="4"/>
      <c r="BL119" s="4"/>
      <c r="BM119" s="4"/>
      <c r="BN119" s="4"/>
      <c r="BO119" s="4"/>
      <c r="BP119" s="4"/>
      <c r="BQ119" s="4"/>
      <c r="BR119" s="4"/>
      <c r="BS119" s="4"/>
      <c r="BT119" s="4"/>
      <c r="BU119" s="4"/>
      <c r="BV119" s="4"/>
    </row>
    <row r="120" spans="1:74" x14ac:dyDescent="0.25">
      <c r="A120" s="4" t="e">
        <f>(HLOOKUP(#REF!,$B$32:$X$33,2,FALSE))*A61</f>
        <v>#REF!</v>
      </c>
      <c r="B120" s="4" t="e">
        <f>(HLOOKUP(#REF!,$B$32:$X$33,2,FALSE))*B32</f>
        <v>#REF!</v>
      </c>
      <c r="C120" s="4" t="e">
        <f>(HLOOKUP(#REF!,$B$32:$X$33,2,FALSE))*C32</f>
        <v>#REF!</v>
      </c>
      <c r="D120" s="4" t="e">
        <f>(HLOOKUP(#REF!,$B$32:$X$33,2,FALSE))*D32</f>
        <v>#REF!</v>
      </c>
      <c r="H120" s="4"/>
      <c r="I120" s="4"/>
      <c r="J120" s="4"/>
      <c r="K120" s="4"/>
      <c r="L120" s="4"/>
      <c r="M120" s="4"/>
      <c r="N120" s="4"/>
      <c r="O120" s="4"/>
      <c r="P120" s="4"/>
      <c r="Q120" s="4"/>
      <c r="R120" s="4"/>
      <c r="S120" s="4"/>
      <c r="T120" s="4"/>
      <c r="U120" s="4"/>
      <c r="V120" s="4"/>
      <c r="AA120" s="4"/>
      <c r="AB120" s="4"/>
      <c r="AC120" s="4"/>
      <c r="AD120" s="4"/>
      <c r="AE120" s="4"/>
      <c r="AF120" s="4"/>
      <c r="AG120" s="4"/>
      <c r="AH120" s="4"/>
      <c r="AI120" s="4"/>
      <c r="AJ120" s="4"/>
      <c r="AK120" s="4"/>
      <c r="AL120" s="4"/>
      <c r="AM120" s="3"/>
      <c r="AN120" s="4"/>
      <c r="AO120" s="4"/>
      <c r="AP120" s="5"/>
      <c r="AQ120" s="4"/>
      <c r="AR120" s="4"/>
      <c r="AS120" s="4"/>
      <c r="AT120" s="5"/>
      <c r="AU120" s="4"/>
      <c r="AV120" s="4"/>
      <c r="AW120" s="31"/>
      <c r="AX120" s="3"/>
      <c r="AY120" s="4"/>
      <c r="AZ120" s="4"/>
      <c r="BA120" s="4"/>
      <c r="BB120" s="4"/>
      <c r="BC120" s="4"/>
      <c r="BD120" s="4"/>
      <c r="BE120" s="3"/>
      <c r="BF120" s="3"/>
      <c r="BG120" s="3"/>
      <c r="BH120" s="3"/>
      <c r="BI120" s="4"/>
      <c r="BJ120" s="4"/>
      <c r="BK120" s="4"/>
      <c r="BL120" s="4"/>
      <c r="BM120" s="4"/>
      <c r="BN120" s="4"/>
      <c r="BO120" s="4"/>
      <c r="BP120" s="4"/>
      <c r="BQ120" s="4"/>
      <c r="BR120" s="4"/>
      <c r="BS120" s="4"/>
      <c r="BT120" s="4"/>
      <c r="BU120" s="4"/>
      <c r="BV120" s="4"/>
    </row>
    <row r="121" spans="1:74" ht="15.75" thickBot="1" x14ac:dyDescent="0.3">
      <c r="A121" s="4" t="e">
        <f>A120*5</f>
        <v>#REF!</v>
      </c>
      <c r="B121" s="4" t="e">
        <f>B120*5</f>
        <v>#REF!</v>
      </c>
      <c r="C121" s="4" t="e">
        <f>C120*5</f>
        <v>#REF!</v>
      </c>
      <c r="D121" s="4" t="e">
        <f>D120*5</f>
        <v>#REF!</v>
      </c>
      <c r="F121" s="4"/>
      <c r="G121" s="4"/>
      <c r="H121" s="4"/>
      <c r="I121" s="4"/>
      <c r="J121" s="4"/>
      <c r="K121" s="4"/>
      <c r="L121" s="4"/>
      <c r="M121" s="4"/>
      <c r="N121" s="4"/>
      <c r="O121" s="4"/>
      <c r="P121" s="4"/>
      <c r="Q121" s="4"/>
      <c r="R121" s="4"/>
      <c r="S121" s="4"/>
      <c r="T121" s="4"/>
      <c r="U121" s="4"/>
      <c r="V121" s="4"/>
      <c r="AA121" s="4"/>
      <c r="AB121" s="4"/>
      <c r="AC121" s="4"/>
      <c r="AD121" s="4"/>
      <c r="AE121" s="4"/>
      <c r="AF121" s="4"/>
      <c r="AG121" s="4"/>
      <c r="AH121" s="4"/>
      <c r="AI121" s="4"/>
      <c r="AJ121" s="4"/>
      <c r="AK121" s="4"/>
      <c r="AL121" s="4"/>
      <c r="AM121" s="3"/>
      <c r="AN121" s="4"/>
      <c r="AO121" s="4"/>
      <c r="AP121" s="5"/>
      <c r="AQ121" s="4"/>
      <c r="AR121" s="4"/>
      <c r="AS121" s="4"/>
      <c r="AT121" s="5"/>
      <c r="AU121" s="4"/>
      <c r="AV121" s="4"/>
      <c r="AW121" s="31"/>
      <c r="AX121" s="3"/>
      <c r="AY121" s="4"/>
      <c r="AZ121" s="4"/>
      <c r="BA121" s="4"/>
      <c r="BB121" s="4"/>
      <c r="BC121" s="4"/>
      <c r="BD121" s="4"/>
      <c r="BE121" s="3"/>
      <c r="BF121" s="3"/>
      <c r="BG121" s="3"/>
      <c r="BH121" s="3"/>
      <c r="BI121" s="4"/>
      <c r="BJ121" s="4"/>
      <c r="BK121" s="4"/>
      <c r="BL121" s="4"/>
      <c r="BM121" s="4"/>
      <c r="BN121" s="4"/>
      <c r="BO121" s="4"/>
      <c r="BP121" s="4"/>
      <c r="BQ121" s="4"/>
      <c r="BR121" s="4"/>
      <c r="BS121" s="4"/>
      <c r="BT121" s="4"/>
      <c r="BU121" s="4"/>
      <c r="BV121" s="4"/>
    </row>
    <row r="122" spans="1:74" ht="18.75" thickBot="1" x14ac:dyDescent="0.3">
      <c r="A122" s="4"/>
      <c r="B122" s="4"/>
      <c r="C122" s="4"/>
      <c r="D122" s="18" t="e">
        <f>SUM(A121:X121)</f>
        <v>#REF!</v>
      </c>
      <c r="F122" s="4"/>
      <c r="G122" s="4"/>
      <c r="H122" s="4"/>
      <c r="I122" s="4"/>
      <c r="J122" s="4"/>
      <c r="K122" s="4"/>
      <c r="L122" s="4"/>
      <c r="M122" s="4"/>
      <c r="N122" s="4"/>
      <c r="O122" s="4"/>
      <c r="P122" s="4"/>
      <c r="Q122" s="4"/>
      <c r="R122" s="4"/>
      <c r="S122" s="4"/>
      <c r="T122" s="4"/>
      <c r="U122" s="4"/>
      <c r="V122" s="4"/>
      <c r="AA122" s="4"/>
      <c r="AB122" s="4"/>
      <c r="AC122" s="4"/>
      <c r="AD122" s="4"/>
      <c r="AE122" s="4"/>
      <c r="AF122" s="4"/>
      <c r="AG122" s="4"/>
      <c r="AH122" s="4"/>
      <c r="AI122" s="4"/>
      <c r="AJ122" s="4"/>
      <c r="AK122" s="4"/>
      <c r="AL122" s="4"/>
      <c r="AM122" s="3"/>
      <c r="AN122" s="4"/>
      <c r="AO122" s="4"/>
      <c r="AP122" s="5"/>
      <c r="AQ122" s="4"/>
      <c r="AR122" s="4"/>
      <c r="AS122" s="4"/>
      <c r="AT122" s="5"/>
      <c r="AU122" s="4"/>
      <c r="AV122" s="4"/>
      <c r="AW122" s="31"/>
      <c r="AX122" s="3"/>
      <c r="AY122" s="4"/>
      <c r="AZ122" s="4"/>
      <c r="BA122" s="4"/>
      <c r="BB122" s="4"/>
      <c r="BC122" s="4"/>
      <c r="BD122" s="4"/>
      <c r="BE122" s="3"/>
      <c r="BF122" s="3"/>
      <c r="BG122" s="3"/>
      <c r="BH122" s="3"/>
      <c r="BI122" s="4"/>
      <c r="BJ122" s="4"/>
      <c r="BK122" s="4"/>
      <c r="BL122" s="4"/>
      <c r="BM122" s="4"/>
      <c r="BN122" s="4"/>
      <c r="BO122" s="4"/>
      <c r="BP122" s="4"/>
      <c r="BQ122" s="4"/>
      <c r="BR122" s="4"/>
      <c r="BS122" s="4"/>
      <c r="BT122" s="4"/>
      <c r="BU122" s="4"/>
      <c r="BV122" s="4"/>
    </row>
    <row r="123" spans="1:74" x14ac:dyDescent="0.25">
      <c r="A123" s="4"/>
      <c r="B123" s="4"/>
      <c r="C123" s="4"/>
      <c r="D123" s="4"/>
      <c r="F123" s="4"/>
      <c r="G123" s="4"/>
      <c r="H123" s="4"/>
      <c r="I123" s="4"/>
      <c r="J123" s="4"/>
      <c r="K123" s="4"/>
      <c r="L123" s="4"/>
      <c r="M123" s="4"/>
      <c r="N123" s="4"/>
      <c r="O123" s="4"/>
      <c r="P123" s="4"/>
      <c r="Q123" s="4"/>
      <c r="R123" s="4"/>
      <c r="S123" s="4"/>
      <c r="T123" s="4"/>
      <c r="U123" s="4"/>
      <c r="V123" s="4"/>
      <c r="AA123" s="4"/>
      <c r="AB123" s="4"/>
      <c r="AC123" s="4"/>
      <c r="AD123" s="4"/>
      <c r="AE123" s="4"/>
      <c r="AF123" s="4"/>
      <c r="AG123" s="4"/>
      <c r="AH123" s="4"/>
      <c r="AI123" s="4"/>
      <c r="AJ123" s="4"/>
      <c r="AK123" s="4"/>
      <c r="AL123" s="4"/>
      <c r="AM123" s="3"/>
      <c r="AN123" s="4"/>
      <c r="AO123" s="4"/>
      <c r="AP123" s="5"/>
      <c r="AQ123" s="4"/>
      <c r="AR123" s="4"/>
      <c r="AS123" s="4"/>
      <c r="AT123" s="5"/>
      <c r="AU123" s="4"/>
      <c r="AV123" s="4"/>
      <c r="AW123" s="31"/>
      <c r="AX123" s="3"/>
      <c r="AY123" s="4"/>
      <c r="AZ123" s="4"/>
      <c r="BA123" s="4"/>
      <c r="BB123" s="4"/>
      <c r="BC123" s="4"/>
      <c r="BD123" s="4"/>
      <c r="BE123" s="3"/>
      <c r="BF123" s="3"/>
      <c r="BG123" s="3"/>
      <c r="BH123" s="3"/>
      <c r="BI123" s="4"/>
      <c r="BJ123" s="4"/>
      <c r="BK123" s="4"/>
      <c r="BL123" s="4"/>
      <c r="BM123" s="4"/>
      <c r="BN123" s="4"/>
      <c r="BO123" s="4"/>
      <c r="BP123" s="4"/>
      <c r="BQ123" s="4"/>
      <c r="BR123" s="4"/>
      <c r="BS123" s="4"/>
      <c r="BT123" s="4"/>
      <c r="BU123" s="4"/>
      <c r="BV123" s="4"/>
    </row>
    <row r="124" spans="1:74" x14ac:dyDescent="0.25">
      <c r="A124" s="4"/>
      <c r="B124" s="4"/>
      <c r="C124" s="4"/>
      <c r="D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3"/>
      <c r="AN124" s="4"/>
      <c r="AO124" s="4"/>
      <c r="AP124" s="5"/>
      <c r="AQ124" s="4"/>
      <c r="AR124" s="4"/>
      <c r="AS124" s="4"/>
      <c r="AT124" s="5"/>
      <c r="AU124" s="4"/>
      <c r="AV124" s="4"/>
      <c r="AW124" s="31"/>
      <c r="AX124" s="3"/>
      <c r="AY124" s="4"/>
      <c r="AZ124" s="4"/>
      <c r="BA124" s="4"/>
      <c r="BB124" s="4"/>
      <c r="BC124" s="4"/>
      <c r="BD124" s="4"/>
      <c r="BE124" s="3"/>
      <c r="BF124" s="3"/>
      <c r="BG124" s="3"/>
      <c r="BH124" s="3"/>
      <c r="BI124" s="4"/>
      <c r="BJ124" s="4"/>
      <c r="BK124" s="4"/>
      <c r="BL124" s="4"/>
      <c r="BM124" s="4"/>
      <c r="BN124" s="4"/>
      <c r="BO124" s="4"/>
      <c r="BP124" s="4"/>
      <c r="BQ124" s="4"/>
      <c r="BR124" s="4"/>
      <c r="BS124" s="4"/>
      <c r="BT124" s="4"/>
      <c r="BU124" s="4"/>
      <c r="BV124" s="4"/>
    </row>
    <row r="125" spans="1:74"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3"/>
      <c r="AN125" s="4"/>
      <c r="AO125" s="4"/>
      <c r="AP125" s="5"/>
      <c r="AQ125" s="4"/>
      <c r="AR125" s="4"/>
      <c r="AS125" s="4"/>
      <c r="AT125" s="5"/>
      <c r="AU125" s="4"/>
      <c r="AV125" s="4"/>
      <c r="AW125" s="31"/>
      <c r="AX125" s="3"/>
      <c r="AY125" s="4"/>
      <c r="AZ125" s="4"/>
      <c r="BA125" s="4"/>
      <c r="BB125" s="4"/>
      <c r="BC125" s="4"/>
      <c r="BD125" s="4"/>
      <c r="BE125" s="3"/>
      <c r="BF125" s="3"/>
      <c r="BG125" s="3"/>
      <c r="BH125" s="3"/>
      <c r="BI125" s="4"/>
      <c r="BJ125" s="4"/>
      <c r="BK125" s="4"/>
      <c r="BL125" s="4"/>
      <c r="BM125" s="4"/>
      <c r="BN125" s="4"/>
      <c r="BO125" s="4"/>
      <c r="BP125" s="4"/>
      <c r="BQ125" s="4"/>
      <c r="BR125" s="4"/>
      <c r="BS125" s="4"/>
      <c r="BT125" s="4"/>
      <c r="BU125" s="4"/>
      <c r="BV125" s="4"/>
    </row>
    <row r="126" spans="1:74" ht="29.25" thickBot="1" x14ac:dyDescent="0.3">
      <c r="A126" s="23" t="s">
        <v>74</v>
      </c>
      <c r="B126" s="40"/>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3"/>
      <c r="AN126" s="4"/>
      <c r="AO126" s="4"/>
      <c r="AP126" s="5"/>
      <c r="AQ126" s="4"/>
      <c r="AR126" s="4"/>
      <c r="AS126" s="4"/>
      <c r="AT126" s="5"/>
      <c r="AU126" s="4"/>
      <c r="AV126" s="4"/>
      <c r="AW126" s="31"/>
      <c r="AX126" s="3"/>
      <c r="AY126" s="4"/>
      <c r="AZ126" s="4"/>
      <c r="BA126" s="4"/>
      <c r="BB126" s="4"/>
      <c r="BC126" s="4"/>
      <c r="BD126" s="4"/>
      <c r="BE126" s="3"/>
      <c r="BF126" s="3"/>
      <c r="BG126" s="3"/>
      <c r="BH126" s="3"/>
      <c r="BI126" s="4"/>
      <c r="BJ126" s="4"/>
      <c r="BK126" s="4"/>
      <c r="BL126" s="4"/>
      <c r="BM126" s="4"/>
      <c r="BN126" s="4"/>
      <c r="BO126" s="4"/>
      <c r="BP126" s="4"/>
      <c r="BQ126" s="4"/>
      <c r="BR126" s="4"/>
      <c r="BS126" s="4"/>
      <c r="BT126" s="4"/>
      <c r="BU126" s="4"/>
      <c r="BV126" s="4"/>
    </row>
    <row r="127" spans="1:74" ht="29.25" thickBot="1" x14ac:dyDescent="0.3">
      <c r="A127" s="24" t="s">
        <v>75</v>
      </c>
      <c r="B127" s="39"/>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3"/>
      <c r="AN127" s="4"/>
      <c r="AO127" s="4"/>
      <c r="AP127" s="5"/>
      <c r="AQ127" s="4"/>
      <c r="AR127" s="4"/>
      <c r="AS127" s="4"/>
      <c r="AT127" s="5"/>
      <c r="AU127" s="4"/>
      <c r="AV127" s="4"/>
      <c r="AW127" s="31"/>
      <c r="AX127" s="3"/>
      <c r="AY127" s="4"/>
      <c r="AZ127" s="4"/>
      <c r="BA127" s="4"/>
      <c r="BB127" s="4"/>
      <c r="BC127" s="4"/>
      <c r="BD127" s="4"/>
      <c r="BE127" s="3"/>
      <c r="BF127" s="3"/>
      <c r="BG127" s="3"/>
      <c r="BH127" s="3"/>
      <c r="BI127" s="4"/>
      <c r="BJ127" s="4"/>
      <c r="BK127" s="4"/>
      <c r="BL127" s="4"/>
      <c r="BM127" s="4"/>
      <c r="BN127" s="4"/>
      <c r="BO127" s="4"/>
      <c r="BP127" s="4"/>
      <c r="BQ127" s="4"/>
      <c r="BR127" s="4"/>
      <c r="BS127" s="4"/>
      <c r="BT127" s="4"/>
      <c r="BU127" s="4"/>
      <c r="BV127" s="4"/>
    </row>
    <row r="128" spans="1:74" ht="29.25" thickBot="1" x14ac:dyDescent="0.3">
      <c r="A128" s="25" t="s">
        <v>76</v>
      </c>
      <c r="B128" s="38"/>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3"/>
      <c r="AN128" s="4"/>
      <c r="AO128" s="4"/>
      <c r="AP128" s="5"/>
      <c r="AQ128" s="4"/>
      <c r="AR128" s="4"/>
      <c r="AS128" s="4"/>
      <c r="AT128" s="5"/>
      <c r="AU128" s="4"/>
      <c r="AV128" s="4"/>
      <c r="AW128" s="31"/>
      <c r="AX128" s="3"/>
      <c r="AY128" s="4"/>
      <c r="AZ128" s="4"/>
      <c r="BA128" s="4"/>
      <c r="BB128" s="4"/>
      <c r="BC128" s="4"/>
      <c r="BD128" s="4"/>
      <c r="BE128" s="3"/>
      <c r="BF128" s="3"/>
      <c r="BG128" s="3"/>
      <c r="BH128" s="3"/>
      <c r="BI128" s="4"/>
      <c r="BJ128" s="4"/>
      <c r="BK128" s="4"/>
      <c r="BL128" s="4"/>
      <c r="BM128" s="4"/>
      <c r="BN128" s="4"/>
      <c r="BO128" s="4"/>
      <c r="BP128" s="4"/>
      <c r="BQ128" s="4"/>
      <c r="BR128" s="4"/>
      <c r="BS128" s="4"/>
      <c r="BT128" s="4"/>
      <c r="BU128" s="4"/>
      <c r="BV128" s="4"/>
    </row>
    <row r="129" spans="1:74" ht="29.25" thickBot="1" x14ac:dyDescent="0.3">
      <c r="A129" s="26" t="s">
        <v>77</v>
      </c>
      <c r="B129" s="37"/>
      <c r="C129" s="4"/>
      <c r="D129" s="4"/>
      <c r="E129" s="4"/>
      <c r="F129" s="4"/>
      <c r="G129" s="4"/>
      <c r="H129" s="4"/>
      <c r="I129" s="4"/>
      <c r="J129" s="4"/>
      <c r="K129" s="4"/>
      <c r="L129" s="4"/>
      <c r="M129" s="4"/>
      <c r="N129" s="4"/>
      <c r="O129" s="4"/>
      <c r="P129" s="4"/>
      <c r="Q129" s="4"/>
      <c r="R129" s="4"/>
      <c r="S129" s="4"/>
      <c r="T129" s="4"/>
      <c r="U129" s="4"/>
      <c r="V129" s="4"/>
      <c r="W129" s="4"/>
      <c r="X129" s="4"/>
      <c r="Y129" s="4"/>
      <c r="Z129" s="4"/>
      <c r="AA129" s="6"/>
      <c r="AB129" s="6"/>
      <c r="AC129" s="6"/>
      <c r="AD129" s="6"/>
      <c r="AE129" s="6"/>
      <c r="AF129" s="6"/>
      <c r="AG129" s="6"/>
      <c r="AH129" s="6"/>
      <c r="AI129" s="6"/>
      <c r="AJ129" s="6"/>
      <c r="AK129" s="6"/>
      <c r="AL129" s="6"/>
      <c r="AM129" s="6"/>
      <c r="AN129" s="6"/>
      <c r="AO129" s="6"/>
      <c r="AP129" s="6"/>
      <c r="AQ129" s="6"/>
      <c r="AR129" s="6"/>
      <c r="AS129" s="6"/>
      <c r="AT129" s="6"/>
      <c r="AU129" s="6"/>
      <c r="AV129" s="6"/>
      <c r="AW129" s="2"/>
      <c r="AX129" s="6"/>
      <c r="AY129" s="6"/>
      <c r="AZ129" s="6"/>
      <c r="BA129" s="6"/>
      <c r="BB129" s="6"/>
      <c r="BC129" s="6"/>
      <c r="BD129" s="6"/>
      <c r="BE129" s="6"/>
      <c r="BF129" s="6"/>
      <c r="BG129" s="6"/>
      <c r="BH129" s="6"/>
      <c r="BI129" s="6"/>
      <c r="BJ129" s="6"/>
      <c r="BK129" s="6"/>
      <c r="BL129" s="6"/>
      <c r="BM129" s="6"/>
      <c r="BN129" s="7"/>
      <c r="BO129" s="7"/>
      <c r="BP129" s="6"/>
      <c r="BQ129" s="6"/>
      <c r="BR129" s="6"/>
      <c r="BS129" s="6"/>
      <c r="BT129" s="6"/>
      <c r="BU129" s="6"/>
      <c r="BV129" s="6"/>
    </row>
    <row r="130" spans="1:74" ht="43.5" thickBot="1" x14ac:dyDescent="0.3">
      <c r="A130" s="27" t="s">
        <v>78</v>
      </c>
      <c r="B130" s="36"/>
      <c r="C130" s="4"/>
      <c r="D130" s="4"/>
      <c r="E130" s="4"/>
      <c r="F130" s="4"/>
      <c r="G130" s="4"/>
      <c r="H130" s="4"/>
      <c r="I130" s="4"/>
      <c r="J130" s="4"/>
      <c r="K130" s="4"/>
      <c r="L130" s="4"/>
      <c r="M130" s="4"/>
      <c r="N130" s="4"/>
      <c r="O130" s="4"/>
      <c r="P130" s="4"/>
      <c r="Q130" s="4"/>
      <c r="R130" s="4"/>
      <c r="S130" s="4"/>
      <c r="T130" s="4"/>
      <c r="U130" s="4"/>
      <c r="V130" s="4"/>
      <c r="W130" s="4"/>
      <c r="X130" s="4"/>
      <c r="Y130" s="4"/>
      <c r="Z130" s="4"/>
      <c r="AA130" s="6"/>
      <c r="AB130" s="6"/>
      <c r="AC130" s="6"/>
      <c r="AD130" s="6"/>
      <c r="AE130" s="6"/>
      <c r="AF130" s="6"/>
      <c r="AG130" s="6"/>
      <c r="AH130" s="6"/>
      <c r="AI130" s="6"/>
      <c r="AJ130" s="6"/>
      <c r="AK130" s="6"/>
      <c r="AL130" s="6"/>
      <c r="AM130" s="6"/>
      <c r="AN130" s="6"/>
      <c r="AO130" s="6"/>
      <c r="AP130" s="6"/>
      <c r="AQ130" s="6"/>
      <c r="AR130" s="6"/>
      <c r="AS130" s="6"/>
      <c r="AT130" s="6"/>
      <c r="AU130" s="6"/>
      <c r="AV130" s="6"/>
      <c r="AW130" s="2"/>
      <c r="AX130" s="6"/>
      <c r="AY130" s="6"/>
      <c r="AZ130" s="6"/>
      <c r="BA130" s="6"/>
      <c r="BB130" s="6"/>
      <c r="BC130" s="6"/>
      <c r="BD130" s="6"/>
      <c r="BE130" s="6"/>
      <c r="BF130" s="6"/>
      <c r="BG130" s="6"/>
      <c r="BH130" s="6"/>
      <c r="BI130" s="6"/>
      <c r="BJ130" s="6"/>
      <c r="BK130" s="6"/>
      <c r="BL130" s="6"/>
      <c r="BM130" s="6"/>
      <c r="BN130" s="7"/>
      <c r="BO130" s="7"/>
      <c r="BP130" s="6"/>
      <c r="BQ130" s="6"/>
      <c r="BR130" s="6"/>
      <c r="BS130" s="6"/>
      <c r="BT130" s="6"/>
      <c r="BU130" s="6"/>
      <c r="BV130" s="6"/>
    </row>
  </sheetData>
  <mergeCells count="8">
    <mergeCell ref="C44:G44"/>
    <mergeCell ref="H8:L8"/>
    <mergeCell ref="A5:L5"/>
    <mergeCell ref="A22:L22"/>
    <mergeCell ref="B24:C24"/>
    <mergeCell ref="A36:B36"/>
    <mergeCell ref="L23:O23"/>
    <mergeCell ref="F23:H23"/>
  </mergeCells>
  <conditionalFormatting sqref="AO9:AO13">
    <cfRule type="colorScale" priority="2">
      <colorScale>
        <cfvo type="min"/>
        <cfvo type="percentile" val="50"/>
        <cfvo type="max"/>
        <color rgb="FFF8696B"/>
        <color rgb="FFFFEB84"/>
        <color rgb="FF63BE7B"/>
      </colorScale>
    </cfRule>
  </conditionalFormatting>
  <conditionalFormatting sqref="AS9:AS13">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Metodología</vt:lpstr>
      <vt:lpstr>Presentación</vt:lpstr>
      <vt:lpstr>Matriz explicativa</vt:lpstr>
      <vt:lpstr>Formato Matriz</vt:lpstr>
      <vt:lpstr>Probabilidad-Impacto</vt:lpstr>
      <vt:lpstr>Datos</vt:lpstr>
      <vt:lpstr>Evento_Externo</vt:lpstr>
      <vt:lpstr>Infraestructura</vt:lpstr>
      <vt:lpstr>Procesos</vt:lpstr>
      <vt:lpstr>Talento_Humano</vt:lpstr>
      <vt:lpstr>Tecnología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Leonardo Caro Pedreros</dc:creator>
  <cp:lastModifiedBy>David Santiago Arévalo Monroy - GIT de Planeacion</cp:lastModifiedBy>
  <cp:lastPrinted>2023-10-13T13:42:14Z</cp:lastPrinted>
  <dcterms:created xsi:type="dcterms:W3CDTF">2023-07-10T12:07:19Z</dcterms:created>
  <dcterms:modified xsi:type="dcterms:W3CDTF">2025-07-03T03:24:10Z</dcterms:modified>
</cp:coreProperties>
</file>